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/>
  <mc:AlternateContent xmlns:mc="http://schemas.openxmlformats.org/markup-compatibility/2006">
    <mc:Choice Requires="x15">
      <x15ac:absPath xmlns:x15ac="http://schemas.microsoft.com/office/spreadsheetml/2010/11/ac" url="/Users/asferreira/Google Drive (cienciasdareabilitacao@souunisuam.com.br)/ObservatorioCR/PPG/"/>
    </mc:Choice>
  </mc:AlternateContent>
  <xr:revisionPtr revIDLastSave="0" documentId="13_ncr:1_{CCCCB9A4-57B5-E447-B575-B4FB9AC42C50}" xr6:coauthVersionLast="47" xr6:coauthVersionMax="47" xr10:uidLastSave="{00000000-0000-0000-0000-000000000000}"/>
  <bookViews>
    <workbookView xWindow="860" yWindow="500" windowWidth="27940" windowHeight="17500" activeTab="1" xr2:uid="{00000000-000D-0000-FFFF-FFFF00000000}"/>
  </bookViews>
  <sheets>
    <sheet name="DATA.discentes" sheetId="8" r:id="rId1"/>
    <sheet name="DATA.SAGA" sheetId="9" r:id="rId2"/>
  </sheets>
  <definedNames>
    <definedName name="_xlnm._FilterDatabase" localSheetId="0" hidden="1">DATA.discentes!$A$1:$N$507</definedName>
    <definedName name="_xlnm._FilterDatabase" localSheetId="1" hidden="1">DATA.SAGA!$F$1:$F$1000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13" roundtripDataSignature="AMtx7mgQ9nqKLvrWpez9cM4uC7QV2/i8gg=="/>
    </ext>
  </extLst>
</workbook>
</file>

<file path=xl/calcChain.xml><?xml version="1.0" encoding="utf-8"?>
<calcChain xmlns="http://schemas.openxmlformats.org/spreadsheetml/2006/main">
  <c r="I533" i="8" l="1"/>
  <c r="M533" i="8" s="1"/>
  <c r="G533" i="8"/>
  <c r="F533" i="8"/>
  <c r="E533" i="8"/>
  <c r="D533" i="8"/>
  <c r="J533" i="8" s="1"/>
  <c r="K533" i="8" s="1"/>
  <c r="L533" i="8" s="1"/>
  <c r="C533" i="8"/>
  <c r="B533" i="8"/>
  <c r="N533" i="8" s="1"/>
  <c r="A533" i="8"/>
  <c r="J532" i="8"/>
  <c r="I532" i="8"/>
  <c r="M532" i="8" s="1"/>
  <c r="F532" i="8"/>
  <c r="E532" i="8"/>
  <c r="D532" i="8"/>
  <c r="C532" i="8"/>
  <c r="B532" i="8"/>
  <c r="N532" i="8" s="1"/>
  <c r="A532" i="8"/>
  <c r="H533" i="8" l="1"/>
  <c r="G532" i="8"/>
  <c r="H532" i="8" s="1"/>
  <c r="K532" i="8"/>
  <c r="L532" i="8" s="1"/>
  <c r="I531" i="8"/>
  <c r="M531" i="8" s="1"/>
  <c r="F531" i="8"/>
  <c r="E531" i="8"/>
  <c r="D531" i="8"/>
  <c r="J531" i="8" s="1"/>
  <c r="C531" i="8"/>
  <c r="B531" i="8"/>
  <c r="A531" i="8"/>
  <c r="I530" i="8"/>
  <c r="M530" i="8" s="1"/>
  <c r="F530" i="8"/>
  <c r="E530" i="8"/>
  <c r="D530" i="8"/>
  <c r="J530" i="8" s="1"/>
  <c r="C530" i="8"/>
  <c r="B530" i="8"/>
  <c r="A530" i="8"/>
  <c r="G530" i="8" s="1"/>
  <c r="I529" i="8"/>
  <c r="M529" i="8" s="1"/>
  <c r="F529" i="8"/>
  <c r="E529" i="8"/>
  <c r="D529" i="8"/>
  <c r="J529" i="8" s="1"/>
  <c r="C529" i="8"/>
  <c r="B529" i="8"/>
  <c r="A529" i="8"/>
  <c r="I528" i="8"/>
  <c r="M528" i="8" s="1"/>
  <c r="F528" i="8"/>
  <c r="E528" i="8"/>
  <c r="D528" i="8"/>
  <c r="J528" i="8" s="1"/>
  <c r="C528" i="8"/>
  <c r="B528" i="8"/>
  <c r="A528" i="8"/>
  <c r="I527" i="8"/>
  <c r="M527" i="8" s="1"/>
  <c r="F527" i="8"/>
  <c r="E527" i="8"/>
  <c r="D527" i="8"/>
  <c r="J527" i="8" s="1"/>
  <c r="C527" i="8"/>
  <c r="B527" i="8"/>
  <c r="A527" i="8"/>
  <c r="I526" i="8"/>
  <c r="M526" i="8" s="1"/>
  <c r="F526" i="8"/>
  <c r="E526" i="8"/>
  <c r="D526" i="8"/>
  <c r="J526" i="8" s="1"/>
  <c r="C526" i="8"/>
  <c r="B526" i="8"/>
  <c r="A526" i="8"/>
  <c r="I525" i="8"/>
  <c r="M525" i="8" s="1"/>
  <c r="F525" i="8"/>
  <c r="E525" i="8"/>
  <c r="D525" i="8"/>
  <c r="J525" i="8" s="1"/>
  <c r="C525" i="8"/>
  <c r="B525" i="8"/>
  <c r="A525" i="8"/>
  <c r="I524" i="8"/>
  <c r="M524" i="8" s="1"/>
  <c r="F524" i="8"/>
  <c r="E524" i="8"/>
  <c r="D524" i="8"/>
  <c r="J524" i="8" s="1"/>
  <c r="C524" i="8"/>
  <c r="B524" i="8"/>
  <c r="A524" i="8"/>
  <c r="I523" i="8"/>
  <c r="M523" i="8" s="1"/>
  <c r="F523" i="8"/>
  <c r="E523" i="8"/>
  <c r="D523" i="8"/>
  <c r="J523" i="8" s="1"/>
  <c r="C523" i="8"/>
  <c r="B523" i="8"/>
  <c r="A523" i="8"/>
  <c r="I522" i="8"/>
  <c r="M522" i="8" s="1"/>
  <c r="F522" i="8"/>
  <c r="E522" i="8"/>
  <c r="D522" i="8"/>
  <c r="J522" i="8" s="1"/>
  <c r="C522" i="8"/>
  <c r="B522" i="8"/>
  <c r="A522" i="8"/>
  <c r="I521" i="8"/>
  <c r="M521" i="8" s="1"/>
  <c r="F521" i="8"/>
  <c r="E521" i="8"/>
  <c r="D521" i="8"/>
  <c r="J521" i="8" s="1"/>
  <c r="C521" i="8"/>
  <c r="B521" i="8"/>
  <c r="A521" i="8"/>
  <c r="I520" i="8"/>
  <c r="M520" i="8" s="1"/>
  <c r="F520" i="8"/>
  <c r="E520" i="8"/>
  <c r="D520" i="8"/>
  <c r="J520" i="8" s="1"/>
  <c r="C520" i="8"/>
  <c r="B520" i="8"/>
  <c r="A520" i="8"/>
  <c r="I519" i="8"/>
  <c r="M519" i="8" s="1"/>
  <c r="F519" i="8"/>
  <c r="E519" i="8"/>
  <c r="D519" i="8"/>
  <c r="J519" i="8" s="1"/>
  <c r="C519" i="8"/>
  <c r="B519" i="8"/>
  <c r="A519" i="8"/>
  <c r="I518" i="8"/>
  <c r="M518" i="8" s="1"/>
  <c r="F518" i="8"/>
  <c r="E518" i="8"/>
  <c r="D518" i="8"/>
  <c r="J518" i="8" s="1"/>
  <c r="C518" i="8"/>
  <c r="B518" i="8"/>
  <c r="A518" i="8"/>
  <c r="I517" i="8"/>
  <c r="M517" i="8" s="1"/>
  <c r="F517" i="8"/>
  <c r="E517" i="8"/>
  <c r="D517" i="8"/>
  <c r="J517" i="8" s="1"/>
  <c r="C517" i="8"/>
  <c r="B517" i="8"/>
  <c r="A517" i="8"/>
  <c r="I516" i="8"/>
  <c r="M516" i="8" s="1"/>
  <c r="F516" i="8"/>
  <c r="E516" i="8"/>
  <c r="D516" i="8"/>
  <c r="J516" i="8" s="1"/>
  <c r="C516" i="8"/>
  <c r="B516" i="8"/>
  <c r="A516" i="8"/>
  <c r="I515" i="8"/>
  <c r="M515" i="8" s="1"/>
  <c r="F515" i="8"/>
  <c r="E515" i="8"/>
  <c r="D515" i="8"/>
  <c r="J515" i="8" s="1"/>
  <c r="C515" i="8"/>
  <c r="B515" i="8"/>
  <c r="A515" i="8"/>
  <c r="J514" i="8"/>
  <c r="I514" i="8"/>
  <c r="M514" i="8" s="1"/>
  <c r="F514" i="8"/>
  <c r="E514" i="8"/>
  <c r="D514" i="8"/>
  <c r="C514" i="8"/>
  <c r="B514" i="8"/>
  <c r="A514" i="8"/>
  <c r="G514" i="8" s="1"/>
  <c r="I513" i="8"/>
  <c r="M513" i="8" s="1"/>
  <c r="F513" i="8"/>
  <c r="E513" i="8"/>
  <c r="D513" i="8"/>
  <c r="J513" i="8" s="1"/>
  <c r="C513" i="8"/>
  <c r="B513" i="8"/>
  <c r="A513" i="8"/>
  <c r="G513" i="8" s="1"/>
  <c r="I512" i="8"/>
  <c r="M512" i="8" s="1"/>
  <c r="F512" i="8"/>
  <c r="E512" i="8"/>
  <c r="D512" i="8"/>
  <c r="J512" i="8" s="1"/>
  <c r="C512" i="8"/>
  <c r="B512" i="8"/>
  <c r="A512" i="8"/>
  <c r="I511" i="8"/>
  <c r="M511" i="8" s="1"/>
  <c r="F511" i="8"/>
  <c r="E511" i="8"/>
  <c r="D511" i="8"/>
  <c r="J511" i="8" s="1"/>
  <c r="C511" i="8"/>
  <c r="B511" i="8"/>
  <c r="A511" i="8"/>
  <c r="I510" i="8"/>
  <c r="M510" i="8" s="1"/>
  <c r="F510" i="8"/>
  <c r="E510" i="8"/>
  <c r="D510" i="8"/>
  <c r="J510" i="8" s="1"/>
  <c r="C510" i="8"/>
  <c r="B510" i="8"/>
  <c r="A510" i="8"/>
  <c r="G510" i="8" s="1"/>
  <c r="I509" i="8"/>
  <c r="M509" i="8" s="1"/>
  <c r="F509" i="8"/>
  <c r="E509" i="8"/>
  <c r="D509" i="8"/>
  <c r="J509" i="8" s="1"/>
  <c r="C509" i="8"/>
  <c r="B509" i="8"/>
  <c r="A509" i="8"/>
  <c r="G509" i="8" s="1"/>
  <c r="I508" i="8"/>
  <c r="M508" i="8" s="1"/>
  <c r="F508" i="8"/>
  <c r="E508" i="8"/>
  <c r="D508" i="8"/>
  <c r="J508" i="8" s="1"/>
  <c r="C508" i="8"/>
  <c r="B508" i="8"/>
  <c r="A508" i="8"/>
  <c r="A3" i="8"/>
  <c r="B3" i="8"/>
  <c r="C3" i="8"/>
  <c r="D3" i="8"/>
  <c r="E3" i="8"/>
  <c r="F3" i="8"/>
  <c r="I3" i="8"/>
  <c r="M3" i="8" s="1"/>
  <c r="A4" i="8"/>
  <c r="B4" i="8"/>
  <c r="C4" i="8"/>
  <c r="D4" i="8"/>
  <c r="G4" i="8" s="1"/>
  <c r="E4" i="8"/>
  <c r="F4" i="8"/>
  <c r="H4" i="8"/>
  <c r="I4" i="8"/>
  <c r="M4" i="8" s="1"/>
  <c r="A5" i="8"/>
  <c r="B5" i="8"/>
  <c r="C5" i="8"/>
  <c r="D5" i="8"/>
  <c r="J5" i="8" s="1"/>
  <c r="E5" i="8"/>
  <c r="F5" i="8"/>
  <c r="H5" i="8"/>
  <c r="I5" i="8"/>
  <c r="M5" i="8" s="1"/>
  <c r="A6" i="8"/>
  <c r="B6" i="8"/>
  <c r="C6" i="8"/>
  <c r="D6" i="8"/>
  <c r="G6" i="8" s="1"/>
  <c r="E6" i="8"/>
  <c r="F6" i="8"/>
  <c r="H6" i="8"/>
  <c r="I6" i="8"/>
  <c r="M6" i="8" s="1"/>
  <c r="J6" i="8"/>
  <c r="A7" i="8"/>
  <c r="B7" i="8"/>
  <c r="C7" i="8"/>
  <c r="D7" i="8"/>
  <c r="J7" i="8" s="1"/>
  <c r="E7" i="8"/>
  <c r="F7" i="8"/>
  <c r="H7" i="8"/>
  <c r="I7" i="8"/>
  <c r="M7" i="8" s="1"/>
  <c r="A8" i="8"/>
  <c r="B8" i="8"/>
  <c r="C8" i="8"/>
  <c r="D8" i="8"/>
  <c r="G8" i="8" s="1"/>
  <c r="E8" i="8"/>
  <c r="F8" i="8"/>
  <c r="H8" i="8"/>
  <c r="I8" i="8"/>
  <c r="J8" i="8"/>
  <c r="M8" i="8"/>
  <c r="A9" i="8"/>
  <c r="B9" i="8"/>
  <c r="C9" i="8"/>
  <c r="D9" i="8"/>
  <c r="J9" i="8" s="1"/>
  <c r="E9" i="8"/>
  <c r="F9" i="8"/>
  <c r="G9" i="8"/>
  <c r="H9" i="8"/>
  <c r="I9" i="8"/>
  <c r="M9" i="8"/>
  <c r="A10" i="8"/>
  <c r="B10" i="8"/>
  <c r="C10" i="8"/>
  <c r="D10" i="8"/>
  <c r="G10" i="8" s="1"/>
  <c r="E10" i="8"/>
  <c r="F10" i="8"/>
  <c r="H10" i="8"/>
  <c r="I10" i="8"/>
  <c r="M10" i="8" s="1"/>
  <c r="A11" i="8"/>
  <c r="B11" i="8"/>
  <c r="C11" i="8"/>
  <c r="D11" i="8"/>
  <c r="E11" i="8"/>
  <c r="F11" i="8"/>
  <c r="I11" i="8"/>
  <c r="M11" i="8" s="1"/>
  <c r="A12" i="8"/>
  <c r="B12" i="8"/>
  <c r="C12" i="8"/>
  <c r="D12" i="8"/>
  <c r="E12" i="8"/>
  <c r="F12" i="8"/>
  <c r="I12" i="8"/>
  <c r="M12" i="8" s="1"/>
  <c r="A13" i="8"/>
  <c r="B13" i="8"/>
  <c r="C13" i="8"/>
  <c r="D13" i="8"/>
  <c r="E13" i="8"/>
  <c r="F13" i="8"/>
  <c r="H13" i="8"/>
  <c r="I13" i="8"/>
  <c r="M13" i="8" s="1"/>
  <c r="A14" i="8"/>
  <c r="B14" i="8"/>
  <c r="C14" i="8"/>
  <c r="D14" i="8"/>
  <c r="E14" i="8"/>
  <c r="F14" i="8"/>
  <c r="I14" i="8"/>
  <c r="M14" i="8" s="1"/>
  <c r="A15" i="8"/>
  <c r="B15" i="8"/>
  <c r="C15" i="8"/>
  <c r="D15" i="8"/>
  <c r="E15" i="8"/>
  <c r="F15" i="8"/>
  <c r="I15" i="8"/>
  <c r="M15" i="8" s="1"/>
  <c r="A16" i="8"/>
  <c r="B16" i="8"/>
  <c r="C16" i="8"/>
  <c r="D16" i="8"/>
  <c r="E16" i="8"/>
  <c r="F16" i="8"/>
  <c r="I16" i="8"/>
  <c r="M16" i="8" s="1"/>
  <c r="A17" i="8"/>
  <c r="B17" i="8"/>
  <c r="C17" i="8"/>
  <c r="D17" i="8"/>
  <c r="J17" i="8" s="1"/>
  <c r="E17" i="8"/>
  <c r="F17" i="8"/>
  <c r="H17" i="8"/>
  <c r="I17" i="8"/>
  <c r="M17" i="8" s="1"/>
  <c r="A18" i="8"/>
  <c r="B18" i="8"/>
  <c r="C18" i="8"/>
  <c r="D18" i="8"/>
  <c r="E18" i="8"/>
  <c r="F18" i="8"/>
  <c r="I18" i="8"/>
  <c r="M18" i="8" s="1"/>
  <c r="A19" i="8"/>
  <c r="B19" i="8"/>
  <c r="C19" i="8"/>
  <c r="D19" i="8"/>
  <c r="J19" i="8" s="1"/>
  <c r="E19" i="8"/>
  <c r="F19" i="8"/>
  <c r="H19" i="8"/>
  <c r="I19" i="8"/>
  <c r="M19" i="8" s="1"/>
  <c r="A20" i="8"/>
  <c r="B20" i="8"/>
  <c r="C20" i="8"/>
  <c r="D20" i="8"/>
  <c r="E20" i="8"/>
  <c r="F20" i="8"/>
  <c r="I20" i="8"/>
  <c r="M20" i="8" s="1"/>
  <c r="A21" i="8"/>
  <c r="B21" i="8"/>
  <c r="C21" i="8"/>
  <c r="D21" i="8"/>
  <c r="E21" i="8"/>
  <c r="F21" i="8"/>
  <c r="I21" i="8"/>
  <c r="M21" i="8" s="1"/>
  <c r="J21" i="8"/>
  <c r="A22" i="8"/>
  <c r="B22" i="8"/>
  <c r="C22" i="8"/>
  <c r="D22" i="8"/>
  <c r="E22" i="8"/>
  <c r="F22" i="8"/>
  <c r="I22" i="8"/>
  <c r="M22" i="8" s="1"/>
  <c r="A23" i="8"/>
  <c r="B23" i="8"/>
  <c r="C23" i="8"/>
  <c r="D23" i="8"/>
  <c r="E23" i="8"/>
  <c r="F23" i="8"/>
  <c r="I23" i="8"/>
  <c r="M23" i="8" s="1"/>
  <c r="A24" i="8"/>
  <c r="B24" i="8"/>
  <c r="C24" i="8"/>
  <c r="D24" i="8"/>
  <c r="E24" i="8"/>
  <c r="F24" i="8"/>
  <c r="I24" i="8"/>
  <c r="M24" i="8" s="1"/>
  <c r="A25" i="8"/>
  <c r="B25" i="8"/>
  <c r="C25" i="8"/>
  <c r="D25" i="8"/>
  <c r="J25" i="8" s="1"/>
  <c r="E25" i="8"/>
  <c r="F25" i="8"/>
  <c r="H25" i="8"/>
  <c r="I25" i="8"/>
  <c r="M25" i="8" s="1"/>
  <c r="A26" i="8"/>
  <c r="B26" i="8"/>
  <c r="C26" i="8"/>
  <c r="D26" i="8"/>
  <c r="E26" i="8"/>
  <c r="F26" i="8"/>
  <c r="I26" i="8"/>
  <c r="M26" i="8" s="1"/>
  <c r="A27" i="8"/>
  <c r="B27" i="8"/>
  <c r="C27" i="8"/>
  <c r="D27" i="8"/>
  <c r="J27" i="8" s="1"/>
  <c r="E27" i="8"/>
  <c r="F27" i="8"/>
  <c r="H27" i="8"/>
  <c r="I27" i="8"/>
  <c r="M27" i="8" s="1"/>
  <c r="A28" i="8"/>
  <c r="B28" i="8"/>
  <c r="C28" i="8"/>
  <c r="D28" i="8"/>
  <c r="E28" i="8"/>
  <c r="F28" i="8"/>
  <c r="I28" i="8"/>
  <c r="M28" i="8" s="1"/>
  <c r="A29" i="8"/>
  <c r="B29" i="8"/>
  <c r="C29" i="8"/>
  <c r="D29" i="8"/>
  <c r="E29" i="8"/>
  <c r="F29" i="8"/>
  <c r="I29" i="8"/>
  <c r="M29" i="8" s="1"/>
  <c r="J29" i="8"/>
  <c r="A30" i="8"/>
  <c r="B30" i="8"/>
  <c r="C30" i="8"/>
  <c r="D30" i="8"/>
  <c r="E30" i="8"/>
  <c r="F30" i="8"/>
  <c r="I30" i="8"/>
  <c r="M30" i="8" s="1"/>
  <c r="A31" i="8"/>
  <c r="B31" i="8"/>
  <c r="C31" i="8"/>
  <c r="D31" i="8"/>
  <c r="E31" i="8"/>
  <c r="F31" i="8"/>
  <c r="I31" i="8"/>
  <c r="M31" i="8" s="1"/>
  <c r="A32" i="8"/>
  <c r="B32" i="8"/>
  <c r="C32" i="8"/>
  <c r="D32" i="8"/>
  <c r="E32" i="8"/>
  <c r="F32" i="8"/>
  <c r="I32" i="8"/>
  <c r="M32" i="8" s="1"/>
  <c r="A33" i="8"/>
  <c r="B33" i="8"/>
  <c r="C33" i="8"/>
  <c r="D33" i="8"/>
  <c r="J33" i="8" s="1"/>
  <c r="E33" i="8"/>
  <c r="F33" i="8"/>
  <c r="H33" i="8"/>
  <c r="I33" i="8"/>
  <c r="M33" i="8" s="1"/>
  <c r="A34" i="8"/>
  <c r="B34" i="8"/>
  <c r="C34" i="8"/>
  <c r="D34" i="8"/>
  <c r="E34" i="8"/>
  <c r="F34" i="8"/>
  <c r="I34" i="8"/>
  <c r="M34" i="8" s="1"/>
  <c r="A35" i="8"/>
  <c r="B35" i="8"/>
  <c r="C35" i="8"/>
  <c r="D35" i="8"/>
  <c r="J35" i="8" s="1"/>
  <c r="E35" i="8"/>
  <c r="F35" i="8"/>
  <c r="H35" i="8"/>
  <c r="I35" i="8"/>
  <c r="M35" i="8" s="1"/>
  <c r="A36" i="8"/>
  <c r="B36" i="8"/>
  <c r="C36" i="8"/>
  <c r="D36" i="8"/>
  <c r="E36" i="8"/>
  <c r="F36" i="8"/>
  <c r="I36" i="8"/>
  <c r="M36" i="8" s="1"/>
  <c r="A37" i="8"/>
  <c r="B37" i="8"/>
  <c r="C37" i="8"/>
  <c r="D37" i="8"/>
  <c r="E37" i="8"/>
  <c r="F37" i="8"/>
  <c r="I37" i="8"/>
  <c r="M37" i="8" s="1"/>
  <c r="J37" i="8"/>
  <c r="A38" i="8"/>
  <c r="B38" i="8"/>
  <c r="C38" i="8"/>
  <c r="D38" i="8"/>
  <c r="E38" i="8"/>
  <c r="F38" i="8"/>
  <c r="I38" i="8"/>
  <c r="M38" i="8" s="1"/>
  <c r="A39" i="8"/>
  <c r="B39" i="8"/>
  <c r="C39" i="8"/>
  <c r="D39" i="8"/>
  <c r="E39" i="8"/>
  <c r="F39" i="8"/>
  <c r="H39" i="8"/>
  <c r="I39" i="8"/>
  <c r="M39" i="8" s="1"/>
  <c r="A40" i="8"/>
  <c r="B40" i="8"/>
  <c r="C40" i="8"/>
  <c r="D40" i="8"/>
  <c r="E40" i="8"/>
  <c r="F40" i="8"/>
  <c r="I40" i="8"/>
  <c r="M40" i="8" s="1"/>
  <c r="A41" i="8"/>
  <c r="B41" i="8"/>
  <c r="C41" i="8"/>
  <c r="D41" i="8"/>
  <c r="E41" i="8"/>
  <c r="F41" i="8"/>
  <c r="G41" i="8"/>
  <c r="H41" i="8"/>
  <c r="I41" i="8"/>
  <c r="J41" i="8"/>
  <c r="K41" i="8"/>
  <c r="M41" i="8"/>
  <c r="A42" i="8"/>
  <c r="B42" i="8"/>
  <c r="C42" i="8"/>
  <c r="D42" i="8"/>
  <c r="E42" i="8"/>
  <c r="F42" i="8"/>
  <c r="I42" i="8"/>
  <c r="M42" i="8" s="1"/>
  <c r="J42" i="8"/>
  <c r="A43" i="8"/>
  <c r="B43" i="8"/>
  <c r="C43" i="8"/>
  <c r="D43" i="8"/>
  <c r="J43" i="8" s="1"/>
  <c r="E43" i="8"/>
  <c r="F43" i="8"/>
  <c r="H43" i="8"/>
  <c r="I43" i="8"/>
  <c r="M43" i="8" s="1"/>
  <c r="A44" i="8"/>
  <c r="B44" i="8"/>
  <c r="C44" i="8"/>
  <c r="D44" i="8"/>
  <c r="E44" i="8"/>
  <c r="F44" i="8"/>
  <c r="H44" i="8"/>
  <c r="I44" i="8"/>
  <c r="M44" i="8"/>
  <c r="A45" i="8"/>
  <c r="B45" i="8"/>
  <c r="C45" i="8"/>
  <c r="D45" i="8"/>
  <c r="J45" i="8" s="1"/>
  <c r="E45" i="8"/>
  <c r="F45" i="8"/>
  <c r="H45" i="8"/>
  <c r="I45" i="8"/>
  <c r="M45" i="8" s="1"/>
  <c r="A46" i="8"/>
  <c r="B46" i="8"/>
  <c r="C46" i="8"/>
  <c r="D46" i="8"/>
  <c r="E46" i="8"/>
  <c r="F46" i="8"/>
  <c r="I46" i="8"/>
  <c r="M46" i="8" s="1"/>
  <c r="J46" i="8"/>
  <c r="A47" i="8"/>
  <c r="B47" i="8"/>
  <c r="C47" i="8"/>
  <c r="D47" i="8"/>
  <c r="E47" i="8"/>
  <c r="F47" i="8"/>
  <c r="I47" i="8"/>
  <c r="M47" i="8" s="1"/>
  <c r="A48" i="8"/>
  <c r="B48" i="8"/>
  <c r="C48" i="8"/>
  <c r="D48" i="8"/>
  <c r="E48" i="8"/>
  <c r="F48" i="8"/>
  <c r="H48" i="8"/>
  <c r="I48" i="8"/>
  <c r="M48" i="8" s="1"/>
  <c r="A49" i="8"/>
  <c r="B49" i="8"/>
  <c r="C49" i="8"/>
  <c r="D49" i="8"/>
  <c r="E49" i="8"/>
  <c r="F49" i="8"/>
  <c r="H49" i="8"/>
  <c r="I49" i="8"/>
  <c r="M49" i="8"/>
  <c r="A50" i="8"/>
  <c r="B50" i="8"/>
  <c r="C50" i="8"/>
  <c r="D50" i="8"/>
  <c r="E50" i="8"/>
  <c r="F50" i="8"/>
  <c r="I50" i="8"/>
  <c r="M50" i="8" s="1"/>
  <c r="J50" i="8"/>
  <c r="A51" i="8"/>
  <c r="B51" i="8"/>
  <c r="C51" i="8"/>
  <c r="D51" i="8"/>
  <c r="E51" i="8"/>
  <c r="F51" i="8"/>
  <c r="I51" i="8"/>
  <c r="J51" i="8"/>
  <c r="M51" i="8"/>
  <c r="A52" i="8"/>
  <c r="B52" i="8"/>
  <c r="C52" i="8"/>
  <c r="D52" i="8"/>
  <c r="E52" i="8"/>
  <c r="F52" i="8"/>
  <c r="I52" i="8"/>
  <c r="M52" i="8" s="1"/>
  <c r="A53" i="8"/>
  <c r="B53" i="8"/>
  <c r="C53" i="8"/>
  <c r="D53" i="8"/>
  <c r="J53" i="8" s="1"/>
  <c r="E53" i="8"/>
  <c r="F53" i="8"/>
  <c r="H53" i="8"/>
  <c r="I53" i="8"/>
  <c r="M53" i="8"/>
  <c r="A54" i="8"/>
  <c r="B54" i="8"/>
  <c r="C54" i="8"/>
  <c r="D54" i="8"/>
  <c r="E54" i="8"/>
  <c r="F54" i="8"/>
  <c r="I54" i="8"/>
  <c r="M54" i="8" s="1"/>
  <c r="J54" i="8"/>
  <c r="A55" i="8"/>
  <c r="B55" i="8"/>
  <c r="C55" i="8"/>
  <c r="D55" i="8"/>
  <c r="J55" i="8" s="1"/>
  <c r="E55" i="8"/>
  <c r="F55" i="8"/>
  <c r="I55" i="8"/>
  <c r="M55" i="8" s="1"/>
  <c r="A56" i="8"/>
  <c r="B56" i="8"/>
  <c r="C56" i="8"/>
  <c r="D56" i="8"/>
  <c r="E56" i="8"/>
  <c r="F56" i="8"/>
  <c r="H56" i="8"/>
  <c r="I56" i="8"/>
  <c r="M56" i="8" s="1"/>
  <c r="A57" i="8"/>
  <c r="B57" i="8"/>
  <c r="C57" i="8"/>
  <c r="D57" i="8"/>
  <c r="E57" i="8"/>
  <c r="F57" i="8"/>
  <c r="G57" i="8"/>
  <c r="H57" i="8"/>
  <c r="I57" i="8"/>
  <c r="M57" i="8" s="1"/>
  <c r="J57" i="8"/>
  <c r="K57" i="8"/>
  <c r="L57" i="8" s="1"/>
  <c r="A58" i="8"/>
  <c r="B58" i="8"/>
  <c r="C58" i="8"/>
  <c r="D58" i="8"/>
  <c r="E58" i="8"/>
  <c r="F58" i="8"/>
  <c r="I58" i="8"/>
  <c r="M58" i="8" s="1"/>
  <c r="J58" i="8"/>
  <c r="A59" i="8"/>
  <c r="B59" i="8"/>
  <c r="C59" i="8"/>
  <c r="D59" i="8"/>
  <c r="J59" i="8" s="1"/>
  <c r="E59" i="8"/>
  <c r="F59" i="8"/>
  <c r="H59" i="8"/>
  <c r="I59" i="8"/>
  <c r="M59" i="8"/>
  <c r="A60" i="8"/>
  <c r="B60" i="8"/>
  <c r="C60" i="8"/>
  <c r="D60" i="8"/>
  <c r="H60" i="8" s="1"/>
  <c r="E60" i="8"/>
  <c r="F60" i="8"/>
  <c r="I60" i="8"/>
  <c r="M60" i="8" s="1"/>
  <c r="A61" i="8"/>
  <c r="B61" i="8"/>
  <c r="C61" i="8"/>
  <c r="D61" i="8"/>
  <c r="J61" i="8" s="1"/>
  <c r="E61" i="8"/>
  <c r="F61" i="8"/>
  <c r="H61" i="8"/>
  <c r="I61" i="8"/>
  <c r="M61" i="8" s="1"/>
  <c r="A62" i="8"/>
  <c r="B62" i="8"/>
  <c r="C62" i="8"/>
  <c r="D62" i="8"/>
  <c r="E62" i="8"/>
  <c r="F62" i="8"/>
  <c r="I62" i="8"/>
  <c r="M62" i="8" s="1"/>
  <c r="J62" i="8"/>
  <c r="A63" i="8"/>
  <c r="B63" i="8"/>
  <c r="C63" i="8"/>
  <c r="D63" i="8"/>
  <c r="E63" i="8"/>
  <c r="F63" i="8"/>
  <c r="H63" i="8"/>
  <c r="I63" i="8"/>
  <c r="M63" i="8"/>
  <c r="A64" i="8"/>
  <c r="B64" i="8"/>
  <c r="C64" i="8"/>
  <c r="D64" i="8"/>
  <c r="E64" i="8"/>
  <c r="F64" i="8"/>
  <c r="I64" i="8"/>
  <c r="M64" i="8" s="1"/>
  <c r="A65" i="8"/>
  <c r="B65" i="8"/>
  <c r="C65" i="8"/>
  <c r="D65" i="8"/>
  <c r="E65" i="8"/>
  <c r="F65" i="8"/>
  <c r="I65" i="8"/>
  <c r="M65" i="8" s="1"/>
  <c r="A66" i="8"/>
  <c r="B66" i="8"/>
  <c r="C66" i="8"/>
  <c r="D66" i="8"/>
  <c r="E66" i="8"/>
  <c r="F66" i="8"/>
  <c r="I66" i="8"/>
  <c r="M66" i="8" s="1"/>
  <c r="J66" i="8"/>
  <c r="A67" i="8"/>
  <c r="B67" i="8"/>
  <c r="C67" i="8"/>
  <c r="D67" i="8"/>
  <c r="E67" i="8"/>
  <c r="F67" i="8"/>
  <c r="I67" i="8"/>
  <c r="M67" i="8" s="1"/>
  <c r="J67" i="8"/>
  <c r="A68" i="8"/>
  <c r="B68" i="8"/>
  <c r="C68" i="8"/>
  <c r="D68" i="8"/>
  <c r="E68" i="8"/>
  <c r="F68" i="8"/>
  <c r="I68" i="8"/>
  <c r="M68" i="8"/>
  <c r="A69" i="8"/>
  <c r="B69" i="8"/>
  <c r="C69" i="8"/>
  <c r="D69" i="8"/>
  <c r="G69" i="8" s="1"/>
  <c r="E69" i="8"/>
  <c r="F69" i="8"/>
  <c r="H69" i="8"/>
  <c r="I69" i="8"/>
  <c r="M69" i="8" s="1"/>
  <c r="J69" i="8"/>
  <c r="A70" i="8"/>
  <c r="B70" i="8"/>
  <c r="C70" i="8"/>
  <c r="D70" i="8"/>
  <c r="E70" i="8"/>
  <c r="F70" i="8"/>
  <c r="I70" i="8"/>
  <c r="M70" i="8" s="1"/>
  <c r="J70" i="8"/>
  <c r="A71" i="8"/>
  <c r="B71" i="8"/>
  <c r="C71" i="8"/>
  <c r="D71" i="8"/>
  <c r="H71" i="8" s="1"/>
  <c r="E71" i="8"/>
  <c r="F71" i="8"/>
  <c r="I71" i="8"/>
  <c r="J71" i="8"/>
  <c r="M71" i="8"/>
  <c r="A72" i="8"/>
  <c r="B72" i="8"/>
  <c r="C72" i="8"/>
  <c r="D72" i="8"/>
  <c r="E72" i="8"/>
  <c r="F72" i="8"/>
  <c r="H72" i="8"/>
  <c r="I72" i="8"/>
  <c r="M72" i="8" s="1"/>
  <c r="A73" i="8"/>
  <c r="B73" i="8"/>
  <c r="C73" i="8"/>
  <c r="D73" i="8"/>
  <c r="J73" i="8" s="1"/>
  <c r="E73" i="8"/>
  <c r="F73" i="8"/>
  <c r="H73" i="8"/>
  <c r="I73" i="8"/>
  <c r="M73" i="8"/>
  <c r="A74" i="8"/>
  <c r="B74" i="8"/>
  <c r="C74" i="8"/>
  <c r="D74" i="8"/>
  <c r="E74" i="8"/>
  <c r="F74" i="8"/>
  <c r="I74" i="8"/>
  <c r="M74" i="8" s="1"/>
  <c r="J74" i="8"/>
  <c r="A75" i="8"/>
  <c r="B75" i="8"/>
  <c r="C75" i="8"/>
  <c r="D75" i="8"/>
  <c r="E75" i="8"/>
  <c r="F75" i="8"/>
  <c r="I75" i="8"/>
  <c r="M75" i="8"/>
  <c r="A76" i="8"/>
  <c r="B76" i="8"/>
  <c r="C76" i="8"/>
  <c r="D76" i="8"/>
  <c r="H76" i="8" s="1"/>
  <c r="E76" i="8"/>
  <c r="F76" i="8"/>
  <c r="I76" i="8"/>
  <c r="M76" i="8"/>
  <c r="A77" i="8"/>
  <c r="B77" i="8"/>
  <c r="C77" i="8"/>
  <c r="D77" i="8"/>
  <c r="E77" i="8"/>
  <c r="F77" i="8"/>
  <c r="I77" i="8"/>
  <c r="M77" i="8" s="1"/>
  <c r="A78" i="8"/>
  <c r="B78" i="8"/>
  <c r="C78" i="8"/>
  <c r="D78" i="8"/>
  <c r="E78" i="8"/>
  <c r="F78" i="8"/>
  <c r="I78" i="8"/>
  <c r="M78" i="8" s="1"/>
  <c r="J78" i="8"/>
  <c r="A79" i="8"/>
  <c r="B79" i="8"/>
  <c r="C79" i="8"/>
  <c r="D79" i="8"/>
  <c r="J79" i="8" s="1"/>
  <c r="E79" i="8"/>
  <c r="F79" i="8"/>
  <c r="H79" i="8"/>
  <c r="I79" i="8"/>
  <c r="M79" i="8" s="1"/>
  <c r="A80" i="8"/>
  <c r="B80" i="8"/>
  <c r="C80" i="8"/>
  <c r="D80" i="8"/>
  <c r="H80" i="8" s="1"/>
  <c r="E80" i="8"/>
  <c r="F80" i="8"/>
  <c r="I80" i="8"/>
  <c r="M80" i="8" s="1"/>
  <c r="A81" i="8"/>
  <c r="B81" i="8"/>
  <c r="C81" i="8"/>
  <c r="D81" i="8"/>
  <c r="E81" i="8"/>
  <c r="F81" i="8"/>
  <c r="I81" i="8"/>
  <c r="J81" i="8"/>
  <c r="M81" i="8"/>
  <c r="A82" i="8"/>
  <c r="B82" i="8"/>
  <c r="C82" i="8"/>
  <c r="D82" i="8"/>
  <c r="E82" i="8"/>
  <c r="F82" i="8"/>
  <c r="I82" i="8"/>
  <c r="M82" i="8" s="1"/>
  <c r="J82" i="8"/>
  <c r="A83" i="8"/>
  <c r="B83" i="8"/>
  <c r="C83" i="8"/>
  <c r="D83" i="8"/>
  <c r="E83" i="8"/>
  <c r="F83" i="8"/>
  <c r="I83" i="8"/>
  <c r="J83" i="8"/>
  <c r="M83" i="8"/>
  <c r="A84" i="8"/>
  <c r="B84" i="8"/>
  <c r="C84" i="8"/>
  <c r="D84" i="8"/>
  <c r="E84" i="8"/>
  <c r="F84" i="8"/>
  <c r="I84" i="8"/>
  <c r="M84" i="8" s="1"/>
  <c r="A85" i="8"/>
  <c r="B85" i="8"/>
  <c r="C85" i="8"/>
  <c r="D85" i="8"/>
  <c r="J85" i="8" s="1"/>
  <c r="E85" i="8"/>
  <c r="F85" i="8"/>
  <c r="G85" i="8"/>
  <c r="H85" i="8"/>
  <c r="I85" i="8"/>
  <c r="K85" i="8"/>
  <c r="M85" i="8"/>
  <c r="A86" i="8"/>
  <c r="B86" i="8"/>
  <c r="C86" i="8"/>
  <c r="D86" i="8"/>
  <c r="E86" i="8"/>
  <c r="F86" i="8"/>
  <c r="I86" i="8"/>
  <c r="M86" i="8" s="1"/>
  <c r="J86" i="8"/>
  <c r="A87" i="8"/>
  <c r="B87" i="8"/>
  <c r="C87" i="8"/>
  <c r="D87" i="8"/>
  <c r="J87" i="8" s="1"/>
  <c r="E87" i="8"/>
  <c r="F87" i="8"/>
  <c r="H87" i="8"/>
  <c r="I87" i="8"/>
  <c r="M87" i="8" s="1"/>
  <c r="A88" i="8"/>
  <c r="B88" i="8"/>
  <c r="C88" i="8"/>
  <c r="D88" i="8"/>
  <c r="H88" i="8" s="1"/>
  <c r="E88" i="8"/>
  <c r="F88" i="8"/>
  <c r="I88" i="8"/>
  <c r="K88" i="8"/>
  <c r="M88" i="8"/>
  <c r="A89" i="8"/>
  <c r="B89" i="8"/>
  <c r="C89" i="8"/>
  <c r="D89" i="8"/>
  <c r="J89" i="8" s="1"/>
  <c r="E89" i="8"/>
  <c r="F89" i="8"/>
  <c r="G89" i="8"/>
  <c r="H89" i="8"/>
  <c r="I89" i="8"/>
  <c r="K89" i="8"/>
  <c r="M89" i="8"/>
  <c r="A90" i="8"/>
  <c r="B90" i="8"/>
  <c r="C90" i="8"/>
  <c r="D90" i="8"/>
  <c r="J90" i="8" s="1"/>
  <c r="E90" i="8"/>
  <c r="F90" i="8"/>
  <c r="G90" i="8"/>
  <c r="H90" i="8"/>
  <c r="I90" i="8"/>
  <c r="M90" i="8" s="1"/>
  <c r="A91" i="8"/>
  <c r="B91" i="8"/>
  <c r="C91" i="8"/>
  <c r="D91" i="8"/>
  <c r="E91" i="8"/>
  <c r="F91" i="8"/>
  <c r="G91" i="8"/>
  <c r="H91" i="8"/>
  <c r="I91" i="8"/>
  <c r="M91" i="8" s="1"/>
  <c r="J91" i="8"/>
  <c r="K91" i="8"/>
  <c r="A92" i="8"/>
  <c r="B92" i="8"/>
  <c r="C92" i="8"/>
  <c r="D92" i="8"/>
  <c r="E92" i="8"/>
  <c r="F92" i="8"/>
  <c r="I92" i="8"/>
  <c r="M92" i="8" s="1"/>
  <c r="K92" i="8"/>
  <c r="L92" i="8" s="1"/>
  <c r="A93" i="8"/>
  <c r="B93" i="8"/>
  <c r="C93" i="8"/>
  <c r="D93" i="8"/>
  <c r="E93" i="8"/>
  <c r="F93" i="8"/>
  <c r="G93" i="8"/>
  <c r="H93" i="8"/>
  <c r="I93" i="8"/>
  <c r="M93" i="8" s="1"/>
  <c r="J93" i="8"/>
  <c r="K93" i="8"/>
  <c r="A94" i="8"/>
  <c r="B94" i="8"/>
  <c r="C94" i="8"/>
  <c r="D94" i="8"/>
  <c r="E94" i="8"/>
  <c r="F94" i="8"/>
  <c r="G94" i="8"/>
  <c r="H94" i="8"/>
  <c r="I94" i="8"/>
  <c r="M94" i="8" s="1"/>
  <c r="A95" i="8"/>
  <c r="B95" i="8"/>
  <c r="C95" i="8"/>
  <c r="D95" i="8"/>
  <c r="G95" i="8" s="1"/>
  <c r="E95" i="8"/>
  <c r="F95" i="8"/>
  <c r="H95" i="8"/>
  <c r="I95" i="8"/>
  <c r="M95" i="8" s="1"/>
  <c r="J95" i="8"/>
  <c r="A96" i="8"/>
  <c r="B96" i="8"/>
  <c r="C96" i="8"/>
  <c r="D96" i="8"/>
  <c r="J96" i="8" s="1"/>
  <c r="E96" i="8"/>
  <c r="F96" i="8"/>
  <c r="H96" i="8"/>
  <c r="I96" i="8"/>
  <c r="M96" i="8" s="1"/>
  <c r="K96" i="8"/>
  <c r="A97" i="8"/>
  <c r="B97" i="8"/>
  <c r="C97" i="8"/>
  <c r="D97" i="8"/>
  <c r="E97" i="8"/>
  <c r="F97" i="8"/>
  <c r="G97" i="8"/>
  <c r="H97" i="8"/>
  <c r="I97" i="8"/>
  <c r="M97" i="8" s="1"/>
  <c r="J97" i="8"/>
  <c r="K97" i="8"/>
  <c r="A98" i="8"/>
  <c r="B98" i="8"/>
  <c r="C98" i="8"/>
  <c r="D98" i="8"/>
  <c r="J98" i="8" s="1"/>
  <c r="E98" i="8"/>
  <c r="F98" i="8"/>
  <c r="G98" i="8"/>
  <c r="H98" i="8"/>
  <c r="I98" i="8"/>
  <c r="M98" i="8" s="1"/>
  <c r="K98" i="8"/>
  <c r="A99" i="8"/>
  <c r="B99" i="8"/>
  <c r="C99" i="8"/>
  <c r="D99" i="8"/>
  <c r="H99" i="8" s="1"/>
  <c r="E99" i="8"/>
  <c r="F99" i="8"/>
  <c r="I99" i="8"/>
  <c r="M99" i="8" s="1"/>
  <c r="A100" i="8"/>
  <c r="B100" i="8"/>
  <c r="C100" i="8"/>
  <c r="D100" i="8"/>
  <c r="K100" i="8" s="1"/>
  <c r="E100" i="8"/>
  <c r="F100" i="8"/>
  <c r="I100" i="8"/>
  <c r="M100" i="8"/>
  <c r="A101" i="8"/>
  <c r="B101" i="8"/>
  <c r="C101" i="8"/>
  <c r="D101" i="8"/>
  <c r="H101" i="8" s="1"/>
  <c r="E101" i="8"/>
  <c r="F101" i="8"/>
  <c r="I101" i="8"/>
  <c r="M101" i="8" s="1"/>
  <c r="A102" i="8"/>
  <c r="B102" i="8"/>
  <c r="C102" i="8"/>
  <c r="D102" i="8"/>
  <c r="E102" i="8"/>
  <c r="F102" i="8"/>
  <c r="I102" i="8"/>
  <c r="M102" i="8"/>
  <c r="A103" i="8"/>
  <c r="B103" i="8"/>
  <c r="C103" i="8"/>
  <c r="D103" i="8"/>
  <c r="G103" i="8" s="1"/>
  <c r="E103" i="8"/>
  <c r="F103" i="8"/>
  <c r="H103" i="8"/>
  <c r="I103" i="8"/>
  <c r="M103" i="8" s="1"/>
  <c r="J103" i="8"/>
  <c r="A104" i="8"/>
  <c r="B104" i="8"/>
  <c r="C104" i="8"/>
  <c r="D104" i="8"/>
  <c r="E104" i="8"/>
  <c r="F104" i="8"/>
  <c r="H104" i="8"/>
  <c r="I104" i="8"/>
  <c r="M104" i="8"/>
  <c r="A105" i="8"/>
  <c r="B105" i="8"/>
  <c r="C105" i="8"/>
  <c r="D105" i="8"/>
  <c r="J105" i="8" s="1"/>
  <c r="E105" i="8"/>
  <c r="F105" i="8"/>
  <c r="I105" i="8"/>
  <c r="M105" i="8" s="1"/>
  <c r="A106" i="8"/>
  <c r="B106" i="8"/>
  <c r="C106" i="8"/>
  <c r="D106" i="8"/>
  <c r="K106" i="8" s="1"/>
  <c r="E106" i="8"/>
  <c r="F106" i="8"/>
  <c r="I106" i="8"/>
  <c r="M106" i="8" s="1"/>
  <c r="A107" i="8"/>
  <c r="B107" i="8"/>
  <c r="C107" i="8"/>
  <c r="D107" i="8"/>
  <c r="E107" i="8"/>
  <c r="F107" i="8"/>
  <c r="G107" i="8"/>
  <c r="H107" i="8"/>
  <c r="I107" i="8"/>
  <c r="M107" i="8" s="1"/>
  <c r="J107" i="8"/>
  <c r="K107" i="8"/>
  <c r="L107" i="8" s="1"/>
  <c r="A108" i="8"/>
  <c r="B108" i="8"/>
  <c r="C108" i="8"/>
  <c r="D108" i="8"/>
  <c r="J108" i="8" s="1"/>
  <c r="E108" i="8"/>
  <c r="F108" i="8"/>
  <c r="G108" i="8"/>
  <c r="H108" i="8"/>
  <c r="I108" i="8"/>
  <c r="M108" i="8" s="1"/>
  <c r="K108" i="8"/>
  <c r="L108" i="8" s="1"/>
  <c r="A109" i="8"/>
  <c r="B109" i="8"/>
  <c r="C109" i="8"/>
  <c r="D109" i="8"/>
  <c r="J109" i="8" s="1"/>
  <c r="E109" i="8"/>
  <c r="F109" i="8"/>
  <c r="H109" i="8"/>
  <c r="I109" i="8"/>
  <c r="M109" i="8" s="1"/>
  <c r="A110" i="8"/>
  <c r="B110" i="8"/>
  <c r="C110" i="8"/>
  <c r="D110" i="8"/>
  <c r="E110" i="8"/>
  <c r="F110" i="8"/>
  <c r="I110" i="8"/>
  <c r="M110" i="8" s="1"/>
  <c r="A111" i="8"/>
  <c r="B111" i="8"/>
  <c r="C111" i="8"/>
  <c r="D111" i="8"/>
  <c r="E111" i="8"/>
  <c r="F111" i="8"/>
  <c r="H111" i="8"/>
  <c r="I111" i="8"/>
  <c r="M111" i="8" s="1"/>
  <c r="J111" i="8"/>
  <c r="A112" i="8"/>
  <c r="B112" i="8"/>
  <c r="C112" i="8"/>
  <c r="D112" i="8"/>
  <c r="E112" i="8"/>
  <c r="F112" i="8"/>
  <c r="I112" i="8"/>
  <c r="M112" i="8" s="1"/>
  <c r="A113" i="8"/>
  <c r="B113" i="8"/>
  <c r="C113" i="8"/>
  <c r="D113" i="8"/>
  <c r="E113" i="8"/>
  <c r="F113" i="8"/>
  <c r="G113" i="8"/>
  <c r="H113" i="8"/>
  <c r="I113" i="8"/>
  <c r="M113" i="8" s="1"/>
  <c r="J113" i="8"/>
  <c r="K113" i="8"/>
  <c r="A114" i="8"/>
  <c r="B114" i="8"/>
  <c r="C114" i="8"/>
  <c r="D114" i="8"/>
  <c r="J114" i="8" s="1"/>
  <c r="E114" i="8"/>
  <c r="F114" i="8"/>
  <c r="G114" i="8"/>
  <c r="H114" i="8"/>
  <c r="I114" i="8"/>
  <c r="M114" i="8" s="1"/>
  <c r="K114" i="8"/>
  <c r="A115" i="8"/>
  <c r="B115" i="8"/>
  <c r="C115" i="8"/>
  <c r="D115" i="8"/>
  <c r="E115" i="8"/>
  <c r="F115" i="8"/>
  <c r="G115" i="8"/>
  <c r="H115" i="8"/>
  <c r="I115" i="8"/>
  <c r="J115" i="8"/>
  <c r="K115" i="8"/>
  <c r="M115" i="8"/>
  <c r="A116" i="8"/>
  <c r="B116" i="8"/>
  <c r="C116" i="8"/>
  <c r="D116" i="8"/>
  <c r="J116" i="8" s="1"/>
  <c r="E116" i="8"/>
  <c r="F116" i="8"/>
  <c r="G116" i="8"/>
  <c r="H116" i="8"/>
  <c r="I116" i="8"/>
  <c r="M116" i="8" s="1"/>
  <c r="K116" i="8"/>
  <c r="A117" i="8"/>
  <c r="B117" i="8"/>
  <c r="C117" i="8"/>
  <c r="D117" i="8"/>
  <c r="E117" i="8"/>
  <c r="F117" i="8"/>
  <c r="H117" i="8"/>
  <c r="I117" i="8"/>
  <c r="M117" i="8" s="1"/>
  <c r="J117" i="8"/>
  <c r="A118" i="8"/>
  <c r="B118" i="8"/>
  <c r="C118" i="8"/>
  <c r="D118" i="8"/>
  <c r="J118" i="8" s="1"/>
  <c r="E118" i="8"/>
  <c r="F118" i="8"/>
  <c r="H118" i="8"/>
  <c r="I118" i="8"/>
  <c r="M118" i="8" s="1"/>
  <c r="A119" i="8"/>
  <c r="B119" i="8"/>
  <c r="C119" i="8"/>
  <c r="D119" i="8"/>
  <c r="E119" i="8"/>
  <c r="F119" i="8"/>
  <c r="G119" i="8"/>
  <c r="H119" i="8"/>
  <c r="I119" i="8"/>
  <c r="M119" i="8" s="1"/>
  <c r="J119" i="8"/>
  <c r="K119" i="8"/>
  <c r="A120" i="8"/>
  <c r="B120" i="8"/>
  <c r="C120" i="8"/>
  <c r="D120" i="8"/>
  <c r="E120" i="8"/>
  <c r="F120" i="8"/>
  <c r="H120" i="8"/>
  <c r="I120" i="8"/>
  <c r="M120" i="8" s="1"/>
  <c r="A121" i="8"/>
  <c r="B121" i="8"/>
  <c r="C121" i="8"/>
  <c r="D121" i="8"/>
  <c r="E121" i="8"/>
  <c r="F121" i="8"/>
  <c r="G121" i="8"/>
  <c r="H121" i="8"/>
  <c r="I121" i="8"/>
  <c r="M121" i="8" s="1"/>
  <c r="J121" i="8"/>
  <c r="K121" i="8"/>
  <c r="A122" i="8"/>
  <c r="B122" i="8"/>
  <c r="C122" i="8"/>
  <c r="D122" i="8"/>
  <c r="J122" i="8" s="1"/>
  <c r="E122" i="8"/>
  <c r="F122" i="8"/>
  <c r="G122" i="8"/>
  <c r="H122" i="8"/>
  <c r="I122" i="8"/>
  <c r="M122" i="8" s="1"/>
  <c r="K122" i="8"/>
  <c r="A123" i="8"/>
  <c r="B123" i="8"/>
  <c r="C123" i="8"/>
  <c r="D123" i="8"/>
  <c r="E123" i="8"/>
  <c r="F123" i="8"/>
  <c r="G123" i="8"/>
  <c r="H123" i="8"/>
  <c r="I123" i="8"/>
  <c r="J123" i="8"/>
  <c r="K123" i="8"/>
  <c r="M123" i="8"/>
  <c r="A124" i="8"/>
  <c r="B124" i="8"/>
  <c r="C124" i="8"/>
  <c r="D124" i="8"/>
  <c r="J124" i="8" s="1"/>
  <c r="E124" i="8"/>
  <c r="F124" i="8"/>
  <c r="G124" i="8"/>
  <c r="H124" i="8"/>
  <c r="I124" i="8"/>
  <c r="M124" i="8" s="1"/>
  <c r="K124" i="8"/>
  <c r="A125" i="8"/>
  <c r="B125" i="8"/>
  <c r="C125" i="8"/>
  <c r="D125" i="8"/>
  <c r="E125" i="8"/>
  <c r="F125" i="8"/>
  <c r="H125" i="8"/>
  <c r="I125" i="8"/>
  <c r="M125" i="8" s="1"/>
  <c r="J125" i="8"/>
  <c r="A126" i="8"/>
  <c r="B126" i="8"/>
  <c r="C126" i="8"/>
  <c r="D126" i="8"/>
  <c r="J126" i="8" s="1"/>
  <c r="E126" i="8"/>
  <c r="F126" i="8"/>
  <c r="H126" i="8"/>
  <c r="I126" i="8"/>
  <c r="M126" i="8" s="1"/>
  <c r="A127" i="8"/>
  <c r="B127" i="8"/>
  <c r="C127" i="8"/>
  <c r="D127" i="8"/>
  <c r="E127" i="8"/>
  <c r="F127" i="8"/>
  <c r="G127" i="8"/>
  <c r="H127" i="8"/>
  <c r="I127" i="8"/>
  <c r="M127" i="8" s="1"/>
  <c r="J127" i="8"/>
  <c r="K127" i="8"/>
  <c r="L127" i="8" s="1"/>
  <c r="A128" i="8"/>
  <c r="B128" i="8"/>
  <c r="C128" i="8"/>
  <c r="D128" i="8"/>
  <c r="E128" i="8"/>
  <c r="F128" i="8"/>
  <c r="I128" i="8"/>
  <c r="M128" i="8" s="1"/>
  <c r="A129" i="8"/>
  <c r="B129" i="8"/>
  <c r="C129" i="8"/>
  <c r="D129" i="8"/>
  <c r="J129" i="8" s="1"/>
  <c r="E129" i="8"/>
  <c r="F129" i="8"/>
  <c r="G129" i="8"/>
  <c r="H129" i="8"/>
  <c r="I129" i="8"/>
  <c r="K129" i="8"/>
  <c r="M129" i="8"/>
  <c r="A130" i="8"/>
  <c r="B130" i="8"/>
  <c r="C130" i="8"/>
  <c r="D130" i="8"/>
  <c r="J130" i="8" s="1"/>
  <c r="E130" i="8"/>
  <c r="F130" i="8"/>
  <c r="G130" i="8"/>
  <c r="H130" i="8"/>
  <c r="I130" i="8"/>
  <c r="M130" i="8"/>
  <c r="A131" i="8"/>
  <c r="B131" i="8"/>
  <c r="C131" i="8"/>
  <c r="D131" i="8"/>
  <c r="J131" i="8" s="1"/>
  <c r="E131" i="8"/>
  <c r="F131" i="8"/>
  <c r="H131" i="8"/>
  <c r="I131" i="8"/>
  <c r="M131" i="8" s="1"/>
  <c r="A132" i="8"/>
  <c r="B132" i="8"/>
  <c r="C132" i="8"/>
  <c r="D132" i="8"/>
  <c r="E132" i="8"/>
  <c r="F132" i="8"/>
  <c r="G132" i="8"/>
  <c r="H132" i="8"/>
  <c r="I132" i="8"/>
  <c r="M132" i="8" s="1"/>
  <c r="A133" i="8"/>
  <c r="B133" i="8"/>
  <c r="C133" i="8"/>
  <c r="D133" i="8"/>
  <c r="E133" i="8"/>
  <c r="F133" i="8"/>
  <c r="G133" i="8"/>
  <c r="H133" i="8"/>
  <c r="I133" i="8"/>
  <c r="M133" i="8" s="1"/>
  <c r="J133" i="8"/>
  <c r="K133" i="8"/>
  <c r="A134" i="8"/>
  <c r="B134" i="8"/>
  <c r="C134" i="8"/>
  <c r="D134" i="8"/>
  <c r="E134" i="8"/>
  <c r="F134" i="8"/>
  <c r="I134" i="8"/>
  <c r="M134" i="8" s="1"/>
  <c r="A135" i="8"/>
  <c r="B135" i="8"/>
  <c r="C135" i="8"/>
  <c r="D135" i="8"/>
  <c r="E135" i="8"/>
  <c r="F135" i="8"/>
  <c r="I135" i="8"/>
  <c r="M135" i="8" s="1"/>
  <c r="A136" i="8"/>
  <c r="B136" i="8"/>
  <c r="C136" i="8"/>
  <c r="D136" i="8"/>
  <c r="J136" i="8" s="1"/>
  <c r="E136" i="8"/>
  <c r="F136" i="8"/>
  <c r="G136" i="8"/>
  <c r="H136" i="8"/>
  <c r="I136" i="8"/>
  <c r="K136" i="8"/>
  <c r="M136" i="8"/>
  <c r="A137" i="8"/>
  <c r="B137" i="8"/>
  <c r="C137" i="8"/>
  <c r="D137" i="8"/>
  <c r="E137" i="8"/>
  <c r="F137" i="8"/>
  <c r="I137" i="8"/>
  <c r="M137" i="8" s="1"/>
  <c r="A138" i="8"/>
  <c r="B138" i="8"/>
  <c r="C138" i="8"/>
  <c r="D138" i="8"/>
  <c r="J138" i="8" s="1"/>
  <c r="E138" i="8"/>
  <c r="F138" i="8"/>
  <c r="G138" i="8"/>
  <c r="H138" i="8"/>
  <c r="I138" i="8"/>
  <c r="M138" i="8"/>
  <c r="A139" i="8"/>
  <c r="B139" i="8"/>
  <c r="C139" i="8"/>
  <c r="D139" i="8"/>
  <c r="H139" i="8" s="1"/>
  <c r="E139" i="8"/>
  <c r="F139" i="8"/>
  <c r="I139" i="8"/>
  <c r="M139" i="8" s="1"/>
  <c r="A140" i="8"/>
  <c r="B140" i="8"/>
  <c r="C140" i="8"/>
  <c r="D140" i="8"/>
  <c r="J140" i="8" s="1"/>
  <c r="E140" i="8"/>
  <c r="F140" i="8"/>
  <c r="G140" i="8"/>
  <c r="H140" i="8"/>
  <c r="I140" i="8"/>
  <c r="K140" i="8"/>
  <c r="M140" i="8"/>
  <c r="A141" i="8"/>
  <c r="B141" i="8"/>
  <c r="C141" i="8"/>
  <c r="D141" i="8"/>
  <c r="E141" i="8"/>
  <c r="F141" i="8"/>
  <c r="I141" i="8"/>
  <c r="M141" i="8" s="1"/>
  <c r="A142" i="8"/>
  <c r="B142" i="8"/>
  <c r="C142" i="8"/>
  <c r="D142" i="8"/>
  <c r="J142" i="8" s="1"/>
  <c r="E142" i="8"/>
  <c r="F142" i="8"/>
  <c r="H142" i="8"/>
  <c r="I142" i="8"/>
  <c r="M142" i="8" s="1"/>
  <c r="A143" i="8"/>
  <c r="B143" i="8"/>
  <c r="C143" i="8"/>
  <c r="D143" i="8"/>
  <c r="E143" i="8"/>
  <c r="F143" i="8"/>
  <c r="I143" i="8"/>
  <c r="M143" i="8" s="1"/>
  <c r="A144" i="8"/>
  <c r="B144" i="8"/>
  <c r="C144" i="8"/>
  <c r="D144" i="8"/>
  <c r="J144" i="8" s="1"/>
  <c r="E144" i="8"/>
  <c r="F144" i="8"/>
  <c r="H144" i="8"/>
  <c r="I144" i="8"/>
  <c r="M144" i="8"/>
  <c r="A145" i="8"/>
  <c r="B145" i="8"/>
  <c r="C145" i="8"/>
  <c r="D145" i="8"/>
  <c r="E145" i="8"/>
  <c r="F145" i="8"/>
  <c r="I145" i="8"/>
  <c r="M145" i="8"/>
  <c r="A146" i="8"/>
  <c r="B146" i="8"/>
  <c r="C146" i="8"/>
  <c r="D146" i="8"/>
  <c r="J146" i="8" s="1"/>
  <c r="E146" i="8"/>
  <c r="F146" i="8"/>
  <c r="I146" i="8"/>
  <c r="M146" i="8" s="1"/>
  <c r="A147" i="8"/>
  <c r="B147" i="8"/>
  <c r="C147" i="8"/>
  <c r="D147" i="8"/>
  <c r="H147" i="8" s="1"/>
  <c r="E147" i="8"/>
  <c r="F147" i="8"/>
  <c r="I147" i="8"/>
  <c r="M147" i="8" s="1"/>
  <c r="A148" i="8"/>
  <c r="B148" i="8"/>
  <c r="C148" i="8"/>
  <c r="D148" i="8"/>
  <c r="J148" i="8" s="1"/>
  <c r="E148" i="8"/>
  <c r="F148" i="8"/>
  <c r="G148" i="8"/>
  <c r="H148" i="8"/>
  <c r="I148" i="8"/>
  <c r="K148" i="8"/>
  <c r="M148" i="8"/>
  <c r="A149" i="8"/>
  <c r="B149" i="8"/>
  <c r="C149" i="8"/>
  <c r="D149" i="8"/>
  <c r="E149" i="8"/>
  <c r="F149" i="8"/>
  <c r="I149" i="8"/>
  <c r="M149" i="8" s="1"/>
  <c r="A150" i="8"/>
  <c r="B150" i="8"/>
  <c r="C150" i="8"/>
  <c r="D150" i="8"/>
  <c r="J150" i="8" s="1"/>
  <c r="E150" i="8"/>
  <c r="F150" i="8"/>
  <c r="I150" i="8"/>
  <c r="M150" i="8" s="1"/>
  <c r="A151" i="8"/>
  <c r="B151" i="8"/>
  <c r="C151" i="8"/>
  <c r="D151" i="8"/>
  <c r="E151" i="8"/>
  <c r="F151" i="8"/>
  <c r="I151" i="8"/>
  <c r="M151" i="8" s="1"/>
  <c r="A152" i="8"/>
  <c r="B152" i="8"/>
  <c r="C152" i="8"/>
  <c r="D152" i="8"/>
  <c r="E152" i="8"/>
  <c r="F152" i="8"/>
  <c r="G152" i="8"/>
  <c r="H152" i="8"/>
  <c r="I152" i="8"/>
  <c r="M152" i="8" s="1"/>
  <c r="J152" i="8"/>
  <c r="K152" i="8"/>
  <c r="A153" i="8"/>
  <c r="B153" i="8"/>
  <c r="C153" i="8"/>
  <c r="D153" i="8"/>
  <c r="E153" i="8"/>
  <c r="F153" i="8"/>
  <c r="I153" i="8"/>
  <c r="M153" i="8" s="1"/>
  <c r="A154" i="8"/>
  <c r="B154" i="8"/>
  <c r="C154" i="8"/>
  <c r="D154" i="8"/>
  <c r="E154" i="8"/>
  <c r="F154" i="8"/>
  <c r="G154" i="8"/>
  <c r="H154" i="8"/>
  <c r="I154" i="8"/>
  <c r="M154" i="8" s="1"/>
  <c r="J154" i="8"/>
  <c r="K154" i="8"/>
  <c r="A155" i="8"/>
  <c r="B155" i="8"/>
  <c r="C155" i="8"/>
  <c r="D155" i="8"/>
  <c r="E155" i="8"/>
  <c r="F155" i="8"/>
  <c r="H155" i="8"/>
  <c r="I155" i="8"/>
  <c r="M155" i="8"/>
  <c r="A156" i="8"/>
  <c r="B156" i="8"/>
  <c r="C156" i="8"/>
  <c r="D156" i="8"/>
  <c r="J156" i="8" s="1"/>
  <c r="E156" i="8"/>
  <c r="F156" i="8"/>
  <c r="H156" i="8"/>
  <c r="I156" i="8"/>
  <c r="M156" i="8"/>
  <c r="A157" i="8"/>
  <c r="B157" i="8"/>
  <c r="C157" i="8"/>
  <c r="D157" i="8"/>
  <c r="E157" i="8"/>
  <c r="F157" i="8"/>
  <c r="I157" i="8"/>
  <c r="M157" i="8" s="1"/>
  <c r="A158" i="8"/>
  <c r="B158" i="8"/>
  <c r="C158" i="8"/>
  <c r="D158" i="8"/>
  <c r="E158" i="8"/>
  <c r="F158" i="8"/>
  <c r="G158" i="8"/>
  <c r="H158" i="8"/>
  <c r="I158" i="8"/>
  <c r="M158" i="8" s="1"/>
  <c r="J158" i="8"/>
  <c r="K158" i="8"/>
  <c r="A159" i="8"/>
  <c r="B159" i="8"/>
  <c r="C159" i="8"/>
  <c r="D159" i="8"/>
  <c r="J159" i="8" s="1"/>
  <c r="E159" i="8"/>
  <c r="F159" i="8"/>
  <c r="H159" i="8"/>
  <c r="I159" i="8"/>
  <c r="M159" i="8" s="1"/>
  <c r="A160" i="8"/>
  <c r="B160" i="8"/>
  <c r="C160" i="8"/>
  <c r="D160" i="8"/>
  <c r="E160" i="8"/>
  <c r="F160" i="8"/>
  <c r="G160" i="8"/>
  <c r="H160" i="8"/>
  <c r="I160" i="8"/>
  <c r="M160" i="8" s="1"/>
  <c r="J160" i="8"/>
  <c r="K160" i="8"/>
  <c r="A161" i="8"/>
  <c r="B161" i="8"/>
  <c r="C161" i="8"/>
  <c r="D161" i="8"/>
  <c r="J161" i="8" s="1"/>
  <c r="E161" i="8"/>
  <c r="F161" i="8"/>
  <c r="H161" i="8"/>
  <c r="I161" i="8"/>
  <c r="M161" i="8" s="1"/>
  <c r="A162" i="8"/>
  <c r="B162" i="8"/>
  <c r="C162" i="8"/>
  <c r="D162" i="8"/>
  <c r="E162" i="8"/>
  <c r="F162" i="8"/>
  <c r="G162" i="8"/>
  <c r="H162" i="8"/>
  <c r="I162" i="8"/>
  <c r="J162" i="8"/>
  <c r="K162" i="8"/>
  <c r="L162" i="8" s="1"/>
  <c r="M162" i="8"/>
  <c r="A163" i="8"/>
  <c r="B163" i="8"/>
  <c r="C163" i="8"/>
  <c r="D163" i="8"/>
  <c r="J163" i="8" s="1"/>
  <c r="E163" i="8"/>
  <c r="F163" i="8"/>
  <c r="G163" i="8"/>
  <c r="H163" i="8"/>
  <c r="I163" i="8"/>
  <c r="M163" i="8" s="1"/>
  <c r="K163" i="8"/>
  <c r="L163" i="8" s="1"/>
  <c r="A164" i="8"/>
  <c r="B164" i="8"/>
  <c r="C164" i="8"/>
  <c r="D164" i="8"/>
  <c r="J164" i="8" s="1"/>
  <c r="E164" i="8"/>
  <c r="F164" i="8"/>
  <c r="G164" i="8"/>
  <c r="H164" i="8"/>
  <c r="I164" i="8"/>
  <c r="M164" i="8" s="1"/>
  <c r="K164" i="8"/>
  <c r="A165" i="8"/>
  <c r="B165" i="8"/>
  <c r="C165" i="8"/>
  <c r="D165" i="8"/>
  <c r="J165" i="8" s="1"/>
  <c r="E165" i="8"/>
  <c r="F165" i="8"/>
  <c r="I165" i="8"/>
  <c r="M165" i="8" s="1"/>
  <c r="A166" i="8"/>
  <c r="B166" i="8"/>
  <c r="C166" i="8"/>
  <c r="D166" i="8"/>
  <c r="J166" i="8" s="1"/>
  <c r="E166" i="8"/>
  <c r="F166" i="8"/>
  <c r="G166" i="8"/>
  <c r="H166" i="8"/>
  <c r="I166" i="8"/>
  <c r="M166" i="8" s="1"/>
  <c r="K166" i="8"/>
  <c r="A167" i="8"/>
  <c r="B167" i="8"/>
  <c r="C167" i="8"/>
  <c r="D167" i="8"/>
  <c r="J167" i="8" s="1"/>
  <c r="E167" i="8"/>
  <c r="F167" i="8"/>
  <c r="I167" i="8"/>
  <c r="M167" i="8" s="1"/>
  <c r="A168" i="8"/>
  <c r="B168" i="8"/>
  <c r="C168" i="8"/>
  <c r="D168" i="8"/>
  <c r="J168" i="8" s="1"/>
  <c r="E168" i="8"/>
  <c r="F168" i="8"/>
  <c r="H168" i="8"/>
  <c r="I168" i="8"/>
  <c r="M168" i="8" s="1"/>
  <c r="A169" i="8"/>
  <c r="B169" i="8"/>
  <c r="C169" i="8"/>
  <c r="D169" i="8"/>
  <c r="J169" i="8" s="1"/>
  <c r="E169" i="8"/>
  <c r="F169" i="8"/>
  <c r="H169" i="8"/>
  <c r="I169" i="8"/>
  <c r="M169" i="8"/>
  <c r="A170" i="8"/>
  <c r="B170" i="8"/>
  <c r="C170" i="8"/>
  <c r="D170" i="8"/>
  <c r="J170" i="8" s="1"/>
  <c r="E170" i="8"/>
  <c r="F170" i="8"/>
  <c r="H170" i="8"/>
  <c r="I170" i="8"/>
  <c r="M170" i="8"/>
  <c r="A171" i="8"/>
  <c r="B171" i="8"/>
  <c r="C171" i="8"/>
  <c r="D171" i="8"/>
  <c r="J171" i="8" s="1"/>
  <c r="E171" i="8"/>
  <c r="F171" i="8"/>
  <c r="H171" i="8"/>
  <c r="I171" i="8"/>
  <c r="M171" i="8" s="1"/>
  <c r="A172" i="8"/>
  <c r="B172" i="8"/>
  <c r="C172" i="8"/>
  <c r="D172" i="8"/>
  <c r="E172" i="8"/>
  <c r="F172" i="8"/>
  <c r="G172" i="8"/>
  <c r="H172" i="8"/>
  <c r="I172" i="8"/>
  <c r="M172" i="8" s="1"/>
  <c r="J172" i="8"/>
  <c r="K172" i="8"/>
  <c r="A173" i="8"/>
  <c r="B173" i="8"/>
  <c r="C173" i="8"/>
  <c r="D173" i="8"/>
  <c r="E173" i="8"/>
  <c r="F173" i="8"/>
  <c r="I173" i="8"/>
  <c r="M173" i="8" s="1"/>
  <c r="A174" i="8"/>
  <c r="B174" i="8"/>
  <c r="C174" i="8"/>
  <c r="D174" i="8"/>
  <c r="J174" i="8" s="1"/>
  <c r="E174" i="8"/>
  <c r="F174" i="8"/>
  <c r="G174" i="8"/>
  <c r="H174" i="8"/>
  <c r="I174" i="8"/>
  <c r="K174" i="8"/>
  <c r="M174" i="8"/>
  <c r="A175" i="8"/>
  <c r="B175" i="8"/>
  <c r="C175" i="8"/>
  <c r="D175" i="8"/>
  <c r="J175" i="8" s="1"/>
  <c r="E175" i="8"/>
  <c r="F175" i="8"/>
  <c r="G175" i="8"/>
  <c r="H175" i="8"/>
  <c r="I175" i="8"/>
  <c r="M175" i="8" s="1"/>
  <c r="A176" i="8"/>
  <c r="B176" i="8"/>
  <c r="C176" i="8"/>
  <c r="D176" i="8"/>
  <c r="E176" i="8"/>
  <c r="F176" i="8"/>
  <c r="G176" i="8"/>
  <c r="H176" i="8"/>
  <c r="I176" i="8"/>
  <c r="M176" i="8" s="1"/>
  <c r="J176" i="8"/>
  <c r="K176" i="8"/>
  <c r="A177" i="8"/>
  <c r="B177" i="8"/>
  <c r="C177" i="8"/>
  <c r="D177" i="8"/>
  <c r="J177" i="8" s="1"/>
  <c r="E177" i="8"/>
  <c r="F177" i="8"/>
  <c r="H177" i="8"/>
  <c r="I177" i="8"/>
  <c r="M177" i="8" s="1"/>
  <c r="A178" i="8"/>
  <c r="B178" i="8"/>
  <c r="C178" i="8"/>
  <c r="D178" i="8"/>
  <c r="E178" i="8"/>
  <c r="F178" i="8"/>
  <c r="G178" i="8"/>
  <c r="H178" i="8"/>
  <c r="I178" i="8"/>
  <c r="M178" i="8" s="1"/>
  <c r="J178" i="8"/>
  <c r="K178" i="8"/>
  <c r="A179" i="8"/>
  <c r="B179" i="8"/>
  <c r="C179" i="8"/>
  <c r="D179" i="8"/>
  <c r="J179" i="8" s="1"/>
  <c r="E179" i="8"/>
  <c r="F179" i="8"/>
  <c r="G179" i="8"/>
  <c r="H179" i="8"/>
  <c r="I179" i="8"/>
  <c r="M179" i="8" s="1"/>
  <c r="K179" i="8"/>
  <c r="A180" i="8"/>
  <c r="B180" i="8"/>
  <c r="C180" i="8"/>
  <c r="D180" i="8"/>
  <c r="J180" i="8" s="1"/>
  <c r="E180" i="8"/>
  <c r="F180" i="8"/>
  <c r="G180" i="8"/>
  <c r="H180" i="8"/>
  <c r="I180" i="8"/>
  <c r="M180" i="8" s="1"/>
  <c r="K180" i="8"/>
  <c r="A181" i="8"/>
  <c r="B181" i="8"/>
  <c r="C181" i="8"/>
  <c r="D181" i="8"/>
  <c r="E181" i="8"/>
  <c r="F181" i="8"/>
  <c r="I181" i="8"/>
  <c r="M181" i="8"/>
  <c r="A182" i="8"/>
  <c r="B182" i="8"/>
  <c r="C182" i="8"/>
  <c r="D182" i="8"/>
  <c r="J182" i="8" s="1"/>
  <c r="E182" i="8"/>
  <c r="F182" i="8"/>
  <c r="H182" i="8"/>
  <c r="I182" i="8"/>
  <c r="M182" i="8"/>
  <c r="A183" i="8"/>
  <c r="B183" i="8"/>
  <c r="C183" i="8"/>
  <c r="D183" i="8"/>
  <c r="J183" i="8" s="1"/>
  <c r="E183" i="8"/>
  <c r="F183" i="8"/>
  <c r="H183" i="8"/>
  <c r="I183" i="8"/>
  <c r="M183" i="8" s="1"/>
  <c r="A184" i="8"/>
  <c r="B184" i="8"/>
  <c r="C184" i="8"/>
  <c r="D184" i="8"/>
  <c r="J184" i="8" s="1"/>
  <c r="E184" i="8"/>
  <c r="F184" i="8"/>
  <c r="G184" i="8"/>
  <c r="H184" i="8"/>
  <c r="I184" i="8"/>
  <c r="M184" i="8" s="1"/>
  <c r="K184" i="8"/>
  <c r="A185" i="8"/>
  <c r="B185" i="8"/>
  <c r="C185" i="8"/>
  <c r="D185" i="8"/>
  <c r="H185" i="8" s="1"/>
  <c r="E185" i="8"/>
  <c r="F185" i="8"/>
  <c r="I185" i="8"/>
  <c r="M185" i="8" s="1"/>
  <c r="A186" i="8"/>
  <c r="B186" i="8"/>
  <c r="C186" i="8"/>
  <c r="D186" i="8"/>
  <c r="E186" i="8"/>
  <c r="F186" i="8"/>
  <c r="G186" i="8"/>
  <c r="H186" i="8"/>
  <c r="I186" i="8"/>
  <c r="J186" i="8"/>
  <c r="K186" i="8"/>
  <c r="M186" i="8"/>
  <c r="A187" i="8"/>
  <c r="B187" i="8"/>
  <c r="C187" i="8"/>
  <c r="D187" i="8"/>
  <c r="J187" i="8" s="1"/>
  <c r="E187" i="8"/>
  <c r="F187" i="8"/>
  <c r="G187" i="8"/>
  <c r="H187" i="8"/>
  <c r="I187" i="8"/>
  <c r="M187" i="8" s="1"/>
  <c r="K187" i="8"/>
  <c r="A188" i="8"/>
  <c r="B188" i="8"/>
  <c r="C188" i="8"/>
  <c r="D188" i="8"/>
  <c r="J188" i="8" s="1"/>
  <c r="E188" i="8"/>
  <c r="F188" i="8"/>
  <c r="H188" i="8"/>
  <c r="I188" i="8"/>
  <c r="M188" i="8" s="1"/>
  <c r="A189" i="8"/>
  <c r="B189" i="8"/>
  <c r="C189" i="8"/>
  <c r="D189" i="8"/>
  <c r="K189" i="8" s="1"/>
  <c r="E189" i="8"/>
  <c r="F189" i="8"/>
  <c r="I189" i="8"/>
  <c r="M189" i="8" s="1"/>
  <c r="A190" i="8"/>
  <c r="B190" i="8"/>
  <c r="C190" i="8"/>
  <c r="D190" i="8"/>
  <c r="E190" i="8"/>
  <c r="F190" i="8"/>
  <c r="G190" i="8"/>
  <c r="H190" i="8"/>
  <c r="I190" i="8"/>
  <c r="M190" i="8" s="1"/>
  <c r="J190" i="8"/>
  <c r="K190" i="8"/>
  <c r="A191" i="8"/>
  <c r="B191" i="8"/>
  <c r="C191" i="8"/>
  <c r="D191" i="8"/>
  <c r="J191" i="8" s="1"/>
  <c r="E191" i="8"/>
  <c r="F191" i="8"/>
  <c r="G191" i="8"/>
  <c r="H191" i="8"/>
  <c r="I191" i="8"/>
  <c r="M191" i="8" s="1"/>
  <c r="A192" i="8"/>
  <c r="B192" i="8"/>
  <c r="C192" i="8"/>
  <c r="D192" i="8"/>
  <c r="J192" i="8" s="1"/>
  <c r="E192" i="8"/>
  <c r="F192" i="8"/>
  <c r="H192" i="8"/>
  <c r="I192" i="8"/>
  <c r="M192" i="8" s="1"/>
  <c r="A193" i="8"/>
  <c r="B193" i="8"/>
  <c r="C193" i="8"/>
  <c r="D193" i="8"/>
  <c r="K193" i="8" s="1"/>
  <c r="E193" i="8"/>
  <c r="F193" i="8"/>
  <c r="I193" i="8"/>
  <c r="M193" i="8" s="1"/>
  <c r="A194" i="8"/>
  <c r="B194" i="8"/>
  <c r="C194" i="8"/>
  <c r="D194" i="8"/>
  <c r="E194" i="8"/>
  <c r="F194" i="8"/>
  <c r="G194" i="8"/>
  <c r="H194" i="8"/>
  <c r="I194" i="8"/>
  <c r="M194" i="8" s="1"/>
  <c r="J194" i="8"/>
  <c r="K194" i="8"/>
  <c r="A195" i="8"/>
  <c r="B195" i="8"/>
  <c r="C195" i="8"/>
  <c r="D195" i="8"/>
  <c r="J195" i="8" s="1"/>
  <c r="E195" i="8"/>
  <c r="F195" i="8"/>
  <c r="G195" i="8"/>
  <c r="H195" i="8"/>
  <c r="I195" i="8"/>
  <c r="M195" i="8" s="1"/>
  <c r="K195" i="8"/>
  <c r="A196" i="8"/>
  <c r="B196" i="8"/>
  <c r="C196" i="8"/>
  <c r="D196" i="8"/>
  <c r="J196" i="8" s="1"/>
  <c r="E196" i="8"/>
  <c r="F196" i="8"/>
  <c r="G196" i="8"/>
  <c r="H196" i="8"/>
  <c r="I196" i="8"/>
  <c r="M196" i="8" s="1"/>
  <c r="K196" i="8"/>
  <c r="A197" i="8"/>
  <c r="B197" i="8"/>
  <c r="C197" i="8"/>
  <c r="D197" i="8"/>
  <c r="H197" i="8" s="1"/>
  <c r="E197" i="8"/>
  <c r="F197" i="8"/>
  <c r="I197" i="8"/>
  <c r="M197" i="8" s="1"/>
  <c r="A198" i="8"/>
  <c r="B198" i="8"/>
  <c r="C198" i="8"/>
  <c r="D198" i="8"/>
  <c r="E198" i="8"/>
  <c r="F198" i="8"/>
  <c r="G198" i="8"/>
  <c r="H198" i="8"/>
  <c r="I198" i="8"/>
  <c r="J198" i="8"/>
  <c r="K198" i="8"/>
  <c r="M198" i="8"/>
  <c r="A199" i="8"/>
  <c r="B199" i="8"/>
  <c r="C199" i="8"/>
  <c r="D199" i="8"/>
  <c r="J199" i="8" s="1"/>
  <c r="E199" i="8"/>
  <c r="F199" i="8"/>
  <c r="H199" i="8"/>
  <c r="I199" i="8"/>
  <c r="M199" i="8" s="1"/>
  <c r="A200" i="8"/>
  <c r="B200" i="8"/>
  <c r="C200" i="8"/>
  <c r="D200" i="8"/>
  <c r="E200" i="8"/>
  <c r="F200" i="8"/>
  <c r="G200" i="8"/>
  <c r="H200" i="8"/>
  <c r="I200" i="8"/>
  <c r="M200" i="8" s="1"/>
  <c r="J200" i="8"/>
  <c r="K200" i="8"/>
  <c r="A201" i="8"/>
  <c r="B201" i="8"/>
  <c r="C201" i="8"/>
  <c r="D201" i="8"/>
  <c r="K201" i="8" s="1"/>
  <c r="L201" i="8" s="1"/>
  <c r="E201" i="8"/>
  <c r="F201" i="8"/>
  <c r="I201" i="8"/>
  <c r="M201" i="8"/>
  <c r="A202" i="8"/>
  <c r="B202" i="8"/>
  <c r="C202" i="8"/>
  <c r="D202" i="8"/>
  <c r="J202" i="8" s="1"/>
  <c r="E202" i="8"/>
  <c r="F202" i="8"/>
  <c r="H202" i="8"/>
  <c r="I202" i="8"/>
  <c r="M202" i="8"/>
  <c r="A203" i="8"/>
  <c r="B203" i="8"/>
  <c r="C203" i="8"/>
  <c r="D203" i="8"/>
  <c r="J203" i="8" s="1"/>
  <c r="E203" i="8"/>
  <c r="F203" i="8"/>
  <c r="H203" i="8"/>
  <c r="I203" i="8"/>
  <c r="M203" i="8" s="1"/>
  <c r="A204" i="8"/>
  <c r="B204" i="8"/>
  <c r="C204" i="8"/>
  <c r="D204" i="8"/>
  <c r="E204" i="8"/>
  <c r="F204" i="8"/>
  <c r="G204" i="8"/>
  <c r="H204" i="8"/>
  <c r="I204" i="8"/>
  <c r="M204" i="8" s="1"/>
  <c r="J204" i="8"/>
  <c r="K204" i="8"/>
  <c r="A205" i="8"/>
  <c r="B205" i="8"/>
  <c r="C205" i="8"/>
  <c r="D205" i="8"/>
  <c r="E205" i="8"/>
  <c r="F205" i="8"/>
  <c r="I205" i="8"/>
  <c r="M205" i="8"/>
  <c r="A206" i="8"/>
  <c r="B206" i="8"/>
  <c r="C206" i="8"/>
  <c r="D206" i="8"/>
  <c r="G206" i="8" s="1"/>
  <c r="E206" i="8"/>
  <c r="F206" i="8"/>
  <c r="H206" i="8"/>
  <c r="I206" i="8"/>
  <c r="J206" i="8"/>
  <c r="M206" i="8"/>
  <c r="A207" i="8"/>
  <c r="B207" i="8"/>
  <c r="C207" i="8"/>
  <c r="D207" i="8"/>
  <c r="J207" i="8" s="1"/>
  <c r="E207" i="8"/>
  <c r="F207" i="8"/>
  <c r="H207" i="8"/>
  <c r="I207" i="8"/>
  <c r="M207" i="8" s="1"/>
  <c r="A208" i="8"/>
  <c r="B208" i="8"/>
  <c r="C208" i="8"/>
  <c r="D208" i="8"/>
  <c r="E208" i="8"/>
  <c r="F208" i="8"/>
  <c r="G208" i="8"/>
  <c r="H208" i="8"/>
  <c r="I208" i="8"/>
  <c r="M208" i="8" s="1"/>
  <c r="J208" i="8"/>
  <c r="K208" i="8"/>
  <c r="A209" i="8"/>
  <c r="B209" i="8"/>
  <c r="C209" i="8"/>
  <c r="D209" i="8"/>
  <c r="E209" i="8"/>
  <c r="F209" i="8"/>
  <c r="I209" i="8"/>
  <c r="M209" i="8"/>
  <c r="A210" i="8"/>
  <c r="B210" i="8"/>
  <c r="C210" i="8"/>
  <c r="D210" i="8"/>
  <c r="G210" i="8" s="1"/>
  <c r="E210" i="8"/>
  <c r="F210" i="8"/>
  <c r="H210" i="8"/>
  <c r="I210" i="8"/>
  <c r="J210" i="8"/>
  <c r="M210" i="8"/>
  <c r="A211" i="8"/>
  <c r="B211" i="8"/>
  <c r="C211" i="8"/>
  <c r="D211" i="8"/>
  <c r="J211" i="8" s="1"/>
  <c r="E211" i="8"/>
  <c r="F211" i="8"/>
  <c r="H211" i="8"/>
  <c r="I211" i="8"/>
  <c r="M211" i="8" s="1"/>
  <c r="K211" i="8"/>
  <c r="L211" i="8" s="1"/>
  <c r="A212" i="8"/>
  <c r="B212" i="8"/>
  <c r="C212" i="8"/>
  <c r="D212" i="8"/>
  <c r="J212" i="8" s="1"/>
  <c r="E212" i="8"/>
  <c r="F212" i="8"/>
  <c r="G212" i="8"/>
  <c r="H212" i="8"/>
  <c r="I212" i="8"/>
  <c r="M212" i="8" s="1"/>
  <c r="K212" i="8"/>
  <c r="A213" i="8"/>
  <c r="B213" i="8"/>
  <c r="C213" i="8"/>
  <c r="D213" i="8"/>
  <c r="H213" i="8" s="1"/>
  <c r="E213" i="8"/>
  <c r="F213" i="8"/>
  <c r="I213" i="8"/>
  <c r="M213" i="8" s="1"/>
  <c r="A214" i="8"/>
  <c r="B214" i="8"/>
  <c r="C214" i="8"/>
  <c r="D214" i="8"/>
  <c r="G214" i="8" s="1"/>
  <c r="E214" i="8"/>
  <c r="F214" i="8"/>
  <c r="H214" i="8"/>
  <c r="I214" i="8"/>
  <c r="J214" i="8"/>
  <c r="M214" i="8"/>
  <c r="A215" i="8"/>
  <c r="B215" i="8"/>
  <c r="C215" i="8"/>
  <c r="D215" i="8"/>
  <c r="J215" i="8" s="1"/>
  <c r="E215" i="8"/>
  <c r="F215" i="8"/>
  <c r="H215" i="8"/>
  <c r="I215" i="8"/>
  <c r="M215" i="8" s="1"/>
  <c r="A216" i="8"/>
  <c r="B216" i="8"/>
  <c r="C216" i="8"/>
  <c r="D216" i="8"/>
  <c r="E216" i="8"/>
  <c r="F216" i="8"/>
  <c r="G216" i="8"/>
  <c r="H216" i="8"/>
  <c r="I216" i="8"/>
  <c r="M216" i="8" s="1"/>
  <c r="J216" i="8"/>
  <c r="K216" i="8"/>
  <c r="L216" i="8" s="1"/>
  <c r="A217" i="8"/>
  <c r="B217" i="8"/>
  <c r="C217" i="8"/>
  <c r="D217" i="8"/>
  <c r="K217" i="8" s="1"/>
  <c r="E217" i="8"/>
  <c r="F217" i="8"/>
  <c r="I217" i="8"/>
  <c r="M217" i="8"/>
  <c r="A218" i="8"/>
  <c r="B218" i="8"/>
  <c r="C218" i="8"/>
  <c r="D218" i="8"/>
  <c r="J218" i="8" s="1"/>
  <c r="E218" i="8"/>
  <c r="F218" i="8"/>
  <c r="H218" i="8"/>
  <c r="I218" i="8"/>
  <c r="M218" i="8"/>
  <c r="A219" i="8"/>
  <c r="B219" i="8"/>
  <c r="C219" i="8"/>
  <c r="D219" i="8"/>
  <c r="J219" i="8" s="1"/>
  <c r="E219" i="8"/>
  <c r="F219" i="8"/>
  <c r="H219" i="8"/>
  <c r="I219" i="8"/>
  <c r="M219" i="8" s="1"/>
  <c r="A220" i="8"/>
  <c r="B220" i="8"/>
  <c r="C220" i="8"/>
  <c r="D220" i="8"/>
  <c r="G220" i="8" s="1"/>
  <c r="E220" i="8"/>
  <c r="F220" i="8"/>
  <c r="H220" i="8"/>
  <c r="I220" i="8"/>
  <c r="M220" i="8" s="1"/>
  <c r="J220" i="8"/>
  <c r="A221" i="8"/>
  <c r="B221" i="8"/>
  <c r="C221" i="8"/>
  <c r="D221" i="8"/>
  <c r="E221" i="8"/>
  <c r="F221" i="8"/>
  <c r="I221" i="8"/>
  <c r="M221" i="8" s="1"/>
  <c r="A222" i="8"/>
  <c r="B222" i="8"/>
  <c r="C222" i="8"/>
  <c r="D222" i="8"/>
  <c r="J222" i="8" s="1"/>
  <c r="E222" i="8"/>
  <c r="F222" i="8"/>
  <c r="G222" i="8"/>
  <c r="H222" i="8"/>
  <c r="I222" i="8"/>
  <c r="M222" i="8" s="1"/>
  <c r="K222" i="8"/>
  <c r="A223" i="8"/>
  <c r="B223" i="8"/>
  <c r="C223" i="8"/>
  <c r="D223" i="8"/>
  <c r="J223" i="8" s="1"/>
  <c r="E223" i="8"/>
  <c r="F223" i="8"/>
  <c r="G223" i="8"/>
  <c r="H223" i="8"/>
  <c r="I223" i="8"/>
  <c r="M223" i="8" s="1"/>
  <c r="A224" i="8"/>
  <c r="B224" i="8"/>
  <c r="C224" i="8"/>
  <c r="D224" i="8"/>
  <c r="G224" i="8" s="1"/>
  <c r="E224" i="8"/>
  <c r="F224" i="8"/>
  <c r="H224" i="8"/>
  <c r="I224" i="8"/>
  <c r="M224" i="8" s="1"/>
  <c r="J224" i="8"/>
  <c r="A225" i="8"/>
  <c r="B225" i="8"/>
  <c r="C225" i="8"/>
  <c r="D225" i="8"/>
  <c r="E225" i="8"/>
  <c r="F225" i="8"/>
  <c r="I225" i="8"/>
  <c r="M225" i="8" s="1"/>
  <c r="A226" i="8"/>
  <c r="B226" i="8"/>
  <c r="C226" i="8"/>
  <c r="D226" i="8"/>
  <c r="J226" i="8" s="1"/>
  <c r="E226" i="8"/>
  <c r="F226" i="8"/>
  <c r="G226" i="8"/>
  <c r="H226" i="8"/>
  <c r="I226" i="8"/>
  <c r="M226" i="8" s="1"/>
  <c r="K226" i="8"/>
  <c r="A227" i="8"/>
  <c r="B227" i="8"/>
  <c r="C227" i="8"/>
  <c r="D227" i="8"/>
  <c r="J227" i="8" s="1"/>
  <c r="E227" i="8"/>
  <c r="F227" i="8"/>
  <c r="G227" i="8"/>
  <c r="H227" i="8"/>
  <c r="I227" i="8"/>
  <c r="M227" i="8" s="1"/>
  <c r="A228" i="8"/>
  <c r="B228" i="8"/>
  <c r="C228" i="8"/>
  <c r="D228" i="8"/>
  <c r="E228" i="8"/>
  <c r="F228" i="8"/>
  <c r="G228" i="8"/>
  <c r="H228" i="8"/>
  <c r="I228" i="8"/>
  <c r="M228" i="8" s="1"/>
  <c r="J228" i="8"/>
  <c r="K228" i="8"/>
  <c r="A229" i="8"/>
  <c r="B229" i="8"/>
  <c r="C229" i="8"/>
  <c r="D229" i="8"/>
  <c r="K229" i="8" s="1"/>
  <c r="E229" i="8"/>
  <c r="F229" i="8"/>
  <c r="I229" i="8"/>
  <c r="M229" i="8"/>
  <c r="A230" i="8"/>
  <c r="B230" i="8"/>
  <c r="C230" i="8"/>
  <c r="D230" i="8"/>
  <c r="J230" i="8" s="1"/>
  <c r="E230" i="8"/>
  <c r="F230" i="8"/>
  <c r="H230" i="8"/>
  <c r="I230" i="8"/>
  <c r="M230" i="8"/>
  <c r="A231" i="8"/>
  <c r="B231" i="8"/>
  <c r="C231" i="8"/>
  <c r="D231" i="8"/>
  <c r="J231" i="8" s="1"/>
  <c r="E231" i="8"/>
  <c r="F231" i="8"/>
  <c r="H231" i="8"/>
  <c r="I231" i="8"/>
  <c r="M231" i="8" s="1"/>
  <c r="A232" i="8"/>
  <c r="B232" i="8"/>
  <c r="C232" i="8"/>
  <c r="D232" i="8"/>
  <c r="J232" i="8" s="1"/>
  <c r="E232" i="8"/>
  <c r="F232" i="8"/>
  <c r="G232" i="8"/>
  <c r="H232" i="8"/>
  <c r="I232" i="8"/>
  <c r="M232" i="8" s="1"/>
  <c r="K232" i="8"/>
  <c r="L232" i="8" s="1"/>
  <c r="A233" i="8"/>
  <c r="B233" i="8"/>
  <c r="C233" i="8"/>
  <c r="D233" i="8"/>
  <c r="J233" i="8" s="1"/>
  <c r="E233" i="8"/>
  <c r="F233" i="8"/>
  <c r="H233" i="8"/>
  <c r="I233" i="8"/>
  <c r="M233" i="8"/>
  <c r="A234" i="8"/>
  <c r="B234" i="8"/>
  <c r="C234" i="8"/>
  <c r="D234" i="8"/>
  <c r="G234" i="8" s="1"/>
  <c r="E234" i="8"/>
  <c r="F234" i="8"/>
  <c r="H234" i="8"/>
  <c r="I234" i="8"/>
  <c r="J234" i="8"/>
  <c r="M234" i="8"/>
  <c r="A235" i="8"/>
  <c r="B235" i="8"/>
  <c r="C235" i="8"/>
  <c r="D235" i="8"/>
  <c r="J235" i="8" s="1"/>
  <c r="E235" i="8"/>
  <c r="F235" i="8"/>
  <c r="H235" i="8"/>
  <c r="I235" i="8"/>
  <c r="M235" i="8" s="1"/>
  <c r="K235" i="8"/>
  <c r="A236" i="8"/>
  <c r="B236" i="8"/>
  <c r="C236" i="8"/>
  <c r="D236" i="8"/>
  <c r="J236" i="8" s="1"/>
  <c r="E236" i="8"/>
  <c r="F236" i="8"/>
  <c r="H236" i="8"/>
  <c r="I236" i="8"/>
  <c r="M236" i="8" s="1"/>
  <c r="A237" i="8"/>
  <c r="B237" i="8"/>
  <c r="C237" i="8"/>
  <c r="D237" i="8"/>
  <c r="E237" i="8"/>
  <c r="F237" i="8"/>
  <c r="I237" i="8"/>
  <c r="M237" i="8" s="1"/>
  <c r="A238" i="8"/>
  <c r="B238" i="8"/>
  <c r="C238" i="8"/>
  <c r="D238" i="8"/>
  <c r="E238" i="8"/>
  <c r="F238" i="8"/>
  <c r="G238" i="8"/>
  <c r="H238" i="8"/>
  <c r="I238" i="8"/>
  <c r="M238" i="8" s="1"/>
  <c r="J238" i="8"/>
  <c r="K238" i="8"/>
  <c r="A239" i="8"/>
  <c r="B239" i="8"/>
  <c r="C239" i="8"/>
  <c r="D239" i="8"/>
  <c r="E239" i="8"/>
  <c r="F239" i="8"/>
  <c r="G239" i="8"/>
  <c r="H239" i="8"/>
  <c r="I239" i="8"/>
  <c r="M239" i="8" s="1"/>
  <c r="A240" i="8"/>
  <c r="B240" i="8"/>
  <c r="C240" i="8"/>
  <c r="D240" i="8"/>
  <c r="E240" i="8"/>
  <c r="F240" i="8"/>
  <c r="H240" i="8"/>
  <c r="I240" i="8"/>
  <c r="M240" i="8"/>
  <c r="A241" i="8"/>
  <c r="B241" i="8"/>
  <c r="C241" i="8"/>
  <c r="D241" i="8"/>
  <c r="E241" i="8"/>
  <c r="F241" i="8"/>
  <c r="I241" i="8"/>
  <c r="M241" i="8" s="1"/>
  <c r="A242" i="8"/>
  <c r="B242" i="8"/>
  <c r="C242" i="8"/>
  <c r="D242" i="8"/>
  <c r="E242" i="8"/>
  <c r="F242" i="8"/>
  <c r="G242" i="8"/>
  <c r="H242" i="8"/>
  <c r="I242" i="8"/>
  <c r="M242" i="8" s="1"/>
  <c r="J242" i="8"/>
  <c r="K242" i="8"/>
  <c r="A243" i="8"/>
  <c r="B243" i="8"/>
  <c r="C243" i="8"/>
  <c r="D243" i="8"/>
  <c r="J243" i="8" s="1"/>
  <c r="E243" i="8"/>
  <c r="F243" i="8"/>
  <c r="G243" i="8"/>
  <c r="H243" i="8"/>
  <c r="I243" i="8"/>
  <c r="M243" i="8" s="1"/>
  <c r="K243" i="8"/>
  <c r="A244" i="8"/>
  <c r="B244" i="8"/>
  <c r="C244" i="8"/>
  <c r="D244" i="8"/>
  <c r="J244" i="8" s="1"/>
  <c r="E244" i="8"/>
  <c r="F244" i="8"/>
  <c r="G244" i="8"/>
  <c r="H244" i="8"/>
  <c r="I244" i="8"/>
  <c r="M244" i="8" s="1"/>
  <c r="K244" i="8"/>
  <c r="A245" i="8"/>
  <c r="B245" i="8"/>
  <c r="C245" i="8"/>
  <c r="D245" i="8"/>
  <c r="E245" i="8"/>
  <c r="F245" i="8"/>
  <c r="I245" i="8"/>
  <c r="M245" i="8" s="1"/>
  <c r="A246" i="8"/>
  <c r="B246" i="8"/>
  <c r="C246" i="8"/>
  <c r="D246" i="8"/>
  <c r="E246" i="8"/>
  <c r="F246" i="8"/>
  <c r="G246" i="8"/>
  <c r="H246" i="8"/>
  <c r="I246" i="8"/>
  <c r="M246" i="8" s="1"/>
  <c r="J246" i="8"/>
  <c r="K246" i="8"/>
  <c r="L246" i="8" s="1"/>
  <c r="A247" i="8"/>
  <c r="B247" i="8"/>
  <c r="C247" i="8"/>
  <c r="D247" i="8"/>
  <c r="E247" i="8"/>
  <c r="F247" i="8"/>
  <c r="G247" i="8"/>
  <c r="H247" i="8"/>
  <c r="I247" i="8"/>
  <c r="M247" i="8" s="1"/>
  <c r="A248" i="8"/>
  <c r="B248" i="8"/>
  <c r="C248" i="8"/>
  <c r="D248" i="8"/>
  <c r="E248" i="8"/>
  <c r="F248" i="8"/>
  <c r="I248" i="8"/>
  <c r="M248" i="8"/>
  <c r="A249" i="8"/>
  <c r="B249" i="8"/>
  <c r="C249" i="8"/>
  <c r="D249" i="8"/>
  <c r="H249" i="8" s="1"/>
  <c r="E249" i="8"/>
  <c r="F249" i="8"/>
  <c r="I249" i="8"/>
  <c r="M249" i="8"/>
  <c r="A250" i="8"/>
  <c r="B250" i="8"/>
  <c r="C250" i="8"/>
  <c r="D250" i="8"/>
  <c r="G250" i="8" s="1"/>
  <c r="E250" i="8"/>
  <c r="F250" i="8"/>
  <c r="H250" i="8"/>
  <c r="I250" i="8"/>
  <c r="J250" i="8"/>
  <c r="M250" i="8"/>
  <c r="A251" i="8"/>
  <c r="B251" i="8"/>
  <c r="C251" i="8"/>
  <c r="D251" i="8"/>
  <c r="J251" i="8" s="1"/>
  <c r="E251" i="8"/>
  <c r="F251" i="8"/>
  <c r="H251" i="8"/>
  <c r="I251" i="8"/>
  <c r="M251" i="8" s="1"/>
  <c r="K251" i="8"/>
  <c r="A252" i="8"/>
  <c r="B252" i="8"/>
  <c r="C252" i="8"/>
  <c r="D252" i="8"/>
  <c r="H252" i="8" s="1"/>
  <c r="E252" i="8"/>
  <c r="F252" i="8"/>
  <c r="I252" i="8"/>
  <c r="M252" i="8" s="1"/>
  <c r="A253" i="8"/>
  <c r="B253" i="8"/>
  <c r="C253" i="8"/>
  <c r="D253" i="8"/>
  <c r="E253" i="8"/>
  <c r="F253" i="8"/>
  <c r="I253" i="8"/>
  <c r="M253" i="8" s="1"/>
  <c r="A254" i="8"/>
  <c r="B254" i="8"/>
  <c r="C254" i="8"/>
  <c r="D254" i="8"/>
  <c r="E254" i="8"/>
  <c r="F254" i="8"/>
  <c r="I254" i="8"/>
  <c r="M254" i="8"/>
  <c r="A255" i="8"/>
  <c r="B255" i="8"/>
  <c r="C255" i="8"/>
  <c r="D255" i="8"/>
  <c r="G255" i="8" s="1"/>
  <c r="E255" i="8"/>
  <c r="F255" i="8"/>
  <c r="I255" i="8"/>
  <c r="M255" i="8" s="1"/>
  <c r="A256" i="8"/>
  <c r="B256" i="8"/>
  <c r="C256" i="8"/>
  <c r="D256" i="8"/>
  <c r="E256" i="8"/>
  <c r="F256" i="8"/>
  <c r="G256" i="8"/>
  <c r="H256" i="8"/>
  <c r="I256" i="8"/>
  <c r="M256" i="8" s="1"/>
  <c r="J256" i="8"/>
  <c r="K256" i="8"/>
  <c r="L256" i="8" s="1"/>
  <c r="A257" i="8"/>
  <c r="B257" i="8"/>
  <c r="C257" i="8"/>
  <c r="D257" i="8"/>
  <c r="J257" i="8" s="1"/>
  <c r="E257" i="8"/>
  <c r="F257" i="8"/>
  <c r="G257" i="8"/>
  <c r="H257" i="8"/>
  <c r="I257" i="8"/>
  <c r="M257" i="8" s="1"/>
  <c r="K257" i="8"/>
  <c r="A258" i="8"/>
  <c r="B258" i="8"/>
  <c r="C258" i="8"/>
  <c r="D258" i="8"/>
  <c r="E258" i="8"/>
  <c r="F258" i="8"/>
  <c r="I258" i="8"/>
  <c r="J258" i="8"/>
  <c r="M258" i="8"/>
  <c r="A259" i="8"/>
  <c r="B259" i="8"/>
  <c r="C259" i="8"/>
  <c r="D259" i="8"/>
  <c r="K259" i="8" s="1"/>
  <c r="E259" i="8"/>
  <c r="F259" i="8"/>
  <c r="I259" i="8"/>
  <c r="M259" i="8" s="1"/>
  <c r="A260" i="8"/>
  <c r="B260" i="8"/>
  <c r="C260" i="8"/>
  <c r="D260" i="8"/>
  <c r="E260" i="8"/>
  <c r="F260" i="8"/>
  <c r="H260" i="8"/>
  <c r="I260" i="8"/>
  <c r="M260" i="8" s="1"/>
  <c r="J260" i="8"/>
  <c r="A261" i="8"/>
  <c r="B261" i="8"/>
  <c r="C261" i="8"/>
  <c r="D261" i="8"/>
  <c r="E261" i="8"/>
  <c r="F261" i="8"/>
  <c r="I261" i="8"/>
  <c r="M261" i="8" s="1"/>
  <c r="A262" i="8"/>
  <c r="B262" i="8"/>
  <c r="C262" i="8"/>
  <c r="D262" i="8"/>
  <c r="E262" i="8"/>
  <c r="F262" i="8"/>
  <c r="H262" i="8"/>
  <c r="I262" i="8"/>
  <c r="J262" i="8"/>
  <c r="M262" i="8"/>
  <c r="A263" i="8"/>
  <c r="B263" i="8"/>
  <c r="C263" i="8"/>
  <c r="D263" i="8"/>
  <c r="G263" i="8" s="1"/>
  <c r="E263" i="8"/>
  <c r="F263" i="8"/>
  <c r="I263" i="8"/>
  <c r="M263" i="8"/>
  <c r="A264" i="8"/>
  <c r="B264" i="8"/>
  <c r="C264" i="8"/>
  <c r="D264" i="8"/>
  <c r="J264" i="8" s="1"/>
  <c r="E264" i="8"/>
  <c r="F264" i="8"/>
  <c r="I264" i="8"/>
  <c r="M264" i="8"/>
  <c r="A265" i="8"/>
  <c r="B265" i="8"/>
  <c r="C265" i="8"/>
  <c r="D265" i="8"/>
  <c r="E265" i="8"/>
  <c r="F265" i="8"/>
  <c r="I265" i="8"/>
  <c r="M265" i="8"/>
  <c r="A266" i="8"/>
  <c r="B266" i="8"/>
  <c r="C266" i="8"/>
  <c r="D266" i="8"/>
  <c r="H266" i="8" s="1"/>
  <c r="E266" i="8"/>
  <c r="F266" i="8"/>
  <c r="I266" i="8"/>
  <c r="J266" i="8"/>
  <c r="M266" i="8"/>
  <c r="A267" i="8"/>
  <c r="B267" i="8"/>
  <c r="C267" i="8"/>
  <c r="D267" i="8"/>
  <c r="E267" i="8"/>
  <c r="F267" i="8"/>
  <c r="H267" i="8"/>
  <c r="I267" i="8"/>
  <c r="M267" i="8" s="1"/>
  <c r="K267" i="8"/>
  <c r="A268" i="8"/>
  <c r="B268" i="8"/>
  <c r="C268" i="8"/>
  <c r="D268" i="8"/>
  <c r="E268" i="8"/>
  <c r="F268" i="8"/>
  <c r="I268" i="8"/>
  <c r="M268" i="8" s="1"/>
  <c r="J268" i="8"/>
  <c r="A269" i="8"/>
  <c r="B269" i="8"/>
  <c r="C269" i="8"/>
  <c r="D269" i="8"/>
  <c r="E269" i="8"/>
  <c r="F269" i="8"/>
  <c r="I269" i="8"/>
  <c r="M269" i="8" s="1"/>
  <c r="A270" i="8"/>
  <c r="B270" i="8"/>
  <c r="C270" i="8"/>
  <c r="D270" i="8"/>
  <c r="E270" i="8"/>
  <c r="F270" i="8"/>
  <c r="I270" i="8"/>
  <c r="J270" i="8"/>
  <c r="M270" i="8"/>
  <c r="A271" i="8"/>
  <c r="B271" i="8"/>
  <c r="C271" i="8"/>
  <c r="D271" i="8"/>
  <c r="G271" i="8" s="1"/>
  <c r="E271" i="8"/>
  <c r="F271" i="8"/>
  <c r="I271" i="8"/>
  <c r="M271" i="8"/>
  <c r="A272" i="8"/>
  <c r="B272" i="8"/>
  <c r="C272" i="8"/>
  <c r="D272" i="8"/>
  <c r="E272" i="8"/>
  <c r="F272" i="8"/>
  <c r="H272" i="8"/>
  <c r="I272" i="8"/>
  <c r="J272" i="8"/>
  <c r="M272" i="8"/>
  <c r="A273" i="8"/>
  <c r="B273" i="8"/>
  <c r="C273" i="8"/>
  <c r="D273" i="8"/>
  <c r="H273" i="8" s="1"/>
  <c r="E273" i="8"/>
  <c r="F273" i="8"/>
  <c r="I273" i="8"/>
  <c r="M273" i="8"/>
  <c r="A274" i="8"/>
  <c r="B274" i="8"/>
  <c r="C274" i="8"/>
  <c r="D274" i="8"/>
  <c r="J274" i="8" s="1"/>
  <c r="E274" i="8"/>
  <c r="F274" i="8"/>
  <c r="I274" i="8"/>
  <c r="M274" i="8"/>
  <c r="A275" i="8"/>
  <c r="B275" i="8"/>
  <c r="C275" i="8"/>
  <c r="D275" i="8"/>
  <c r="E275" i="8"/>
  <c r="F275" i="8"/>
  <c r="I275" i="8"/>
  <c r="M275" i="8" s="1"/>
  <c r="K275" i="8"/>
  <c r="L275" i="8" s="1"/>
  <c r="A276" i="8"/>
  <c r="B276" i="8"/>
  <c r="C276" i="8"/>
  <c r="D276" i="8"/>
  <c r="J276" i="8" s="1"/>
  <c r="E276" i="8"/>
  <c r="F276" i="8"/>
  <c r="G276" i="8"/>
  <c r="H276" i="8"/>
  <c r="I276" i="8"/>
  <c r="M276" i="8" s="1"/>
  <c r="K276" i="8"/>
  <c r="A277" i="8"/>
  <c r="B277" i="8"/>
  <c r="C277" i="8"/>
  <c r="D277" i="8"/>
  <c r="E277" i="8"/>
  <c r="F277" i="8"/>
  <c r="I277" i="8"/>
  <c r="M277" i="8" s="1"/>
  <c r="A278" i="8"/>
  <c r="B278" i="8"/>
  <c r="C278" i="8"/>
  <c r="D278" i="8"/>
  <c r="E278" i="8"/>
  <c r="F278" i="8"/>
  <c r="G278" i="8"/>
  <c r="H278" i="8"/>
  <c r="I278" i="8"/>
  <c r="M278" i="8" s="1"/>
  <c r="J278" i="8"/>
  <c r="K278" i="8"/>
  <c r="A279" i="8"/>
  <c r="G279" i="8" s="1"/>
  <c r="H279" i="8" s="1"/>
  <c r="B279" i="8"/>
  <c r="C279" i="8"/>
  <c r="D279" i="8"/>
  <c r="E279" i="8"/>
  <c r="F279" i="8"/>
  <c r="I279" i="8"/>
  <c r="M279" i="8" s="1"/>
  <c r="A280" i="8"/>
  <c r="B280" i="8"/>
  <c r="C280" i="8"/>
  <c r="D280" i="8"/>
  <c r="E280" i="8"/>
  <c r="F280" i="8"/>
  <c r="G280" i="8"/>
  <c r="H280" i="8"/>
  <c r="I280" i="8"/>
  <c r="M280" i="8" s="1"/>
  <c r="J280" i="8"/>
  <c r="K280" i="8"/>
  <c r="A281" i="8"/>
  <c r="B281" i="8"/>
  <c r="C281" i="8"/>
  <c r="D281" i="8"/>
  <c r="J281" i="8" s="1"/>
  <c r="E281" i="8"/>
  <c r="F281" i="8"/>
  <c r="G281" i="8"/>
  <c r="H281" i="8"/>
  <c r="I281" i="8"/>
  <c r="K281" i="8"/>
  <c r="M281" i="8"/>
  <c r="A282" i="8"/>
  <c r="B282" i="8"/>
  <c r="C282" i="8"/>
  <c r="D282" i="8"/>
  <c r="J282" i="8" s="1"/>
  <c r="E282" i="8"/>
  <c r="F282" i="8"/>
  <c r="I282" i="8"/>
  <c r="M282" i="8"/>
  <c r="A283" i="8"/>
  <c r="B283" i="8"/>
  <c r="C283" i="8"/>
  <c r="D283" i="8"/>
  <c r="J283" i="8" s="1"/>
  <c r="K283" i="8" s="1"/>
  <c r="L283" i="8" s="1"/>
  <c r="E283" i="8"/>
  <c r="F283" i="8"/>
  <c r="I283" i="8"/>
  <c r="M283" i="8" s="1"/>
  <c r="A284" i="8"/>
  <c r="B284" i="8"/>
  <c r="C284" i="8"/>
  <c r="D284" i="8"/>
  <c r="E284" i="8"/>
  <c r="F284" i="8"/>
  <c r="I284" i="8"/>
  <c r="M284" i="8" s="1"/>
  <c r="J284" i="8"/>
  <c r="A285" i="8"/>
  <c r="B285" i="8"/>
  <c r="C285" i="8"/>
  <c r="D285" i="8"/>
  <c r="E285" i="8"/>
  <c r="F285" i="8"/>
  <c r="H285" i="8"/>
  <c r="I285" i="8"/>
  <c r="M285" i="8" s="1"/>
  <c r="K285" i="8"/>
  <c r="L285" i="8" s="1"/>
  <c r="A286" i="8"/>
  <c r="B286" i="8"/>
  <c r="C286" i="8"/>
  <c r="D286" i="8"/>
  <c r="J286" i="8" s="1"/>
  <c r="E286" i="8"/>
  <c r="F286" i="8"/>
  <c r="I286" i="8"/>
  <c r="M286" i="8" s="1"/>
  <c r="A287" i="8"/>
  <c r="B287" i="8"/>
  <c r="C287" i="8"/>
  <c r="D287" i="8"/>
  <c r="E287" i="8"/>
  <c r="F287" i="8"/>
  <c r="I287" i="8"/>
  <c r="M287" i="8" s="1"/>
  <c r="A288" i="8"/>
  <c r="B288" i="8"/>
  <c r="C288" i="8"/>
  <c r="D288" i="8"/>
  <c r="J288" i="8" s="1"/>
  <c r="E288" i="8"/>
  <c r="F288" i="8"/>
  <c r="I288" i="8"/>
  <c r="M288" i="8" s="1"/>
  <c r="A289" i="8"/>
  <c r="B289" i="8"/>
  <c r="C289" i="8"/>
  <c r="D289" i="8"/>
  <c r="K289" i="8" s="1"/>
  <c r="E289" i="8"/>
  <c r="F289" i="8"/>
  <c r="H289" i="8"/>
  <c r="I289" i="8"/>
  <c r="M289" i="8"/>
  <c r="A290" i="8"/>
  <c r="B290" i="8"/>
  <c r="C290" i="8"/>
  <c r="D290" i="8"/>
  <c r="E290" i="8"/>
  <c r="F290" i="8"/>
  <c r="I290" i="8"/>
  <c r="M290" i="8"/>
  <c r="A291" i="8"/>
  <c r="B291" i="8"/>
  <c r="C291" i="8"/>
  <c r="D291" i="8"/>
  <c r="K291" i="8" s="1"/>
  <c r="E291" i="8"/>
  <c r="F291" i="8"/>
  <c r="I291" i="8"/>
  <c r="M291" i="8" s="1"/>
  <c r="A292" i="8"/>
  <c r="B292" i="8"/>
  <c r="C292" i="8"/>
  <c r="D292" i="8"/>
  <c r="E292" i="8"/>
  <c r="F292" i="8"/>
  <c r="H292" i="8"/>
  <c r="I292" i="8"/>
  <c r="M292" i="8" s="1"/>
  <c r="J292" i="8"/>
  <c r="A293" i="8"/>
  <c r="B293" i="8"/>
  <c r="C293" i="8"/>
  <c r="D293" i="8"/>
  <c r="E293" i="8"/>
  <c r="F293" i="8"/>
  <c r="H293" i="8"/>
  <c r="I293" i="8"/>
  <c r="K293" i="8"/>
  <c r="M293" i="8"/>
  <c r="A294" i="8"/>
  <c r="B294" i="8"/>
  <c r="C294" i="8"/>
  <c r="D294" i="8"/>
  <c r="J294" i="8" s="1"/>
  <c r="E294" i="8"/>
  <c r="F294" i="8"/>
  <c r="G294" i="8"/>
  <c r="H294" i="8"/>
  <c r="I294" i="8"/>
  <c r="M294" i="8" s="1"/>
  <c r="K294" i="8"/>
  <c r="L294" i="8" s="1"/>
  <c r="A295" i="8"/>
  <c r="B295" i="8"/>
  <c r="C295" i="8"/>
  <c r="D295" i="8"/>
  <c r="H295" i="8" s="1"/>
  <c r="E295" i="8"/>
  <c r="F295" i="8"/>
  <c r="I295" i="8"/>
  <c r="M295" i="8" s="1"/>
  <c r="A296" i="8"/>
  <c r="B296" i="8"/>
  <c r="C296" i="8"/>
  <c r="D296" i="8"/>
  <c r="J296" i="8" s="1"/>
  <c r="E296" i="8"/>
  <c r="F296" i="8"/>
  <c r="G296" i="8"/>
  <c r="H296" i="8"/>
  <c r="I296" i="8"/>
  <c r="M296" i="8" s="1"/>
  <c r="K296" i="8"/>
  <c r="A297" i="8"/>
  <c r="B297" i="8"/>
  <c r="C297" i="8"/>
  <c r="D297" i="8"/>
  <c r="E297" i="8"/>
  <c r="F297" i="8"/>
  <c r="I297" i="8"/>
  <c r="M297" i="8"/>
  <c r="A298" i="8"/>
  <c r="B298" i="8"/>
  <c r="C298" i="8"/>
  <c r="D298" i="8"/>
  <c r="E298" i="8"/>
  <c r="F298" i="8"/>
  <c r="I298" i="8"/>
  <c r="M298" i="8" s="1"/>
  <c r="A299" i="8"/>
  <c r="B299" i="8"/>
  <c r="C299" i="8"/>
  <c r="D299" i="8"/>
  <c r="K299" i="8" s="1"/>
  <c r="L299" i="8" s="1"/>
  <c r="E299" i="8"/>
  <c r="F299" i="8"/>
  <c r="H299" i="8"/>
  <c r="I299" i="8"/>
  <c r="M299" i="8"/>
  <c r="A300" i="8"/>
  <c r="B300" i="8"/>
  <c r="C300" i="8"/>
  <c r="D300" i="8"/>
  <c r="E300" i="8"/>
  <c r="F300" i="8"/>
  <c r="H300" i="8"/>
  <c r="I300" i="8"/>
  <c r="J300" i="8"/>
  <c r="M300" i="8"/>
  <c r="A301" i="8"/>
  <c r="B301" i="8"/>
  <c r="C301" i="8"/>
  <c r="D301" i="8"/>
  <c r="E301" i="8"/>
  <c r="F301" i="8"/>
  <c r="H301" i="8"/>
  <c r="I301" i="8"/>
  <c r="M301" i="8" s="1"/>
  <c r="K301" i="8"/>
  <c r="L301" i="8" s="1"/>
  <c r="A302" i="8"/>
  <c r="B302" i="8"/>
  <c r="C302" i="8"/>
  <c r="D302" i="8"/>
  <c r="E302" i="8"/>
  <c r="F302" i="8"/>
  <c r="I302" i="8"/>
  <c r="M302" i="8" s="1"/>
  <c r="A303" i="8"/>
  <c r="B303" i="8"/>
  <c r="C303" i="8"/>
  <c r="D303" i="8"/>
  <c r="E303" i="8"/>
  <c r="F303" i="8"/>
  <c r="I303" i="8"/>
  <c r="M303" i="8" s="1"/>
  <c r="A304" i="8"/>
  <c r="B304" i="8"/>
  <c r="C304" i="8"/>
  <c r="D304" i="8"/>
  <c r="G304" i="8" s="1"/>
  <c r="E304" i="8"/>
  <c r="F304" i="8"/>
  <c r="H304" i="8"/>
  <c r="I304" i="8"/>
  <c r="M304" i="8" s="1"/>
  <c r="J304" i="8"/>
  <c r="A305" i="8"/>
  <c r="B305" i="8"/>
  <c r="C305" i="8"/>
  <c r="D305" i="8"/>
  <c r="E305" i="8"/>
  <c r="F305" i="8"/>
  <c r="H305" i="8"/>
  <c r="I305" i="8"/>
  <c r="M305" i="8" s="1"/>
  <c r="A306" i="8"/>
  <c r="B306" i="8"/>
  <c r="C306" i="8"/>
  <c r="D306" i="8"/>
  <c r="J306" i="8" s="1"/>
  <c r="E306" i="8"/>
  <c r="F306" i="8"/>
  <c r="G306" i="8"/>
  <c r="H306" i="8"/>
  <c r="I306" i="8"/>
  <c r="M306" i="8" s="1"/>
  <c r="K306" i="8"/>
  <c r="A307" i="8"/>
  <c r="B307" i="8"/>
  <c r="C307" i="8"/>
  <c r="D307" i="8"/>
  <c r="H307" i="8" s="1"/>
  <c r="E307" i="8"/>
  <c r="F307" i="8"/>
  <c r="I307" i="8"/>
  <c r="K307" i="8"/>
  <c r="L307" i="8" s="1"/>
  <c r="M307" i="8"/>
  <c r="A308" i="8"/>
  <c r="B308" i="8"/>
  <c r="C308" i="8"/>
  <c r="D308" i="8"/>
  <c r="E308" i="8"/>
  <c r="F308" i="8"/>
  <c r="I308" i="8"/>
  <c r="M308" i="8" s="1"/>
  <c r="J308" i="8"/>
  <c r="K308" i="8" s="1"/>
  <c r="L308" i="8" s="1"/>
  <c r="A309" i="8"/>
  <c r="B309" i="8"/>
  <c r="C309" i="8"/>
  <c r="D309" i="8"/>
  <c r="K309" i="8" s="1"/>
  <c r="L309" i="8" s="1"/>
  <c r="E309" i="8"/>
  <c r="F309" i="8"/>
  <c r="I309" i="8"/>
  <c r="M309" i="8" s="1"/>
  <c r="A310" i="8"/>
  <c r="B310" i="8"/>
  <c r="C310" i="8"/>
  <c r="D310" i="8"/>
  <c r="E310" i="8"/>
  <c r="F310" i="8"/>
  <c r="H310" i="8"/>
  <c r="I310" i="8"/>
  <c r="J310" i="8"/>
  <c r="M310" i="8"/>
  <c r="A311" i="8"/>
  <c r="B311" i="8"/>
  <c r="C311" i="8"/>
  <c r="D311" i="8"/>
  <c r="E311" i="8"/>
  <c r="F311" i="8"/>
  <c r="G311" i="8"/>
  <c r="H311" i="8"/>
  <c r="I311" i="8"/>
  <c r="M311" i="8" s="1"/>
  <c r="A312" i="8"/>
  <c r="G312" i="8" s="1"/>
  <c r="B312" i="8"/>
  <c r="C312" i="8"/>
  <c r="D312" i="8"/>
  <c r="E312" i="8"/>
  <c r="F312" i="8"/>
  <c r="H312" i="8"/>
  <c r="I312" i="8"/>
  <c r="J312" i="8"/>
  <c r="K312" i="8"/>
  <c r="L312" i="8" s="1"/>
  <c r="M312" i="8"/>
  <c r="A313" i="8"/>
  <c r="B313" i="8"/>
  <c r="C313" i="8"/>
  <c r="D313" i="8"/>
  <c r="J313" i="8" s="1"/>
  <c r="E313" i="8"/>
  <c r="F313" i="8"/>
  <c r="I313" i="8"/>
  <c r="M313" i="8"/>
  <c r="A314" i="8"/>
  <c r="B314" i="8"/>
  <c r="C314" i="8"/>
  <c r="D314" i="8"/>
  <c r="G314" i="8" s="1"/>
  <c r="E314" i="8"/>
  <c r="F314" i="8"/>
  <c r="H314" i="8"/>
  <c r="I314" i="8"/>
  <c r="J314" i="8"/>
  <c r="M314" i="8"/>
  <c r="A315" i="8"/>
  <c r="B315" i="8"/>
  <c r="C315" i="8"/>
  <c r="D315" i="8"/>
  <c r="J315" i="8" s="1"/>
  <c r="E315" i="8"/>
  <c r="F315" i="8"/>
  <c r="H315" i="8"/>
  <c r="I315" i="8"/>
  <c r="M315" i="8" s="1"/>
  <c r="K315" i="8"/>
  <c r="L315" i="8" s="1"/>
  <c r="A316" i="8"/>
  <c r="B316" i="8"/>
  <c r="C316" i="8"/>
  <c r="D316" i="8"/>
  <c r="E316" i="8"/>
  <c r="F316" i="8"/>
  <c r="G316" i="8"/>
  <c r="H316" i="8"/>
  <c r="I316" i="8"/>
  <c r="M316" i="8" s="1"/>
  <c r="J316" i="8"/>
  <c r="K316" i="8"/>
  <c r="L316" i="8" s="1"/>
  <c r="A317" i="8"/>
  <c r="B317" i="8"/>
  <c r="C317" i="8"/>
  <c r="D317" i="8"/>
  <c r="E317" i="8"/>
  <c r="F317" i="8"/>
  <c r="I317" i="8"/>
  <c r="M317" i="8" s="1"/>
  <c r="A318" i="8"/>
  <c r="G318" i="8" s="1"/>
  <c r="H318" i="8" s="1"/>
  <c r="B318" i="8"/>
  <c r="C318" i="8"/>
  <c r="D318" i="8"/>
  <c r="E318" i="8"/>
  <c r="F318" i="8"/>
  <c r="I318" i="8"/>
  <c r="J318" i="8"/>
  <c r="M318" i="8"/>
  <c r="A319" i="8"/>
  <c r="B319" i="8"/>
  <c r="C319" i="8"/>
  <c r="D319" i="8"/>
  <c r="J319" i="8" s="1"/>
  <c r="E319" i="8"/>
  <c r="F319" i="8"/>
  <c r="I319" i="8"/>
  <c r="M319" i="8" s="1"/>
  <c r="A320" i="8"/>
  <c r="B320" i="8"/>
  <c r="C320" i="8"/>
  <c r="D320" i="8"/>
  <c r="E320" i="8"/>
  <c r="F320" i="8"/>
  <c r="G320" i="8"/>
  <c r="H320" i="8" s="1"/>
  <c r="I320" i="8"/>
  <c r="J320" i="8"/>
  <c r="K320" i="8" s="1"/>
  <c r="L320" i="8" s="1"/>
  <c r="M320" i="8"/>
  <c r="A321" i="8"/>
  <c r="B321" i="8"/>
  <c r="C321" i="8"/>
  <c r="D321" i="8"/>
  <c r="J321" i="8" s="1"/>
  <c r="E321" i="8"/>
  <c r="F321" i="8"/>
  <c r="G321" i="8"/>
  <c r="H321" i="8"/>
  <c r="I321" i="8"/>
  <c r="M321" i="8" s="1"/>
  <c r="A322" i="8"/>
  <c r="B322" i="8"/>
  <c r="C322" i="8"/>
  <c r="D322" i="8"/>
  <c r="E322" i="8"/>
  <c r="F322" i="8"/>
  <c r="G322" i="8"/>
  <c r="H322" i="8" s="1"/>
  <c r="I322" i="8"/>
  <c r="J322" i="8"/>
  <c r="K322" i="8" s="1"/>
  <c r="L322" i="8" s="1"/>
  <c r="M322" i="8"/>
  <c r="A323" i="8"/>
  <c r="G323" i="8" s="1"/>
  <c r="H323" i="8" s="1"/>
  <c r="B323" i="8"/>
  <c r="C323" i="8"/>
  <c r="D323" i="8"/>
  <c r="J323" i="8" s="1"/>
  <c r="E323" i="8"/>
  <c r="F323" i="8"/>
  <c r="I323" i="8"/>
  <c r="M323" i="8"/>
  <c r="A324" i="8"/>
  <c r="B324" i="8"/>
  <c r="C324" i="8"/>
  <c r="D324" i="8"/>
  <c r="G324" i="8" s="1"/>
  <c r="H324" i="8" s="1"/>
  <c r="E324" i="8"/>
  <c r="F324" i="8"/>
  <c r="I324" i="8"/>
  <c r="M324" i="8" s="1"/>
  <c r="A325" i="8"/>
  <c r="B325" i="8"/>
  <c r="C325" i="8"/>
  <c r="D325" i="8"/>
  <c r="J325" i="8" s="1"/>
  <c r="E325" i="8"/>
  <c r="F325" i="8"/>
  <c r="I325" i="8"/>
  <c r="M325" i="8" s="1"/>
  <c r="A326" i="8"/>
  <c r="G326" i="8" s="1"/>
  <c r="H326" i="8" s="1"/>
  <c r="B326" i="8"/>
  <c r="C326" i="8"/>
  <c r="D326" i="8"/>
  <c r="E326" i="8"/>
  <c r="F326" i="8"/>
  <c r="I326" i="8"/>
  <c r="M326" i="8" s="1"/>
  <c r="J326" i="8"/>
  <c r="K326" i="8" s="1"/>
  <c r="L326" i="8" s="1"/>
  <c r="A327" i="8"/>
  <c r="B327" i="8"/>
  <c r="C327" i="8"/>
  <c r="D327" i="8"/>
  <c r="J327" i="8" s="1"/>
  <c r="E327" i="8"/>
  <c r="F327" i="8"/>
  <c r="G327" i="8"/>
  <c r="H327" i="8" s="1"/>
  <c r="I327" i="8"/>
  <c r="M327" i="8"/>
  <c r="A328" i="8"/>
  <c r="B328" i="8"/>
  <c r="C328" i="8"/>
  <c r="D328" i="8"/>
  <c r="J328" i="8" s="1"/>
  <c r="E328" i="8"/>
  <c r="F328" i="8"/>
  <c r="I328" i="8"/>
  <c r="M328" i="8"/>
  <c r="A329" i="8"/>
  <c r="B329" i="8"/>
  <c r="C329" i="8"/>
  <c r="D329" i="8"/>
  <c r="J329" i="8" s="1"/>
  <c r="E329" i="8"/>
  <c r="F329" i="8"/>
  <c r="I329" i="8"/>
  <c r="M329" i="8" s="1"/>
  <c r="A330" i="8"/>
  <c r="B330" i="8"/>
  <c r="C330" i="8"/>
  <c r="D330" i="8"/>
  <c r="E330" i="8"/>
  <c r="F330" i="8"/>
  <c r="G330" i="8"/>
  <c r="H330" i="8"/>
  <c r="I330" i="8"/>
  <c r="M330" i="8" s="1"/>
  <c r="J330" i="8"/>
  <c r="K330" i="8"/>
  <c r="A331" i="8"/>
  <c r="B331" i="8"/>
  <c r="C331" i="8"/>
  <c r="D331" i="8"/>
  <c r="J331" i="8" s="1"/>
  <c r="E331" i="8"/>
  <c r="F331" i="8"/>
  <c r="G331" i="8"/>
  <c r="H331" i="8"/>
  <c r="I331" i="8"/>
  <c r="K331" i="8"/>
  <c r="M331" i="8"/>
  <c r="A332" i="8"/>
  <c r="B332" i="8"/>
  <c r="C332" i="8"/>
  <c r="D332" i="8"/>
  <c r="G332" i="8" s="1"/>
  <c r="H332" i="8" s="1"/>
  <c r="E332" i="8"/>
  <c r="F332" i="8"/>
  <c r="I332" i="8"/>
  <c r="M332" i="8" s="1"/>
  <c r="A333" i="8"/>
  <c r="B333" i="8"/>
  <c r="C333" i="8"/>
  <c r="D333" i="8"/>
  <c r="J333" i="8" s="1"/>
  <c r="E333" i="8"/>
  <c r="F333" i="8"/>
  <c r="H333" i="8"/>
  <c r="I333" i="8"/>
  <c r="M333" i="8" s="1"/>
  <c r="K333" i="8"/>
  <c r="A334" i="8"/>
  <c r="B334" i="8"/>
  <c r="C334" i="8"/>
  <c r="D334" i="8"/>
  <c r="G334" i="8" s="1"/>
  <c r="E334" i="8"/>
  <c r="F334" i="8"/>
  <c r="H334" i="8"/>
  <c r="I334" i="8"/>
  <c r="M334" i="8" s="1"/>
  <c r="A335" i="8"/>
  <c r="B335" i="8"/>
  <c r="C335" i="8"/>
  <c r="D335" i="8"/>
  <c r="E335" i="8"/>
  <c r="F335" i="8"/>
  <c r="I335" i="8"/>
  <c r="M335" i="8" s="1"/>
  <c r="A336" i="8"/>
  <c r="B336" i="8"/>
  <c r="C336" i="8"/>
  <c r="D336" i="8"/>
  <c r="J336" i="8" s="1"/>
  <c r="E336" i="8"/>
  <c r="F336" i="8"/>
  <c r="G336" i="8"/>
  <c r="H336" i="8"/>
  <c r="I336" i="8"/>
  <c r="M336" i="8" s="1"/>
  <c r="K336" i="8"/>
  <c r="A337" i="8"/>
  <c r="B337" i="8"/>
  <c r="C337" i="8"/>
  <c r="D337" i="8"/>
  <c r="E337" i="8"/>
  <c r="F337" i="8"/>
  <c r="G337" i="8"/>
  <c r="H337" i="8"/>
  <c r="I337" i="8"/>
  <c r="M337" i="8" s="1"/>
  <c r="A338" i="8"/>
  <c r="B338" i="8"/>
  <c r="C338" i="8"/>
  <c r="D338" i="8"/>
  <c r="E338" i="8"/>
  <c r="F338" i="8"/>
  <c r="G338" i="8"/>
  <c r="H338" i="8"/>
  <c r="I338" i="8"/>
  <c r="M338" i="8" s="1"/>
  <c r="J338" i="8"/>
  <c r="K338" i="8"/>
  <c r="L338" i="8" s="1"/>
  <c r="A339" i="8"/>
  <c r="B339" i="8"/>
  <c r="C339" i="8"/>
  <c r="D339" i="8"/>
  <c r="J339" i="8" s="1"/>
  <c r="E339" i="8"/>
  <c r="F339" i="8"/>
  <c r="G339" i="8"/>
  <c r="H339" i="8" s="1"/>
  <c r="I339" i="8"/>
  <c r="M339" i="8"/>
  <c r="A340" i="8"/>
  <c r="B340" i="8"/>
  <c r="C340" i="8"/>
  <c r="D340" i="8"/>
  <c r="G340" i="8" s="1"/>
  <c r="E340" i="8"/>
  <c r="F340" i="8"/>
  <c r="H340" i="8"/>
  <c r="I340" i="8"/>
  <c r="J340" i="8"/>
  <c r="M340" i="8"/>
  <c r="A341" i="8"/>
  <c r="B341" i="8"/>
  <c r="C341" i="8"/>
  <c r="D341" i="8"/>
  <c r="J341" i="8" s="1"/>
  <c r="E341" i="8"/>
  <c r="F341" i="8"/>
  <c r="H341" i="8"/>
  <c r="I341" i="8"/>
  <c r="M341" i="8" s="1"/>
  <c r="K341" i="8"/>
  <c r="A342" i="8"/>
  <c r="B342" i="8"/>
  <c r="C342" i="8"/>
  <c r="D342" i="8"/>
  <c r="E342" i="8"/>
  <c r="F342" i="8"/>
  <c r="I342" i="8"/>
  <c r="M342" i="8" s="1"/>
  <c r="J342" i="8"/>
  <c r="A343" i="8"/>
  <c r="B343" i="8"/>
  <c r="C343" i="8"/>
  <c r="D343" i="8"/>
  <c r="J343" i="8" s="1"/>
  <c r="E343" i="8"/>
  <c r="F343" i="8"/>
  <c r="H343" i="8"/>
  <c r="I343" i="8"/>
  <c r="M343" i="8" s="1"/>
  <c r="K343" i="8"/>
  <c r="L343" i="8" s="1"/>
  <c r="A344" i="8"/>
  <c r="B344" i="8"/>
  <c r="C344" i="8"/>
  <c r="D344" i="8"/>
  <c r="J344" i="8" s="1"/>
  <c r="K344" i="8" s="1"/>
  <c r="L344" i="8" s="1"/>
  <c r="E344" i="8"/>
  <c r="F344" i="8"/>
  <c r="I344" i="8"/>
  <c r="M344" i="8"/>
  <c r="A345" i="8"/>
  <c r="B345" i="8"/>
  <c r="C345" i="8"/>
  <c r="D345" i="8"/>
  <c r="J345" i="8" s="1"/>
  <c r="E345" i="8"/>
  <c r="F345" i="8"/>
  <c r="H345" i="8"/>
  <c r="I345" i="8"/>
  <c r="M345" i="8" s="1"/>
  <c r="A346" i="8"/>
  <c r="B346" i="8"/>
  <c r="C346" i="8"/>
  <c r="D346" i="8"/>
  <c r="J346" i="8" s="1"/>
  <c r="E346" i="8"/>
  <c r="F346" i="8"/>
  <c r="G346" i="8"/>
  <c r="H346" i="8"/>
  <c r="I346" i="8"/>
  <c r="M346" i="8" s="1"/>
  <c r="K346" i="8"/>
  <c r="L346" i="8" s="1"/>
  <c r="A347" i="8"/>
  <c r="B347" i="8"/>
  <c r="C347" i="8"/>
  <c r="D347" i="8"/>
  <c r="H347" i="8" s="1"/>
  <c r="E347" i="8"/>
  <c r="F347" i="8"/>
  <c r="I347" i="8"/>
  <c r="M347" i="8" s="1"/>
  <c r="A348" i="8"/>
  <c r="G348" i="8" s="1"/>
  <c r="H348" i="8" s="1"/>
  <c r="B348" i="8"/>
  <c r="C348" i="8"/>
  <c r="D348" i="8"/>
  <c r="E348" i="8"/>
  <c r="F348" i="8"/>
  <c r="I348" i="8"/>
  <c r="M348" i="8" s="1"/>
  <c r="J348" i="8"/>
  <c r="A349" i="8"/>
  <c r="B349" i="8"/>
  <c r="C349" i="8"/>
  <c r="D349" i="8"/>
  <c r="E349" i="8"/>
  <c r="F349" i="8"/>
  <c r="I349" i="8"/>
  <c r="M349" i="8" s="1"/>
  <c r="A350" i="8"/>
  <c r="B350" i="8"/>
  <c r="C350" i="8"/>
  <c r="D350" i="8"/>
  <c r="E350" i="8"/>
  <c r="F350" i="8"/>
  <c r="I350" i="8"/>
  <c r="M350" i="8" s="1"/>
  <c r="A351" i="8"/>
  <c r="B351" i="8"/>
  <c r="C351" i="8"/>
  <c r="D351" i="8"/>
  <c r="E351" i="8"/>
  <c r="F351" i="8"/>
  <c r="H351" i="8"/>
  <c r="I351" i="8"/>
  <c r="M351" i="8" s="1"/>
  <c r="A352" i="8"/>
  <c r="B352" i="8"/>
  <c r="C352" i="8"/>
  <c r="D352" i="8"/>
  <c r="J352" i="8" s="1"/>
  <c r="E352" i="8"/>
  <c r="F352" i="8"/>
  <c r="G352" i="8"/>
  <c r="H352" i="8"/>
  <c r="I352" i="8"/>
  <c r="M352" i="8" s="1"/>
  <c r="K352" i="8"/>
  <c r="A353" i="8"/>
  <c r="B353" i="8"/>
  <c r="C353" i="8"/>
  <c r="D353" i="8"/>
  <c r="J353" i="8" s="1"/>
  <c r="E353" i="8"/>
  <c r="F353" i="8"/>
  <c r="I353" i="8"/>
  <c r="M353" i="8"/>
  <c r="A354" i="8"/>
  <c r="B354" i="8"/>
  <c r="C354" i="8"/>
  <c r="D354" i="8"/>
  <c r="E354" i="8"/>
  <c r="F354" i="8"/>
  <c r="H354" i="8"/>
  <c r="I354" i="8"/>
  <c r="M354" i="8"/>
  <c r="A355" i="8"/>
  <c r="B355" i="8"/>
  <c r="C355" i="8"/>
  <c r="D355" i="8"/>
  <c r="J355" i="8" s="1"/>
  <c r="K355" i="8" s="1"/>
  <c r="L355" i="8" s="1"/>
  <c r="E355" i="8"/>
  <c r="F355" i="8"/>
  <c r="I355" i="8"/>
  <c r="M355" i="8" s="1"/>
  <c r="A356" i="8"/>
  <c r="G356" i="8" s="1"/>
  <c r="H356" i="8" s="1"/>
  <c r="B356" i="8"/>
  <c r="C356" i="8"/>
  <c r="D356" i="8"/>
  <c r="E356" i="8"/>
  <c r="F356" i="8"/>
  <c r="I356" i="8"/>
  <c r="M356" i="8" s="1"/>
  <c r="J356" i="8"/>
  <c r="K356" i="8" s="1"/>
  <c r="L356" i="8" s="1"/>
  <c r="A357" i="8"/>
  <c r="B357" i="8"/>
  <c r="C357" i="8"/>
  <c r="D357" i="8"/>
  <c r="J357" i="8" s="1"/>
  <c r="E357" i="8"/>
  <c r="F357" i="8"/>
  <c r="G357" i="8"/>
  <c r="H357" i="8"/>
  <c r="I357" i="8"/>
  <c r="M357" i="8" s="1"/>
  <c r="K357" i="8"/>
  <c r="L357" i="8"/>
  <c r="A358" i="8"/>
  <c r="B358" i="8"/>
  <c r="C358" i="8"/>
  <c r="D358" i="8"/>
  <c r="E358" i="8"/>
  <c r="F358" i="8"/>
  <c r="I358" i="8"/>
  <c r="M358" i="8" s="1"/>
  <c r="A359" i="8"/>
  <c r="B359" i="8"/>
  <c r="C359" i="8"/>
  <c r="D359" i="8"/>
  <c r="E359" i="8"/>
  <c r="F359" i="8"/>
  <c r="I359" i="8"/>
  <c r="K359" i="8"/>
  <c r="M359" i="8"/>
  <c r="A360" i="8"/>
  <c r="B360" i="8"/>
  <c r="C360" i="8"/>
  <c r="D360" i="8"/>
  <c r="E360" i="8"/>
  <c r="F360" i="8"/>
  <c r="I360" i="8"/>
  <c r="M360" i="8" s="1"/>
  <c r="J360" i="8"/>
  <c r="K360" i="8" s="1"/>
  <c r="L360" i="8" s="1"/>
  <c r="A361" i="8"/>
  <c r="B361" i="8"/>
  <c r="C361" i="8"/>
  <c r="D361" i="8"/>
  <c r="E361" i="8"/>
  <c r="F361" i="8"/>
  <c r="I361" i="8"/>
  <c r="M361" i="8"/>
  <c r="A362" i="8"/>
  <c r="B362" i="8"/>
  <c r="C362" i="8"/>
  <c r="D362" i="8"/>
  <c r="E362" i="8"/>
  <c r="F362" i="8"/>
  <c r="I362" i="8"/>
  <c r="M362" i="8"/>
  <c r="A363" i="8"/>
  <c r="B363" i="8"/>
  <c r="C363" i="8"/>
  <c r="D363" i="8"/>
  <c r="G363" i="8" s="1"/>
  <c r="E363" i="8"/>
  <c r="F363" i="8"/>
  <c r="H363" i="8"/>
  <c r="I363" i="8"/>
  <c r="M363" i="8"/>
  <c r="A364" i="8"/>
  <c r="B364" i="8"/>
  <c r="C364" i="8"/>
  <c r="D364" i="8"/>
  <c r="G364" i="8" s="1"/>
  <c r="E364" i="8"/>
  <c r="F364" i="8"/>
  <c r="H364" i="8"/>
  <c r="I364" i="8"/>
  <c r="J364" i="8"/>
  <c r="M364" i="8"/>
  <c r="A365" i="8"/>
  <c r="B365" i="8"/>
  <c r="C365" i="8"/>
  <c r="D365" i="8"/>
  <c r="E365" i="8"/>
  <c r="F365" i="8"/>
  <c r="I365" i="8"/>
  <c r="M365" i="8" s="1"/>
  <c r="A366" i="8"/>
  <c r="G366" i="8" s="1"/>
  <c r="B366" i="8"/>
  <c r="C366" i="8"/>
  <c r="D366" i="8"/>
  <c r="J366" i="8" s="1"/>
  <c r="E366" i="8"/>
  <c r="F366" i="8"/>
  <c r="H366" i="8"/>
  <c r="I366" i="8"/>
  <c r="M366" i="8" s="1"/>
  <c r="K366" i="8"/>
  <c r="L366" i="8" s="1"/>
  <c r="A367" i="8"/>
  <c r="B367" i="8"/>
  <c r="C367" i="8"/>
  <c r="D367" i="8"/>
  <c r="J367" i="8" s="1"/>
  <c r="E367" i="8"/>
  <c r="F367" i="8"/>
  <c r="G367" i="8"/>
  <c r="H367" i="8"/>
  <c r="I367" i="8"/>
  <c r="M367" i="8" s="1"/>
  <c r="A368" i="8"/>
  <c r="G368" i="8" s="1"/>
  <c r="H368" i="8" s="1"/>
  <c r="B368" i="8"/>
  <c r="C368" i="8"/>
  <c r="D368" i="8"/>
  <c r="E368" i="8"/>
  <c r="F368" i="8"/>
  <c r="I368" i="8"/>
  <c r="J368" i="8"/>
  <c r="M368" i="8"/>
  <c r="A369" i="8"/>
  <c r="B369" i="8"/>
  <c r="C369" i="8"/>
  <c r="D369" i="8"/>
  <c r="J369" i="8" s="1"/>
  <c r="E369" i="8"/>
  <c r="F369" i="8"/>
  <c r="H369" i="8"/>
  <c r="I369" i="8"/>
  <c r="M369" i="8"/>
  <c r="A370" i="8"/>
  <c r="B370" i="8"/>
  <c r="C370" i="8"/>
  <c r="D370" i="8"/>
  <c r="E370" i="8"/>
  <c r="F370" i="8"/>
  <c r="H370" i="8"/>
  <c r="I370" i="8"/>
  <c r="J370" i="8"/>
  <c r="M370" i="8"/>
  <c r="A371" i="8"/>
  <c r="B371" i="8"/>
  <c r="C371" i="8"/>
  <c r="D371" i="8"/>
  <c r="H371" i="8" s="1"/>
  <c r="E371" i="8"/>
  <c r="F371" i="8"/>
  <c r="I371" i="8"/>
  <c r="M371" i="8" s="1"/>
  <c r="A372" i="8"/>
  <c r="B372" i="8"/>
  <c r="C372" i="8"/>
  <c r="D372" i="8"/>
  <c r="J372" i="8" s="1"/>
  <c r="E372" i="8"/>
  <c r="F372" i="8"/>
  <c r="H372" i="8"/>
  <c r="I372" i="8"/>
  <c r="M372" i="8"/>
  <c r="A373" i="8"/>
  <c r="B373" i="8"/>
  <c r="C373" i="8"/>
  <c r="D373" i="8"/>
  <c r="E373" i="8"/>
  <c r="F373" i="8"/>
  <c r="I373" i="8"/>
  <c r="J373" i="8"/>
  <c r="M373" i="8"/>
  <c r="A374" i="8"/>
  <c r="B374" i="8"/>
  <c r="C374" i="8"/>
  <c r="D374" i="8"/>
  <c r="E374" i="8"/>
  <c r="F374" i="8"/>
  <c r="I374" i="8"/>
  <c r="M374" i="8" s="1"/>
  <c r="A375" i="8"/>
  <c r="B375" i="8"/>
  <c r="C375" i="8"/>
  <c r="D375" i="8"/>
  <c r="E375" i="8"/>
  <c r="F375" i="8"/>
  <c r="G375" i="8"/>
  <c r="H375" i="8"/>
  <c r="I375" i="8"/>
  <c r="M375" i="8" s="1"/>
  <c r="J375" i="8"/>
  <c r="K375" i="8"/>
  <c r="A376" i="8"/>
  <c r="B376" i="8"/>
  <c r="C376" i="8"/>
  <c r="D376" i="8"/>
  <c r="J376" i="8" s="1"/>
  <c r="E376" i="8"/>
  <c r="F376" i="8"/>
  <c r="I376" i="8"/>
  <c r="M376" i="8" s="1"/>
  <c r="A377" i="8"/>
  <c r="B377" i="8"/>
  <c r="C377" i="8"/>
  <c r="D377" i="8"/>
  <c r="E377" i="8"/>
  <c r="F377" i="8"/>
  <c r="G377" i="8"/>
  <c r="H377" i="8"/>
  <c r="I377" i="8"/>
  <c r="M377" i="8" s="1"/>
  <c r="J377" i="8"/>
  <c r="K377" i="8"/>
  <c r="L377" i="8" s="1"/>
  <c r="A378" i="8"/>
  <c r="B378" i="8"/>
  <c r="C378" i="8"/>
  <c r="D378" i="8"/>
  <c r="J378" i="8" s="1"/>
  <c r="E378" i="8"/>
  <c r="F378" i="8"/>
  <c r="I378" i="8"/>
  <c r="M378" i="8" s="1"/>
  <c r="A379" i="8"/>
  <c r="B379" i="8"/>
  <c r="C379" i="8"/>
  <c r="D379" i="8"/>
  <c r="E379" i="8"/>
  <c r="F379" i="8"/>
  <c r="G379" i="8"/>
  <c r="H379" i="8"/>
  <c r="I379" i="8"/>
  <c r="M379" i="8" s="1"/>
  <c r="J379" i="8"/>
  <c r="K379" i="8"/>
  <c r="L379" i="8" s="1"/>
  <c r="A380" i="8"/>
  <c r="B380" i="8"/>
  <c r="C380" i="8"/>
  <c r="D380" i="8"/>
  <c r="J380" i="8" s="1"/>
  <c r="E380" i="8"/>
  <c r="F380" i="8"/>
  <c r="I380" i="8"/>
  <c r="M380" i="8" s="1"/>
  <c r="A381" i="8"/>
  <c r="G381" i="8" s="1"/>
  <c r="H381" i="8" s="1"/>
  <c r="B381" i="8"/>
  <c r="C381" i="8"/>
  <c r="D381" i="8"/>
  <c r="E381" i="8"/>
  <c r="F381" i="8"/>
  <c r="I381" i="8"/>
  <c r="J381" i="8"/>
  <c r="K381" i="8" s="1"/>
  <c r="L381" i="8" s="1"/>
  <c r="M381" i="8"/>
  <c r="A382" i="8"/>
  <c r="B382" i="8"/>
  <c r="C382" i="8"/>
  <c r="D382" i="8"/>
  <c r="J382" i="8" s="1"/>
  <c r="E382" i="8"/>
  <c r="F382" i="8"/>
  <c r="I382" i="8"/>
  <c r="M382" i="8" s="1"/>
  <c r="A383" i="8"/>
  <c r="B383" i="8"/>
  <c r="C383" i="8"/>
  <c r="D383" i="8"/>
  <c r="J383" i="8" s="1"/>
  <c r="E383" i="8"/>
  <c r="F383" i="8"/>
  <c r="G383" i="8"/>
  <c r="H383" i="8"/>
  <c r="I383" i="8"/>
  <c r="M383" i="8" s="1"/>
  <c r="K383" i="8"/>
  <c r="A384" i="8"/>
  <c r="B384" i="8"/>
  <c r="C384" i="8"/>
  <c r="D384" i="8"/>
  <c r="J384" i="8" s="1"/>
  <c r="E384" i="8"/>
  <c r="F384" i="8"/>
  <c r="I384" i="8"/>
  <c r="M384" i="8" s="1"/>
  <c r="A385" i="8"/>
  <c r="B385" i="8"/>
  <c r="C385" i="8"/>
  <c r="D385" i="8"/>
  <c r="J385" i="8" s="1"/>
  <c r="E385" i="8"/>
  <c r="F385" i="8"/>
  <c r="H385" i="8"/>
  <c r="I385" i="8"/>
  <c r="M385" i="8"/>
  <c r="A386" i="8"/>
  <c r="B386" i="8"/>
  <c r="C386" i="8"/>
  <c r="D386" i="8"/>
  <c r="J386" i="8" s="1"/>
  <c r="E386" i="8"/>
  <c r="F386" i="8"/>
  <c r="I386" i="8"/>
  <c r="M386" i="8" s="1"/>
  <c r="A387" i="8"/>
  <c r="B387" i="8"/>
  <c r="C387" i="8"/>
  <c r="D387" i="8"/>
  <c r="J387" i="8" s="1"/>
  <c r="K387" i="8" s="1"/>
  <c r="L387" i="8" s="1"/>
  <c r="E387" i="8"/>
  <c r="F387" i="8"/>
  <c r="G387" i="8"/>
  <c r="H387" i="8" s="1"/>
  <c r="I387" i="8"/>
  <c r="M387" i="8" s="1"/>
  <c r="A388" i="8"/>
  <c r="B388" i="8"/>
  <c r="C388" i="8"/>
  <c r="D388" i="8"/>
  <c r="E388" i="8"/>
  <c r="F388" i="8"/>
  <c r="I388" i="8"/>
  <c r="M388" i="8" s="1"/>
  <c r="A389" i="8"/>
  <c r="G389" i="8" s="1"/>
  <c r="H389" i="8" s="1"/>
  <c r="B389" i="8"/>
  <c r="C389" i="8"/>
  <c r="D389" i="8"/>
  <c r="E389" i="8"/>
  <c r="F389" i="8"/>
  <c r="I389" i="8"/>
  <c r="M389" i="8" s="1"/>
  <c r="J389" i="8"/>
  <c r="K389" i="8" s="1"/>
  <c r="L389" i="8" s="1"/>
  <c r="A390" i="8"/>
  <c r="B390" i="8"/>
  <c r="C390" i="8"/>
  <c r="D390" i="8"/>
  <c r="J390" i="8" s="1"/>
  <c r="E390" i="8"/>
  <c r="F390" i="8"/>
  <c r="H390" i="8"/>
  <c r="I390" i="8"/>
  <c r="M390" i="8"/>
  <c r="A391" i="8"/>
  <c r="B391" i="8"/>
  <c r="C391" i="8"/>
  <c r="D391" i="8"/>
  <c r="E391" i="8"/>
  <c r="F391" i="8"/>
  <c r="I391" i="8"/>
  <c r="M391" i="8" s="1"/>
  <c r="A392" i="8"/>
  <c r="B392" i="8"/>
  <c r="C392" i="8"/>
  <c r="D392" i="8"/>
  <c r="J392" i="8" s="1"/>
  <c r="E392" i="8"/>
  <c r="F392" i="8"/>
  <c r="I392" i="8"/>
  <c r="M392" i="8"/>
  <c r="A393" i="8"/>
  <c r="B393" i="8"/>
  <c r="C393" i="8"/>
  <c r="D393" i="8"/>
  <c r="E393" i="8"/>
  <c r="F393" i="8"/>
  <c r="I393" i="8"/>
  <c r="J393" i="8"/>
  <c r="M393" i="8"/>
  <c r="A394" i="8"/>
  <c r="B394" i="8"/>
  <c r="C394" i="8"/>
  <c r="D394" i="8"/>
  <c r="J394" i="8" s="1"/>
  <c r="E394" i="8"/>
  <c r="F394" i="8"/>
  <c r="I394" i="8"/>
  <c r="M394" i="8"/>
  <c r="A395" i="8"/>
  <c r="B395" i="8"/>
  <c r="C395" i="8"/>
  <c r="D395" i="8"/>
  <c r="J395" i="8" s="1"/>
  <c r="E395" i="8"/>
  <c r="F395" i="8"/>
  <c r="H395" i="8"/>
  <c r="I395" i="8"/>
  <c r="M395" i="8"/>
  <c r="A396" i="8"/>
  <c r="B396" i="8"/>
  <c r="C396" i="8"/>
  <c r="D396" i="8"/>
  <c r="E396" i="8"/>
  <c r="F396" i="8"/>
  <c r="I396" i="8"/>
  <c r="M396" i="8"/>
  <c r="A397" i="8"/>
  <c r="B397" i="8"/>
  <c r="C397" i="8"/>
  <c r="D397" i="8"/>
  <c r="J397" i="8" s="1"/>
  <c r="K397" i="8" s="1"/>
  <c r="L397" i="8" s="1"/>
  <c r="E397" i="8"/>
  <c r="F397" i="8"/>
  <c r="I397" i="8"/>
  <c r="M397" i="8"/>
  <c r="A398" i="8"/>
  <c r="B398" i="8"/>
  <c r="C398" i="8"/>
  <c r="D398" i="8"/>
  <c r="E398" i="8"/>
  <c r="F398" i="8"/>
  <c r="I398" i="8"/>
  <c r="M398" i="8"/>
  <c r="A399" i="8"/>
  <c r="B399" i="8"/>
  <c r="C399" i="8"/>
  <c r="D399" i="8"/>
  <c r="G399" i="8" s="1"/>
  <c r="H399" i="8" s="1"/>
  <c r="E399" i="8"/>
  <c r="F399" i="8"/>
  <c r="I399" i="8"/>
  <c r="M399" i="8" s="1"/>
  <c r="J399" i="8"/>
  <c r="K399" i="8" s="1"/>
  <c r="L399" i="8" s="1"/>
  <c r="A400" i="8"/>
  <c r="B400" i="8"/>
  <c r="C400" i="8"/>
  <c r="D400" i="8"/>
  <c r="E400" i="8"/>
  <c r="F400" i="8"/>
  <c r="H400" i="8"/>
  <c r="I400" i="8"/>
  <c r="M400" i="8" s="1"/>
  <c r="A401" i="8"/>
  <c r="B401" i="8"/>
  <c r="C401" i="8"/>
  <c r="D401" i="8"/>
  <c r="E401" i="8"/>
  <c r="F401" i="8"/>
  <c r="G401" i="8"/>
  <c r="H401" i="8" s="1"/>
  <c r="I401" i="8"/>
  <c r="J401" i="8"/>
  <c r="K401" i="8" s="1"/>
  <c r="L401" i="8" s="1"/>
  <c r="M401" i="8"/>
  <c r="A402" i="8"/>
  <c r="B402" i="8"/>
  <c r="C402" i="8"/>
  <c r="D402" i="8"/>
  <c r="E402" i="8"/>
  <c r="F402" i="8"/>
  <c r="I402" i="8"/>
  <c r="M402" i="8"/>
  <c r="A403" i="8"/>
  <c r="B403" i="8"/>
  <c r="C403" i="8"/>
  <c r="D403" i="8"/>
  <c r="G403" i="8" s="1"/>
  <c r="H403" i="8" s="1"/>
  <c r="E403" i="8"/>
  <c r="F403" i="8"/>
  <c r="I403" i="8"/>
  <c r="M403" i="8" s="1"/>
  <c r="J403" i="8"/>
  <c r="K403" i="8" s="1"/>
  <c r="L403" i="8" s="1"/>
  <c r="A404" i="8"/>
  <c r="B404" i="8"/>
  <c r="C404" i="8"/>
  <c r="D404" i="8"/>
  <c r="E404" i="8"/>
  <c r="F404" i="8"/>
  <c r="I404" i="8"/>
  <c r="M404" i="8" s="1"/>
  <c r="A405" i="8"/>
  <c r="G405" i="8" s="1"/>
  <c r="H405" i="8" s="1"/>
  <c r="B405" i="8"/>
  <c r="C405" i="8"/>
  <c r="D405" i="8"/>
  <c r="E405" i="8"/>
  <c r="F405" i="8"/>
  <c r="I405" i="8"/>
  <c r="J405" i="8"/>
  <c r="K405" i="8" s="1"/>
  <c r="L405" i="8" s="1"/>
  <c r="M405" i="8"/>
  <c r="A406" i="8"/>
  <c r="B406" i="8"/>
  <c r="C406" i="8"/>
  <c r="D406" i="8"/>
  <c r="E406" i="8"/>
  <c r="F406" i="8"/>
  <c r="I406" i="8"/>
  <c r="M406" i="8" s="1"/>
  <c r="A407" i="8"/>
  <c r="B407" i="8"/>
  <c r="C407" i="8"/>
  <c r="D407" i="8"/>
  <c r="J407" i="8" s="1"/>
  <c r="E407" i="8"/>
  <c r="F407" i="8"/>
  <c r="G407" i="8"/>
  <c r="H407" i="8"/>
  <c r="I407" i="8"/>
  <c r="K407" i="8"/>
  <c r="M407" i="8"/>
  <c r="A408" i="8"/>
  <c r="B408" i="8"/>
  <c r="C408" i="8"/>
  <c r="D408" i="8"/>
  <c r="E408" i="8"/>
  <c r="F408" i="8"/>
  <c r="I408" i="8"/>
  <c r="M408" i="8"/>
  <c r="A409" i="8"/>
  <c r="B409" i="8"/>
  <c r="C409" i="8"/>
  <c r="D409" i="8"/>
  <c r="J409" i="8" s="1"/>
  <c r="K409" i="8" s="1"/>
  <c r="L409" i="8" s="1"/>
  <c r="E409" i="8"/>
  <c r="F409" i="8"/>
  <c r="I409" i="8"/>
  <c r="M409" i="8" s="1"/>
  <c r="A410" i="8"/>
  <c r="B410" i="8"/>
  <c r="C410" i="8"/>
  <c r="D410" i="8"/>
  <c r="E410" i="8"/>
  <c r="F410" i="8"/>
  <c r="I410" i="8"/>
  <c r="M410" i="8" s="1"/>
  <c r="A411" i="8"/>
  <c r="B411" i="8"/>
  <c r="C411" i="8"/>
  <c r="D411" i="8"/>
  <c r="E411" i="8"/>
  <c r="F411" i="8"/>
  <c r="G411" i="8"/>
  <c r="H411" i="8" s="1"/>
  <c r="I411" i="8"/>
  <c r="J411" i="8"/>
  <c r="K411" i="8" s="1"/>
  <c r="L411" i="8" s="1"/>
  <c r="M411" i="8"/>
  <c r="A412" i="8"/>
  <c r="B412" i="8"/>
  <c r="C412" i="8"/>
  <c r="D412" i="8"/>
  <c r="E412" i="8"/>
  <c r="F412" i="8"/>
  <c r="I412" i="8"/>
  <c r="M412" i="8" s="1"/>
  <c r="A413" i="8"/>
  <c r="G413" i="8" s="1"/>
  <c r="H413" i="8" s="1"/>
  <c r="B413" i="8"/>
  <c r="C413" i="8"/>
  <c r="D413" i="8"/>
  <c r="E413" i="8"/>
  <c r="F413" i="8"/>
  <c r="I413" i="8"/>
  <c r="M413" i="8" s="1"/>
  <c r="J413" i="8"/>
  <c r="K413" i="8" s="1"/>
  <c r="L413" i="8" s="1"/>
  <c r="A414" i="8"/>
  <c r="B414" i="8"/>
  <c r="C414" i="8"/>
  <c r="D414" i="8"/>
  <c r="E414" i="8"/>
  <c r="F414" i="8"/>
  <c r="I414" i="8"/>
  <c r="M414" i="8" s="1"/>
  <c r="A415" i="8"/>
  <c r="G415" i="8" s="1"/>
  <c r="H415" i="8" s="1"/>
  <c r="B415" i="8"/>
  <c r="C415" i="8"/>
  <c r="D415" i="8"/>
  <c r="E415" i="8"/>
  <c r="F415" i="8"/>
  <c r="I415" i="8"/>
  <c r="J415" i="8"/>
  <c r="K415" i="8" s="1"/>
  <c r="L415" i="8" s="1"/>
  <c r="M415" i="8"/>
  <c r="A416" i="8"/>
  <c r="B416" i="8"/>
  <c r="C416" i="8"/>
  <c r="D416" i="8"/>
  <c r="E416" i="8"/>
  <c r="F416" i="8"/>
  <c r="I416" i="8"/>
  <c r="M416" i="8"/>
  <c r="A417" i="8"/>
  <c r="B417" i="8"/>
  <c r="C417" i="8"/>
  <c r="D417" i="8"/>
  <c r="J417" i="8" s="1"/>
  <c r="E417" i="8"/>
  <c r="F417" i="8"/>
  <c r="H417" i="8"/>
  <c r="I417" i="8"/>
  <c r="M417" i="8"/>
  <c r="A418" i="8"/>
  <c r="B418" i="8"/>
  <c r="C418" i="8"/>
  <c r="D418" i="8"/>
  <c r="E418" i="8"/>
  <c r="F418" i="8"/>
  <c r="I418" i="8"/>
  <c r="M418" i="8"/>
  <c r="A419" i="8"/>
  <c r="B419" i="8"/>
  <c r="C419" i="8"/>
  <c r="D419" i="8"/>
  <c r="J419" i="8" s="1"/>
  <c r="E419" i="8"/>
  <c r="F419" i="8"/>
  <c r="H419" i="8"/>
  <c r="I419" i="8"/>
  <c r="M419" i="8" s="1"/>
  <c r="A420" i="8"/>
  <c r="B420" i="8"/>
  <c r="C420" i="8"/>
  <c r="D420" i="8"/>
  <c r="E420" i="8"/>
  <c r="F420" i="8"/>
  <c r="I420" i="8"/>
  <c r="M420" i="8"/>
  <c r="A421" i="8"/>
  <c r="B421" i="8"/>
  <c r="C421" i="8"/>
  <c r="D421" i="8"/>
  <c r="G421" i="8" s="1"/>
  <c r="H421" i="8" s="1"/>
  <c r="E421" i="8"/>
  <c r="F421" i="8"/>
  <c r="I421" i="8"/>
  <c r="M421" i="8" s="1"/>
  <c r="J421" i="8"/>
  <c r="K421" i="8" s="1"/>
  <c r="L421" i="8" s="1"/>
  <c r="A422" i="8"/>
  <c r="B422" i="8"/>
  <c r="C422" i="8"/>
  <c r="D422" i="8"/>
  <c r="E422" i="8"/>
  <c r="F422" i="8"/>
  <c r="I422" i="8"/>
  <c r="M422" i="8" s="1"/>
  <c r="A423" i="8"/>
  <c r="B423" i="8"/>
  <c r="C423" i="8"/>
  <c r="D423" i="8"/>
  <c r="J423" i="8" s="1"/>
  <c r="K423" i="8" s="1"/>
  <c r="L423" i="8" s="1"/>
  <c r="E423" i="8"/>
  <c r="F423" i="8"/>
  <c r="G423" i="8"/>
  <c r="H423" i="8" s="1"/>
  <c r="I423" i="8"/>
  <c r="M423" i="8"/>
  <c r="A424" i="8"/>
  <c r="B424" i="8"/>
  <c r="C424" i="8"/>
  <c r="D424" i="8"/>
  <c r="E424" i="8"/>
  <c r="F424" i="8"/>
  <c r="I424" i="8"/>
  <c r="M424" i="8"/>
  <c r="A425" i="8"/>
  <c r="B425" i="8"/>
  <c r="C425" i="8"/>
  <c r="D425" i="8"/>
  <c r="G425" i="8" s="1"/>
  <c r="H425" i="8" s="1"/>
  <c r="E425" i="8"/>
  <c r="F425" i="8"/>
  <c r="I425" i="8"/>
  <c r="M425" i="8" s="1"/>
  <c r="J425" i="8"/>
  <c r="K425" i="8" s="1"/>
  <c r="L425" i="8" s="1"/>
  <c r="A426" i="8"/>
  <c r="B426" i="8"/>
  <c r="C426" i="8"/>
  <c r="D426" i="8"/>
  <c r="E426" i="8"/>
  <c r="F426" i="8"/>
  <c r="I426" i="8"/>
  <c r="M426" i="8" s="1"/>
  <c r="A427" i="8"/>
  <c r="B427" i="8"/>
  <c r="C427" i="8"/>
  <c r="D427" i="8"/>
  <c r="J427" i="8" s="1"/>
  <c r="K427" i="8" s="1"/>
  <c r="L427" i="8" s="1"/>
  <c r="E427" i="8"/>
  <c r="F427" i="8"/>
  <c r="G427" i="8"/>
  <c r="H427" i="8" s="1"/>
  <c r="I427" i="8"/>
  <c r="M427" i="8"/>
  <c r="A428" i="8"/>
  <c r="B428" i="8"/>
  <c r="C428" i="8"/>
  <c r="D428" i="8"/>
  <c r="H428" i="8" s="1"/>
  <c r="E428" i="8"/>
  <c r="F428" i="8"/>
  <c r="I428" i="8"/>
  <c r="M428" i="8"/>
  <c r="A429" i="8"/>
  <c r="B429" i="8"/>
  <c r="C429" i="8"/>
  <c r="D429" i="8"/>
  <c r="J429" i="8" s="1"/>
  <c r="K429" i="8" s="1"/>
  <c r="L429" i="8" s="1"/>
  <c r="E429" i="8"/>
  <c r="F429" i="8"/>
  <c r="I429" i="8"/>
  <c r="M429" i="8" s="1"/>
  <c r="A430" i="8"/>
  <c r="B430" i="8"/>
  <c r="C430" i="8"/>
  <c r="D430" i="8"/>
  <c r="E430" i="8"/>
  <c r="F430" i="8"/>
  <c r="I430" i="8"/>
  <c r="M430" i="8" s="1"/>
  <c r="A431" i="8"/>
  <c r="G431" i="8" s="1"/>
  <c r="H431" i="8" s="1"/>
  <c r="B431" i="8"/>
  <c r="C431" i="8"/>
  <c r="D431" i="8"/>
  <c r="E431" i="8"/>
  <c r="F431" i="8"/>
  <c r="I431" i="8"/>
  <c r="J431" i="8"/>
  <c r="K431" i="8" s="1"/>
  <c r="L431" i="8" s="1"/>
  <c r="M431" i="8"/>
  <c r="A432" i="8"/>
  <c r="B432" i="8"/>
  <c r="C432" i="8"/>
  <c r="D432" i="8"/>
  <c r="E432" i="8"/>
  <c r="F432" i="8"/>
  <c r="I432" i="8"/>
  <c r="M432" i="8"/>
  <c r="A433" i="8"/>
  <c r="B433" i="8"/>
  <c r="C433" i="8"/>
  <c r="D433" i="8"/>
  <c r="J433" i="8" s="1"/>
  <c r="E433" i="8"/>
  <c r="F433" i="8"/>
  <c r="H433" i="8"/>
  <c r="I433" i="8"/>
  <c r="M433" i="8"/>
  <c r="A434" i="8"/>
  <c r="B434" i="8"/>
  <c r="C434" i="8"/>
  <c r="D434" i="8"/>
  <c r="E434" i="8"/>
  <c r="F434" i="8"/>
  <c r="I434" i="8"/>
  <c r="M434" i="8"/>
  <c r="A435" i="8"/>
  <c r="B435" i="8"/>
  <c r="C435" i="8"/>
  <c r="D435" i="8"/>
  <c r="J435" i="8" s="1"/>
  <c r="K435" i="8" s="1"/>
  <c r="L435" i="8" s="1"/>
  <c r="E435" i="8"/>
  <c r="F435" i="8"/>
  <c r="I435" i="8"/>
  <c r="M435" i="8" s="1"/>
  <c r="A436" i="8"/>
  <c r="B436" i="8"/>
  <c r="C436" i="8"/>
  <c r="D436" i="8"/>
  <c r="E436" i="8"/>
  <c r="F436" i="8"/>
  <c r="I436" i="8"/>
  <c r="M436" i="8" s="1"/>
  <c r="A437" i="8"/>
  <c r="G437" i="8" s="1"/>
  <c r="H437" i="8" s="1"/>
  <c r="B437" i="8"/>
  <c r="C437" i="8"/>
  <c r="D437" i="8"/>
  <c r="E437" i="8"/>
  <c r="F437" i="8"/>
  <c r="I437" i="8"/>
  <c r="J437" i="8"/>
  <c r="K437" i="8" s="1"/>
  <c r="L437" i="8" s="1"/>
  <c r="M437" i="8"/>
  <c r="A438" i="8"/>
  <c r="B438" i="8"/>
  <c r="C438" i="8"/>
  <c r="D438" i="8"/>
  <c r="E438" i="8"/>
  <c r="F438" i="8"/>
  <c r="I438" i="8"/>
  <c r="M438" i="8"/>
  <c r="A439" i="8"/>
  <c r="B439" i="8"/>
  <c r="C439" i="8"/>
  <c r="D439" i="8"/>
  <c r="J439" i="8" s="1"/>
  <c r="K439" i="8" s="1"/>
  <c r="L439" i="8" s="1"/>
  <c r="E439" i="8"/>
  <c r="F439" i="8"/>
  <c r="I439" i="8"/>
  <c r="M439" i="8" s="1"/>
  <c r="A440" i="8"/>
  <c r="B440" i="8"/>
  <c r="C440" i="8"/>
  <c r="D440" i="8"/>
  <c r="E440" i="8"/>
  <c r="F440" i="8"/>
  <c r="I440" i="8"/>
  <c r="M440" i="8" s="1"/>
  <c r="A441" i="8"/>
  <c r="G441" i="8" s="1"/>
  <c r="B441" i="8"/>
  <c r="C441" i="8"/>
  <c r="D441" i="8"/>
  <c r="E441" i="8"/>
  <c r="F441" i="8"/>
  <c r="H441" i="8"/>
  <c r="I441" i="8"/>
  <c r="M441" i="8" s="1"/>
  <c r="J441" i="8"/>
  <c r="K441" i="8"/>
  <c r="L441" i="8" s="1"/>
  <c r="A442" i="8"/>
  <c r="B442" i="8"/>
  <c r="C442" i="8"/>
  <c r="D442" i="8"/>
  <c r="E442" i="8"/>
  <c r="F442" i="8"/>
  <c r="I442" i="8"/>
  <c r="M442" i="8" s="1"/>
  <c r="A443" i="8"/>
  <c r="G443" i="8" s="1"/>
  <c r="H443" i="8" s="1"/>
  <c r="B443" i="8"/>
  <c r="C443" i="8"/>
  <c r="D443" i="8"/>
  <c r="E443" i="8"/>
  <c r="F443" i="8"/>
  <c r="I443" i="8"/>
  <c r="J443" i="8"/>
  <c r="K443" i="8" s="1"/>
  <c r="L443" i="8" s="1"/>
  <c r="M443" i="8"/>
  <c r="A444" i="8"/>
  <c r="B444" i="8"/>
  <c r="C444" i="8"/>
  <c r="D444" i="8"/>
  <c r="H444" i="8" s="1"/>
  <c r="E444" i="8"/>
  <c r="F444" i="8"/>
  <c r="I444" i="8"/>
  <c r="M444" i="8" s="1"/>
  <c r="A445" i="8"/>
  <c r="B445" i="8"/>
  <c r="C445" i="8"/>
  <c r="D445" i="8"/>
  <c r="J445" i="8" s="1"/>
  <c r="K445" i="8" s="1"/>
  <c r="L445" i="8" s="1"/>
  <c r="E445" i="8"/>
  <c r="F445" i="8"/>
  <c r="G445" i="8"/>
  <c r="H445" i="8" s="1"/>
  <c r="I445" i="8"/>
  <c r="M445" i="8"/>
  <c r="A446" i="8"/>
  <c r="B446" i="8"/>
  <c r="C446" i="8"/>
  <c r="D446" i="8"/>
  <c r="E446" i="8"/>
  <c r="F446" i="8"/>
  <c r="I446" i="8"/>
  <c r="M446" i="8"/>
  <c r="A447" i="8"/>
  <c r="B447" i="8"/>
  <c r="C447" i="8"/>
  <c r="D447" i="8"/>
  <c r="G447" i="8" s="1"/>
  <c r="H447" i="8" s="1"/>
  <c r="E447" i="8"/>
  <c r="F447" i="8"/>
  <c r="I447" i="8"/>
  <c r="M447" i="8" s="1"/>
  <c r="J447" i="8"/>
  <c r="K447" i="8" s="1"/>
  <c r="L447" i="8" s="1"/>
  <c r="A448" i="8"/>
  <c r="B448" i="8"/>
  <c r="C448" i="8"/>
  <c r="D448" i="8"/>
  <c r="E448" i="8"/>
  <c r="F448" i="8"/>
  <c r="I448" i="8"/>
  <c r="M448" i="8" s="1"/>
  <c r="A449" i="8"/>
  <c r="B449" i="8"/>
  <c r="C449" i="8"/>
  <c r="D449" i="8"/>
  <c r="J449" i="8" s="1"/>
  <c r="E449" i="8"/>
  <c r="F449" i="8"/>
  <c r="G449" i="8"/>
  <c r="H449" i="8"/>
  <c r="I449" i="8"/>
  <c r="K449" i="8"/>
  <c r="L449" i="8" s="1"/>
  <c r="M449" i="8"/>
  <c r="A450" i="8"/>
  <c r="B450" i="8"/>
  <c r="C450" i="8"/>
  <c r="D450" i="8"/>
  <c r="E450" i="8"/>
  <c r="F450" i="8"/>
  <c r="I450" i="8"/>
  <c r="M450" i="8" s="1"/>
  <c r="A451" i="8"/>
  <c r="B451" i="8"/>
  <c r="C451" i="8"/>
  <c r="D451" i="8"/>
  <c r="E451" i="8"/>
  <c r="F451" i="8"/>
  <c r="G451" i="8"/>
  <c r="H451" i="8"/>
  <c r="I451" i="8"/>
  <c r="J451" i="8"/>
  <c r="K451" i="8"/>
  <c r="L451" i="8" s="1"/>
  <c r="M451" i="8"/>
  <c r="A452" i="8"/>
  <c r="B452" i="8"/>
  <c r="C452" i="8"/>
  <c r="D452" i="8"/>
  <c r="E452" i="8"/>
  <c r="F452" i="8"/>
  <c r="I452" i="8"/>
  <c r="M452" i="8" s="1"/>
  <c r="A453" i="8"/>
  <c r="B453" i="8"/>
  <c r="C453" i="8"/>
  <c r="D453" i="8"/>
  <c r="J453" i="8" s="1"/>
  <c r="E453" i="8"/>
  <c r="F453" i="8"/>
  <c r="H453" i="8"/>
  <c r="I453" i="8"/>
  <c r="M453" i="8"/>
  <c r="A454" i="8"/>
  <c r="B454" i="8"/>
  <c r="C454" i="8"/>
  <c r="D454" i="8"/>
  <c r="E454" i="8"/>
  <c r="F454" i="8"/>
  <c r="I454" i="8"/>
  <c r="M454" i="8" s="1"/>
  <c r="A455" i="8"/>
  <c r="B455" i="8"/>
  <c r="C455" i="8"/>
  <c r="D455" i="8"/>
  <c r="E455" i="8"/>
  <c r="F455" i="8"/>
  <c r="G455" i="8"/>
  <c r="H455" i="8"/>
  <c r="I455" i="8"/>
  <c r="J455" i="8"/>
  <c r="K455" i="8"/>
  <c r="L455" i="8" s="1"/>
  <c r="M455" i="8"/>
  <c r="A456" i="8"/>
  <c r="B456" i="8"/>
  <c r="C456" i="8"/>
  <c r="D456" i="8"/>
  <c r="E456" i="8"/>
  <c r="F456" i="8"/>
  <c r="I456" i="8"/>
  <c r="M456" i="8" s="1"/>
  <c r="A457" i="8"/>
  <c r="B457" i="8"/>
  <c r="C457" i="8"/>
  <c r="D457" i="8"/>
  <c r="J457" i="8" s="1"/>
  <c r="K457" i="8" s="1"/>
  <c r="L457" i="8" s="1"/>
  <c r="E457" i="8"/>
  <c r="F457" i="8"/>
  <c r="G457" i="8"/>
  <c r="H457" i="8" s="1"/>
  <c r="I457" i="8"/>
  <c r="M457" i="8"/>
  <c r="A458" i="8"/>
  <c r="B458" i="8"/>
  <c r="C458" i="8"/>
  <c r="D458" i="8"/>
  <c r="E458" i="8"/>
  <c r="F458" i="8"/>
  <c r="I458" i="8"/>
  <c r="M458" i="8"/>
  <c r="A459" i="8"/>
  <c r="B459" i="8"/>
  <c r="C459" i="8"/>
  <c r="D459" i="8"/>
  <c r="G459" i="8" s="1"/>
  <c r="H459" i="8" s="1"/>
  <c r="E459" i="8"/>
  <c r="F459" i="8"/>
  <c r="I459" i="8"/>
  <c r="M459" i="8" s="1"/>
  <c r="J459" i="8"/>
  <c r="K459" i="8" s="1"/>
  <c r="L459" i="8" s="1"/>
  <c r="A460" i="8"/>
  <c r="B460" i="8"/>
  <c r="C460" i="8"/>
  <c r="D460" i="8"/>
  <c r="E460" i="8"/>
  <c r="F460" i="8"/>
  <c r="H460" i="8"/>
  <c r="I460" i="8"/>
  <c r="M460" i="8" s="1"/>
  <c r="A461" i="8"/>
  <c r="G461" i="8" s="1"/>
  <c r="H461" i="8" s="1"/>
  <c r="B461" i="8"/>
  <c r="C461" i="8"/>
  <c r="D461" i="8"/>
  <c r="E461" i="8"/>
  <c r="F461" i="8"/>
  <c r="I461" i="8"/>
  <c r="J461" i="8"/>
  <c r="K461" i="8" s="1"/>
  <c r="L461" i="8" s="1"/>
  <c r="M461" i="8"/>
  <c r="A462" i="8"/>
  <c r="B462" i="8"/>
  <c r="C462" i="8"/>
  <c r="D462" i="8"/>
  <c r="E462" i="8"/>
  <c r="F462" i="8"/>
  <c r="I462" i="8"/>
  <c r="M462" i="8"/>
  <c r="A463" i="8"/>
  <c r="B463" i="8"/>
  <c r="C463" i="8"/>
  <c r="D463" i="8"/>
  <c r="J463" i="8" s="1"/>
  <c r="K463" i="8" s="1"/>
  <c r="L463" i="8" s="1"/>
  <c r="E463" i="8"/>
  <c r="F463" i="8"/>
  <c r="I463" i="8"/>
  <c r="M463" i="8" s="1"/>
  <c r="A464" i="8"/>
  <c r="B464" i="8"/>
  <c r="C464" i="8"/>
  <c r="D464" i="8"/>
  <c r="E464" i="8"/>
  <c r="F464" i="8"/>
  <c r="I464" i="8"/>
  <c r="M464" i="8" s="1"/>
  <c r="A465" i="8"/>
  <c r="G465" i="8" s="1"/>
  <c r="H465" i="8" s="1"/>
  <c r="B465" i="8"/>
  <c r="C465" i="8"/>
  <c r="D465" i="8"/>
  <c r="E465" i="8"/>
  <c r="F465" i="8"/>
  <c r="I465" i="8"/>
  <c r="J465" i="8"/>
  <c r="K465" i="8" s="1"/>
  <c r="L465" i="8" s="1"/>
  <c r="M465" i="8"/>
  <c r="A466" i="8"/>
  <c r="B466" i="8"/>
  <c r="C466" i="8"/>
  <c r="D466" i="8"/>
  <c r="E466" i="8"/>
  <c r="F466" i="8"/>
  <c r="I466" i="8"/>
  <c r="M466" i="8"/>
  <c r="A467" i="8"/>
  <c r="B467" i="8"/>
  <c r="C467" i="8"/>
  <c r="D467" i="8"/>
  <c r="J467" i="8" s="1"/>
  <c r="K467" i="8" s="1"/>
  <c r="L467" i="8" s="1"/>
  <c r="E467" i="8"/>
  <c r="F467" i="8"/>
  <c r="I467" i="8"/>
  <c r="M467" i="8" s="1"/>
  <c r="A468" i="8"/>
  <c r="B468" i="8"/>
  <c r="C468" i="8"/>
  <c r="D468" i="8"/>
  <c r="H468" i="8" s="1"/>
  <c r="E468" i="8"/>
  <c r="F468" i="8"/>
  <c r="I468" i="8"/>
  <c r="M468" i="8"/>
  <c r="A469" i="8"/>
  <c r="B469" i="8"/>
  <c r="C469" i="8"/>
  <c r="D469" i="8"/>
  <c r="G469" i="8" s="1"/>
  <c r="H469" i="8" s="1"/>
  <c r="E469" i="8"/>
  <c r="F469" i="8"/>
  <c r="I469" i="8"/>
  <c r="M469" i="8" s="1"/>
  <c r="J469" i="8"/>
  <c r="K469" i="8" s="1"/>
  <c r="L469" i="8" s="1"/>
  <c r="A470" i="8"/>
  <c r="B470" i="8"/>
  <c r="C470" i="8"/>
  <c r="D470" i="8"/>
  <c r="E470" i="8"/>
  <c r="F470" i="8"/>
  <c r="I470" i="8"/>
  <c r="M470" i="8" s="1"/>
  <c r="A471" i="8"/>
  <c r="B471" i="8"/>
  <c r="C471" i="8"/>
  <c r="D471" i="8"/>
  <c r="J471" i="8" s="1"/>
  <c r="K471" i="8" s="1"/>
  <c r="L471" i="8" s="1"/>
  <c r="E471" i="8"/>
  <c r="F471" i="8"/>
  <c r="G471" i="8"/>
  <c r="H471" i="8" s="1"/>
  <c r="I471" i="8"/>
  <c r="M471" i="8"/>
  <c r="A472" i="8"/>
  <c r="B472" i="8"/>
  <c r="C472" i="8"/>
  <c r="D472" i="8"/>
  <c r="E472" i="8"/>
  <c r="F472" i="8"/>
  <c r="I472" i="8"/>
  <c r="M472" i="8"/>
  <c r="A473" i="8"/>
  <c r="B473" i="8"/>
  <c r="C473" i="8"/>
  <c r="D473" i="8"/>
  <c r="G473" i="8" s="1"/>
  <c r="H473" i="8" s="1"/>
  <c r="E473" i="8"/>
  <c r="F473" i="8"/>
  <c r="I473" i="8"/>
  <c r="M473" i="8" s="1"/>
  <c r="J473" i="8"/>
  <c r="K473" i="8" s="1"/>
  <c r="L473" i="8" s="1"/>
  <c r="A474" i="8"/>
  <c r="B474" i="8"/>
  <c r="C474" i="8"/>
  <c r="D474" i="8"/>
  <c r="E474" i="8"/>
  <c r="F474" i="8"/>
  <c r="I474" i="8"/>
  <c r="M474" i="8" s="1"/>
  <c r="A475" i="8"/>
  <c r="B475" i="8"/>
  <c r="C475" i="8"/>
  <c r="D475" i="8"/>
  <c r="J475" i="8" s="1"/>
  <c r="K475" i="8" s="1"/>
  <c r="L475" i="8" s="1"/>
  <c r="E475" i="8"/>
  <c r="F475" i="8"/>
  <c r="G475" i="8"/>
  <c r="H475" i="8" s="1"/>
  <c r="I475" i="8"/>
  <c r="M475" i="8"/>
  <c r="A476" i="8"/>
  <c r="B476" i="8"/>
  <c r="C476" i="8"/>
  <c r="D476" i="8"/>
  <c r="E476" i="8"/>
  <c r="F476" i="8"/>
  <c r="I476" i="8"/>
  <c r="M476" i="8"/>
  <c r="A477" i="8"/>
  <c r="B477" i="8"/>
  <c r="C477" i="8"/>
  <c r="D477" i="8"/>
  <c r="G477" i="8" s="1"/>
  <c r="H477" i="8" s="1"/>
  <c r="E477" i="8"/>
  <c r="F477" i="8"/>
  <c r="I477" i="8"/>
  <c r="M477" i="8" s="1"/>
  <c r="J477" i="8"/>
  <c r="K477" i="8" s="1"/>
  <c r="L477" i="8" s="1"/>
  <c r="A478" i="8"/>
  <c r="B478" i="8"/>
  <c r="C478" i="8"/>
  <c r="D478" i="8"/>
  <c r="E478" i="8"/>
  <c r="F478" i="8"/>
  <c r="I478" i="8"/>
  <c r="M478" i="8" s="1"/>
  <c r="A479" i="8"/>
  <c r="B479" i="8"/>
  <c r="C479" i="8"/>
  <c r="D479" i="8"/>
  <c r="J479" i="8" s="1"/>
  <c r="K479" i="8" s="1"/>
  <c r="L479" i="8" s="1"/>
  <c r="E479" i="8"/>
  <c r="F479" i="8"/>
  <c r="G479" i="8"/>
  <c r="H479" i="8" s="1"/>
  <c r="I479" i="8"/>
  <c r="M479" i="8"/>
  <c r="A480" i="8"/>
  <c r="B480" i="8"/>
  <c r="C480" i="8"/>
  <c r="D480" i="8"/>
  <c r="E480" i="8"/>
  <c r="F480" i="8"/>
  <c r="I480" i="8"/>
  <c r="M480" i="8"/>
  <c r="A481" i="8"/>
  <c r="B481" i="8"/>
  <c r="C481" i="8"/>
  <c r="D481" i="8"/>
  <c r="J481" i="8" s="1"/>
  <c r="E481" i="8"/>
  <c r="F481" i="8"/>
  <c r="H481" i="8"/>
  <c r="I481" i="8"/>
  <c r="M481" i="8" s="1"/>
  <c r="A482" i="8"/>
  <c r="B482" i="8"/>
  <c r="C482" i="8"/>
  <c r="D482" i="8"/>
  <c r="E482" i="8"/>
  <c r="F482" i="8"/>
  <c r="I482" i="8"/>
  <c r="M482" i="8"/>
  <c r="A483" i="8"/>
  <c r="B483" i="8"/>
  <c r="C483" i="8"/>
  <c r="D483" i="8"/>
  <c r="G483" i="8" s="1"/>
  <c r="H483" i="8" s="1"/>
  <c r="E483" i="8"/>
  <c r="F483" i="8"/>
  <c r="I483" i="8"/>
  <c r="M483" i="8" s="1"/>
  <c r="J483" i="8"/>
  <c r="K483" i="8" s="1"/>
  <c r="L483" i="8" s="1"/>
  <c r="A484" i="8"/>
  <c r="B484" i="8"/>
  <c r="C484" i="8"/>
  <c r="D484" i="8"/>
  <c r="E484" i="8"/>
  <c r="F484" i="8"/>
  <c r="I484" i="8"/>
  <c r="M484" i="8"/>
  <c r="A485" i="8"/>
  <c r="B485" i="8"/>
  <c r="C485" i="8"/>
  <c r="D485" i="8"/>
  <c r="G485" i="8" s="1"/>
  <c r="E485" i="8"/>
  <c r="F485" i="8"/>
  <c r="H485" i="8"/>
  <c r="I485" i="8"/>
  <c r="M485" i="8" s="1"/>
  <c r="A486" i="8"/>
  <c r="B486" i="8"/>
  <c r="C486" i="8"/>
  <c r="D486" i="8"/>
  <c r="E486" i="8"/>
  <c r="F486" i="8"/>
  <c r="I486" i="8"/>
  <c r="M486" i="8"/>
  <c r="A487" i="8"/>
  <c r="B487" i="8"/>
  <c r="C487" i="8"/>
  <c r="D487" i="8"/>
  <c r="G487" i="8" s="1"/>
  <c r="H487" i="8" s="1"/>
  <c r="E487" i="8"/>
  <c r="F487" i="8"/>
  <c r="I487" i="8"/>
  <c r="M487" i="8" s="1"/>
  <c r="J487" i="8"/>
  <c r="K487" i="8" s="1"/>
  <c r="L487" i="8" s="1"/>
  <c r="A488" i="8"/>
  <c r="B488" i="8"/>
  <c r="C488" i="8"/>
  <c r="D488" i="8"/>
  <c r="E488" i="8"/>
  <c r="F488" i="8"/>
  <c r="I488" i="8"/>
  <c r="M488" i="8" s="1"/>
  <c r="A489" i="8"/>
  <c r="B489" i="8"/>
  <c r="C489" i="8"/>
  <c r="D489" i="8"/>
  <c r="E489" i="8"/>
  <c r="F489" i="8"/>
  <c r="G489" i="8"/>
  <c r="H489" i="8"/>
  <c r="I489" i="8"/>
  <c r="J489" i="8"/>
  <c r="K489" i="8" s="1"/>
  <c r="L489" i="8" s="1"/>
  <c r="M489" i="8"/>
  <c r="A490" i="8"/>
  <c r="B490" i="8"/>
  <c r="C490" i="8"/>
  <c r="D490" i="8"/>
  <c r="E490" i="8"/>
  <c r="F490" i="8"/>
  <c r="I490" i="8"/>
  <c r="M490" i="8"/>
  <c r="A491" i="8"/>
  <c r="B491" i="8"/>
  <c r="C491" i="8"/>
  <c r="D491" i="8"/>
  <c r="J491" i="8" s="1"/>
  <c r="K491" i="8" s="1"/>
  <c r="L491" i="8" s="1"/>
  <c r="E491" i="8"/>
  <c r="F491" i="8"/>
  <c r="I491" i="8"/>
  <c r="M491" i="8" s="1"/>
  <c r="A492" i="8"/>
  <c r="B492" i="8"/>
  <c r="C492" i="8"/>
  <c r="D492" i="8"/>
  <c r="E492" i="8"/>
  <c r="F492" i="8"/>
  <c r="I492" i="8"/>
  <c r="M492" i="8"/>
  <c r="A493" i="8"/>
  <c r="B493" i="8"/>
  <c r="C493" i="8"/>
  <c r="D493" i="8"/>
  <c r="G493" i="8" s="1"/>
  <c r="H493" i="8" s="1"/>
  <c r="E493" i="8"/>
  <c r="F493" i="8"/>
  <c r="I493" i="8"/>
  <c r="M493" i="8" s="1"/>
  <c r="J493" i="8"/>
  <c r="K493" i="8" s="1"/>
  <c r="L493" i="8" s="1"/>
  <c r="A494" i="8"/>
  <c r="B494" i="8"/>
  <c r="C494" i="8"/>
  <c r="D494" i="8"/>
  <c r="E494" i="8"/>
  <c r="F494" i="8"/>
  <c r="I494" i="8"/>
  <c r="M494" i="8" s="1"/>
  <c r="A495" i="8"/>
  <c r="B495" i="8"/>
  <c r="C495" i="8"/>
  <c r="D495" i="8"/>
  <c r="J495" i="8" s="1"/>
  <c r="K495" i="8" s="1"/>
  <c r="L495" i="8" s="1"/>
  <c r="E495" i="8"/>
  <c r="F495" i="8"/>
  <c r="G495" i="8"/>
  <c r="H495" i="8" s="1"/>
  <c r="I495" i="8"/>
  <c r="M495" i="8" s="1"/>
  <c r="A496" i="8"/>
  <c r="B496" i="8"/>
  <c r="C496" i="8"/>
  <c r="D496" i="8"/>
  <c r="E496" i="8"/>
  <c r="F496" i="8"/>
  <c r="I496" i="8"/>
  <c r="M496" i="8" s="1"/>
  <c r="A497" i="8"/>
  <c r="G497" i="8" s="1"/>
  <c r="H497" i="8" s="1"/>
  <c r="B497" i="8"/>
  <c r="C497" i="8"/>
  <c r="D497" i="8"/>
  <c r="E497" i="8"/>
  <c r="F497" i="8"/>
  <c r="I497" i="8"/>
  <c r="M497" i="8" s="1"/>
  <c r="J497" i="8"/>
  <c r="K497" i="8" s="1"/>
  <c r="L497" i="8" s="1"/>
  <c r="A498" i="8"/>
  <c r="B498" i="8"/>
  <c r="C498" i="8"/>
  <c r="D498" i="8"/>
  <c r="E498" i="8"/>
  <c r="F498" i="8"/>
  <c r="I498" i="8"/>
  <c r="M498" i="8"/>
  <c r="A499" i="8"/>
  <c r="B499" i="8"/>
  <c r="C499" i="8"/>
  <c r="D499" i="8"/>
  <c r="G499" i="8" s="1"/>
  <c r="H499" i="8" s="1"/>
  <c r="E499" i="8"/>
  <c r="F499" i="8"/>
  <c r="I499" i="8"/>
  <c r="M499" i="8" s="1"/>
  <c r="J499" i="8"/>
  <c r="K499" i="8" s="1"/>
  <c r="L499" i="8" s="1"/>
  <c r="A500" i="8"/>
  <c r="B500" i="8"/>
  <c r="C500" i="8"/>
  <c r="D500" i="8"/>
  <c r="E500" i="8"/>
  <c r="F500" i="8"/>
  <c r="I500" i="8"/>
  <c r="M500" i="8" s="1"/>
  <c r="A501" i="8"/>
  <c r="B501" i="8"/>
  <c r="C501" i="8"/>
  <c r="D501" i="8"/>
  <c r="J501" i="8" s="1"/>
  <c r="K501" i="8" s="1"/>
  <c r="L501" i="8" s="1"/>
  <c r="E501" i="8"/>
  <c r="F501" i="8"/>
  <c r="H501" i="8"/>
  <c r="I501" i="8"/>
  <c r="M501" i="8" s="1"/>
  <c r="A502" i="8"/>
  <c r="B502" i="8"/>
  <c r="C502" i="8"/>
  <c r="D502" i="8"/>
  <c r="E502" i="8"/>
  <c r="F502" i="8"/>
  <c r="H502" i="8"/>
  <c r="I502" i="8"/>
  <c r="M502" i="8" s="1"/>
  <c r="A503" i="8"/>
  <c r="G503" i="8" s="1"/>
  <c r="H503" i="8" s="1"/>
  <c r="B503" i="8"/>
  <c r="C503" i="8"/>
  <c r="D503" i="8"/>
  <c r="E503" i="8"/>
  <c r="F503" i="8"/>
  <c r="I503" i="8"/>
  <c r="J503" i="8"/>
  <c r="K503" i="8" s="1"/>
  <c r="L503" i="8" s="1"/>
  <c r="M503" i="8"/>
  <c r="A504" i="8"/>
  <c r="B504" i="8"/>
  <c r="C504" i="8"/>
  <c r="D504" i="8"/>
  <c r="E504" i="8"/>
  <c r="F504" i="8"/>
  <c r="I504" i="8"/>
  <c r="M504" i="8" s="1"/>
  <c r="A505" i="8"/>
  <c r="B505" i="8"/>
  <c r="C505" i="8"/>
  <c r="D505" i="8"/>
  <c r="J505" i="8" s="1"/>
  <c r="E505" i="8"/>
  <c r="F505" i="8"/>
  <c r="H505" i="8"/>
  <c r="I505" i="8"/>
  <c r="M505" i="8" s="1"/>
  <c r="A506" i="8"/>
  <c r="B506" i="8"/>
  <c r="C506" i="8"/>
  <c r="D506" i="8"/>
  <c r="E506" i="8"/>
  <c r="F506" i="8"/>
  <c r="H506" i="8"/>
  <c r="I506" i="8"/>
  <c r="M506" i="8"/>
  <c r="A507" i="8"/>
  <c r="B507" i="8"/>
  <c r="C507" i="8"/>
  <c r="D507" i="8"/>
  <c r="J507" i="8" s="1"/>
  <c r="K507" i="8" s="1"/>
  <c r="L507" i="8" s="1"/>
  <c r="E507" i="8"/>
  <c r="F507" i="8"/>
  <c r="H507" i="8"/>
  <c r="I507" i="8"/>
  <c r="M507" i="8" s="1"/>
  <c r="K453" i="8" l="1"/>
  <c r="L453" i="8" s="1"/>
  <c r="G453" i="8"/>
  <c r="K385" i="8"/>
  <c r="L385" i="8" s="1"/>
  <c r="G385" i="8"/>
  <c r="H313" i="8"/>
  <c r="G391" i="8"/>
  <c r="K391" i="8"/>
  <c r="J365" i="8"/>
  <c r="K365" i="8" s="1"/>
  <c r="L365" i="8" s="1"/>
  <c r="G365" i="8"/>
  <c r="H365" i="8" s="1"/>
  <c r="G362" i="8"/>
  <c r="K362" i="8"/>
  <c r="L362" i="8" s="1"/>
  <c r="J362" i="8"/>
  <c r="G354" i="8"/>
  <c r="K354" i="8"/>
  <c r="L354" i="8" s="1"/>
  <c r="J354" i="8"/>
  <c r="G463" i="8"/>
  <c r="H463" i="8" s="1"/>
  <c r="G435" i="8"/>
  <c r="H435" i="8" s="1"/>
  <c r="K433" i="8"/>
  <c r="L433" i="8" s="1"/>
  <c r="G433" i="8"/>
  <c r="G417" i="8"/>
  <c r="G409" i="8"/>
  <c r="H409" i="8" s="1"/>
  <c r="H391" i="8"/>
  <c r="H386" i="8"/>
  <c r="G373" i="8"/>
  <c r="K373" i="8"/>
  <c r="H362" i="8"/>
  <c r="G358" i="8"/>
  <c r="K358" i="8"/>
  <c r="J358" i="8"/>
  <c r="L358" i="8" s="1"/>
  <c r="K485" i="8"/>
  <c r="L485" i="8" s="1"/>
  <c r="G467" i="8"/>
  <c r="H467" i="8" s="1"/>
  <c r="G439" i="8"/>
  <c r="H439" i="8" s="1"/>
  <c r="G429" i="8"/>
  <c r="H429" i="8" s="1"/>
  <c r="G507" i="8"/>
  <c r="K505" i="8"/>
  <c r="L505" i="8" s="1"/>
  <c r="G505" i="8"/>
  <c r="G501" i="8"/>
  <c r="J485" i="8"/>
  <c r="K481" i="8"/>
  <c r="L481" i="8" s="1"/>
  <c r="G481" i="8"/>
  <c r="K419" i="8"/>
  <c r="L419" i="8" s="1"/>
  <c r="G419" i="8"/>
  <c r="K417" i="8"/>
  <c r="L417" i="8" s="1"/>
  <c r="G397" i="8"/>
  <c r="H397" i="8" s="1"/>
  <c r="K395" i="8"/>
  <c r="L395" i="8" s="1"/>
  <c r="G395" i="8"/>
  <c r="K393" i="8"/>
  <c r="L393" i="8" s="1"/>
  <c r="G393" i="8"/>
  <c r="H393" i="8" s="1"/>
  <c r="J388" i="8"/>
  <c r="H388" i="8"/>
  <c r="H373" i="8"/>
  <c r="H358" i="8"/>
  <c r="G350" i="8"/>
  <c r="K350" i="8"/>
  <c r="L350" i="8" s="1"/>
  <c r="J350" i="8"/>
  <c r="G491" i="8"/>
  <c r="H491" i="8" s="1"/>
  <c r="J391" i="8"/>
  <c r="L391" i="8" s="1"/>
  <c r="J374" i="8"/>
  <c r="H374" i="8"/>
  <c r="G370" i="8"/>
  <c r="K370" i="8"/>
  <c r="H350" i="8"/>
  <c r="K345" i="8"/>
  <c r="L345" i="8" s="1"/>
  <c r="L341" i="8"/>
  <c r="J334" i="8"/>
  <c r="G302" i="8"/>
  <c r="K302" i="8"/>
  <c r="G290" i="8"/>
  <c r="K290" i="8"/>
  <c r="G284" i="8"/>
  <c r="K284" i="8"/>
  <c r="J275" i="8"/>
  <c r="G275" i="8"/>
  <c r="G270" i="8"/>
  <c r="K270" i="8"/>
  <c r="G268" i="8"/>
  <c r="K268" i="8"/>
  <c r="L268" i="8" s="1"/>
  <c r="J265" i="8"/>
  <c r="G265" i="8"/>
  <c r="H263" i="8"/>
  <c r="G258" i="8"/>
  <c r="K258" i="8"/>
  <c r="G254" i="8"/>
  <c r="K254" i="8"/>
  <c r="L254" i="8" s="1"/>
  <c r="J248" i="8"/>
  <c r="L248" i="8" s="1"/>
  <c r="G248" i="8"/>
  <c r="K248" i="8"/>
  <c r="K367" i="8"/>
  <c r="K364" i="8"/>
  <c r="G360" i="8"/>
  <c r="H360" i="8" s="1"/>
  <c r="H353" i="8"/>
  <c r="K348" i="8"/>
  <c r="L348" i="8" s="1"/>
  <c r="G344" i="8"/>
  <c r="H344" i="8" s="1"/>
  <c r="G341" i="8"/>
  <c r="K340" i="8"/>
  <c r="G333" i="8"/>
  <c r="J332" i="8"/>
  <c r="K332" i="8" s="1"/>
  <c r="L332" i="8" s="1"/>
  <c r="G328" i="8"/>
  <c r="H328" i="8" s="1"/>
  <c r="G325" i="8"/>
  <c r="H325" i="8" s="1"/>
  <c r="J324" i="8"/>
  <c r="K324" i="8" s="1"/>
  <c r="L324" i="8" s="1"/>
  <c r="G315" i="8"/>
  <c r="K314" i="8"/>
  <c r="L314" i="8" s="1"/>
  <c r="G310" i="8"/>
  <c r="K310" i="8"/>
  <c r="L310" i="8" s="1"/>
  <c r="K304" i="8"/>
  <c r="H302" i="8"/>
  <c r="J301" i="8"/>
  <c r="G301" i="8"/>
  <c r="G292" i="8"/>
  <c r="K292" i="8"/>
  <c r="L292" i="8" s="1"/>
  <c r="H290" i="8"/>
  <c r="H284" i="8"/>
  <c r="H275" i="8"/>
  <c r="G272" i="8"/>
  <c r="K272" i="8"/>
  <c r="H270" i="8"/>
  <c r="H268" i="8"/>
  <c r="J267" i="8"/>
  <c r="L267" i="8" s="1"/>
  <c r="G267" i="8"/>
  <c r="H265" i="8"/>
  <c r="G262" i="8"/>
  <c r="K262" i="8"/>
  <c r="G260" i="8"/>
  <c r="K260" i="8"/>
  <c r="H258" i="8"/>
  <c r="H254" i="8"/>
  <c r="H248" i="8"/>
  <c r="J291" i="8"/>
  <c r="L291" i="8" s="1"/>
  <c r="G291" i="8"/>
  <c r="G288" i="8"/>
  <c r="K288" i="8"/>
  <c r="L288" i="8" s="1"/>
  <c r="G286" i="8"/>
  <c r="K286" i="8"/>
  <c r="G282" i="8"/>
  <c r="K282" i="8"/>
  <c r="G274" i="8"/>
  <c r="K274" i="8"/>
  <c r="G264" i="8"/>
  <c r="K264" i="8"/>
  <c r="J259" i="8"/>
  <c r="L259" i="8" s="1"/>
  <c r="G259" i="8"/>
  <c r="J241" i="8"/>
  <c r="K241" i="8"/>
  <c r="G241" i="8"/>
  <c r="K353" i="8"/>
  <c r="L353" i="8" s="1"/>
  <c r="G345" i="8"/>
  <c r="K334" i="8"/>
  <c r="G329" i="8"/>
  <c r="H329" i="8" s="1"/>
  <c r="G319" i="8"/>
  <c r="H319" i="8" s="1"/>
  <c r="K318" i="8"/>
  <c r="L318" i="8" s="1"/>
  <c r="G313" i="8"/>
  <c r="H309" i="8"/>
  <c r="J302" i="8"/>
  <c r="L302" i="8" s="1"/>
  <c r="G300" i="8"/>
  <c r="K300" i="8"/>
  <c r="L300" i="8" s="1"/>
  <c r="J298" i="8"/>
  <c r="K298" i="8" s="1"/>
  <c r="L298" i="8" s="1"/>
  <c r="G298" i="8"/>
  <c r="H298" i="8" s="1"/>
  <c r="H291" i="8"/>
  <c r="J290" i="8"/>
  <c r="H288" i="8"/>
  <c r="H286" i="8"/>
  <c r="H282" i="8"/>
  <c r="H274" i="8"/>
  <c r="J273" i="8"/>
  <c r="G273" i="8"/>
  <c r="H271" i="8"/>
  <c r="G266" i="8"/>
  <c r="K266" i="8"/>
  <c r="H264" i="8"/>
  <c r="H259" i="8"/>
  <c r="H255" i="8"/>
  <c r="J254" i="8"/>
  <c r="J252" i="8"/>
  <c r="G252" i="8"/>
  <c r="K252" i="8"/>
  <c r="L252" i="8" s="1"/>
  <c r="J249" i="8"/>
  <c r="G249" i="8"/>
  <c r="H241" i="8"/>
  <c r="J240" i="8"/>
  <c r="L240" i="8" s="1"/>
  <c r="G240" i="8"/>
  <c r="K240" i="8"/>
  <c r="G308" i="8"/>
  <c r="H308" i="8" s="1"/>
  <c r="G251" i="8"/>
  <c r="K250" i="8"/>
  <c r="G235" i="8"/>
  <c r="K234" i="8"/>
  <c r="H229" i="8"/>
  <c r="K224" i="8"/>
  <c r="L224" i="8" s="1"/>
  <c r="K220" i="8"/>
  <c r="L220" i="8" s="1"/>
  <c r="H217" i="8"/>
  <c r="G215" i="8"/>
  <c r="K214" i="8"/>
  <c r="K213" i="8"/>
  <c r="G211" i="8"/>
  <c r="K210" i="8"/>
  <c r="G207" i="8"/>
  <c r="K206" i="8"/>
  <c r="H201" i="8"/>
  <c r="G199" i="8"/>
  <c r="K197" i="8"/>
  <c r="K185" i="8"/>
  <c r="K165" i="8"/>
  <c r="G125" i="8"/>
  <c r="K125" i="8"/>
  <c r="L125" i="8" s="1"/>
  <c r="G117" i="8"/>
  <c r="K117" i="8"/>
  <c r="L117" i="8" s="1"/>
  <c r="G111" i="8"/>
  <c r="K111" i="8"/>
  <c r="H106" i="8"/>
  <c r="J77" i="8"/>
  <c r="H77" i="8"/>
  <c r="L171" i="8"/>
  <c r="G150" i="8"/>
  <c r="K150" i="8"/>
  <c r="G146" i="8"/>
  <c r="K146" i="8"/>
  <c r="L146" i="8" s="1"/>
  <c r="G105" i="8"/>
  <c r="K105" i="8"/>
  <c r="L105" i="8" s="1"/>
  <c r="L281" i="8"/>
  <c r="L257" i="8"/>
  <c r="L243" i="8"/>
  <c r="K236" i="8"/>
  <c r="G236" i="8"/>
  <c r="G233" i="8"/>
  <c r="G231" i="8"/>
  <c r="K230" i="8"/>
  <c r="G230" i="8"/>
  <c r="K227" i="8"/>
  <c r="L227" i="8" s="1"/>
  <c r="G219" i="8"/>
  <c r="K218" i="8"/>
  <c r="L218" i="8" s="1"/>
  <c r="G218" i="8"/>
  <c r="G203" i="8"/>
  <c r="K202" i="8"/>
  <c r="G202" i="8"/>
  <c r="L195" i="8"/>
  <c r="K192" i="8"/>
  <c r="L192" i="8" s="1"/>
  <c r="G192" i="8"/>
  <c r="K188" i="8"/>
  <c r="G188" i="8"/>
  <c r="G183" i="8"/>
  <c r="K182" i="8"/>
  <c r="G182" i="8"/>
  <c r="L179" i="8"/>
  <c r="G171" i="8"/>
  <c r="K170" i="8"/>
  <c r="L170" i="8" s="1"/>
  <c r="G170" i="8"/>
  <c r="K168" i="8"/>
  <c r="G168" i="8"/>
  <c r="H167" i="8"/>
  <c r="H165" i="8"/>
  <c r="K156" i="8"/>
  <c r="G156" i="8"/>
  <c r="H150" i="8"/>
  <c r="H146" i="8"/>
  <c r="G142" i="8"/>
  <c r="K138" i="8"/>
  <c r="J132" i="8"/>
  <c r="L132" i="8" s="1"/>
  <c r="K132" i="8"/>
  <c r="G131" i="8"/>
  <c r="K130" i="8"/>
  <c r="L130" i="8" s="1"/>
  <c r="G109" i="8"/>
  <c r="H105" i="8"/>
  <c r="L251" i="8"/>
  <c r="L235" i="8"/>
  <c r="K219" i="8"/>
  <c r="L219" i="8" s="1"/>
  <c r="K203" i="8"/>
  <c r="L203" i="8" s="1"/>
  <c r="L187" i="8"/>
  <c r="K177" i="8"/>
  <c r="L177" i="8" s="1"/>
  <c r="K171" i="8"/>
  <c r="G144" i="8"/>
  <c r="K144" i="8"/>
  <c r="K142" i="8"/>
  <c r="K131" i="8"/>
  <c r="J110" i="8"/>
  <c r="H110" i="8"/>
  <c r="K109" i="8"/>
  <c r="J106" i="8"/>
  <c r="L106" i="8" s="1"/>
  <c r="G106" i="8"/>
  <c r="J101" i="8"/>
  <c r="G101" i="8"/>
  <c r="K101" i="8"/>
  <c r="J99" i="8"/>
  <c r="L99" i="8" s="1"/>
  <c r="G99" i="8"/>
  <c r="K99" i="8"/>
  <c r="K90" i="8"/>
  <c r="H55" i="8"/>
  <c r="K53" i="8"/>
  <c r="G53" i="8"/>
  <c r="G45" i="8"/>
  <c r="K9" i="8"/>
  <c r="L9" i="8" s="1"/>
  <c r="G7" i="8"/>
  <c r="G508" i="8"/>
  <c r="L122" i="8"/>
  <c r="L114" i="8"/>
  <c r="K103" i="8"/>
  <c r="H100" i="8"/>
  <c r="G96" i="8"/>
  <c r="K95" i="8"/>
  <c r="K69" i="8"/>
  <c r="K45" i="8"/>
  <c r="L45" i="8" s="1"/>
  <c r="J10" i="8"/>
  <c r="K7" i="8"/>
  <c r="J4" i="8"/>
  <c r="K508" i="8"/>
  <c r="L508" i="8" s="1"/>
  <c r="K509" i="8"/>
  <c r="L509" i="8" s="1"/>
  <c r="K510" i="8"/>
  <c r="L510" i="8" s="1"/>
  <c r="K513" i="8"/>
  <c r="L513" i="8" s="1"/>
  <c r="H514" i="8"/>
  <c r="G517" i="8"/>
  <c r="G518" i="8"/>
  <c r="G519" i="8"/>
  <c r="G520" i="8"/>
  <c r="G521" i="8"/>
  <c r="G526" i="8"/>
  <c r="L90" i="8"/>
  <c r="K514" i="8"/>
  <c r="L514" i="8" s="1"/>
  <c r="K517" i="8"/>
  <c r="L517" i="8" s="1"/>
  <c r="K518" i="8"/>
  <c r="L518" i="8" s="1"/>
  <c r="K519" i="8"/>
  <c r="L519" i="8" s="1"/>
  <c r="K520" i="8"/>
  <c r="L520" i="8" s="1"/>
  <c r="K521" i="8"/>
  <c r="L521" i="8" s="1"/>
  <c r="K526" i="8"/>
  <c r="L526" i="8" s="1"/>
  <c r="K530" i="8"/>
  <c r="L530" i="8" s="1"/>
  <c r="G531" i="8"/>
  <c r="H531" i="8" s="1"/>
  <c r="K531" i="8"/>
  <c r="L531" i="8" s="1"/>
  <c r="H530" i="8"/>
  <c r="G529" i="8"/>
  <c r="H529" i="8" s="1"/>
  <c r="K529" i="8"/>
  <c r="L529" i="8" s="1"/>
  <c r="G528" i="8"/>
  <c r="H528" i="8" s="1"/>
  <c r="K528" i="8"/>
  <c r="L528" i="8" s="1"/>
  <c r="G527" i="8"/>
  <c r="H527" i="8" s="1"/>
  <c r="K527" i="8"/>
  <c r="L527" i="8" s="1"/>
  <c r="H526" i="8"/>
  <c r="G525" i="8"/>
  <c r="H525" i="8" s="1"/>
  <c r="K525" i="8"/>
  <c r="L525" i="8" s="1"/>
  <c r="G524" i="8"/>
  <c r="H524" i="8" s="1"/>
  <c r="K524" i="8"/>
  <c r="L524" i="8" s="1"/>
  <c r="G523" i="8"/>
  <c r="H523" i="8" s="1"/>
  <c r="K523" i="8"/>
  <c r="L523" i="8" s="1"/>
  <c r="G522" i="8"/>
  <c r="H522" i="8" s="1"/>
  <c r="K522" i="8"/>
  <c r="L522" i="8" s="1"/>
  <c r="H521" i="8"/>
  <c r="H520" i="8"/>
  <c r="H519" i="8"/>
  <c r="H518" i="8"/>
  <c r="H517" i="8"/>
  <c r="G516" i="8"/>
  <c r="H516" i="8" s="1"/>
  <c r="K516" i="8"/>
  <c r="L516" i="8" s="1"/>
  <c r="G515" i="8"/>
  <c r="H515" i="8" s="1"/>
  <c r="K515" i="8"/>
  <c r="L515" i="8" s="1"/>
  <c r="L116" i="8"/>
  <c r="H513" i="8"/>
  <c r="G512" i="8"/>
  <c r="H512" i="8" s="1"/>
  <c r="K512" i="8"/>
  <c r="L512" i="8" s="1"/>
  <c r="G511" i="8"/>
  <c r="H511" i="8" s="1"/>
  <c r="K511" i="8"/>
  <c r="L511" i="8" s="1"/>
  <c r="L367" i="8"/>
  <c r="L296" i="8"/>
  <c r="L375" i="8"/>
  <c r="L364" i="8"/>
  <c r="K342" i="8"/>
  <c r="L342" i="8" s="1"/>
  <c r="L250" i="8"/>
  <c r="L242" i="8"/>
  <c r="L164" i="8"/>
  <c r="L148" i="8"/>
  <c r="L138" i="8"/>
  <c r="L136" i="8"/>
  <c r="L131" i="8"/>
  <c r="H510" i="8"/>
  <c r="L274" i="8"/>
  <c r="L258" i="8"/>
  <c r="L121" i="8"/>
  <c r="L228" i="8"/>
  <c r="L383" i="8"/>
  <c r="L96" i="8"/>
  <c r="H509" i="8"/>
  <c r="L333" i="8"/>
  <c r="L272" i="8"/>
  <c r="L212" i="8"/>
  <c r="L196" i="8"/>
  <c r="L165" i="8"/>
  <c r="L160" i="8"/>
  <c r="L140" i="8"/>
  <c r="L129" i="8"/>
  <c r="L123" i="8"/>
  <c r="L98" i="8"/>
  <c r="L41" i="8"/>
  <c r="L331" i="8"/>
  <c r="K328" i="8"/>
  <c r="L328" i="8" s="1"/>
  <c r="L208" i="8"/>
  <c r="L204" i="8"/>
  <c r="L200" i="8"/>
  <c r="L188" i="8"/>
  <c r="L184" i="8"/>
  <c r="L180" i="8"/>
  <c r="L176" i="8"/>
  <c r="L172" i="8"/>
  <c r="L154" i="8"/>
  <c r="L152" i="8"/>
  <c r="L373" i="8"/>
  <c r="L370" i="8"/>
  <c r="L352" i="8"/>
  <c r="L340" i="8"/>
  <c r="L306" i="8"/>
  <c r="L266" i="8"/>
  <c r="L7" i="8"/>
  <c r="H508" i="8"/>
  <c r="K368" i="8"/>
  <c r="L368" i="8" s="1"/>
  <c r="L89" i="8"/>
  <c r="L85" i="8"/>
  <c r="L330" i="8"/>
  <c r="L284" i="8"/>
  <c r="L282" i="8"/>
  <c r="L280" i="8"/>
  <c r="L264" i="8"/>
  <c r="L234" i="8"/>
  <c r="L168" i="8"/>
  <c r="L156" i="8"/>
  <c r="L144" i="8"/>
  <c r="L124" i="8"/>
  <c r="L115" i="8"/>
  <c r="L113" i="8"/>
  <c r="L95" i="8"/>
  <c r="J492" i="8"/>
  <c r="K492" i="8" s="1"/>
  <c r="L492" i="8" s="1"/>
  <c r="G492" i="8"/>
  <c r="J474" i="8"/>
  <c r="K474" i="8" s="1"/>
  <c r="L474" i="8" s="1"/>
  <c r="G474" i="8"/>
  <c r="J454" i="8"/>
  <c r="K454" i="8" s="1"/>
  <c r="L454" i="8" s="1"/>
  <c r="G454" i="8"/>
  <c r="J438" i="8"/>
  <c r="K438" i="8" s="1"/>
  <c r="L438" i="8" s="1"/>
  <c r="G438" i="8"/>
  <c r="J486" i="8"/>
  <c r="G486" i="8"/>
  <c r="K486" i="8"/>
  <c r="L486" i="8" s="1"/>
  <c r="J458" i="8"/>
  <c r="K458" i="8" s="1"/>
  <c r="L458" i="8" s="1"/>
  <c r="G458" i="8"/>
  <c r="J442" i="8"/>
  <c r="K442" i="8" s="1"/>
  <c r="L442" i="8" s="1"/>
  <c r="G442" i="8"/>
  <c r="J504" i="8"/>
  <c r="K504" i="8" s="1"/>
  <c r="L504" i="8" s="1"/>
  <c r="G504" i="8"/>
  <c r="H486" i="8"/>
  <c r="J480" i="8"/>
  <c r="G480" i="8"/>
  <c r="K480" i="8"/>
  <c r="L480" i="8" s="1"/>
  <c r="J448" i="8"/>
  <c r="K448" i="8" s="1"/>
  <c r="L448" i="8" s="1"/>
  <c r="G448" i="8"/>
  <c r="J424" i="8"/>
  <c r="K424" i="8" s="1"/>
  <c r="L424" i="8" s="1"/>
  <c r="G424" i="8"/>
  <c r="J396" i="8"/>
  <c r="K396" i="8" s="1"/>
  <c r="L396" i="8" s="1"/>
  <c r="G396" i="8"/>
  <c r="J498" i="8"/>
  <c r="K498" i="8" s="1"/>
  <c r="L498" i="8" s="1"/>
  <c r="G498" i="8"/>
  <c r="H498" i="8" s="1"/>
  <c r="J484" i="8"/>
  <c r="K484" i="8" s="1"/>
  <c r="L484" i="8" s="1"/>
  <c r="G484" i="8"/>
  <c r="J482" i="8"/>
  <c r="K482" i="8" s="1"/>
  <c r="L482" i="8" s="1"/>
  <c r="G482" i="8"/>
  <c r="H482" i="8" s="1"/>
  <c r="H480" i="8"/>
  <c r="J478" i="8"/>
  <c r="K478" i="8" s="1"/>
  <c r="L478" i="8" s="1"/>
  <c r="G478" i="8"/>
  <c r="H478" i="8" s="1"/>
  <c r="J470" i="8"/>
  <c r="K470" i="8" s="1"/>
  <c r="L470" i="8" s="1"/>
  <c r="G470" i="8"/>
  <c r="H470" i="8" s="1"/>
  <c r="J462" i="8"/>
  <c r="K462" i="8" s="1"/>
  <c r="L462" i="8" s="1"/>
  <c r="G462" i="8"/>
  <c r="H462" i="8" s="1"/>
  <c r="J450" i="8"/>
  <c r="K450" i="8" s="1"/>
  <c r="L450" i="8" s="1"/>
  <c r="G450" i="8"/>
  <c r="H448" i="8"/>
  <c r="J446" i="8"/>
  <c r="G446" i="8"/>
  <c r="K446" i="8"/>
  <c r="L446" i="8" s="1"/>
  <c r="J434" i="8"/>
  <c r="K434" i="8" s="1"/>
  <c r="L434" i="8" s="1"/>
  <c r="G434" i="8"/>
  <c r="J430" i="8"/>
  <c r="K430" i="8" s="1"/>
  <c r="L430" i="8" s="1"/>
  <c r="G430" i="8"/>
  <c r="H430" i="8" s="1"/>
  <c r="H424" i="8"/>
  <c r="J422" i="8"/>
  <c r="G422" i="8"/>
  <c r="K422" i="8"/>
  <c r="L422" i="8" s="1"/>
  <c r="J418" i="8"/>
  <c r="K418" i="8" s="1"/>
  <c r="L418" i="8" s="1"/>
  <c r="G418" i="8"/>
  <c r="J414" i="8"/>
  <c r="G414" i="8"/>
  <c r="K414" i="8"/>
  <c r="L414" i="8" s="1"/>
  <c r="J402" i="8"/>
  <c r="K402" i="8" s="1"/>
  <c r="L402" i="8" s="1"/>
  <c r="G402" i="8"/>
  <c r="H396" i="8"/>
  <c r="N394" i="8"/>
  <c r="N374" i="8"/>
  <c r="J466" i="8"/>
  <c r="K466" i="8" s="1"/>
  <c r="L466" i="8" s="1"/>
  <c r="G466" i="8"/>
  <c r="N457" i="8"/>
  <c r="J426" i="8"/>
  <c r="K426" i="8" s="1"/>
  <c r="L426" i="8" s="1"/>
  <c r="G426" i="8"/>
  <c r="H426" i="8" s="1"/>
  <c r="J410" i="8"/>
  <c r="K410" i="8" s="1"/>
  <c r="L410" i="8" s="1"/>
  <c r="G410" i="8"/>
  <c r="H410" i="8" s="1"/>
  <c r="J406" i="8"/>
  <c r="K406" i="8" s="1"/>
  <c r="L406" i="8" s="1"/>
  <c r="G406" i="8"/>
  <c r="J398" i="8"/>
  <c r="K398" i="8" s="1"/>
  <c r="L398" i="8" s="1"/>
  <c r="G398" i="8"/>
  <c r="H398" i="8" s="1"/>
  <c r="J500" i="8"/>
  <c r="K500" i="8" s="1"/>
  <c r="L500" i="8" s="1"/>
  <c r="G500" i="8"/>
  <c r="H500" i="8" s="1"/>
  <c r="H492" i="8"/>
  <c r="J490" i="8"/>
  <c r="K490" i="8" s="1"/>
  <c r="L490" i="8" s="1"/>
  <c r="G490" i="8"/>
  <c r="H490" i="8" s="1"/>
  <c r="H474" i="8"/>
  <c r="J472" i="8"/>
  <c r="K472" i="8" s="1"/>
  <c r="L472" i="8" s="1"/>
  <c r="G472" i="8"/>
  <c r="H472" i="8" s="1"/>
  <c r="H466" i="8"/>
  <c r="J464" i="8"/>
  <c r="K464" i="8" s="1"/>
  <c r="L464" i="8" s="1"/>
  <c r="G464" i="8"/>
  <c r="H464" i="8" s="1"/>
  <c r="H458" i="8"/>
  <c r="J456" i="8"/>
  <c r="K456" i="8" s="1"/>
  <c r="L456" i="8" s="1"/>
  <c r="G456" i="8"/>
  <c r="H456" i="8" s="1"/>
  <c r="H454" i="8"/>
  <c r="H442" i="8"/>
  <c r="H438" i="8"/>
  <c r="J436" i="8"/>
  <c r="K436" i="8" s="1"/>
  <c r="L436" i="8" s="1"/>
  <c r="G436" i="8"/>
  <c r="H436" i="8" s="1"/>
  <c r="N434" i="8"/>
  <c r="J432" i="8"/>
  <c r="K432" i="8" s="1"/>
  <c r="L432" i="8" s="1"/>
  <c r="G432" i="8"/>
  <c r="H432" i="8" s="1"/>
  <c r="N423" i="8"/>
  <c r="J416" i="8"/>
  <c r="K416" i="8" s="1"/>
  <c r="L416" i="8" s="1"/>
  <c r="G416" i="8"/>
  <c r="H416" i="8" s="1"/>
  <c r="J408" i="8"/>
  <c r="K408" i="8" s="1"/>
  <c r="L408" i="8" s="1"/>
  <c r="G408" i="8"/>
  <c r="H408" i="8" s="1"/>
  <c r="H406" i="8"/>
  <c r="J404" i="8"/>
  <c r="K404" i="8" s="1"/>
  <c r="L404" i="8" s="1"/>
  <c r="G404" i="8"/>
  <c r="H404" i="8" s="1"/>
  <c r="N383" i="8"/>
  <c r="H504" i="8"/>
  <c r="J506" i="8"/>
  <c r="K506" i="8"/>
  <c r="L506" i="8" s="1"/>
  <c r="G506" i="8"/>
  <c r="J502" i="8"/>
  <c r="K502" i="8" s="1"/>
  <c r="L502" i="8" s="1"/>
  <c r="G502" i="8"/>
  <c r="J496" i="8"/>
  <c r="K496" i="8" s="1"/>
  <c r="L496" i="8" s="1"/>
  <c r="G496" i="8"/>
  <c r="H496" i="8" s="1"/>
  <c r="J494" i="8"/>
  <c r="K494" i="8" s="1"/>
  <c r="L494" i="8" s="1"/>
  <c r="G494" i="8"/>
  <c r="H494" i="8" s="1"/>
  <c r="N492" i="8"/>
  <c r="J488" i="8"/>
  <c r="K488" i="8" s="1"/>
  <c r="L488" i="8" s="1"/>
  <c r="G488" i="8"/>
  <c r="H488" i="8" s="1"/>
  <c r="H484" i="8"/>
  <c r="J476" i="8"/>
  <c r="K476" i="8" s="1"/>
  <c r="L476" i="8" s="1"/>
  <c r="G476" i="8"/>
  <c r="H476" i="8" s="1"/>
  <c r="J468" i="8"/>
  <c r="G468" i="8"/>
  <c r="K468" i="8"/>
  <c r="L468" i="8" s="1"/>
  <c r="J460" i="8"/>
  <c r="G460" i="8"/>
  <c r="K460" i="8"/>
  <c r="L460" i="8" s="1"/>
  <c r="N454" i="8"/>
  <c r="J452" i="8"/>
  <c r="K452" i="8" s="1"/>
  <c r="L452" i="8" s="1"/>
  <c r="G452" i="8"/>
  <c r="H452" i="8" s="1"/>
  <c r="H450" i="8"/>
  <c r="H446" i="8"/>
  <c r="J444" i="8"/>
  <c r="G444" i="8"/>
  <c r="K444" i="8"/>
  <c r="L444" i="8" s="1"/>
  <c r="N442" i="8"/>
  <c r="J440" i="8"/>
  <c r="K440" i="8" s="1"/>
  <c r="L440" i="8" s="1"/>
  <c r="G440" i="8"/>
  <c r="H440" i="8" s="1"/>
  <c r="H434" i="8"/>
  <c r="J428" i="8"/>
  <c r="G428" i="8"/>
  <c r="K428" i="8"/>
  <c r="H422" i="8"/>
  <c r="J420" i="8"/>
  <c r="K420" i="8" s="1"/>
  <c r="L420" i="8" s="1"/>
  <c r="G420" i="8"/>
  <c r="H420" i="8" s="1"/>
  <c r="H418" i="8"/>
  <c r="H414" i="8"/>
  <c r="J412" i="8"/>
  <c r="K412" i="8" s="1"/>
  <c r="L412" i="8" s="1"/>
  <c r="G412" i="8"/>
  <c r="H412" i="8" s="1"/>
  <c r="L407" i="8"/>
  <c r="H402" i="8"/>
  <c r="J400" i="8"/>
  <c r="G400" i="8"/>
  <c r="K400" i="8"/>
  <c r="N389" i="8"/>
  <c r="J371" i="8"/>
  <c r="N357" i="8"/>
  <c r="K347" i="8"/>
  <c r="L347" i="8" s="1"/>
  <c r="J337" i="8"/>
  <c r="K337" i="8"/>
  <c r="J287" i="8"/>
  <c r="K287" i="8"/>
  <c r="L287" i="8" s="1"/>
  <c r="G287" i="8"/>
  <c r="H287" i="8"/>
  <c r="N316" i="8"/>
  <c r="N361" i="8"/>
  <c r="J349" i="8"/>
  <c r="K349" i="8" s="1"/>
  <c r="L349" i="8" s="1"/>
  <c r="G349" i="8"/>
  <c r="H349" i="8" s="1"/>
  <c r="J317" i="8"/>
  <c r="G317" i="8"/>
  <c r="H317" i="8"/>
  <c r="K317" i="8"/>
  <c r="L317" i="8" s="1"/>
  <c r="K394" i="8"/>
  <c r="L394" i="8" s="1"/>
  <c r="G394" i="8"/>
  <c r="H394" i="8" s="1"/>
  <c r="K392" i="8"/>
  <c r="L392" i="8" s="1"/>
  <c r="G392" i="8"/>
  <c r="H392" i="8" s="1"/>
  <c r="K390" i="8"/>
  <c r="L390" i="8" s="1"/>
  <c r="G390" i="8"/>
  <c r="K388" i="8"/>
  <c r="L388" i="8" s="1"/>
  <c r="G388" i="8"/>
  <c r="K386" i="8"/>
  <c r="L386" i="8" s="1"/>
  <c r="G386" i="8"/>
  <c r="K384" i="8"/>
  <c r="L384" i="8" s="1"/>
  <c r="G384" i="8"/>
  <c r="H384" i="8" s="1"/>
  <c r="K382" i="8"/>
  <c r="L382" i="8" s="1"/>
  <c r="G382" i="8"/>
  <c r="H382" i="8" s="1"/>
  <c r="K380" i="8"/>
  <c r="L380" i="8" s="1"/>
  <c r="G380" i="8"/>
  <c r="H380" i="8" s="1"/>
  <c r="K378" i="8"/>
  <c r="L378" i="8" s="1"/>
  <c r="G378" i="8"/>
  <c r="H378" i="8" s="1"/>
  <c r="K376" i="8"/>
  <c r="L376" i="8" s="1"/>
  <c r="G376" i="8"/>
  <c r="H376" i="8" s="1"/>
  <c r="K374" i="8"/>
  <c r="G374" i="8"/>
  <c r="K372" i="8"/>
  <c r="L372" i="8" s="1"/>
  <c r="G372" i="8"/>
  <c r="N367" i="8"/>
  <c r="J361" i="8"/>
  <c r="K361" i="8" s="1"/>
  <c r="L361" i="8" s="1"/>
  <c r="G361" i="8"/>
  <c r="H361" i="8" s="1"/>
  <c r="J359" i="8"/>
  <c r="L359" i="8" s="1"/>
  <c r="G359" i="8"/>
  <c r="J351" i="8"/>
  <c r="K351" i="8"/>
  <c r="G342" i="8"/>
  <c r="H342" i="8" s="1"/>
  <c r="K339" i="8"/>
  <c r="L339" i="8" s="1"/>
  <c r="J335" i="8"/>
  <c r="K335" i="8"/>
  <c r="G335" i="8"/>
  <c r="J297" i="8"/>
  <c r="G297" i="8"/>
  <c r="H297" i="8"/>
  <c r="K297" i="8"/>
  <c r="G371" i="8"/>
  <c r="K371" i="8"/>
  <c r="N366" i="8"/>
  <c r="J347" i="8"/>
  <c r="G347" i="8"/>
  <c r="G369" i="8"/>
  <c r="K369" i="8"/>
  <c r="L369" i="8" s="1"/>
  <c r="J363" i="8"/>
  <c r="K363" i="8"/>
  <c r="L363" i="8" s="1"/>
  <c r="H359" i="8"/>
  <c r="G355" i="8"/>
  <c r="H355" i="8" s="1"/>
  <c r="G353" i="8"/>
  <c r="G351" i="8"/>
  <c r="G343" i="8"/>
  <c r="H335" i="8"/>
  <c r="G283" i="8"/>
  <c r="H283" i="8" s="1"/>
  <c r="N339" i="8"/>
  <c r="L336" i="8"/>
  <c r="J309" i="8"/>
  <c r="G309" i="8"/>
  <c r="J307" i="8"/>
  <c r="G307" i="8"/>
  <c r="N302" i="8"/>
  <c r="J295" i="8"/>
  <c r="K295" i="8"/>
  <c r="G295" i="8"/>
  <c r="J277" i="8"/>
  <c r="G277" i="8"/>
  <c r="K277" i="8"/>
  <c r="H277" i="8"/>
  <c r="J269" i="8"/>
  <c r="G269" i="8"/>
  <c r="H269" i="8"/>
  <c r="K269" i="8"/>
  <c r="N268" i="8"/>
  <c r="J261" i="8"/>
  <c r="G261" i="8"/>
  <c r="K261" i="8"/>
  <c r="H261" i="8"/>
  <c r="N238" i="8"/>
  <c r="J225" i="8"/>
  <c r="G225" i="8"/>
  <c r="H225" i="8"/>
  <c r="K225" i="8"/>
  <c r="L334" i="8"/>
  <c r="N317" i="8"/>
  <c r="J311" i="8"/>
  <c r="K311" i="8"/>
  <c r="J305" i="8"/>
  <c r="K305" i="8"/>
  <c r="L305" i="8" s="1"/>
  <c r="G305" i="8"/>
  <c r="J299" i="8"/>
  <c r="G299" i="8"/>
  <c r="J289" i="8"/>
  <c r="L289" i="8" s="1"/>
  <c r="G289" i="8"/>
  <c r="J253" i="8"/>
  <c r="G253" i="8"/>
  <c r="H253" i="8"/>
  <c r="K253" i="8"/>
  <c r="J245" i="8"/>
  <c r="G245" i="8"/>
  <c r="K245" i="8"/>
  <c r="H245" i="8"/>
  <c r="N239" i="8"/>
  <c r="J205" i="8"/>
  <c r="G205" i="8"/>
  <c r="K205" i="8"/>
  <c r="H205" i="8"/>
  <c r="N270" i="8"/>
  <c r="J237" i="8"/>
  <c r="G237" i="8"/>
  <c r="H237" i="8"/>
  <c r="K237" i="8"/>
  <c r="J221" i="8"/>
  <c r="G221" i="8"/>
  <c r="H221" i="8"/>
  <c r="K221" i="8"/>
  <c r="L221" i="8" s="1"/>
  <c r="K329" i="8"/>
  <c r="L329" i="8" s="1"/>
  <c r="K327" i="8"/>
  <c r="L327" i="8" s="1"/>
  <c r="K325" i="8"/>
  <c r="L325" i="8" s="1"/>
  <c r="K323" i="8"/>
  <c r="L323" i="8" s="1"/>
  <c r="K321" i="8"/>
  <c r="L321" i="8" s="1"/>
  <c r="K319" i="8"/>
  <c r="L319" i="8" s="1"/>
  <c r="K313" i="8"/>
  <c r="L313" i="8" s="1"/>
  <c r="N271" i="8"/>
  <c r="N246" i="8"/>
  <c r="J209" i="8"/>
  <c r="G209" i="8"/>
  <c r="K209" i="8"/>
  <c r="H209" i="8"/>
  <c r="N187" i="8"/>
  <c r="N301" i="8"/>
  <c r="J293" i="8"/>
  <c r="L293" i="8" s="1"/>
  <c r="G293" i="8"/>
  <c r="L290" i="8"/>
  <c r="J279" i="8"/>
  <c r="K279" i="8" s="1"/>
  <c r="L279" i="8" s="1"/>
  <c r="L276" i="8"/>
  <c r="K273" i="8"/>
  <c r="J263" i="8"/>
  <c r="K263" i="8"/>
  <c r="L260" i="8"/>
  <c r="J247" i="8"/>
  <c r="K247" i="8"/>
  <c r="L247" i="8" s="1"/>
  <c r="L244" i="8"/>
  <c r="J229" i="8"/>
  <c r="L229" i="8" s="1"/>
  <c r="G229" i="8"/>
  <c r="N207" i="8"/>
  <c r="J201" i="8"/>
  <c r="G201" i="8"/>
  <c r="N198" i="8"/>
  <c r="J197" i="8"/>
  <c r="L197" i="8" s="1"/>
  <c r="G197" i="8"/>
  <c r="J173" i="8"/>
  <c r="G173" i="8"/>
  <c r="K173" i="8"/>
  <c r="L173" i="8" s="1"/>
  <c r="J193" i="8"/>
  <c r="L193" i="8" s="1"/>
  <c r="G193" i="8"/>
  <c r="J189" i="8"/>
  <c r="L189" i="8" s="1"/>
  <c r="G189" i="8"/>
  <c r="J181" i="8"/>
  <c r="G181" i="8"/>
  <c r="K181" i="8"/>
  <c r="L181" i="8" s="1"/>
  <c r="H173" i="8"/>
  <c r="N170" i="8"/>
  <c r="N119" i="8"/>
  <c r="N111" i="8"/>
  <c r="J303" i="8"/>
  <c r="K303" i="8" s="1"/>
  <c r="L303" i="8" s="1"/>
  <c r="G303" i="8"/>
  <c r="H303" i="8" s="1"/>
  <c r="N291" i="8"/>
  <c r="J285" i="8"/>
  <c r="G285" i="8"/>
  <c r="N282" i="8"/>
  <c r="J271" i="8"/>
  <c r="K271" i="8"/>
  <c r="K265" i="8"/>
  <c r="L265" i="8" s="1"/>
  <c r="N261" i="8"/>
  <c r="J255" i="8"/>
  <c r="K255" i="8"/>
  <c r="K249" i="8"/>
  <c r="L249" i="8" s="1"/>
  <c r="N245" i="8"/>
  <c r="J239" i="8"/>
  <c r="K239" i="8"/>
  <c r="L239" i="8" s="1"/>
  <c r="L236" i="8"/>
  <c r="N234" i="8"/>
  <c r="K233" i="8"/>
  <c r="L233" i="8" s="1"/>
  <c r="N218" i="8"/>
  <c r="J217" i="8"/>
  <c r="L217" i="8" s="1"/>
  <c r="G217" i="8"/>
  <c r="J213" i="8"/>
  <c r="L213" i="8" s="1"/>
  <c r="G213" i="8"/>
  <c r="H193" i="8"/>
  <c r="H189" i="8"/>
  <c r="J185" i="8"/>
  <c r="L185" i="8" s="1"/>
  <c r="G185" i="8"/>
  <c r="H181" i="8"/>
  <c r="N178" i="8"/>
  <c r="N152" i="8"/>
  <c r="N133" i="8"/>
  <c r="N168" i="8"/>
  <c r="N167" i="8"/>
  <c r="J157" i="8"/>
  <c r="G157" i="8"/>
  <c r="K157" i="8"/>
  <c r="J149" i="8"/>
  <c r="G149" i="8"/>
  <c r="K149" i="8"/>
  <c r="N143" i="8"/>
  <c r="J141" i="8"/>
  <c r="G141" i="8"/>
  <c r="K141" i="8"/>
  <c r="L141" i="8" s="1"/>
  <c r="N140" i="8"/>
  <c r="N126" i="8"/>
  <c r="N110" i="8"/>
  <c r="N107" i="8"/>
  <c r="J102" i="8"/>
  <c r="K102" i="8"/>
  <c r="G102" i="8"/>
  <c r="N101" i="8"/>
  <c r="N76" i="8"/>
  <c r="N66" i="8"/>
  <c r="N229" i="8"/>
  <c r="L226" i="8"/>
  <c r="L210" i="8"/>
  <c r="N205" i="8"/>
  <c r="L202" i="8"/>
  <c r="L194" i="8"/>
  <c r="N189" i="8"/>
  <c r="L186" i="8"/>
  <c r="L178" i="8"/>
  <c r="G177" i="8"/>
  <c r="G169" i="8"/>
  <c r="N165" i="8"/>
  <c r="G161" i="8"/>
  <c r="H157" i="8"/>
  <c r="J151" i="8"/>
  <c r="G151" i="8"/>
  <c r="K151" i="8"/>
  <c r="H149" i="8"/>
  <c r="N145" i="8"/>
  <c r="J143" i="8"/>
  <c r="G143" i="8"/>
  <c r="K143" i="8"/>
  <c r="H141" i="8"/>
  <c r="N137" i="8"/>
  <c r="J135" i="8"/>
  <c r="G135" i="8"/>
  <c r="K135" i="8"/>
  <c r="N134" i="8"/>
  <c r="J128" i="8"/>
  <c r="K128" i="8"/>
  <c r="G128" i="8"/>
  <c r="J112" i="8"/>
  <c r="K112" i="8"/>
  <c r="G112" i="8"/>
  <c r="H102" i="8"/>
  <c r="N93" i="8"/>
  <c r="N171" i="8"/>
  <c r="K169" i="8"/>
  <c r="L169" i="8" s="1"/>
  <c r="G167" i="8"/>
  <c r="K161" i="8"/>
  <c r="L161" i="8" s="1"/>
  <c r="G159" i="8"/>
  <c r="J153" i="8"/>
  <c r="G153" i="8"/>
  <c r="K153" i="8"/>
  <c r="H151" i="8"/>
  <c r="J145" i="8"/>
  <c r="G145" i="8"/>
  <c r="K145" i="8"/>
  <c r="H143" i="8"/>
  <c r="N139" i="8"/>
  <c r="J137" i="8"/>
  <c r="G137" i="8"/>
  <c r="K137" i="8"/>
  <c r="H135" i="8"/>
  <c r="J134" i="8"/>
  <c r="K134" i="8"/>
  <c r="G134" i="8"/>
  <c r="N131" i="8"/>
  <c r="H128" i="8"/>
  <c r="N115" i="8"/>
  <c r="H112" i="8"/>
  <c r="N92" i="8"/>
  <c r="N78" i="8"/>
  <c r="L304" i="8"/>
  <c r="N299" i="8"/>
  <c r="N297" i="8"/>
  <c r="L286" i="8"/>
  <c r="N281" i="8"/>
  <c r="L278" i="8"/>
  <c r="L270" i="8"/>
  <c r="N265" i="8"/>
  <c r="L262" i="8"/>
  <c r="N241" i="8"/>
  <c r="L238" i="8"/>
  <c r="K231" i="8"/>
  <c r="L231" i="8" s="1"/>
  <c r="L230" i="8"/>
  <c r="N225" i="8"/>
  <c r="K223" i="8"/>
  <c r="L223" i="8" s="1"/>
  <c r="L222" i="8"/>
  <c r="N217" i="8"/>
  <c r="K215" i="8"/>
  <c r="L215" i="8" s="1"/>
  <c r="L214" i="8"/>
  <c r="K207" i="8"/>
  <c r="L207" i="8" s="1"/>
  <c r="L206" i="8"/>
  <c r="K199" i="8"/>
  <c r="L199" i="8" s="1"/>
  <c r="L198" i="8"/>
  <c r="N193" i="8"/>
  <c r="K191" i="8"/>
  <c r="L191" i="8" s="1"/>
  <c r="L190" i="8"/>
  <c r="N185" i="8"/>
  <c r="K183" i="8"/>
  <c r="L183" i="8" s="1"/>
  <c r="L182" i="8"/>
  <c r="K175" i="8"/>
  <c r="L175" i="8" s="1"/>
  <c r="L174" i="8"/>
  <c r="K167" i="8"/>
  <c r="L167" i="8" s="1"/>
  <c r="L166" i="8"/>
  <c r="G165" i="8"/>
  <c r="K159" i="8"/>
  <c r="L159" i="8" s="1"/>
  <c r="L158" i="8"/>
  <c r="N157" i="8"/>
  <c r="J155" i="8"/>
  <c r="G155" i="8"/>
  <c r="K155" i="8"/>
  <c r="H153" i="8"/>
  <c r="L150" i="8"/>
  <c r="J147" i="8"/>
  <c r="G147" i="8"/>
  <c r="K147" i="8"/>
  <c r="H145" i="8"/>
  <c r="L142" i="8"/>
  <c r="N141" i="8"/>
  <c r="J139" i="8"/>
  <c r="G139" i="8"/>
  <c r="K139" i="8"/>
  <c r="H137" i="8"/>
  <c r="H134" i="8"/>
  <c r="J120" i="8"/>
  <c r="K120" i="8"/>
  <c r="G120" i="8"/>
  <c r="J104" i="8"/>
  <c r="K104" i="8"/>
  <c r="G104" i="8"/>
  <c r="G83" i="8"/>
  <c r="K83" i="8"/>
  <c r="L83" i="8" s="1"/>
  <c r="H83" i="8"/>
  <c r="N82" i="8"/>
  <c r="N57" i="8"/>
  <c r="G70" i="8"/>
  <c r="K70" i="8"/>
  <c r="L70" i="8" s="1"/>
  <c r="H70" i="8"/>
  <c r="N68" i="8"/>
  <c r="J65" i="8"/>
  <c r="G65" i="8"/>
  <c r="K65" i="8"/>
  <c r="N64" i="8"/>
  <c r="G54" i="8"/>
  <c r="K54" i="8"/>
  <c r="L54" i="8" s="1"/>
  <c r="H54" i="8"/>
  <c r="N53" i="8"/>
  <c r="G42" i="8"/>
  <c r="K42" i="8"/>
  <c r="L42" i="8" s="1"/>
  <c r="H42" i="8"/>
  <c r="N41" i="8"/>
  <c r="G38" i="8"/>
  <c r="K38" i="8"/>
  <c r="L38" i="8" s="1"/>
  <c r="H38" i="8"/>
  <c r="J38" i="8"/>
  <c r="N37" i="8"/>
  <c r="G31" i="8"/>
  <c r="K31" i="8"/>
  <c r="J31" i="8"/>
  <c r="G21" i="8"/>
  <c r="K21" i="8"/>
  <c r="L21" i="8" s="1"/>
  <c r="H21" i="8"/>
  <c r="N18" i="8"/>
  <c r="G16" i="8"/>
  <c r="K16" i="8"/>
  <c r="J16" i="8"/>
  <c r="H16" i="8"/>
  <c r="N15" i="8"/>
  <c r="J11" i="8"/>
  <c r="K11" i="8"/>
  <c r="G11" i="8"/>
  <c r="N10" i="8"/>
  <c r="J3" i="8"/>
  <c r="K3" i="8"/>
  <c r="L3" i="8" s="1"/>
  <c r="G3" i="8"/>
  <c r="N108" i="8"/>
  <c r="N98" i="8"/>
  <c r="J92" i="8"/>
  <c r="G92" i="8"/>
  <c r="N88" i="8"/>
  <c r="G84" i="8"/>
  <c r="K84" i="8"/>
  <c r="J84" i="8"/>
  <c r="H84" i="8"/>
  <c r="G82" i="8"/>
  <c r="K82" i="8"/>
  <c r="L82" i="8" s="1"/>
  <c r="H82" i="8"/>
  <c r="G81" i="8"/>
  <c r="K81" i="8"/>
  <c r="L81" i="8" s="1"/>
  <c r="N80" i="8"/>
  <c r="G77" i="8"/>
  <c r="G75" i="8"/>
  <c r="K75" i="8"/>
  <c r="J75" i="8"/>
  <c r="N71" i="8"/>
  <c r="G67" i="8"/>
  <c r="K67" i="8"/>
  <c r="L67" i="8" s="1"/>
  <c r="H67" i="8"/>
  <c r="H65" i="8"/>
  <c r="G64" i="8"/>
  <c r="K64" i="8"/>
  <c r="L64" i="8" s="1"/>
  <c r="J64" i="8"/>
  <c r="N63" i="8"/>
  <c r="N60" i="8"/>
  <c r="G52" i="8"/>
  <c r="K52" i="8"/>
  <c r="J52" i="8"/>
  <c r="H52" i="8"/>
  <c r="G47" i="8"/>
  <c r="K47" i="8"/>
  <c r="L47" i="8" s="1"/>
  <c r="J47" i="8"/>
  <c r="N43" i="8"/>
  <c r="G40" i="8"/>
  <c r="K40" i="8"/>
  <c r="J40" i="8"/>
  <c r="H40" i="8"/>
  <c r="N39" i="8"/>
  <c r="H31" i="8"/>
  <c r="G30" i="8"/>
  <c r="K30" i="8"/>
  <c r="L30" i="8" s="1"/>
  <c r="H30" i="8"/>
  <c r="J30" i="8"/>
  <c r="N25" i="8"/>
  <c r="G23" i="8"/>
  <c r="K23" i="8"/>
  <c r="J23" i="8"/>
  <c r="N22" i="8"/>
  <c r="N19" i="8"/>
  <c r="H11" i="8"/>
  <c r="H3" i="8"/>
  <c r="N130" i="8"/>
  <c r="G126" i="8"/>
  <c r="L119" i="8"/>
  <c r="G118" i="8"/>
  <c r="L111" i="8"/>
  <c r="G110" i="8"/>
  <c r="N106" i="8"/>
  <c r="L103" i="8"/>
  <c r="N95" i="8"/>
  <c r="J94" i="8"/>
  <c r="K94" i="8"/>
  <c r="H92" i="8"/>
  <c r="L91" i="8"/>
  <c r="N89" i="8"/>
  <c r="H81" i="8"/>
  <c r="G79" i="8"/>
  <c r="K79" i="8"/>
  <c r="L79" i="8" s="1"/>
  <c r="K77" i="8"/>
  <c r="G76" i="8"/>
  <c r="K76" i="8"/>
  <c r="J76" i="8"/>
  <c r="H75" i="8"/>
  <c r="K73" i="8"/>
  <c r="L73" i="8" s="1"/>
  <c r="G73" i="8"/>
  <c r="L69" i="8"/>
  <c r="G68" i="8"/>
  <c r="K68" i="8"/>
  <c r="J68" i="8"/>
  <c r="H68" i="8"/>
  <c r="H64" i="8"/>
  <c r="G61" i="8"/>
  <c r="G58" i="8"/>
  <c r="K58" i="8"/>
  <c r="L58" i="8" s="1"/>
  <c r="H58" i="8"/>
  <c r="N55" i="8"/>
  <c r="L53" i="8"/>
  <c r="J49" i="8"/>
  <c r="G49" i="8"/>
  <c r="K49" i="8"/>
  <c r="L49" i="8" s="1"/>
  <c r="N48" i="8"/>
  <c r="H47" i="8"/>
  <c r="G37" i="8"/>
  <c r="K37" i="8"/>
  <c r="L37" i="8" s="1"/>
  <c r="H37" i="8"/>
  <c r="G32" i="8"/>
  <c r="K32" i="8"/>
  <c r="L32" i="8" s="1"/>
  <c r="J32" i="8"/>
  <c r="H32" i="8"/>
  <c r="H23" i="8"/>
  <c r="G22" i="8"/>
  <c r="K22" i="8"/>
  <c r="H22" i="8"/>
  <c r="J22" i="8"/>
  <c r="N21" i="8"/>
  <c r="N24" i="8"/>
  <c r="N32" i="8"/>
  <c r="N65" i="8"/>
  <c r="N45" i="8"/>
  <c r="G15" i="8"/>
  <c r="K15" i="8"/>
  <c r="L15" i="8" s="1"/>
  <c r="J15" i="8"/>
  <c r="N14" i="8"/>
  <c r="L133" i="8"/>
  <c r="N129" i="8"/>
  <c r="K126" i="8"/>
  <c r="L126" i="8" s="1"/>
  <c r="N121" i="8"/>
  <c r="N120" i="8"/>
  <c r="K118" i="8"/>
  <c r="L118" i="8" s="1"/>
  <c r="N113" i="8"/>
  <c r="N112" i="8"/>
  <c r="K110" i="8"/>
  <c r="L109" i="8"/>
  <c r="N105" i="8"/>
  <c r="N104" i="8"/>
  <c r="N102" i="8"/>
  <c r="J100" i="8"/>
  <c r="L100" i="8" s="1"/>
  <c r="G100" i="8"/>
  <c r="L97" i="8"/>
  <c r="N90" i="8"/>
  <c r="G86" i="8"/>
  <c r="K86" i="8"/>
  <c r="L86" i="8" s="1"/>
  <c r="H86" i="8"/>
  <c r="N85" i="8"/>
  <c r="G80" i="8"/>
  <c r="K80" i="8"/>
  <c r="L80" i="8" s="1"/>
  <c r="J80" i="8"/>
  <c r="G74" i="8"/>
  <c r="K74" i="8"/>
  <c r="L74" i="8" s="1"/>
  <c r="H74" i="8"/>
  <c r="N70" i="8"/>
  <c r="G63" i="8"/>
  <c r="K63" i="8"/>
  <c r="J63" i="8"/>
  <c r="K61" i="8"/>
  <c r="L61" i="8" s="1"/>
  <c r="N59" i="8"/>
  <c r="N56" i="8"/>
  <c r="N52" i="8"/>
  <c r="G51" i="8"/>
  <c r="K51" i="8"/>
  <c r="L51" i="8" s="1"/>
  <c r="H51" i="8"/>
  <c r="N50" i="8"/>
  <c r="G48" i="8"/>
  <c r="K48" i="8"/>
  <c r="J48" i="8"/>
  <c r="N47" i="8"/>
  <c r="N44" i="8"/>
  <c r="N42" i="8"/>
  <c r="G39" i="8"/>
  <c r="K39" i="8"/>
  <c r="J39" i="8"/>
  <c r="N38" i="8"/>
  <c r="G29" i="8"/>
  <c r="K29" i="8"/>
  <c r="L29" i="8" s="1"/>
  <c r="H29" i="8"/>
  <c r="G24" i="8"/>
  <c r="K24" i="8"/>
  <c r="J24" i="8"/>
  <c r="H24" i="8"/>
  <c r="N23" i="8"/>
  <c r="H15" i="8"/>
  <c r="G14" i="8"/>
  <c r="K14" i="8"/>
  <c r="H14" i="8"/>
  <c r="J14" i="8"/>
  <c r="L101" i="8"/>
  <c r="L93" i="8"/>
  <c r="G88" i="8"/>
  <c r="J88" i="8"/>
  <c r="L88" i="8" s="1"/>
  <c r="G87" i="8"/>
  <c r="K87" i="8"/>
  <c r="L87" i="8" s="1"/>
  <c r="G78" i="8"/>
  <c r="K78" i="8"/>
  <c r="L78" i="8" s="1"/>
  <c r="H78" i="8"/>
  <c r="G72" i="8"/>
  <c r="K72" i="8"/>
  <c r="J72" i="8"/>
  <c r="G71" i="8"/>
  <c r="K71" i="8"/>
  <c r="L71" i="8" s="1"/>
  <c r="G62" i="8"/>
  <c r="K62" i="8"/>
  <c r="L62" i="8" s="1"/>
  <c r="H62" i="8"/>
  <c r="G56" i="8"/>
  <c r="K56" i="8"/>
  <c r="J56" i="8"/>
  <c r="G55" i="8"/>
  <c r="K55" i="8"/>
  <c r="L55" i="8" s="1"/>
  <c r="G46" i="8"/>
  <c r="K46" i="8"/>
  <c r="L46" i="8" s="1"/>
  <c r="H46" i="8"/>
  <c r="G36" i="8"/>
  <c r="K36" i="8"/>
  <c r="L36" i="8" s="1"/>
  <c r="J36" i="8"/>
  <c r="H36" i="8"/>
  <c r="G35" i="8"/>
  <c r="K35" i="8"/>
  <c r="L35" i="8" s="1"/>
  <c r="G28" i="8"/>
  <c r="K28" i="8"/>
  <c r="J28" i="8"/>
  <c r="H28" i="8"/>
  <c r="G27" i="8"/>
  <c r="K27" i="8"/>
  <c r="L27" i="8" s="1"/>
  <c r="G20" i="8"/>
  <c r="K20" i="8"/>
  <c r="J20" i="8"/>
  <c r="H20" i="8"/>
  <c r="G19" i="8"/>
  <c r="K19" i="8"/>
  <c r="L19" i="8" s="1"/>
  <c r="G66" i="8"/>
  <c r="K66" i="8"/>
  <c r="L66" i="8" s="1"/>
  <c r="H66" i="8"/>
  <c r="G60" i="8"/>
  <c r="K60" i="8"/>
  <c r="J60" i="8"/>
  <c r="G59" i="8"/>
  <c r="K59" i="8"/>
  <c r="L59" i="8" s="1"/>
  <c r="G50" i="8"/>
  <c r="K50" i="8"/>
  <c r="L50" i="8" s="1"/>
  <c r="H50" i="8"/>
  <c r="G44" i="8"/>
  <c r="K44" i="8"/>
  <c r="J44" i="8"/>
  <c r="G43" i="8"/>
  <c r="K43" i="8"/>
  <c r="L43" i="8" s="1"/>
  <c r="G34" i="8"/>
  <c r="K34" i="8"/>
  <c r="H34" i="8"/>
  <c r="J34" i="8"/>
  <c r="G33" i="8"/>
  <c r="K33" i="8"/>
  <c r="L33" i="8" s="1"/>
  <c r="G26" i="8"/>
  <c r="K26" i="8"/>
  <c r="H26" i="8"/>
  <c r="J26" i="8"/>
  <c r="G25" i="8"/>
  <c r="K25" i="8"/>
  <c r="L25" i="8" s="1"/>
  <c r="G18" i="8"/>
  <c r="K18" i="8"/>
  <c r="H18" i="8"/>
  <c r="J18" i="8"/>
  <c r="G17" i="8"/>
  <c r="K17" i="8"/>
  <c r="L17" i="8" s="1"/>
  <c r="J13" i="8"/>
  <c r="G13" i="8"/>
  <c r="K13" i="8"/>
  <c r="G12" i="8"/>
  <c r="K12" i="8"/>
  <c r="J12" i="8"/>
  <c r="H12" i="8"/>
  <c r="N13" i="8"/>
  <c r="N4" i="8"/>
  <c r="G5" i="8"/>
  <c r="N5" i="8"/>
  <c r="N7" i="8"/>
  <c r="N9" i="8"/>
  <c r="K5" i="8"/>
  <c r="L5" i="8" s="1"/>
  <c r="K10" i="8"/>
  <c r="K8" i="8"/>
  <c r="L8" i="8" s="1"/>
  <c r="K6" i="8"/>
  <c r="L6" i="8" s="1"/>
  <c r="K4" i="8"/>
  <c r="A2" i="8"/>
  <c r="I2" i="8"/>
  <c r="F2" i="8"/>
  <c r="E2" i="8"/>
  <c r="D2" i="8"/>
  <c r="C2" i="8"/>
  <c r="B2" i="8"/>
  <c r="N476" i="8" s="1"/>
  <c r="L110" i="8" l="1"/>
  <c r="L374" i="8"/>
  <c r="L4" i="8"/>
  <c r="L77" i="8"/>
  <c r="L225" i="8"/>
  <c r="L10" i="8"/>
  <c r="L273" i="8"/>
  <c r="N77" i="8"/>
  <c r="N49" i="8"/>
  <c r="N17" i="8"/>
  <c r="N31" i="8"/>
  <c r="N100" i="8"/>
  <c r="N122" i="8"/>
  <c r="N29" i="8"/>
  <c r="N46" i="8"/>
  <c r="N51" i="8"/>
  <c r="N72" i="8"/>
  <c r="N116" i="8"/>
  <c r="N20" i="8"/>
  <c r="N27" i="8"/>
  <c r="N75" i="8"/>
  <c r="N132" i="8"/>
  <c r="N149" i="8"/>
  <c r="N177" i="8"/>
  <c r="N209" i="8"/>
  <c r="N249" i="8"/>
  <c r="N99" i="8"/>
  <c r="N118" i="8"/>
  <c r="N147" i="8"/>
  <c r="N163" i="8"/>
  <c r="N62" i="8"/>
  <c r="N153" i="8"/>
  <c r="N181" i="8"/>
  <c r="N197" i="8"/>
  <c r="N213" i="8"/>
  <c r="N28" i="8"/>
  <c r="N87" i="8"/>
  <c r="N117" i="8"/>
  <c r="N148" i="8"/>
  <c r="N151" i="8"/>
  <c r="N175" i="8"/>
  <c r="N158" i="8"/>
  <c r="N182" i="8"/>
  <c r="N191" i="8"/>
  <c r="N214" i="8"/>
  <c r="N223" i="8"/>
  <c r="N266" i="8"/>
  <c r="N146" i="8"/>
  <c r="N180" i="8"/>
  <c r="N203" i="8"/>
  <c r="N272" i="8"/>
  <c r="N196" i="8"/>
  <c r="N304" i="8"/>
  <c r="N310" i="8"/>
  <c r="N319" i="8"/>
  <c r="N360" i="8"/>
  <c r="N328" i="8"/>
  <c r="N347" i="8"/>
  <c r="N373" i="8"/>
  <c r="N410" i="8"/>
  <c r="N426" i="8"/>
  <c r="N414" i="8"/>
  <c r="N420" i="8"/>
  <c r="J2" i="8"/>
  <c r="G2" i="8"/>
  <c r="N491" i="8"/>
  <c r="N449" i="8"/>
  <c r="N427" i="8"/>
  <c r="N439" i="8"/>
  <c r="N443" i="8"/>
  <c r="N504" i="8"/>
  <c r="N490" i="8"/>
  <c r="N469" i="8"/>
  <c r="N407" i="8"/>
  <c r="N510" i="8"/>
  <c r="N514" i="8"/>
  <c r="N518" i="8"/>
  <c r="N522" i="8"/>
  <c r="N526" i="8"/>
  <c r="N530" i="8"/>
  <c r="N432" i="8"/>
  <c r="N473" i="8"/>
  <c r="N453" i="8"/>
  <c r="N425" i="8"/>
  <c r="N405" i="8"/>
  <c r="N388" i="8"/>
  <c r="N482" i="8"/>
  <c r="N478" i="8"/>
  <c r="N431" i="8"/>
  <c r="N415" i="8"/>
  <c r="N395" i="8"/>
  <c r="N502" i="8"/>
  <c r="N494" i="8"/>
  <c r="N483" i="8"/>
  <c r="N460" i="8"/>
  <c r="N445" i="8"/>
  <c r="N428" i="8"/>
  <c r="N413" i="8"/>
  <c r="N400" i="8"/>
  <c r="N379" i="8"/>
  <c r="N362" i="8"/>
  <c r="N436" i="8"/>
  <c r="N404" i="8"/>
  <c r="N503" i="8"/>
  <c r="N479" i="8"/>
  <c r="N470" i="8"/>
  <c r="N462" i="8"/>
  <c r="N376" i="8"/>
  <c r="N406" i="8"/>
  <c r="N386" i="8"/>
  <c r="N334" i="8"/>
  <c r="N336" i="8"/>
  <c r="N349" i="8"/>
  <c r="N286" i="8"/>
  <c r="N275" i="8"/>
  <c r="N324" i="8"/>
  <c r="N351" i="8"/>
  <c r="N343" i="8"/>
  <c r="N296" i="8"/>
  <c r="N348" i="8"/>
  <c r="N335" i="8"/>
  <c r="N364" i="8"/>
  <c r="N341" i="8"/>
  <c r="N306" i="8"/>
  <c r="N365" i="8"/>
  <c r="N330" i="8"/>
  <c r="N323" i="8"/>
  <c r="N311" i="8"/>
  <c r="N255" i="8"/>
  <c r="N228" i="8"/>
  <c r="N172" i="8"/>
  <c r="N322" i="8"/>
  <c r="N300" i="8"/>
  <c r="N290" i="8"/>
  <c r="N284" i="8"/>
  <c r="N210" i="8"/>
  <c r="N262" i="8"/>
  <c r="N220" i="8"/>
  <c r="N292" i="8"/>
  <c r="N254" i="8"/>
  <c r="N231" i="8"/>
  <c r="N240" i="8"/>
  <c r="N264" i="8"/>
  <c r="N162" i="8"/>
  <c r="N253" i="8"/>
  <c r="N242" i="8"/>
  <c r="N166" i="8"/>
  <c r="N136" i="8"/>
  <c r="N194" i="8"/>
  <c r="N190" i="8"/>
  <c r="N174" i="8"/>
  <c r="N451" i="8"/>
  <c r="N433" i="8"/>
  <c r="N411" i="8"/>
  <c r="N501" i="8"/>
  <c r="N487" i="8"/>
  <c r="N459" i="8"/>
  <c r="N511" i="8"/>
  <c r="N515" i="8"/>
  <c r="N519" i="8"/>
  <c r="N523" i="8"/>
  <c r="N527" i="8"/>
  <c r="N531" i="8"/>
  <c r="N465" i="8"/>
  <c r="N441" i="8"/>
  <c r="N464" i="8"/>
  <c r="N424" i="8"/>
  <c r="N397" i="8"/>
  <c r="N377" i="8"/>
  <c r="N499" i="8"/>
  <c r="N471" i="8"/>
  <c r="N403" i="8"/>
  <c r="N390" i="8"/>
  <c r="N488" i="8"/>
  <c r="N468" i="8"/>
  <c r="N452" i="8"/>
  <c r="N444" i="8"/>
  <c r="N421" i="8"/>
  <c r="N412" i="8"/>
  <c r="N381" i="8"/>
  <c r="N358" i="8"/>
  <c r="N408" i="8"/>
  <c r="N447" i="8"/>
  <c r="N430" i="8"/>
  <c r="N402" i="8"/>
  <c r="N506" i="8"/>
  <c r="N486" i="8"/>
  <c r="N474" i="8"/>
  <c r="N466" i="8"/>
  <c r="N458" i="8"/>
  <c r="N438" i="8"/>
  <c r="N398" i="8"/>
  <c r="N384" i="8"/>
  <c r="N375" i="8"/>
  <c r="N285" i="8"/>
  <c r="N224" i="8"/>
  <c r="N391" i="8"/>
  <c r="N332" i="8"/>
  <c r="N356" i="8"/>
  <c r="N278" i="8"/>
  <c r="N345" i="8"/>
  <c r="N337" i="8"/>
  <c r="N283" i="8"/>
  <c r="N353" i="8"/>
  <c r="N329" i="8"/>
  <c r="N321" i="8"/>
  <c r="N247" i="8"/>
  <c r="N222" i="8"/>
  <c r="N184" i="8"/>
  <c r="N320" i="8"/>
  <c r="N252" i="8"/>
  <c r="N204" i="8"/>
  <c r="N259" i="8"/>
  <c r="N215" i="8"/>
  <c r="N279" i="8"/>
  <c r="N251" i="8"/>
  <c r="N212" i="8"/>
  <c r="N256" i="8"/>
  <c r="N280" i="8"/>
  <c r="N313" i="8"/>
  <c r="N274" i="8"/>
  <c r="N237" i="8"/>
  <c r="N211" i="8"/>
  <c r="N164" i="8"/>
  <c r="N127" i="8"/>
  <c r="N144" i="8"/>
  <c r="N305" i="8"/>
  <c r="N287" i="8"/>
  <c r="N277" i="8"/>
  <c r="N250" i="8"/>
  <c r="N227" i="8"/>
  <c r="N195" i="8"/>
  <c r="N186" i="8"/>
  <c r="N154" i="8"/>
  <c r="N183" i="8"/>
  <c r="N160" i="8"/>
  <c r="N135" i="8"/>
  <c r="N399" i="8"/>
  <c r="N475" i="8"/>
  <c r="N500" i="8"/>
  <c r="N481" i="8"/>
  <c r="N401" i="8"/>
  <c r="N419" i="8"/>
  <c r="N508" i="8"/>
  <c r="N512" i="8"/>
  <c r="N516" i="8"/>
  <c r="N520" i="8"/>
  <c r="N524" i="8"/>
  <c r="N528" i="8"/>
  <c r="N480" i="8"/>
  <c r="N456" i="8"/>
  <c r="N416" i="8"/>
  <c r="N396" i="8"/>
  <c r="N507" i="8"/>
  <c r="N489" i="8"/>
  <c r="N463" i="8"/>
  <c r="N446" i="8"/>
  <c r="N378" i="8"/>
  <c r="N455" i="8"/>
  <c r="N467" i="8"/>
  <c r="N461" i="8"/>
  <c r="N505" i="8"/>
  <c r="N493" i="8"/>
  <c r="N477" i="8"/>
  <c r="N417" i="8"/>
  <c r="N509" i="8"/>
  <c r="N513" i="8"/>
  <c r="N517" i="8"/>
  <c r="N521" i="8"/>
  <c r="N525" i="8"/>
  <c r="N529" i="8"/>
  <c r="N437" i="8"/>
  <c r="N409" i="8"/>
  <c r="N392" i="8"/>
  <c r="N450" i="8"/>
  <c r="N435" i="8"/>
  <c r="N422" i="8"/>
  <c r="N370" i="8"/>
  <c r="N496" i="8"/>
  <c r="N429" i="8"/>
  <c r="N385" i="8"/>
  <c r="N369" i="8"/>
  <c r="N472" i="8"/>
  <c r="N448" i="8"/>
  <c r="N393" i="8"/>
  <c r="N498" i="8"/>
  <c r="N484" i="8"/>
  <c r="N418" i="8"/>
  <c r="N380" i="8"/>
  <c r="N497" i="8"/>
  <c r="N495" i="8"/>
  <c r="N387" i="8"/>
  <c r="N372" i="8"/>
  <c r="N350" i="8"/>
  <c r="N354" i="8"/>
  <c r="N338" i="8"/>
  <c r="N298" i="8"/>
  <c r="N276" i="8"/>
  <c r="N294" i="8"/>
  <c r="N355" i="8"/>
  <c r="N346" i="8"/>
  <c r="N363" i="8"/>
  <c r="N340" i="8"/>
  <c r="N371" i="8"/>
  <c r="N359" i="8"/>
  <c r="N344" i="8"/>
  <c r="N368" i="8"/>
  <c r="N342" i="8"/>
  <c r="N333" i="8"/>
  <c r="N236" i="8"/>
  <c r="N325" i="8"/>
  <c r="N315" i="8"/>
  <c r="N308" i="8"/>
  <c r="N260" i="8"/>
  <c r="N235" i="8"/>
  <c r="N200" i="8"/>
  <c r="N326" i="8"/>
  <c r="N312" i="8"/>
  <c r="N303" i="8"/>
  <c r="N293" i="8"/>
  <c r="N288" i="8"/>
  <c r="N216" i="8"/>
  <c r="N267" i="8"/>
  <c r="N226" i="8"/>
  <c r="N331" i="8"/>
  <c r="N263" i="8"/>
  <c r="N243" i="8"/>
  <c r="N206" i="8"/>
  <c r="N248" i="8"/>
  <c r="N179" i="8"/>
  <c r="N295" i="8"/>
  <c r="N269" i="8"/>
  <c r="N258" i="8"/>
  <c r="N202" i="8"/>
  <c r="N138" i="8"/>
  <c r="N199" i="8"/>
  <c r="N192" i="8"/>
  <c r="N188" i="8"/>
  <c r="N11" i="8"/>
  <c r="N3" i="8"/>
  <c r="N8" i="8"/>
  <c r="N96" i="8"/>
  <c r="N26" i="8"/>
  <c r="N35" i="8"/>
  <c r="N54" i="8"/>
  <c r="N73" i="8"/>
  <c r="N79" i="8"/>
  <c r="N84" i="8"/>
  <c r="N128" i="8"/>
  <c r="N61" i="8"/>
  <c r="N40" i="8"/>
  <c r="N16" i="8"/>
  <c r="N34" i="8"/>
  <c r="N67" i="8"/>
  <c r="N86" i="8"/>
  <c r="N114" i="8"/>
  <c r="N12" i="8"/>
  <c r="N58" i="8"/>
  <c r="N74" i="8"/>
  <c r="N81" i="8"/>
  <c r="N83" i="8"/>
  <c r="N94" i="8"/>
  <c r="N124" i="8"/>
  <c r="N6" i="8"/>
  <c r="N30" i="8"/>
  <c r="N33" i="8"/>
  <c r="N69" i="8"/>
  <c r="N161" i="8"/>
  <c r="N169" i="8"/>
  <c r="N201" i="8"/>
  <c r="N233" i="8"/>
  <c r="N257" i="8"/>
  <c r="N273" i="8"/>
  <c r="N289" i="8"/>
  <c r="N307" i="8"/>
  <c r="N109" i="8"/>
  <c r="N125" i="8"/>
  <c r="N155" i="8"/>
  <c r="N91" i="8"/>
  <c r="N173" i="8"/>
  <c r="N221" i="8"/>
  <c r="N36" i="8"/>
  <c r="N97" i="8"/>
  <c r="N123" i="8"/>
  <c r="N156" i="8"/>
  <c r="N159" i="8"/>
  <c r="N103" i="8"/>
  <c r="N176" i="8"/>
  <c r="N309" i="8"/>
  <c r="N150" i="8"/>
  <c r="N142" i="8"/>
  <c r="N230" i="8"/>
  <c r="N208" i="8"/>
  <c r="N314" i="8"/>
  <c r="N232" i="8"/>
  <c r="N219" i="8"/>
  <c r="N327" i="8"/>
  <c r="N244" i="8"/>
  <c r="N352" i="8"/>
  <c r="N318" i="8"/>
  <c r="N382" i="8"/>
  <c r="N485" i="8"/>
  <c r="N440" i="8"/>
  <c r="L241" i="8"/>
  <c r="L335" i="8"/>
  <c r="L263" i="8"/>
  <c r="L351" i="8"/>
  <c r="L237" i="8"/>
  <c r="L139" i="8"/>
  <c r="L155" i="8"/>
  <c r="L65" i="8"/>
  <c r="L137" i="8"/>
  <c r="L135" i="8"/>
  <c r="L157" i="8"/>
  <c r="L277" i="8"/>
  <c r="L28" i="8"/>
  <c r="L94" i="8"/>
  <c r="L23" i="8"/>
  <c r="L40" i="8"/>
  <c r="L16" i="8"/>
  <c r="L134" i="8"/>
  <c r="L128" i="8"/>
  <c r="L102" i="8"/>
  <c r="L255" i="8"/>
  <c r="L26" i="8"/>
  <c r="L20" i="8"/>
  <c r="L56" i="8"/>
  <c r="L72" i="8"/>
  <c r="L24" i="8"/>
  <c r="L76" i="8"/>
  <c r="L52" i="8"/>
  <c r="L75" i="8"/>
  <c r="L31" i="8"/>
  <c r="L104" i="8"/>
  <c r="L149" i="8"/>
  <c r="L269" i="8"/>
  <c r="L337" i="8"/>
  <c r="L147" i="8"/>
  <c r="L145" i="8"/>
  <c r="L143" i="8"/>
  <c r="L261" i="8"/>
  <c r="L371" i="8"/>
  <c r="L428" i="8"/>
  <c r="L18" i="8"/>
  <c r="L34" i="8"/>
  <c r="L14" i="8"/>
  <c r="L22" i="8"/>
  <c r="L13" i="8"/>
  <c r="L44" i="8"/>
  <c r="L60" i="8"/>
  <c r="L48" i="8"/>
  <c r="L63" i="8"/>
  <c r="L120" i="8"/>
  <c r="L153" i="8"/>
  <c r="L112" i="8"/>
  <c r="L151" i="8"/>
  <c r="L271" i="8"/>
  <c r="L295" i="8"/>
  <c r="L12" i="8"/>
  <c r="L39" i="8"/>
  <c r="L68" i="8"/>
  <c r="L84" i="8"/>
  <c r="L11" i="8"/>
  <c r="L209" i="8"/>
  <c r="L205" i="8"/>
  <c r="L245" i="8"/>
  <c r="L253" i="8"/>
  <c r="L311" i="8"/>
  <c r="L297" i="8"/>
  <c r="L400" i="8"/>
  <c r="M2" i="8"/>
  <c r="H2" i="8"/>
  <c r="N2" i="8" l="1"/>
  <c r="K2" i="8"/>
  <c r="L2" i="8" s="1"/>
</calcChain>
</file>

<file path=xl/sharedStrings.xml><?xml version="1.0" encoding="utf-8"?>
<sst xmlns="http://schemas.openxmlformats.org/spreadsheetml/2006/main" count="4146" uniqueCount="1045">
  <si>
    <t>Pré-inscrito</t>
  </si>
  <si>
    <t>Matriculado</t>
  </si>
  <si>
    <t>Formado</t>
  </si>
  <si>
    <t>Upgrade</t>
  </si>
  <si>
    <t>Cancelado</t>
  </si>
  <si>
    <t>Desligado</t>
  </si>
  <si>
    <t>Trancado</t>
  </si>
  <si>
    <t>Status</t>
  </si>
  <si>
    <t>FTO1096 - Arthur Ferreira</t>
  </si>
  <si>
    <t>FTO1101 - Agnaldo Lopes</t>
  </si>
  <si>
    <t>EDF1084 - Thiago Carvalho</t>
  </si>
  <si>
    <t>EDF1074 - Patrícia Vigário</t>
  </si>
  <si>
    <t>FTO1124 - Leandro Nogueira</t>
  </si>
  <si>
    <t>EDF1078 - Alex Souto Alves</t>
  </si>
  <si>
    <t>FTO1137 - Ney Filho</t>
  </si>
  <si>
    <t>FTO1107 - Erika de Carvalho</t>
  </si>
  <si>
    <t>FTO1152 - Renato Almeida</t>
  </si>
  <si>
    <t>FTO1063 - Luis Felipe Reis</t>
  </si>
  <si>
    <t>EDF1107 - Fabio Anjos</t>
  </si>
  <si>
    <t>FTO1140 - Igor Jesus</t>
  </si>
  <si>
    <t>FTO1157 - Luciana Lunkes</t>
  </si>
  <si>
    <t>FTO1079 - Julio G. Silva</t>
  </si>
  <si>
    <t>FTO1111 - Laura Oliveira</t>
  </si>
  <si>
    <t>FTO1083 - Fernando Silva</t>
  </si>
  <si>
    <t>FTO1075 - Sara Menezes</t>
  </si>
  <si>
    <t>FTO1085 - Anke Bergmann</t>
  </si>
  <si>
    <t>FTO1084 - Cristina Marcia Dias</t>
  </si>
  <si>
    <t>EDF1069 - Miriam R. Mainenti</t>
  </si>
  <si>
    <t>EDF1087 - Felipe da Cunha</t>
  </si>
  <si>
    <t>FTO1117 - Lilian Felicio</t>
  </si>
  <si>
    <t>FTO1133 - Antonio Guilherme</t>
  </si>
  <si>
    <t>FTO1109 - André L. dos Santos</t>
  </si>
  <si>
    <t>FTO1116 - Marco Antonio Orsini</t>
  </si>
  <si>
    <t>Curso</t>
  </si>
  <si>
    <t>Nome</t>
  </si>
  <si>
    <t>Orientador</t>
  </si>
  <si>
    <t>Status SAGA</t>
  </si>
  <si>
    <t>UF</t>
  </si>
  <si>
    <t>Ano Matrícula</t>
  </si>
  <si>
    <t>Titulação prevista para</t>
  </si>
  <si>
    <t>Semestre previsto</t>
  </si>
  <si>
    <t>Ano Titulação</t>
  </si>
  <si>
    <t>Tempo de Curso (meses)</t>
  </si>
  <si>
    <t>Situação Atual</t>
  </si>
  <si>
    <t>Tempo de Titulação</t>
  </si>
  <si>
    <t>Egresso</t>
  </si>
  <si>
    <t>Continuidade (MSc -&gt; DSc)</t>
  </si>
  <si>
    <t>Unidade</t>
  </si>
  <si>
    <t>Data da Matrícula</t>
  </si>
  <si>
    <t>E-mail</t>
  </si>
  <si>
    <t>Coorientador</t>
  </si>
  <si>
    <t>Dt.Defesa</t>
  </si>
  <si>
    <t>País</t>
  </si>
  <si>
    <t>UNISUAM-RJ-BS</t>
  </si>
  <si>
    <t>Mestrado Acadêmico em Ciências da Reabilitação</t>
  </si>
  <si>
    <t>Amanda da Silva Sales</t>
  </si>
  <si>
    <t>amandasuam@hotmail.com</t>
  </si>
  <si>
    <t>RJ</t>
  </si>
  <si>
    <t>Brasil</t>
  </si>
  <si>
    <t>Aline Carla Araújo Carvalho</t>
  </si>
  <si>
    <t>alinecca@hotmail.com</t>
  </si>
  <si>
    <t>Camila Gonçalves Santana</t>
  </si>
  <si>
    <t>kmilagoncalves@hotmail.com</t>
  </si>
  <si>
    <t>Raquel de Oliveira Vieira Magalhães</t>
  </si>
  <si>
    <t>raquelvieira2@hotmail.com</t>
  </si>
  <si>
    <t>Bruno Lucas Gonçalves</t>
  </si>
  <si>
    <t>blgfisio@gmail.com</t>
  </si>
  <si>
    <t>Ana Carine de Oliveira Melo Martinez</t>
  </si>
  <si>
    <t>anacarinemartinez@hotmail.com</t>
  </si>
  <si>
    <t>BA</t>
  </si>
  <si>
    <t>Patricia Junqueira Ferraz Baracat</t>
  </si>
  <si>
    <t>patbaracat@yahoo.com.br</t>
  </si>
  <si>
    <t>Marcelo Pereira Velloso</t>
  </si>
  <si>
    <t>vellosomp@gmail.com</t>
  </si>
  <si>
    <t>Othon Luiz Brum Almeida</t>
  </si>
  <si>
    <t>othonfisio@yahoo.com.br ; othonlbalmeida@oi.com.br</t>
  </si>
  <si>
    <t>José Roberto de Abreu Prado Junior</t>
  </si>
  <si>
    <t>jrpradojr@terra.com.br</t>
  </si>
  <si>
    <t>Marcel Lima Lessa de Souza</t>
  </si>
  <si>
    <t>Mariana Toledo Biscaia Raposo Mourão e Lima</t>
  </si>
  <si>
    <t>marybiscaia@yahoo.com.br</t>
  </si>
  <si>
    <t>Ana Paula de Souza Fragoso</t>
  </si>
  <si>
    <t>apsfragoso@live.com ; apsfragoso@censanet.com.br</t>
  </si>
  <si>
    <t>Flavio Padua Oliveira Sá Nery</t>
  </si>
  <si>
    <t>neryflavio@gmail.com</t>
  </si>
  <si>
    <t>Carla Porto Lourenço</t>
  </si>
  <si>
    <t>fisioprofcarla@gmail.com</t>
  </si>
  <si>
    <t>Fabiana Azevedo Terra Cunha Belache</t>
  </si>
  <si>
    <t>fabicunha@terra.com.br</t>
  </si>
  <si>
    <t>Jennifer Taborda Silva Penafortes</t>
  </si>
  <si>
    <t>jennyfisio@yahoo.com.br</t>
  </si>
  <si>
    <t>Marcela Nicácio Medeiros de Oliveira</t>
  </si>
  <si>
    <t>marcelanmedeiros@hotmail.com</t>
  </si>
  <si>
    <t>CE</t>
  </si>
  <si>
    <t>Neysa Laila Xavier Rangel Marques</t>
  </si>
  <si>
    <t>neysalaila@hotmail.com</t>
  </si>
  <si>
    <t>Giselly Machuk Fernandes</t>
  </si>
  <si>
    <t>gisellyfernandes21@yahoo.com.br</t>
  </si>
  <si>
    <t>Vívian Pinto de Almeida</t>
  </si>
  <si>
    <t>vivipinto84@gmail.com</t>
  </si>
  <si>
    <t>Wagner Teixeira dos Santos</t>
  </si>
  <si>
    <t>wagnerju@globo.com</t>
  </si>
  <si>
    <t>Elaine Aparecida Pedrozo Azevêdo</t>
  </si>
  <si>
    <t>elainepazevedo@terra.com.br</t>
  </si>
  <si>
    <t>Fellipe Machado Portela</t>
  </si>
  <si>
    <t>fellipeportela@hotmail.com</t>
  </si>
  <si>
    <t>Michelle Costa de Mello</t>
  </si>
  <si>
    <t>costami81@gmail.com</t>
  </si>
  <si>
    <t>Mirna da Silva Oliveira</t>
  </si>
  <si>
    <t>mirna_oliveira@terra.com.br</t>
  </si>
  <si>
    <t>Ricardo Cardoso</t>
  </si>
  <si>
    <t>ricardomacr@yahoo.com.br ; kadinhofisio@yahoo.com.br</t>
  </si>
  <si>
    <t>Thiago Rebello da Veiga</t>
  </si>
  <si>
    <t>thiago_rveiga@hotmail.com</t>
  </si>
  <si>
    <t>Vanessa Joaquim Ribeiro Moço</t>
  </si>
  <si>
    <t>vanessajribeirom@gmail.com</t>
  </si>
  <si>
    <t>Davi Jeronimo da Silva</t>
  </si>
  <si>
    <t>davianatomia@yahoo.com.br ; davifisiologia@gmail.com</t>
  </si>
  <si>
    <t>Diego Matos Galvão de Barros</t>
  </si>
  <si>
    <t>dgalvao@unisuam.edu.br</t>
  </si>
  <si>
    <t>Leandra de Sant'Anna e Silva</t>
  </si>
  <si>
    <t>leandradesantannaesilva@gmail.com</t>
  </si>
  <si>
    <t>Marcela Portugal Cabral Santos</t>
  </si>
  <si>
    <t>marmimel@yahoo.com.br</t>
  </si>
  <si>
    <t>Fabiano Moura Dias</t>
  </si>
  <si>
    <t>fabianomdias@bol.com.br</t>
  </si>
  <si>
    <t>NUT1012 - Susana Ortiz</t>
  </si>
  <si>
    <t>ES</t>
  </si>
  <si>
    <t>Rouse Barbosa Pereira</t>
  </si>
  <si>
    <t>rousepereira@yahoo.com.br</t>
  </si>
  <si>
    <t>Aline Henriques Martinsen</t>
  </si>
  <si>
    <t>alinehen@hotmail.com</t>
  </si>
  <si>
    <t>Bruna Krawczyk</t>
  </si>
  <si>
    <t>bru_kra@hotmail.com</t>
  </si>
  <si>
    <t>Rodrigo de Assis Ramos</t>
  </si>
  <si>
    <t>rodrigorammos@hotmail.com</t>
  </si>
  <si>
    <t>Claudia Lima Chame Andrade Dias</t>
  </si>
  <si>
    <t>claudia_chame@yahoo.com.br</t>
  </si>
  <si>
    <t>Nélio Silva de Souza</t>
  </si>
  <si>
    <t>neliosds@bol.com.br</t>
  </si>
  <si>
    <t>Débora Pedroza Guedes da Silva</t>
  </si>
  <si>
    <t>debora.g.fisioterapia@gmail.com</t>
  </si>
  <si>
    <t>Marcus Vinicius da Silveira Lanza</t>
  </si>
  <si>
    <t>marcusrpg@gmail.com</t>
  </si>
  <si>
    <t>Pablo Rodrigo de Oliveira Silva</t>
  </si>
  <si>
    <t>pablo_oliveira@ymail.com</t>
  </si>
  <si>
    <t>Jacqueline de Carvalho Martins</t>
  </si>
  <si>
    <t>fisioterapiaoncologica@gmail.com</t>
  </si>
  <si>
    <t>Andre Ricardo Gomes Martins</t>
  </si>
  <si>
    <t>andre-rg@hotmail.com</t>
  </si>
  <si>
    <t>Karina Cunha Villar</t>
  </si>
  <si>
    <t>karina-villar@hotmail.com</t>
  </si>
  <si>
    <t>Monique Maron Menezes</t>
  </si>
  <si>
    <t>moniquemaron@gmail.com</t>
  </si>
  <si>
    <t>Alexandre Gomes Sancho</t>
  </si>
  <si>
    <t>alexandresancho.fisio@gmail.com</t>
  </si>
  <si>
    <t>José Guilherme Nogueira Kamel</t>
  </si>
  <si>
    <t>guilhermekamel@globo.com</t>
  </si>
  <si>
    <t>Viviane de Barros Duarte</t>
  </si>
  <si>
    <t>viviane.barros.duarte@gmail.com</t>
  </si>
  <si>
    <t>Frederico Barreto Kochem</t>
  </si>
  <si>
    <t>frederico_kochem@hotmail.com</t>
  </si>
  <si>
    <t>Mauricio dos Santos Soares</t>
  </si>
  <si>
    <t>mauricio-soares@hotmail.com</t>
  </si>
  <si>
    <t>Tatiana Rafaela de Lemos Lima</t>
  </si>
  <si>
    <t>tatianarafaelatrll@gmail.com</t>
  </si>
  <si>
    <t>Ana Freire Macedo Ribeiro</t>
  </si>
  <si>
    <t>anaribeiro.fisio@yahoo.com.br</t>
  </si>
  <si>
    <t>MG</t>
  </si>
  <si>
    <t>Monica Maria do Nascimento</t>
  </si>
  <si>
    <t>monicadonascimento@yahoo.com.br</t>
  </si>
  <si>
    <t>Rafael Santos Neves</t>
  </si>
  <si>
    <t>rsn_edfis@yahoo.com.br</t>
  </si>
  <si>
    <t>Wilinghton Sardinha Souza</t>
  </si>
  <si>
    <t>wilinghton@yahoo.com.br</t>
  </si>
  <si>
    <t>Zaira Fernandes Lima Hanschke</t>
  </si>
  <si>
    <t>zairah.fisio@gmail.com</t>
  </si>
  <si>
    <t>Camilla Polonini Martins</t>
  </si>
  <si>
    <t>polonini.c@gmail.com</t>
  </si>
  <si>
    <t>Ingrid Jardim de Azeredo Souza</t>
  </si>
  <si>
    <t>guigarden@yahoo.com.br</t>
  </si>
  <si>
    <t>Lucia Rodrigues Cascão</t>
  </si>
  <si>
    <t>luciacascao@gmail.com</t>
  </si>
  <si>
    <t>Luciana Cid Póvoa</t>
  </si>
  <si>
    <t>lupovoa@yahoo.com.br</t>
  </si>
  <si>
    <t>Candida Maria de Souza</t>
  </si>
  <si>
    <t>candidamasouza@gmail.com</t>
  </si>
  <si>
    <t>Danielle Cristine Carvalho Muniz e Silva</t>
  </si>
  <si>
    <t>danielle.rj@gmail.com</t>
  </si>
  <si>
    <t>Thiago Badaró da Silva</t>
  </si>
  <si>
    <t>thiagobadaro.med@gmail.com</t>
  </si>
  <si>
    <t>Érica Guimarães Vianna</t>
  </si>
  <si>
    <t>Vivian Regina Leal Saraiva</t>
  </si>
  <si>
    <t>vr.saraiva@ig.com.br</t>
  </si>
  <si>
    <t>Dilma Baptista Fernandes</t>
  </si>
  <si>
    <t>dilmafernandes821@gmail.com</t>
  </si>
  <si>
    <t>Jeter Pereira de Freitas</t>
  </si>
  <si>
    <t>Thiago Regis dos Santos Loureiro</t>
  </si>
  <si>
    <t>thiagoloureirofisio@yahoo.com.br</t>
  </si>
  <si>
    <t>Carlos Eduardo Vicentini</t>
  </si>
  <si>
    <t>cevicentini@gmail.com</t>
  </si>
  <si>
    <t>Evelyn Mendes Walchan</t>
  </si>
  <si>
    <t>evelynwalchan@yahoo.com.br</t>
  </si>
  <si>
    <t>Márcio Puglia Souza</t>
  </si>
  <si>
    <t>marciopuglia@globo.com</t>
  </si>
  <si>
    <t>Natalia de Araujo Ferreira</t>
  </si>
  <si>
    <t>natalia_araujoferreira@yahoo.com.br</t>
  </si>
  <si>
    <t>Nathalia Gomes Ribeiro de Moura</t>
  </si>
  <si>
    <t>nathaliamoura.fisio@gmail.com</t>
  </si>
  <si>
    <t>Sonia Pabst</t>
  </si>
  <si>
    <t>soniapabst@globo.com</t>
  </si>
  <si>
    <t>Kamila Rodrigues Ferreira</t>
  </si>
  <si>
    <t>kamilafer.rj@gmail.com</t>
  </si>
  <si>
    <t>Roberto Magalhães dos Santos</t>
  </si>
  <si>
    <t>robertobiorj@gmail.com</t>
  </si>
  <si>
    <t>Lucas Candido da Silva</t>
  </si>
  <si>
    <t>lucascandido5@hotmail.com</t>
  </si>
  <si>
    <t>Ana Paula Antunes Ferreira</t>
  </si>
  <si>
    <t>osteoferreira@terra.com.br</t>
  </si>
  <si>
    <t>Bruno Senos Queiroz Gomes</t>
  </si>
  <si>
    <t>bsenos80@globo.com</t>
  </si>
  <si>
    <t>Luana Gomes Rodrigues</t>
  </si>
  <si>
    <t>lugr2005@hotmail.com</t>
  </si>
  <si>
    <t>Bruno dos Santos</t>
  </si>
  <si>
    <t>brunos.fisio@outlook.com</t>
  </si>
  <si>
    <t>Edgard William Martins</t>
  </si>
  <si>
    <t>ewmfisio@gmail.com</t>
  </si>
  <si>
    <t>Elen Soares Marques</t>
  </si>
  <si>
    <t>elen.marques@globo.com</t>
  </si>
  <si>
    <t>Bruno Ferreira Jeronymo</t>
  </si>
  <si>
    <t>bjeronymo@bol.com.br</t>
  </si>
  <si>
    <t>Claudemir do Nascimento Santos</t>
  </si>
  <si>
    <t>claudemirsantostreinador@gmail.com</t>
  </si>
  <si>
    <t>Douglas Lima de Abreu</t>
  </si>
  <si>
    <t>douglasterapia@hotmail.com</t>
  </si>
  <si>
    <t>Michelle Cristina Lobo Coutinho</t>
  </si>
  <si>
    <t>michelle.coutinho@gmail.com</t>
  </si>
  <si>
    <t>Raphael Calafange Marques Pereira</t>
  </si>
  <si>
    <t>raphaelcalafange@yahoo.com.br</t>
  </si>
  <si>
    <t>Roberta de Melo Ramos</t>
  </si>
  <si>
    <t>robertameloo@hotmail.com</t>
  </si>
  <si>
    <t>Daniela Maristane Vieira Lopes Maciel</t>
  </si>
  <si>
    <t>danimacielfisio@ibest.com.br</t>
  </si>
  <si>
    <t>TO</t>
  </si>
  <si>
    <t>Laura de Oliveira Carmona</t>
  </si>
  <si>
    <t>lauracarmonafisio@gmail.com</t>
  </si>
  <si>
    <t>Michael Souza Rocha Martins</t>
  </si>
  <si>
    <t>profmmartins@yahoo.com.br</t>
  </si>
  <si>
    <t>Ana Christina Certain Curi</t>
  </si>
  <si>
    <t>anaccuri@gmail.com</t>
  </si>
  <si>
    <t>Danielle de Faria Alvim de Toledo</t>
  </si>
  <si>
    <t>danialvimtoledo@gmail.com</t>
  </si>
  <si>
    <t>Patricia Catabriga Comper</t>
  </si>
  <si>
    <t>patriciacomper@yahoo.com.br</t>
  </si>
  <si>
    <t>Paula Britto Rodrigues dos Santos</t>
  </si>
  <si>
    <t>paulabrsantos@hotmail.com</t>
  </si>
  <si>
    <t>Telassin da Silva Homem</t>
  </si>
  <si>
    <t>telassinsh@gmail.com</t>
  </si>
  <si>
    <t>Alexsandro da Silva Oliveira</t>
  </si>
  <si>
    <t>alexoliveira06@hotmail.com</t>
  </si>
  <si>
    <t>Rodrigo Luiz de Souza Ribeiro</t>
  </si>
  <si>
    <t>rodrigoribeiro_rj@hotmail.com</t>
  </si>
  <si>
    <t>Pedro Teixeira Vidinha Rodrigues</t>
  </si>
  <si>
    <t>pvidinha@hotmail.com</t>
  </si>
  <si>
    <t>Egidio Sabino de Magalhães Junior</t>
  </si>
  <si>
    <t>ejunior001@gmail.com</t>
  </si>
  <si>
    <t>Fabrine Souza de Albuquerque</t>
  </si>
  <si>
    <t>fabrinea@gmail.com</t>
  </si>
  <si>
    <t>Heliano Silva de Oliveira</t>
  </si>
  <si>
    <t>heliano.oliveira@gmail.com</t>
  </si>
  <si>
    <t>Stefanie Lucena Pereira de Melo</t>
  </si>
  <si>
    <t>stefanie.edf@gmail.com</t>
  </si>
  <si>
    <t>Gabriel Dias de Araujo Pinheiro</t>
  </si>
  <si>
    <t>gabrield.a.pinheiro@gmail.com</t>
  </si>
  <si>
    <t>Gerson Moreira Damasceno</t>
  </si>
  <si>
    <t>fisifono@ig.com.br</t>
  </si>
  <si>
    <t>Paulo Augusto Silva Moreno</t>
  </si>
  <si>
    <t>paulomoreno13@hotmail.com.br</t>
  </si>
  <si>
    <t>CA</t>
  </si>
  <si>
    <t>Estados Unidos</t>
  </si>
  <si>
    <t>Daciano Leonardo Nunes Filho</t>
  </si>
  <si>
    <t>dacianofisio@hotmail.com</t>
  </si>
  <si>
    <t>Débora Cristina Lima da Silva</t>
  </si>
  <si>
    <t>deboralima.lc@gmail.com</t>
  </si>
  <si>
    <t>Vinícius Soares Santos</t>
  </si>
  <si>
    <t>viniciusfisio10@gmail.com</t>
  </si>
  <si>
    <t>Amanda Cristina Justo</t>
  </si>
  <si>
    <t>amandita2006@yahoo.com.br</t>
  </si>
  <si>
    <t>Ana Carolina Oliveira Fernandes Ribeiro</t>
  </si>
  <si>
    <t>kakau_fernandes@hotmail.com</t>
  </si>
  <si>
    <t>Erico Soledade da Silva</t>
  </si>
  <si>
    <t>ericosoledade@hotmail.com</t>
  </si>
  <si>
    <t>Giovanna Caruso Guimarães</t>
  </si>
  <si>
    <t>giovannapersonalfisio@gmail.com</t>
  </si>
  <si>
    <t>Rafael da Silva Santos</t>
  </si>
  <si>
    <t>rafael_silvaef@hotmail.com</t>
  </si>
  <si>
    <t>Christiane Fialho Ribeiro</t>
  </si>
  <si>
    <t>christianefialho@gmail.com</t>
  </si>
  <si>
    <t>Helouane Martinho Azara</t>
  </si>
  <si>
    <t>heloazara@yahoo.com.br</t>
  </si>
  <si>
    <t>Roberta Mendonça Braga</t>
  </si>
  <si>
    <t>robertafisiot@gmail.com</t>
  </si>
  <si>
    <t>Rodrigo Loureiro Cunha</t>
  </si>
  <si>
    <t>rodc_fisio@hotmail.com</t>
  </si>
  <si>
    <t>Acyr Barbosa de Carvalho Neto</t>
  </si>
  <si>
    <t>dr.acyrneto@hotmail.com</t>
  </si>
  <si>
    <t>Dalila Terrinha Ribeiro da Silva</t>
  </si>
  <si>
    <t>dady100fil@yahoo.com.br</t>
  </si>
  <si>
    <t>Erica Cardaretti do Nascimento Vieira</t>
  </si>
  <si>
    <t>ericacardaretti@hotmail.com</t>
  </si>
  <si>
    <t>Raiza de Sousa Cabral</t>
  </si>
  <si>
    <t>raizacabral@live.com</t>
  </si>
  <si>
    <t>Thiago Thomaz Mafort</t>
  </si>
  <si>
    <t>tmafort@gmail.com</t>
  </si>
  <si>
    <t>André da Cunha Michalski</t>
  </si>
  <si>
    <t>andre.cmichalski@gmail.com</t>
  </si>
  <si>
    <t>Carlos Henrique Ramos Horsczaruk</t>
  </si>
  <si>
    <t>carloshorsczaruk@yahoo.com.br</t>
  </si>
  <si>
    <t>Marcello Paz Soares Felicio</t>
  </si>
  <si>
    <t>marcello.felicio@hotmail.com</t>
  </si>
  <si>
    <t>Nathália Alves de Oliveira Saraiva</t>
  </si>
  <si>
    <t>nathaliaoliveira1988@gmail.com</t>
  </si>
  <si>
    <t>Rachel da Rosa Alcantara Namen</t>
  </si>
  <si>
    <t>racheldarosa@gmail.com</t>
  </si>
  <si>
    <t>Beatriz dos Santos Ribeiro</t>
  </si>
  <si>
    <t>bsr.macr@outlook.com</t>
  </si>
  <si>
    <t>Cláudio Alessandro Lacerda de Deus</t>
  </si>
  <si>
    <t>claulacerda@globo.com</t>
  </si>
  <si>
    <t>Hebert Olimpio Junior</t>
  </si>
  <si>
    <t>hebertojr@hotmail.com</t>
  </si>
  <si>
    <t>Júlia Ribeiro Lemos</t>
  </si>
  <si>
    <t>julialemos.fisio@gmail.com</t>
  </si>
  <si>
    <t>Rodrigo Luis Cavalcante Silva</t>
  </si>
  <si>
    <t>rodrigoluisef@gmail.com</t>
  </si>
  <si>
    <t>Adrea Leal da Hora</t>
  </si>
  <si>
    <t>adrea_hora@hotmail.com</t>
  </si>
  <si>
    <t>Aline Souza Gomes</t>
  </si>
  <si>
    <t>alinesgfisio@gmail.com</t>
  </si>
  <si>
    <t>Christiane Melo Almeida</t>
  </si>
  <si>
    <t>christianeunipaper@gmail.com</t>
  </si>
  <si>
    <t>Hermano Gurgel Batista</t>
  </si>
  <si>
    <t>hermanogurgel@hotmail.com</t>
  </si>
  <si>
    <t>Maicom da Silva Lima</t>
  </si>
  <si>
    <t>maicomslima@yahoo.com.br</t>
  </si>
  <si>
    <t>Maria Alice Mainenti Pagnez</t>
  </si>
  <si>
    <t>fisiomampz@hotmail.com</t>
  </si>
  <si>
    <t>Raísa Martins Borghi</t>
  </si>
  <si>
    <t>raisaborghi@hotmail.com</t>
  </si>
  <si>
    <t>Vanessa Paes Fernandes</t>
  </si>
  <si>
    <t>vanessamilagres1@gmail.com</t>
  </si>
  <si>
    <t>Thiago Vilas Boas Guimarães</t>
  </si>
  <si>
    <t>vilasboasinf@gmail.com</t>
  </si>
  <si>
    <t>Doutorado Acadêmico em Ciências da Reabilitação</t>
  </si>
  <si>
    <t>Luciano Teixeira dos Santos</t>
  </si>
  <si>
    <t>lteixeiralaf@gmail.com</t>
  </si>
  <si>
    <t>Tamires Cristina Campos de Almeida</t>
  </si>
  <si>
    <t>tamiresalmeida.fisio@gmail.com</t>
  </si>
  <si>
    <t>Cintia Pereira de Souza</t>
  </si>
  <si>
    <t>centropilates@bol.com.br</t>
  </si>
  <si>
    <t>Danielle Terra Alvim</t>
  </si>
  <si>
    <t>danitalvim@hotmail.com</t>
  </si>
  <si>
    <t>Leonardo Matta Pereira</t>
  </si>
  <si>
    <t>leonardo.matta@hotmail.com</t>
  </si>
  <si>
    <t>Myllena de Souza Miranda</t>
  </si>
  <si>
    <t>myllenaama@hotmail.com</t>
  </si>
  <si>
    <t>Rafael de Almeida Sá</t>
  </si>
  <si>
    <t>rafaelalmeidasa@gmail.com</t>
  </si>
  <si>
    <t>Raphael Machado dos Santos</t>
  </si>
  <si>
    <t>rmsfisioterapia@gmail.com</t>
  </si>
  <si>
    <t>Camila de Souza Monteiro</t>
  </si>
  <si>
    <t>camila_monteiro_fisio@yahoo.com.br</t>
  </si>
  <si>
    <t>Vanessa Knust Coelho</t>
  </si>
  <si>
    <t>vanessaknust@yahoo.com.br</t>
  </si>
  <si>
    <t>Carlos Eduardo do Amaral Gonçalves</t>
  </si>
  <si>
    <t>personalcaduamaral@gmail.com</t>
  </si>
  <si>
    <t>Guilherme de Freitas Fonseca</t>
  </si>
  <si>
    <t>guilhermefonseca08@gmail.com</t>
  </si>
  <si>
    <t>Felipe Ribeiro Cabral Fagundes</t>
  </si>
  <si>
    <t>felipercfagundes@gmail.com</t>
  </si>
  <si>
    <t>Michele Souza Menezes Autran</t>
  </si>
  <si>
    <t>pilates.michelemenezes@yahoo.com.br</t>
  </si>
  <si>
    <t>Vinicius Bruno Alves da Silva</t>
  </si>
  <si>
    <t>stacktx@hotmail.com</t>
  </si>
  <si>
    <t>Danielle Calado de Mattos</t>
  </si>
  <si>
    <t>daniellecaladofisio@gmail.com</t>
  </si>
  <si>
    <t>Cibele Jeremias Oliveira</t>
  </si>
  <si>
    <t>cibele_fisio2@hotmail.com</t>
  </si>
  <si>
    <t>Manuella Melo Galhardo</t>
  </si>
  <si>
    <t>mmgalhardo@bol.com.br</t>
  </si>
  <si>
    <t>Priscila de Oliveira da Silva</t>
  </si>
  <si>
    <t>prideoliveira.fisioterapeuta@gmail.com</t>
  </si>
  <si>
    <t>Gustavo Bitterncourt Camilo</t>
  </si>
  <si>
    <t>gustavoscamilo@hotmail.com</t>
  </si>
  <si>
    <t>Fernanda Baseggio Lopes Figueiredo</t>
  </si>
  <si>
    <t>fernandabaseggio@gmail.com</t>
  </si>
  <si>
    <t>Leticia Amaral Corrêa</t>
  </si>
  <si>
    <t>leticia.amaral@live.com</t>
  </si>
  <si>
    <t>Amanda Chain Costa</t>
  </si>
  <si>
    <t>amandachain00@gmail.com</t>
  </si>
  <si>
    <t>Igor da Silva Bonfim</t>
  </si>
  <si>
    <t>igordasilvams@hotmail.com</t>
  </si>
  <si>
    <t>Marcos Paulo Gonçalves dos Santos</t>
  </si>
  <si>
    <t>marcospaulo.dnr@gmail.com</t>
  </si>
  <si>
    <t>Pedro Emerson da Cruz Saldanha</t>
  </si>
  <si>
    <t>prof.pedroemerson@gmail.com</t>
  </si>
  <si>
    <t>Patricia Sant'Anna do Carmo Aprigio</t>
  </si>
  <si>
    <t>patriciasantanna.fisio@yahoo.com.br</t>
  </si>
  <si>
    <t>Albert Nunes Queiróz dos Santos</t>
  </si>
  <si>
    <t>albert_nunes@yahoo.com.br</t>
  </si>
  <si>
    <t>Erik Bueno de Ávila</t>
  </si>
  <si>
    <t>eb.avila@yahoo.com.br</t>
  </si>
  <si>
    <t>Felipe Feitosa Fonseca</t>
  </si>
  <si>
    <t>felipefeitosa.rj@gmail.com</t>
  </si>
  <si>
    <t>Julia Damasceno de Castro</t>
  </si>
  <si>
    <t>julia.d.castro@hotmail.com</t>
  </si>
  <si>
    <t>SP</t>
  </si>
  <si>
    <t>Carlos Eduardo Guedes da Costa</t>
  </si>
  <si>
    <t>carloseduardo.guedes@gmail.com</t>
  </si>
  <si>
    <t>Maria Letizia Moraes Maddaluno</t>
  </si>
  <si>
    <t>letiziamaddaluno@gmail.com</t>
  </si>
  <si>
    <t>Carolina Grandelli Silva Santos</t>
  </si>
  <si>
    <t>grandellicarolina@gmail.com</t>
  </si>
  <si>
    <t>Jessica Fernandez Mosqueira Gomes</t>
  </si>
  <si>
    <t>jessicafmg@gmail.com</t>
  </si>
  <si>
    <t>Romulo Fonseca dos Santos Pinto</t>
  </si>
  <si>
    <t>romulo_fisio@hotmail.com</t>
  </si>
  <si>
    <t>Carla Andressa Pedron</t>
  </si>
  <si>
    <t>carla.pedron90@gmail.com</t>
  </si>
  <si>
    <t>Cliff Bruce Moreno Ferreira</t>
  </si>
  <si>
    <t>cliff.ferreira@gmail.com</t>
  </si>
  <si>
    <t>Fabiano Martins de Andrade</t>
  </si>
  <si>
    <t>fabianomartinsdeandrade@gmail.com</t>
  </si>
  <si>
    <t>Luiz Alberto Werneck Neto</t>
  </si>
  <si>
    <t>webtrainerbeto@gmail.com</t>
  </si>
  <si>
    <t>Pedro Manoel Pena Junior</t>
  </si>
  <si>
    <t>pedropenajr@gmail.com</t>
  </si>
  <si>
    <t>Maria Carmen Monteiro Pereira</t>
  </si>
  <si>
    <t>maria_carmen2212@hotmail.com</t>
  </si>
  <si>
    <t>José Carlos de Campos Junior</t>
  </si>
  <si>
    <t>jotaccj@gmail.com</t>
  </si>
  <si>
    <t>Maxwell Tostes Vieira de Almeida</t>
  </si>
  <si>
    <t>maxwellfisio@yahoo.com.br</t>
  </si>
  <si>
    <t>Roberto Miranda Ramos Costa</t>
  </si>
  <si>
    <t>betomrcosta@hotmail.com</t>
  </si>
  <si>
    <t>Igor Macêdo Tavares Correia</t>
  </si>
  <si>
    <t>igorcorreiafisio@gmail.com</t>
  </si>
  <si>
    <t>Patricia Marques Lisboa Aroso de Castro</t>
  </si>
  <si>
    <t>patimarques13@yahoo.com.br</t>
  </si>
  <si>
    <t>Raphael Marques Bragança Milagres</t>
  </si>
  <si>
    <t>osteopatiamilagres@gmail.com</t>
  </si>
  <si>
    <t>Viviane Pereira de Souza Amaral</t>
  </si>
  <si>
    <t>vivianeamaral@hotmail.com</t>
  </si>
  <si>
    <t>Carolina Pontes Nonato</t>
  </si>
  <si>
    <t>nonato.carol@gmail.com</t>
  </si>
  <si>
    <t>Marcia Cliton Bezerra</t>
  </si>
  <si>
    <t>mb-65@hotmail.com</t>
  </si>
  <si>
    <t>PR</t>
  </si>
  <si>
    <t>João Fabricio Salema</t>
  </si>
  <si>
    <t>jfabsalem@gmail.com</t>
  </si>
  <si>
    <t>Magda Valentim Palassi Quintela</t>
  </si>
  <si>
    <t>magdafisio@gmail.com</t>
  </si>
  <si>
    <t>Thais de Freitas Borba Pinheiro</t>
  </si>
  <si>
    <t>thaisfborba@gmail.com</t>
  </si>
  <si>
    <t>Ailton Teixeira Osório</t>
  </si>
  <si>
    <t>ailtonosorio@ibest.com.br</t>
  </si>
  <si>
    <t>Gabriela Almeida de Mendonça Soares</t>
  </si>
  <si>
    <t>gaby.almeida93@gmail.com</t>
  </si>
  <si>
    <t>Bruno Rangel Antunes da Silva</t>
  </si>
  <si>
    <t>brunocmhfa@gmail.com</t>
  </si>
  <si>
    <t>Joelson Guilherme de Almeida</t>
  </si>
  <si>
    <t>joelsonguilherme@hotmail.com</t>
  </si>
  <si>
    <t>Felipe Paes Leme Diniz</t>
  </si>
  <si>
    <t>felipepldiniz@hotmail.com</t>
  </si>
  <si>
    <t>Katia Prenda de Souza</t>
  </si>
  <si>
    <t>katiaprenda@hotmail.com</t>
  </si>
  <si>
    <t>Márcia Santos de Almeida</t>
  </si>
  <si>
    <t>marciasantos.fisio@gmail.com</t>
  </si>
  <si>
    <t>Juliana Valentim Bittencourt</t>
  </si>
  <si>
    <t>juliana.valentimfisioterapia@gmail.com</t>
  </si>
  <si>
    <t>Marcia Cristina Ferreira de Souza</t>
  </si>
  <si>
    <t>marciasouza.ef@gmail.com</t>
  </si>
  <si>
    <t>Marco Leandro Martins de Assis</t>
  </si>
  <si>
    <t>marcoleandro@zipmail.com.br</t>
  </si>
  <si>
    <t>Louise da Silva Mota</t>
  </si>
  <si>
    <t>louise.mota@hotmail.com</t>
  </si>
  <si>
    <t>Marcus Vinicius de Oliveira</t>
  </si>
  <si>
    <t>marcusramin@hotmail.com</t>
  </si>
  <si>
    <t>Samantha Gomes de Alegria</t>
  </si>
  <si>
    <t>s.gomesdealegria13@gmail.com</t>
  </si>
  <si>
    <t>Ana Carolina Brandão Assis</t>
  </si>
  <si>
    <t>assiscarol@gmail.com</t>
  </si>
  <si>
    <t>Eduardo Lobo Araujo</t>
  </si>
  <si>
    <t>eduardolobo.ef@gmail.com</t>
  </si>
  <si>
    <t>Gustavo Felicio Telles</t>
  </si>
  <si>
    <t>gustavotelles@hotmail.com</t>
  </si>
  <si>
    <t>Mônica Rotondo Pina</t>
  </si>
  <si>
    <t>monicarotondopina@yahoo.com.br</t>
  </si>
  <si>
    <t>Zilza Carolina de Arruda Lacerda</t>
  </si>
  <si>
    <t>zcarol_87@hotmail.com</t>
  </si>
  <si>
    <t>Diego Paiva da Silva</t>
  </si>
  <si>
    <t>diegopaiva.osteopatia@gmail.com</t>
  </si>
  <si>
    <t>Marcos Vinicius Santos Braz</t>
  </si>
  <si>
    <t>marcosvs-braz@hotmail.com</t>
  </si>
  <si>
    <t>Patricia Oliveira da Silva</t>
  </si>
  <si>
    <t>patyfrib@hotmail.com</t>
  </si>
  <si>
    <t>Rafael Teixeira Lopes</t>
  </si>
  <si>
    <t>professor.rafael.t.lopes@gmail.com</t>
  </si>
  <si>
    <t>Ana Paula dos Santos Bento</t>
  </si>
  <si>
    <t>anabento1986@yahoo.com.br</t>
  </si>
  <si>
    <t>Ari Cantuaria Vilela</t>
  </si>
  <si>
    <t>aricantuaria@yahoo.com.br</t>
  </si>
  <si>
    <t>Carlos Alberto Felix Fonseca Junior</t>
  </si>
  <si>
    <t>carlosfelix@outlook.com</t>
  </si>
  <si>
    <t>Flávia de Albuquerque Fernandes Oliveira</t>
  </si>
  <si>
    <t>flavinhaalbfo@gmail.com</t>
  </si>
  <si>
    <t>Geferson Honorato da Silva</t>
  </si>
  <si>
    <t>geferson.honorato@hotmail.com</t>
  </si>
  <si>
    <t>Igor Mauricio Antunes Carvalho</t>
  </si>
  <si>
    <t>icarvalho@gmail.com</t>
  </si>
  <si>
    <t>Karen Ribeiro Theodoro dos Santos</t>
  </si>
  <si>
    <t>karenlilica@hotmail.com</t>
  </si>
  <si>
    <t>Lucas Pires Lopes</t>
  </si>
  <si>
    <t>lucas_x23@hotmail.com</t>
  </si>
  <si>
    <t>Gabriela Fonseca Saliba</t>
  </si>
  <si>
    <t>gabrielafsaliba@gmail.com</t>
  </si>
  <si>
    <t>Emilson Machado da Luz</t>
  </si>
  <si>
    <t>milso1322@hotmail.com</t>
  </si>
  <si>
    <t>Larissa Santos Filbert</t>
  </si>
  <si>
    <t>larissafilbert95@hotmail.com</t>
  </si>
  <si>
    <t>Ricardo Leo de Almeida Costa</t>
  </si>
  <si>
    <t>ricardoleoac@gmail.com</t>
  </si>
  <si>
    <t>Tulio Monteiro Lago</t>
  </si>
  <si>
    <t>tuliomlago@yahoo.com.br</t>
  </si>
  <si>
    <t>Isaac Salomão Bocai</t>
  </si>
  <si>
    <t>isbfisio@gmail.com</t>
  </si>
  <si>
    <t>Rodolpho Torres da Costa</t>
  </si>
  <si>
    <t>rodolphotcosta@hotmail.com</t>
  </si>
  <si>
    <t>Francis Silva Rangel</t>
  </si>
  <si>
    <t>francissrangel@gmail.com</t>
  </si>
  <si>
    <t>Bruno Guimarães de Oliveira</t>
  </si>
  <si>
    <t>prof.brunodark@yahoo.com</t>
  </si>
  <si>
    <t>UNISUAM-POLO-PR-CR</t>
  </si>
  <si>
    <t>Ana Carolina Azzolini Pereira Matos</t>
  </si>
  <si>
    <t>carol_equo@hotmail.com</t>
  </si>
  <si>
    <t>Antonio Beira de Andrade Junior</t>
  </si>
  <si>
    <t>antoniobeira96@gmail.com</t>
  </si>
  <si>
    <t>Camilo Zumbi Rafagnin</t>
  </si>
  <si>
    <t>rafagnincamilo@gmail.com</t>
  </si>
  <si>
    <t>Chiara Andrade Silva</t>
  </si>
  <si>
    <t>chiara.andrade@yahoo.com.br</t>
  </si>
  <si>
    <t>Consuelo Presendo Bet</t>
  </si>
  <si>
    <t>consuelo.bet@hotmail.com</t>
  </si>
  <si>
    <t>Fernanda Marques Brondani</t>
  </si>
  <si>
    <t>fmbrondani@gmail.com</t>
  </si>
  <si>
    <t>Francini Bononi Garcia Livramento</t>
  </si>
  <si>
    <t>francilivra@hotmail.com</t>
  </si>
  <si>
    <t>Inês do Rocio Pzebeowski</t>
  </si>
  <si>
    <t>ineshpln@terra.com.br</t>
  </si>
  <si>
    <t>Jacob Michels</t>
  </si>
  <si>
    <t>jacobmichels@hotmail.com</t>
  </si>
  <si>
    <t>José Renato Almeida de Oliveira</t>
  </si>
  <si>
    <t>renato@clinicacontato.com.br</t>
  </si>
  <si>
    <t>Maria Goreti Algelino Willuweit</t>
  </si>
  <si>
    <t>mgoretiwilluweit@hotmail.com</t>
  </si>
  <si>
    <t>Natalia Cunha Varella</t>
  </si>
  <si>
    <t>nattyvarella@gmail.com</t>
  </si>
  <si>
    <t>Rafael Alexandre de Oliveira Deucher</t>
  </si>
  <si>
    <t>raodeucher@yahoo.com.br</t>
  </si>
  <si>
    <t>Regis Inocêncio Valerio da Luz</t>
  </si>
  <si>
    <t>regis_luz_@hotmail.com</t>
  </si>
  <si>
    <t>Vanessa Rodrigues Gomes Meier</t>
  </si>
  <si>
    <t>vanessarg.meier@hotmail.com</t>
  </si>
  <si>
    <t>Wander Wilson Campanha</t>
  </si>
  <si>
    <t>wandercampanha.psy@gmail.com</t>
  </si>
  <si>
    <t>Helen Cristian Banks</t>
  </si>
  <si>
    <t>hcb07@uol.com.br</t>
  </si>
  <si>
    <t>Cesar Antonio Luchesa</t>
  </si>
  <si>
    <t>fisioterapia_ala@saolucas.fag.edu.br</t>
  </si>
  <si>
    <t>Cynthia Mara Zilli Casagrande</t>
  </si>
  <si>
    <t>cynthia@maccroergonomia.com.br</t>
  </si>
  <si>
    <t>Jean Paulo Farias</t>
  </si>
  <si>
    <t>jeanpfarias@gmail.com</t>
  </si>
  <si>
    <t>João Eduardo de Azevedo Vieira</t>
  </si>
  <si>
    <t>jeduvieira@gmail.com</t>
  </si>
  <si>
    <t>João Paulo Freitas</t>
  </si>
  <si>
    <t>jpfreitas06@gmail.com</t>
  </si>
  <si>
    <t>Lizyana Vieira</t>
  </si>
  <si>
    <t>lizyana@gmail.com</t>
  </si>
  <si>
    <t>Monica Borchart Nicolau</t>
  </si>
  <si>
    <t>moni_nicolau@yahoo.com.br</t>
  </si>
  <si>
    <t>Tatiana Grasser</t>
  </si>
  <si>
    <t>tgrasser@gmail.com</t>
  </si>
  <si>
    <t>Cynthia Beatriz Silveira Kisse</t>
  </si>
  <si>
    <t>cynthoka@hotmail.com</t>
  </si>
  <si>
    <t>Adrieli Borsoe Nunes Pezzin</t>
  </si>
  <si>
    <t>adrieli.borsoe@gmail.com</t>
  </si>
  <si>
    <t>Israel da Silva Amud</t>
  </si>
  <si>
    <t>amudmassari@gmail.com</t>
  </si>
  <si>
    <t>Ana Lucia Cardozo Rosa</t>
  </si>
  <si>
    <t>anacardozo.fisio@hotmail.com</t>
  </si>
  <si>
    <t>Eduardo Gallas Leivas</t>
  </si>
  <si>
    <t>egleivas@gmail.com</t>
  </si>
  <si>
    <t>Gabriel Parisotto</t>
  </si>
  <si>
    <t>gabriel_parizoto@yahoo.com.br</t>
  </si>
  <si>
    <t>Jaqueline Borges Pereira Figueiredo</t>
  </si>
  <si>
    <t>j-figueiredo@outlook.com</t>
  </si>
  <si>
    <t>Leticia Ozorio Gomes</t>
  </si>
  <si>
    <t>fisioleticiaozorio@gmail.com</t>
  </si>
  <si>
    <t>Lucileia Venancio dos Santos</t>
  </si>
  <si>
    <t>lupersonalgg@gmail.com</t>
  </si>
  <si>
    <t>Martha Raquel dos Santos</t>
  </si>
  <si>
    <t>martha_raquels@hotmail.com</t>
  </si>
  <si>
    <t>Matheus Jose Alonso Palugan</t>
  </si>
  <si>
    <t>mjap00@yahoo.com.br</t>
  </si>
  <si>
    <t>Denise Dias Xavier</t>
  </si>
  <si>
    <t>denisediasxavier@hotmail.com</t>
  </si>
  <si>
    <t>Paula Renata Conceição de Oliveira Dias</t>
  </si>
  <si>
    <t>fisiopaulapelvica@gmail.com</t>
  </si>
  <si>
    <t>PA</t>
  </si>
  <si>
    <t>Melissa Conceição de Oliveira</t>
  </si>
  <si>
    <t>melissaoliveiradiaz@hotmail.com</t>
  </si>
  <si>
    <t>Joelma Cristina Guimarães Medeiros</t>
  </si>
  <si>
    <t>joelmarce7@gmail.com</t>
  </si>
  <si>
    <t>Joséas Josenildo dos Anjos</t>
  </si>
  <si>
    <t>dosanjos_1000@hotmail.com</t>
  </si>
  <si>
    <t>Aline Paloma Duarte de Macêdo</t>
  </si>
  <si>
    <t>aliinepaloma@gmail.com</t>
  </si>
  <si>
    <t>Carlos Henrique Stohler de Almeida</t>
  </si>
  <si>
    <t>henriquefisioterapeuta@hotmail.com</t>
  </si>
  <si>
    <t>Luís Mario Januário Emedeiros Duarte</t>
  </si>
  <si>
    <t>emjmdomnus@gmail.com</t>
  </si>
  <si>
    <t>Rodrigo Pena Soares Silva</t>
  </si>
  <si>
    <t>rpsilva@unisuam.edu.br</t>
  </si>
  <si>
    <t>Ana Fernanda Galvão</t>
  </si>
  <si>
    <t>anafergalvao@hotmail.com</t>
  </si>
  <si>
    <t>Jéssica Alves Moreira</t>
  </si>
  <si>
    <t>jessica.alvesmoreira@hotmail.com</t>
  </si>
  <si>
    <t>Joyce Maria Leite e Silva</t>
  </si>
  <si>
    <t>joyceleite13@hotmail.com</t>
  </si>
  <si>
    <t>Juliana Linhares Cavalcanti de Alencar</t>
  </si>
  <si>
    <t>julianaalencarpsi@gmail.com</t>
  </si>
  <si>
    <t>Maira Jaqueline Maturana</t>
  </si>
  <si>
    <t>mairamaturana@yahoo.com.br</t>
  </si>
  <si>
    <t>Roberto Mattar Cepeda</t>
  </si>
  <si>
    <t>presidente@coffito.gov.br</t>
  </si>
  <si>
    <t>Ana Paula Oliveira Rodrigues</t>
  </si>
  <si>
    <t>anapaulacpp@gmail.com</t>
  </si>
  <si>
    <t>Lucy Mara Silva Bau</t>
  </si>
  <si>
    <t>lucymara.bau@inspirar.com.br</t>
  </si>
  <si>
    <t>Robson de Lima Pinheiro</t>
  </si>
  <si>
    <t>rlpedfisica@gmail.com</t>
  </si>
  <si>
    <t>Jéssica Gonçalves de Lima</t>
  </si>
  <si>
    <t>jessica.ifrj@gmail.com</t>
  </si>
  <si>
    <t>Leila Paula Alves da Silva Nascimento</t>
  </si>
  <si>
    <t>leilapasn@gmail.com</t>
  </si>
  <si>
    <t>Braz Perpetuo de Lima</t>
  </si>
  <si>
    <t>brazperpetuo@yahoo.com.br</t>
  </si>
  <si>
    <t>Jacqueline Cunha Inacio</t>
  </si>
  <si>
    <t>cunhajacqueline@yahoo.com.br</t>
  </si>
  <si>
    <t>Thiago Moreira Xarles</t>
  </si>
  <si>
    <t>thiago.xarles.fisioterapia@gmail.com</t>
  </si>
  <si>
    <t>Erivelton de Aguiar Ferreira</t>
  </si>
  <si>
    <t>erivelton.aguiar@gmail.com</t>
  </si>
  <si>
    <t>João Paulo Arruda de Oliveira</t>
  </si>
  <si>
    <t>joaopaulo.arruda@hotmail.com</t>
  </si>
  <si>
    <t>Marcell Slemau Silveira</t>
  </si>
  <si>
    <t>marcell_silveira@hotmail.com</t>
  </si>
  <si>
    <t>Sabrina de Oliveira Silva</t>
  </si>
  <si>
    <t>c.bryna19@hotmail.com</t>
  </si>
  <si>
    <t>Fabiana Silveira de Souza Murray</t>
  </si>
  <si>
    <t>fabi_sds@hotmail.com</t>
  </si>
  <si>
    <t>Anabelle Barros de Carvalho</t>
  </si>
  <si>
    <t>anabelle695@gmail.com</t>
  </si>
  <si>
    <t>PB</t>
  </si>
  <si>
    <t>Fernanda da Silva Oliveira</t>
  </si>
  <si>
    <t>fernandaoliveira.uerj@gmail.com</t>
  </si>
  <si>
    <t>Pedro Granja Coutinho Pereira</t>
  </si>
  <si>
    <t>pedro_pereira_25@hotmail.com</t>
  </si>
  <si>
    <t>Viviane Bastos de Brito Alves</t>
  </si>
  <si>
    <t>bvivianeb@gmail.com</t>
  </si>
  <si>
    <t>Aline Moreira Lima</t>
  </si>
  <si>
    <t>alinesnoop09@gmail.com</t>
  </si>
  <si>
    <t>Pedro Alves de Oliveira Neto</t>
  </si>
  <si>
    <t>pedroalves35@hotmail.com</t>
  </si>
  <si>
    <t>PE</t>
  </si>
  <si>
    <t>Layana Cartaxo Oliveira</t>
  </si>
  <si>
    <t>layana_codelfino@hotmail.com</t>
  </si>
  <si>
    <t>Maria Lidivânia Batista Gomes</t>
  </si>
  <si>
    <t>marialidivaniabg@hotmail.com</t>
  </si>
  <si>
    <t>José Luiz Pierote</t>
  </si>
  <si>
    <t>luizpierote@yahoo.com.br</t>
  </si>
  <si>
    <t>Enrico Seixas Goldoni</t>
  </si>
  <si>
    <t>enrico_seixas@yahoo.com.br</t>
  </si>
  <si>
    <t>Tatiana Conceição Pereira de Oliveira</t>
  </si>
  <si>
    <t>tatyeira@gmail.com</t>
  </si>
  <si>
    <t>Danielle Bueno Prata Agostinho</t>
  </si>
  <si>
    <t>danibuenofisio@bol.com.br</t>
  </si>
  <si>
    <t>Grasiele Martins Lobo Germano</t>
  </si>
  <si>
    <t>grasielemlobo@hotmail.com</t>
  </si>
  <si>
    <t>Guilherme Jean Pessanha Campos</t>
  </si>
  <si>
    <t>pessanha_guilherme@hotmail.com</t>
  </si>
  <si>
    <t>Joana Belmar da Costa Rodrigues da Silva</t>
  </si>
  <si>
    <t>joanabelmar.edfisica@gmail.com</t>
  </si>
  <si>
    <t>Jorge Marcelo Titiry Pinto</t>
  </si>
  <si>
    <t>jorgetitiry@gmail.com</t>
  </si>
  <si>
    <t>Michel Rodney Lourenço de Souza</t>
  </si>
  <si>
    <t>michelrodneyls@gmail.com</t>
  </si>
  <si>
    <t>Michelle de Aguiar Zacaria</t>
  </si>
  <si>
    <t>michelle.aguiarz@gmail.com</t>
  </si>
  <si>
    <t>Paloma Moreira Martins</t>
  </si>
  <si>
    <t>pammoreira_7@hotmail.com</t>
  </si>
  <si>
    <t>Átilla Brandon Sousa Alves</t>
  </si>
  <si>
    <t>atillabrandon23@gmail.com</t>
  </si>
  <si>
    <t>Bruna Barbosa Barreto</t>
  </si>
  <si>
    <t>bruna.bbarreto170@gmail.com</t>
  </si>
  <si>
    <t>Edwards José Laurentino Neto</t>
  </si>
  <si>
    <t>edwardslaurentino@gmail.com</t>
  </si>
  <si>
    <t>SC</t>
  </si>
  <si>
    <t>Lara França da Silva</t>
  </si>
  <si>
    <t>larafrancasilva@gmail.com</t>
  </si>
  <si>
    <t>Nattan Fernandes Sant'Anna</t>
  </si>
  <si>
    <t>nattan.fernandes@unigranrio.edu.br</t>
  </si>
  <si>
    <t>Odylio Henrique Brandão Gonçalves</t>
  </si>
  <si>
    <t>odylio39@gmail.com</t>
  </si>
  <si>
    <t>Carolina Rodrigues da Silva</t>
  </si>
  <si>
    <t>carolabc.carolina@gmail.com</t>
  </si>
  <si>
    <t>Eliziane das Chagas dos Santos Rios</t>
  </si>
  <si>
    <t>eliziane.rios.educ.fisica@gmail.com</t>
  </si>
  <si>
    <t>RO</t>
  </si>
  <si>
    <t>Júnia Moreira Macedo</t>
  </si>
  <si>
    <t>junia.moreira.macedo@gmail.com</t>
  </si>
  <si>
    <t>MA</t>
  </si>
  <si>
    <t>Kennedy Cristian Alves de Sousa</t>
  </si>
  <si>
    <t>kennedy.kennedy@hotmail.com</t>
  </si>
  <si>
    <t>Larissa Riskalla Talamini Souto</t>
  </si>
  <si>
    <t>larissa_r_t@hotmail.com</t>
  </si>
  <si>
    <t>Ligia Raianne da Silva Moura</t>
  </si>
  <si>
    <t>mouraligia18@gmail.com</t>
  </si>
  <si>
    <t>Adriana Alves Fortino</t>
  </si>
  <si>
    <t>adrianafortino@hotmail.com</t>
  </si>
  <si>
    <t>Carlos Eduardo Pereira de Souza</t>
  </si>
  <si>
    <t>carloseduardofisio@hotmail.com</t>
  </si>
  <si>
    <t>Leonardo Henrique Monteiro de Carvalho</t>
  </si>
  <si>
    <t>leonardocarvalho@gmail.com</t>
  </si>
  <si>
    <t>Márcia Cristina Belino Tristão Bim</t>
  </si>
  <si>
    <t>rekatsumi@gmail.com</t>
  </si>
  <si>
    <t>Francine Castro Escobar Furlani</t>
  </si>
  <si>
    <t>francine.escobar@hotmail.com</t>
  </si>
  <si>
    <t>Isabelle da Nobrega Ferreira</t>
  </si>
  <si>
    <t>isabellenob@gmail.com</t>
  </si>
  <si>
    <t>Jonathan de Andrade Rocha</t>
  </si>
  <si>
    <t>jporttinari@gmail.com</t>
  </si>
  <si>
    <t>Jorge Fernando dos Santos</t>
  </si>
  <si>
    <t>jorgefernando.fisioterapia@gmail.com</t>
  </si>
  <si>
    <t>Naiara Trivério Camacho</t>
  </si>
  <si>
    <t>naiaratriverio@hotmail.com</t>
  </si>
  <si>
    <t>Silviane de Camargo Slembarski</t>
  </si>
  <si>
    <t>silviane.slembarski@hotmail.com</t>
  </si>
  <si>
    <t>Thales Carneiro Farias</t>
  </si>
  <si>
    <t>thalesfarias@hotmail.com</t>
  </si>
  <si>
    <t>Arinaldo de Sousa Almeida</t>
  </si>
  <si>
    <t>arinaldo_sa@yahoo.com.br</t>
  </si>
  <si>
    <t>Tiago Costa Esteves</t>
  </si>
  <si>
    <t>tiago_esteves_@hotmail.com</t>
  </si>
  <si>
    <t>Flaviana Costa Cavalcante Feitosa</t>
  </si>
  <si>
    <t>fcflavianacosta@gmail.com</t>
  </si>
  <si>
    <t>Gelson Gonçalves</t>
  </si>
  <si>
    <t>drgelsonconte@gmail.com</t>
  </si>
  <si>
    <t>Maria Carolina Carvalho dos Santos Schmitz</t>
  </si>
  <si>
    <t>carollfisioterapia@gmail.com</t>
  </si>
  <si>
    <t>Izabella Bárbara de Araújo Paz Melo</t>
  </si>
  <si>
    <t>IZABELLA.PAZ@HOTMAIL.COM</t>
  </si>
  <si>
    <t>PI</t>
  </si>
  <si>
    <t>Jeana Carla da Silva Borges</t>
  </si>
  <si>
    <t>jeanacarlaborges@gmail.com</t>
  </si>
  <si>
    <t>Leandro Caramuru Pozzo</t>
  </si>
  <si>
    <t>leandrocpozzo@gmail.com</t>
  </si>
  <si>
    <t>Maria Alice Santos Tavares</t>
  </si>
  <si>
    <t>alicesantostavares@gmail.com</t>
  </si>
  <si>
    <t>Monica Schreiber</t>
  </si>
  <si>
    <t>schreiber.monica7@gmail.com</t>
  </si>
  <si>
    <t>Cleber da Penha</t>
  </si>
  <si>
    <t>cleber.dapenha@yahoo.com</t>
  </si>
  <si>
    <t>Ricardo Bezerra Duarte Neto</t>
  </si>
  <si>
    <t>ftricardoduarte@hotmail.com</t>
  </si>
  <si>
    <t>Rosangela Romano Lopes John</t>
  </si>
  <si>
    <t>rosangelajohn@souunisuam.com.br</t>
  </si>
  <si>
    <t>Luzianne Feijo Alexandre Paiva Guimarães</t>
  </si>
  <si>
    <t>LUZIFEIJOTO@YAHOO.COM.BR</t>
  </si>
  <si>
    <t>Amauri Bueno de Oliveira</t>
  </si>
  <si>
    <t>amauri.oliveira@ebserh.gov.br</t>
  </si>
  <si>
    <t>Ana Carolinne Rodrigues Nogueira</t>
  </si>
  <si>
    <t>nogueiracarolinne@gmail.com</t>
  </si>
  <si>
    <t>Jéssica Pinto Martins do Rio</t>
  </si>
  <si>
    <t>jess.rio@hotmail.com</t>
  </si>
  <si>
    <t>Júlia Fernanda Magalhães Gomes Cruz</t>
  </si>
  <si>
    <t>segredodajulia@yahoo.com.br</t>
  </si>
  <si>
    <t>Larissa Carqueija Barranco</t>
  </si>
  <si>
    <t>larissabarranco@hotmail.com</t>
  </si>
  <si>
    <t>Maicon Vinicius dos Santos Nazareth</t>
  </si>
  <si>
    <t>viniciussantos.fisio@gmail.com</t>
  </si>
  <si>
    <t>Paola Peixoto dos Santos</t>
  </si>
  <si>
    <t>paola.peixotoni@gmail.com</t>
  </si>
  <si>
    <t>Rachel Marini Figueira Chiote Alves de Oliveira</t>
  </si>
  <si>
    <t>rachel.mchiote@gmail.com</t>
  </si>
  <si>
    <t>Roberta de Souza Teixeira Ribeiro</t>
  </si>
  <si>
    <t>roberta.ribeiro.ef@hotmail.com</t>
  </si>
  <si>
    <t>Danielle Gonçalves Ramos</t>
  </si>
  <si>
    <t>danielle.idealfisio@gmail.com</t>
  </si>
  <si>
    <t>Mary Helena Vasconcelos</t>
  </si>
  <si>
    <t>mary@tce.ce.gov.br</t>
  </si>
  <si>
    <t>Ana Nery de Castro Feitosa</t>
  </si>
  <si>
    <t>ananfeitosa@yahoo.com.br</t>
  </si>
  <si>
    <t>Cristianne Rafael Campos</t>
  </si>
  <si>
    <t>crcampos.crc@gmail.com</t>
  </si>
  <si>
    <t>Vinicius da Silva Freitas</t>
  </si>
  <si>
    <t>viniciuscarvalho34@hotmail.com</t>
  </si>
  <si>
    <t>Fabiana Santos Aires</t>
  </si>
  <si>
    <t>lotusniteroi@gmail.com</t>
  </si>
  <si>
    <t>Paulo César de Lima Andrelino</t>
  </si>
  <si>
    <t>pandrelino@hotmail.com</t>
  </si>
  <si>
    <t>Wesley Ronney Aires do Souza</t>
  </si>
  <si>
    <t>wesled.fisica@hotmail.com</t>
  </si>
  <si>
    <t>Yuri Rodrigues Luz de Araujo</t>
  </si>
  <si>
    <t>yuri.rluz01@gmail.com</t>
  </si>
  <si>
    <t>Tiago Madeira Sousa</t>
  </si>
  <si>
    <t>tiagolevita@gmail.com</t>
  </si>
  <si>
    <t>UNISUAM-POLO-MA-UB</t>
  </si>
  <si>
    <t>Camila Sarney Costa Pflueger</t>
  </si>
  <si>
    <t>camila_sarney@hotmail.com</t>
  </si>
  <si>
    <t>Sileyda Christina Maia Costa</t>
  </si>
  <si>
    <t>syleida21@gmail.com</t>
  </si>
  <si>
    <t>Cesar Ricardo Simioni Campello</t>
  </si>
  <si>
    <t>cesand@terra.com.br</t>
  </si>
  <si>
    <t>Ricardo Gomes de Sousa</t>
  </si>
  <si>
    <t>ricardo.gomes@ifma.edu.br</t>
  </si>
  <si>
    <t>Ana Karina Arruda Abdala Soares</t>
  </si>
  <si>
    <t>akabdala@yahoo.com.br</t>
  </si>
  <si>
    <t>Iane Castro Rodrigues</t>
  </si>
  <si>
    <t>nane.castro@uol.com.br</t>
  </si>
  <si>
    <t>Janice Regina Moreira Bastos</t>
  </si>
  <si>
    <t>janicermb@gmail.com</t>
  </si>
  <si>
    <t>Mauro Ribeiro Balata</t>
  </si>
  <si>
    <t>m_balata@yahoo.com.br</t>
  </si>
  <si>
    <t>Maria Patrícia Rodrigues Santos Barroso</t>
  </si>
  <si>
    <t>mpatry17@gmail.com</t>
  </si>
  <si>
    <t>Milena de Oliveira Soares Silva</t>
  </si>
  <si>
    <t>Milenaosoares@hotmail.com</t>
  </si>
  <si>
    <t>Cláudia Conceição de Aguiar Lopes</t>
  </si>
  <si>
    <t>clau_endo@hotmail.com</t>
  </si>
  <si>
    <t>Talita Carine Feitosa Medeiros</t>
  </si>
  <si>
    <t>talita_fisio13@hotmail.com</t>
  </si>
  <si>
    <t>Afrânio Ramalho Feitoza dos Santos</t>
  </si>
  <si>
    <t>afraniopersonal@gmail.com</t>
  </si>
  <si>
    <t>Ana Carolina Sebastião da Silva</t>
  </si>
  <si>
    <t>carol.marques_125@hotmail.com</t>
  </si>
  <si>
    <t>Arthur Coutinho Pacheco</t>
  </si>
  <si>
    <t>arthur-pacheco@live.com</t>
  </si>
  <si>
    <t>Benize da Cruz Souza</t>
  </si>
  <si>
    <t>sbenize@hotmail.com</t>
  </si>
  <si>
    <t>Cristiane Pires Motta</t>
  </si>
  <si>
    <t>cpiresmotta@icloud.com</t>
  </si>
  <si>
    <t>Fernanda da Rocha Mourão</t>
  </si>
  <si>
    <t>fernandadarochamourao6@gmail.com</t>
  </si>
  <si>
    <t>Guilherme da Cunha Ferreira</t>
  </si>
  <si>
    <t>guicferreira92@outlook.com</t>
  </si>
  <si>
    <t>Ivan Rafael Reis e Silva Cavalcanti</t>
  </si>
  <si>
    <t>rafaelreisfisioterapeuta@gmail.com</t>
  </si>
  <si>
    <t>Jemerson José Polli Oliveira</t>
  </si>
  <si>
    <t>dr_jemerson@hotmail.com</t>
  </si>
  <si>
    <t>Jorge Alberto Arrigoni Coelho</t>
  </si>
  <si>
    <t>arrigonijorge68@gmail.com</t>
  </si>
  <si>
    <t>Karen Taís Cavalcanti de Almeida Saraiva</t>
  </si>
  <si>
    <t>karentais.a@gmail.com</t>
  </si>
  <si>
    <t>Larissa Nogueira Ferreira</t>
  </si>
  <si>
    <t>ft.larissaf@gmail.com</t>
  </si>
  <si>
    <t>Neidymara Viana Gomes do Amaral</t>
  </si>
  <si>
    <t>neidy_viana@hotmail.com</t>
  </si>
  <si>
    <t>Rodrigo Pedreira da Silva</t>
  </si>
  <si>
    <t>rbk1981liberdade@gmail.com</t>
  </si>
  <si>
    <t>Roger Flores de Carvalho</t>
  </si>
  <si>
    <t>carvalho_sr49@yahoo.com</t>
  </si>
  <si>
    <t>Thalisson Barreto da Silva</t>
  </si>
  <si>
    <t>thalissonbarreto@gmail.com</t>
  </si>
  <si>
    <t>Pré-Inscrito</t>
  </si>
  <si>
    <t>Washington da Silva Matos</t>
  </si>
  <si>
    <t>wsmatos83@gmail.com</t>
  </si>
  <si>
    <t>Ângela Costa Marques</t>
  </si>
  <si>
    <t>angelacm.estudante@gmail.com</t>
  </si>
  <si>
    <t>Tayssa da Fonseca Sabino</t>
  </si>
  <si>
    <t>tayssa-fs@hotmail.com</t>
  </si>
  <si>
    <t>Thaís de Souza Horsth</t>
  </si>
  <si>
    <t>thais.horsth@gmail.com</t>
  </si>
  <si>
    <t>Larissa Mello Dias</t>
  </si>
  <si>
    <t>ft.larissa@hotmail.com</t>
  </si>
  <si>
    <t>Kátia Regina de Carvalho Soares</t>
  </si>
  <si>
    <t>prof.katiarcsoares@gmail.com</t>
  </si>
  <si>
    <t>Luciana Almeida Ottoni de Luna Freire</t>
  </si>
  <si>
    <t>lucianalunafreire@hotmail.com</t>
  </si>
  <si>
    <t>Marina Jacobucci Pellegrini</t>
  </si>
  <si>
    <t>marinajpellegrini@hotmail.com</t>
  </si>
  <si>
    <t>Wellington Costa Reis de Andrade</t>
  </si>
  <si>
    <t>wellingtoncra@hotmail.com</t>
  </si>
  <si>
    <t>Ana Carla Gonzaga de Oliveira</t>
  </si>
  <si>
    <t>anacarlagonzaga@hotmail.com</t>
  </si>
  <si>
    <t>Ivan de Araujo Barros</t>
  </si>
  <si>
    <t>ivanbarros.fisio@gmail.com</t>
  </si>
  <si>
    <t>Karina Reis da Silva</t>
  </si>
  <si>
    <t>karinareis.edufisica@gmail.com</t>
  </si>
  <si>
    <t>Mayra Gomes Soares Silva</t>
  </si>
  <si>
    <t>mayra.soaress@gmail.com</t>
  </si>
  <si>
    <t>Pérsia do Nascimento Abrahão</t>
  </si>
  <si>
    <t>persia_abrahao@yahoo.com.br</t>
  </si>
  <si>
    <t>Rodrigo Campos Ferreira</t>
  </si>
  <si>
    <t>rcfpas20@gmail.com</t>
  </si>
  <si>
    <t>Elvys Alexandre de Oliveira</t>
  </si>
  <si>
    <t>elvysfisio@gmail.com</t>
  </si>
  <si>
    <t>Mateus Ferreira Rêgo</t>
  </si>
  <si>
    <t>mateus-rego@hotmail.com</t>
  </si>
  <si>
    <t>Alessandra Porto Pereira Galdez</t>
  </si>
  <si>
    <t>alessandragaldez@hotmail.com</t>
  </si>
  <si>
    <t>Alessandra Sousa Soares</t>
  </si>
  <si>
    <t>enfalessandrassoares@gmail.com</t>
  </si>
  <si>
    <t>Aretuza Cesar Santos</t>
  </si>
  <si>
    <t>aretuza.fisio@yahoo.com.br</t>
  </si>
  <si>
    <t>Leonardo.mq@hotmail.com</t>
  </si>
  <si>
    <t>Paulo Renê Faria de Almeida Oliveira</t>
  </si>
  <si>
    <t>paulorene.farmacia@gmail.com</t>
  </si>
  <si>
    <t>Vinicius Secchin Felix</t>
  </si>
  <si>
    <t>vinofisio2@hotmail.com</t>
  </si>
  <si>
    <t>Júlio Marcos Leite Pereira</t>
  </si>
  <si>
    <t>leitejulio760@gmail.com</t>
  </si>
  <si>
    <t>Maria Eduarda Alves Lyra</t>
  </si>
  <si>
    <t>enfermariaeduarda@gmail.com</t>
  </si>
  <si>
    <t>Thais Morais de Sales</t>
  </si>
  <si>
    <t>tasalles21@hotmail.com</t>
  </si>
  <si>
    <t>Leonardo Luiz de Oliveira Costa</t>
  </si>
  <si>
    <t>Bruno de Souza Nascimento</t>
  </si>
  <si>
    <t>Eduardo Santos da Costa Moreira</t>
  </si>
  <si>
    <t>Sidney Fernandes da Silva</t>
  </si>
  <si>
    <t>Valéria Oliveira dos Santos Nepomoceno</t>
  </si>
  <si>
    <t>Carlos Eduardo Santos</t>
  </si>
  <si>
    <t>Carlos Roberto de Lima Passos</t>
  </si>
  <si>
    <t>Daniella de Araújo Mello do Nascimento</t>
  </si>
  <si>
    <t>Daniely Costa Rosalino Lamin</t>
  </si>
  <si>
    <t>Ermelinda de Fatima Macedo da Silva</t>
  </si>
  <si>
    <t>Fernando Kerysson Coimbra Batista</t>
  </si>
  <si>
    <t>João Eduardo Machado da Costa Antunes</t>
  </si>
  <si>
    <t>Leonardo Eglan Moreira da Costa</t>
  </si>
  <si>
    <t>Renan Pereira Campos</t>
  </si>
  <si>
    <t>Rodrigo Santos Felismino</t>
  </si>
  <si>
    <t>Silane dos Santos Sousa</t>
  </si>
  <si>
    <t>Julio Cesar de Oliveira Muniz Cunha</t>
  </si>
  <si>
    <t>Luiza Ferreira Moreira</t>
  </si>
  <si>
    <t>Willy de Vasconcellos Bento</t>
  </si>
  <si>
    <t>Ygor Teixeira da Silva</t>
  </si>
  <si>
    <t>bruno30nascimento.bn@gmail.com</t>
  </si>
  <si>
    <t>eduardo.moreira.ft@gmail.com</t>
  </si>
  <si>
    <t>sfdsilva@gmail.com</t>
  </si>
  <si>
    <t>valeriajugui@yahoo.com.br</t>
  </si>
  <si>
    <t>cesantosmedicina@gmail.com</t>
  </si>
  <si>
    <t>carlosdelimamalu@hotmail.com</t>
  </si>
  <si>
    <t>daniella.araujomello@hotmail.com</t>
  </si>
  <si>
    <t>danielylamin@hotmail.com</t>
  </si>
  <si>
    <t>ludifa2006@hotmail.com</t>
  </si>
  <si>
    <t>keryssoncoimbra@hotmail.com</t>
  </si>
  <si>
    <t>jeduardo.antunes33@gmail.com</t>
  </si>
  <si>
    <t>eglancosta@gmail.com</t>
  </si>
  <si>
    <t>renanpc_enf@hotmail.com</t>
  </si>
  <si>
    <t>rfelismino@gmail.com</t>
  </si>
  <si>
    <t>silane-sousa@hotmail.com</t>
  </si>
  <si>
    <t>joaopaulo.arruda.fisio@gmail.com</t>
  </si>
  <si>
    <t>cinesioliveira2@gmail.com</t>
  </si>
  <si>
    <t>luiza.moreira05@hotmail.com</t>
  </si>
  <si>
    <t>willybento@hotmail.com</t>
  </si>
  <si>
    <t>silvarogy@hotmail.com</t>
  </si>
  <si>
    <t>Adriana Tavares Kelesoglu</t>
  </si>
  <si>
    <t>fga.adrianakelesoglu@gmail.com</t>
  </si>
  <si>
    <t>Maria José Soares Azevedo</t>
  </si>
  <si>
    <t>majosesores@outlook.com</t>
  </si>
  <si>
    <t xml:space="preserve">Natália Gomes Esteves Graça </t>
  </si>
  <si>
    <t>nati_gomes@icloud.com</t>
  </si>
  <si>
    <t>Cancelada</t>
  </si>
  <si>
    <t>-</t>
  </si>
  <si>
    <t>13/12/2022</t>
  </si>
  <si>
    <t>16/12/2022</t>
  </si>
  <si>
    <t>17/12/2022</t>
  </si>
  <si>
    <t>19/12/2022</t>
  </si>
  <si>
    <t>20/12/2022</t>
  </si>
  <si>
    <t>21/12/2022</t>
  </si>
  <si>
    <t>22/12/2022</t>
  </si>
  <si>
    <t>30/12/2022</t>
  </si>
  <si>
    <t>14/02/2023</t>
  </si>
  <si>
    <t>17/02/2023</t>
  </si>
  <si>
    <t>22/02/2023</t>
  </si>
  <si>
    <t>23/02/2023</t>
  </si>
  <si>
    <t>02/03/2023</t>
  </si>
  <si>
    <t>24/02/2023</t>
  </si>
  <si>
    <t>João Paulo Miranda Junior</t>
  </si>
  <si>
    <t>professorjoao123@gmail.com</t>
  </si>
  <si>
    <t>Carlos Alberto Cordella Junior</t>
  </si>
  <si>
    <t>cordellateam@gmail.com</t>
  </si>
  <si>
    <t>Dionatan dos Santos</t>
  </si>
  <si>
    <t>dionatanquiropraxia@gmail.com</t>
  </si>
  <si>
    <t>Anna Fontes Baptista</t>
  </si>
  <si>
    <t>afontesfisio@gmail.com</t>
  </si>
  <si>
    <t>Pedro Victor Tavares Gregorio</t>
  </si>
  <si>
    <t>pedrogregorioprof@gmail.com</t>
  </si>
  <si>
    <t>João Pedro Delgado de Almeida</t>
  </si>
  <si>
    <t>joaopedrodelgadod@gmail.com</t>
  </si>
  <si>
    <t>Ricardo Liberalli Miguez</t>
  </si>
  <si>
    <t>rliberalli@yahoo.com.br</t>
  </si>
  <si>
    <t>Ana Carolina da Rocha Pereira Canto</t>
  </si>
  <si>
    <t>ninafisiorj@hotmail.com</t>
  </si>
  <si>
    <t>Vivian Corrêa de Oliveira Marçal</t>
  </si>
  <si>
    <t>vivianmarcal52@gmail.com</t>
  </si>
  <si>
    <t>Gerson de Menezes Freitas Alfredo</t>
  </si>
  <si>
    <t>gersonfisio@ig.com.br</t>
  </si>
  <si>
    <t>Benjamim da Silva Moreira</t>
  </si>
  <si>
    <t>fisiobenjamim@hotmail.com</t>
  </si>
  <si>
    <t>Filipe da Silva Reis</t>
  </si>
  <si>
    <t>filipe_reis21@yahoo.com.br</t>
  </si>
  <si>
    <t>Cosme Clei Inácio de Jesus</t>
  </si>
  <si>
    <t>cosmeinaciodejesus@gmail.com</t>
  </si>
  <si>
    <t>Leonardo Ribeiro de Souza</t>
  </si>
  <si>
    <t>Leorisoribeiro@Gmail.com</t>
  </si>
  <si>
    <t>Louise Acalantis Pereira Pires Fernandes</t>
  </si>
  <si>
    <t>louiseacalantis@hotmail.com</t>
  </si>
  <si>
    <t>Wagner José Fagundes Lima</t>
  </si>
  <si>
    <t>fagundeslwagner@gmail.com</t>
  </si>
  <si>
    <t>Júlia Maria Vasconcelos Marinho Davino Rytchyskyi</t>
  </si>
  <si>
    <t>rytchjr@hotmail.com</t>
  </si>
  <si>
    <t>Juan Gonçalves Pereira</t>
  </si>
  <si>
    <t>juangpereira12@gmail.com</t>
  </si>
  <si>
    <t>Thátira Balestrero Camilo</t>
  </si>
  <si>
    <t>thatirabalestrero@gmail.com</t>
  </si>
  <si>
    <t>FTO1158 - Laura de Oliveira</t>
  </si>
  <si>
    <t>Alessandro Pereira dos Santos</t>
  </si>
  <si>
    <t>alessandro007santos@gmail.com</t>
  </si>
  <si>
    <t>Michael Frank Soares Sabino</t>
  </si>
  <si>
    <t>michaelfono@gmail.com</t>
  </si>
  <si>
    <t>Jailan Carlos Lima da Silva</t>
  </si>
  <si>
    <t>jailancarloslimadasilva@gmail.com</t>
  </si>
  <si>
    <t>Nihil Scarpine Malheiros</t>
  </si>
  <si>
    <t>nihil23@hotmail.com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</si>
</sst>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3" x14ac:knownFonts="1">
    <font>
      <sz val="11"/>
      <color theme="1"/>
      <name val="Calibri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F2F2F2"/>
        <bgColor rgb="FFF2F2F2"/>
      </patternFill>
    </fill>
    <fill>
      <patternFill patternType="solid">
        <fgColor rgb="FF92D050"/>
        <bgColor rgb="FFD8D8D8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0" fillId="0" borderId="0" xfId="0" applyFont="1" applyAlignment="1">
      <alignment horizontal="center" vertical="center"/>
    </xf>
    <xf numFmtId="1" fontId="10" fillId="0" borderId="0" xfId="0" applyNumberFormat="1" applyFont="1" applyAlignment="1">
      <alignment horizontal="center" vertical="center"/>
    </xf>
    <xf numFmtId="14" fontId="10" fillId="0" borderId="0" xfId="0" applyNumberFormat="1" applyFont="1" applyAlignment="1">
      <alignment horizontal="center" vertical="center"/>
    </xf>
    <xf numFmtId="49" fontId="11" fillId="2" borderId="3" xfId="0" applyNumberFormat="1" applyFont="1" applyFill="1" applyBorder="1" applyAlignment="1">
      <alignment horizontal="center" vertical="center"/>
    </xf>
    <xf numFmtId="14" fontId="11" fillId="2" borderId="3" xfId="0" applyNumberFormat="1" applyFont="1" applyFill="1" applyBorder="1" applyAlignment="1">
      <alignment horizontal="center" vertical="center"/>
    </xf>
    <xf numFmtId="1" fontId="11" fillId="2" borderId="3" xfId="0" applyNumberFormat="1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14" fontId="10" fillId="3" borderId="1" xfId="0" applyNumberFormat="1" applyFont="1" applyFill="1" applyBorder="1" applyAlignment="1">
      <alignment horizontal="center" vertical="center"/>
    </xf>
    <xf numFmtId="1" fontId="10" fillId="3" borderId="1" xfId="0" applyNumberFormat="1" applyFont="1" applyFill="1" applyBorder="1" applyAlignment="1">
      <alignment horizontal="center" vertical="center"/>
    </xf>
    <xf numFmtId="49" fontId="10" fillId="0" borderId="0" xfId="0" applyNumberFormat="1" applyFont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14" fontId="12" fillId="2" borderId="2" xfId="0" applyNumberFormat="1" applyFont="1" applyFill="1" applyBorder="1" applyAlignment="1">
      <alignment horizontal="center" vertical="center"/>
    </xf>
    <xf numFmtId="49" fontId="11" fillId="4" borderId="3" xfId="0" applyNumberFormat="1" applyFont="1" applyFill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14" fontId="9" fillId="0" borderId="2" xfId="0" applyNumberFormat="1" applyFont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/>
    </xf>
    <xf numFmtId="14" fontId="9" fillId="0" borderId="0" xfId="0" applyNumberFormat="1" applyFont="1" applyAlignment="1">
      <alignment horizontal="center" vertical="center"/>
    </xf>
    <xf numFmtId="0" fontId="9" fillId="5" borderId="2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49" fontId="10" fillId="0" borderId="4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</cellXfs>
  <cellStyles count="1">
    <cellStyle name="Normal" xfId="0" builtinId="0"/>
  </cellStyles>
  <dxfs count="4"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ECECEC"/>
          <bgColor rgb="FFECECEC"/>
        </patternFill>
      </fill>
    </dxf>
    <dxf>
      <fill>
        <patternFill patternType="solid">
          <fgColor theme="0"/>
          <bgColor theme="0"/>
        </patternFill>
      </fill>
    </dxf>
  </dxfs>
  <tableStyles count="1">
    <tableStyle name="stats3-style" pivot="0" count="3" xr9:uid="{00000000-0011-0000-FFFF-FFFF00000000}">
      <tableStyleElement type="headerRow" dxfId="3"/>
      <tableStyleElement type="firstRowStripe" dxfId="2"/>
      <tableStyleElement type="secondRow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customschemas.google.com/relationships/workbookmetadata" Target="metadata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15" Type="http://schemas.openxmlformats.org/officeDocument/2006/relationships/styles" Target="styles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993"/>
  <sheetViews>
    <sheetView workbookViewId="0">
      <pane xSplit="4" ySplit="1" topLeftCell="E494" activePane="bottomRight" state="frozen"/>
      <selection pane="topRight" activeCell="E1" sqref="E1"/>
      <selection pane="bottomLeft" activeCell="A2" sqref="A2"/>
      <selection pane="bottomRight" activeCell="A533" sqref="A533"/>
    </sheetView>
  </sheetViews>
  <sheetFormatPr baseColWidth="10" defaultColWidth="14.5" defaultRowHeight="15" customHeight="1" x14ac:dyDescent="0.2"/>
  <cols>
    <col min="1" max="1" width="14.6640625" bestFit="1" customWidth="1"/>
    <col min="2" max="2" width="44.33203125" customWidth="1"/>
    <col min="3" max="3" width="30.83203125" customWidth="1"/>
    <col min="4" max="4" width="13.6640625" customWidth="1"/>
    <col min="5" max="5" width="4.33203125" customWidth="1"/>
    <col min="6" max="6" width="14.33203125" customWidth="1"/>
    <col min="7" max="7" width="23.33203125" customWidth="1"/>
    <col min="8" max="8" width="24" customWidth="1"/>
    <col min="9" max="9" width="14.33203125" customWidth="1"/>
    <col min="10" max="10" width="25.5" customWidth="1"/>
    <col min="11" max="11" width="20" customWidth="1"/>
    <col min="12" max="12" width="20.1640625" customWidth="1"/>
    <col min="13" max="13" width="17.1640625" customWidth="1"/>
    <col min="14" max="14" width="27" customWidth="1"/>
    <col min="15" max="26" width="8.83203125" customWidth="1"/>
  </cols>
  <sheetData>
    <row r="1" spans="1:26" ht="15.75" customHeight="1" thickBot="1" x14ac:dyDescent="0.25">
      <c r="A1" s="13" t="s">
        <v>33</v>
      </c>
      <c r="B1" s="4" t="s">
        <v>34</v>
      </c>
      <c r="C1" s="4" t="s">
        <v>35</v>
      </c>
      <c r="D1" s="13" t="s">
        <v>36</v>
      </c>
      <c r="E1" s="13" t="s">
        <v>37</v>
      </c>
      <c r="F1" s="4" t="s">
        <v>38</v>
      </c>
      <c r="G1" s="5" t="s">
        <v>39</v>
      </c>
      <c r="H1" s="5" t="s">
        <v>40</v>
      </c>
      <c r="I1" s="13" t="s">
        <v>41</v>
      </c>
      <c r="J1" s="6" t="s">
        <v>42</v>
      </c>
      <c r="K1" s="6" t="s">
        <v>43</v>
      </c>
      <c r="L1" s="6" t="s">
        <v>44</v>
      </c>
      <c r="M1" s="6" t="s">
        <v>45</v>
      </c>
      <c r="N1" s="6" t="s">
        <v>46</v>
      </c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7" t="str">
        <f>IF(LEFT(DATA.SAGA!$C2,8)="Mestrado","Mestrado",
IF(LEFT(DATA.SAGA!C2,9)="Doutorado","Doutorado",
"Pós-Doutorado"))</f>
        <v>Mestrado</v>
      </c>
      <c r="B2" s="7" t="str">
        <f>DATA.SAGA!$D2</f>
        <v>Amanda da Silva Sales</v>
      </c>
      <c r="C2" s="7" t="str">
        <f>IF(DATA.SAGA!$F2="","Sem orientador",DATA.SAGA!$F2)</f>
        <v>Sem orientador</v>
      </c>
      <c r="D2" s="7" t="str">
        <f>DATA.SAGA!$H2</f>
        <v>Cancelado</v>
      </c>
      <c r="E2" s="7" t="str">
        <f>IF(DATA.SAGA!J2="","*",DATA.SAGA!J2)</f>
        <v>RJ</v>
      </c>
      <c r="F2" s="7">
        <f>YEAR(DATA.SAGA!$B2)</f>
        <v>2010</v>
      </c>
      <c r="G2" s="8" t="str">
        <f>IF(OR($D2="Pré-Inscrito",$D2="Matriculado",$D2="Trancado"),
IF($A2="Mestrado",DATA.SAGA!$B2+(365*24/12),DATA.SAGA!$B2+(365*48/12)),"*")</f>
        <v>*</v>
      </c>
      <c r="H2" s="9" t="str">
        <f t="shared" ref="H2" si="0">IF(OR($D2="Pré-Inscrito",$D2="Matriculado"),_xlfn.CONCAT(YEAR(G2),"-",IF(MONTH(G2)&lt;=6,1,2)),"*")</f>
        <v>*</v>
      </c>
      <c r="I2" s="7" t="str">
        <f>IF(DATA.SAGA!$I2="","*",YEAR(DATA.SAGA!$I2))</f>
        <v>*</v>
      </c>
      <c r="J2" s="9" t="str">
        <f ca="1">IF($D2="Formado",(DATA.SAGA!$I2-DATA.SAGA!$B2)/365*12,
IF(OR($D2="Pré-Inscrito",$D2="Matriculado",$D2="Pré-inscrito"),(TODAY()-DATA.SAGA!$B2)/365*12,"*"))</f>
        <v>*</v>
      </c>
      <c r="K2" s="9" t="str">
        <f t="shared" ref="K2:K65" si="1">IF($D2="Formado",$D2,
IF(OR($D2="Abandono",$D2="Desligado",$D2="Jubilado",$D2="Trancado",$D2="Titulado",$D2="Externo",$D2="Cancelado",$D2="Upgrade"),$D2,
IF($A2="Mestrado",IF($J2&lt;=18,$D2,IF($J2&lt;=24,"Defesa imediata",IF($J2&lt;=36,"Defesa EM ATRASO","JUBILAR"))),
IF($J2&lt;=42,$D2,IF($J2&lt;=48,"Defesa imediata",IF($J2&lt;=60,"Defesa EM ATRASO","JUBILAR"))))))</f>
        <v>Cancelado</v>
      </c>
      <c r="L2" s="9" t="str">
        <f t="shared" ref="L2:L65" si="2">IFERROR(VALUE(IF($K2="Formado",$J2,"")),"*")</f>
        <v>*</v>
      </c>
      <c r="M2" s="7" t="str">
        <f t="shared" ref="M2:M65" ca="1" si="3">IF($I2="*","*",
IF(YEAR(TODAY())-$I2&lt;6,"Egresso","Egresso &gt; 5 anos"))</f>
        <v>*</v>
      </c>
      <c r="N2" s="9" t="str">
        <f t="shared" ref="N2:N65" si="4">IF(AND(COUNTIF($B:$B,$B2)&gt;1,$A2="Doutorado"),"Sim","*")</f>
        <v>*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">
      <c r="A3" s="7" t="str">
        <f>IF(LEFT(DATA.SAGA!$C3,8)="Mestrado","Mestrado",
IF(LEFT(DATA.SAGA!C3,9)="Doutorado","Doutorado",
"Pós-Doutorado"))</f>
        <v>Mestrado</v>
      </c>
      <c r="B3" s="7" t="str">
        <f>DATA.SAGA!$D3</f>
        <v>Aline Carla Araújo Carvalho</v>
      </c>
      <c r="C3" s="7" t="str">
        <f>IF(DATA.SAGA!$F3="","Sem orientador",DATA.SAGA!$F3)</f>
        <v>Sem orientador</v>
      </c>
      <c r="D3" s="7" t="str">
        <f>DATA.SAGA!$H3</f>
        <v>Cancelado</v>
      </c>
      <c r="E3" s="7" t="str">
        <f>IF(DATA.SAGA!J3="","*",DATA.SAGA!J3)</f>
        <v>*</v>
      </c>
      <c r="F3" s="7">
        <f>YEAR(DATA.SAGA!$B3)</f>
        <v>2010</v>
      </c>
      <c r="G3" s="8" t="str">
        <f>IF(OR($D3="Pré-Inscrito",$D3="Matriculado",$D3="Trancado"),
IF($A3="Mestrado",DATA.SAGA!$B3+(365*24/12),DATA.SAGA!$B3+(365*48/12)),"*")</f>
        <v>*</v>
      </c>
      <c r="H3" s="9" t="str">
        <f t="shared" ref="H3:H66" si="5">IF(OR($D3="Pré-Inscrito",$D3="Matriculado"),_xlfn.CONCAT(YEAR(G3),"-",IF(MONTH(G3)&lt;=6,1,2)),"*")</f>
        <v>*</v>
      </c>
      <c r="I3" s="7" t="str">
        <f>IF(DATA.SAGA!$I3="","*",YEAR(DATA.SAGA!$I3))</f>
        <v>*</v>
      </c>
      <c r="J3" s="9" t="str">
        <f ca="1">IF($D3="Formado",(DATA.SAGA!$I3-DATA.SAGA!$B3)/365*12,
IF(OR($D3="Pré-Inscrito",$D3="Matriculado",$D3="Pré-inscrito"),(TODAY()-DATA.SAGA!$B3)/365*12,"*"))</f>
        <v>*</v>
      </c>
      <c r="K3" s="9" t="str">
        <f t="shared" si="1"/>
        <v>Cancelado</v>
      </c>
      <c r="L3" s="9" t="str">
        <f t="shared" si="2"/>
        <v>*</v>
      </c>
      <c r="M3" s="7" t="str">
        <f t="shared" ca="1" si="3"/>
        <v>*</v>
      </c>
      <c r="N3" s="9" t="str">
        <f t="shared" si="4"/>
        <v>*</v>
      </c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">
      <c r="A4" s="7" t="str">
        <f>IF(LEFT(DATA.SAGA!$C4,8)="Mestrado","Mestrado",
IF(LEFT(DATA.SAGA!C4,9)="Doutorado","Doutorado",
"Pós-Doutorado"))</f>
        <v>Mestrado</v>
      </c>
      <c r="B4" s="7" t="str">
        <f>DATA.SAGA!$D4</f>
        <v>Camila Gonçalves Santana</v>
      </c>
      <c r="C4" s="7" t="str">
        <f>IF(DATA.SAGA!$F4="","Sem orientador",DATA.SAGA!$F4)</f>
        <v>FTO1079 - Julio G. Silva</v>
      </c>
      <c r="D4" s="7" t="str">
        <f>DATA.SAGA!$H4</f>
        <v>Formado</v>
      </c>
      <c r="E4" s="7" t="str">
        <f>IF(DATA.SAGA!J4="","*",DATA.SAGA!J4)</f>
        <v>RJ</v>
      </c>
      <c r="F4" s="7">
        <f>YEAR(DATA.SAGA!$B4)</f>
        <v>2010</v>
      </c>
      <c r="G4" s="8" t="str">
        <f>IF(OR($D4="Pré-Inscrito",$D4="Matriculado",$D4="Trancado"),
IF($A4="Mestrado",DATA.SAGA!$B4+(365*24/12),DATA.SAGA!$B4+(365*48/12)),"*")</f>
        <v>*</v>
      </c>
      <c r="H4" s="9" t="str">
        <f t="shared" si="5"/>
        <v>*</v>
      </c>
      <c r="I4" s="7">
        <f>IF(DATA.SAGA!$I4="","*",YEAR(DATA.SAGA!$I4))</f>
        <v>2011</v>
      </c>
      <c r="J4" s="9">
        <f ca="1">IF($D4="Formado",(DATA.SAGA!$I4-DATA.SAGA!$B4)/365*12,
IF(OR($D4="Pré-Inscrito",$D4="Matriculado",$D4="Pré-inscrito"),(TODAY()-DATA.SAGA!$B4)/365*12,"*"))</f>
        <v>22.849315068493151</v>
      </c>
      <c r="K4" s="9" t="str">
        <f t="shared" si="1"/>
        <v>Formado</v>
      </c>
      <c r="L4" s="9">
        <f t="shared" ca="1" si="2"/>
        <v>22.849315068493151</v>
      </c>
      <c r="M4" s="7" t="str">
        <f t="shared" ca="1" si="3"/>
        <v>Egresso &gt; 5 anos</v>
      </c>
      <c r="N4" s="9" t="str">
        <f t="shared" si="4"/>
        <v>*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">
      <c r="A5" s="7" t="str">
        <f>IF(LEFT(DATA.SAGA!$C5,8)="Mestrado","Mestrado",
IF(LEFT(DATA.SAGA!C5,9)="Doutorado","Doutorado",
"Pós-Doutorado"))</f>
        <v>Mestrado</v>
      </c>
      <c r="B5" s="7" t="str">
        <f>DATA.SAGA!$D5</f>
        <v>Raquel de Oliveira Vieira Magalhães</v>
      </c>
      <c r="C5" s="7" t="str">
        <f>IF(DATA.SAGA!$F5="","Sem orientador",DATA.SAGA!$F5)</f>
        <v>FTO1084 - Cristina Marcia Dias</v>
      </c>
      <c r="D5" s="7" t="str">
        <f>DATA.SAGA!$H5</f>
        <v>Formado</v>
      </c>
      <c r="E5" s="7" t="str">
        <f>IF(DATA.SAGA!J5="","*",DATA.SAGA!J5)</f>
        <v>RJ</v>
      </c>
      <c r="F5" s="7">
        <f>YEAR(DATA.SAGA!$B5)</f>
        <v>2010</v>
      </c>
      <c r="G5" s="8" t="str">
        <f>IF(OR($D5="Pré-Inscrito",$D5="Matriculado",$D5="Trancado"),
IF($A5="Mestrado",DATA.SAGA!$B5+(365*24/12),DATA.SAGA!$B5+(365*48/12)),"*")</f>
        <v>*</v>
      </c>
      <c r="H5" s="9" t="str">
        <f t="shared" si="5"/>
        <v>*</v>
      </c>
      <c r="I5" s="7">
        <f>IF(DATA.SAGA!$I5="","*",YEAR(DATA.SAGA!$I5))</f>
        <v>2011</v>
      </c>
      <c r="J5" s="9">
        <f ca="1">IF($D5="Formado",(DATA.SAGA!$I5-DATA.SAGA!$B5)/365*12,
IF(OR($D5="Pré-Inscrito",$D5="Matriculado",$D5="Pré-inscrito"),(TODAY()-DATA.SAGA!$B5)/365*12,"*"))</f>
        <v>22.75068493150685</v>
      </c>
      <c r="K5" s="9" t="str">
        <f t="shared" si="1"/>
        <v>Formado</v>
      </c>
      <c r="L5" s="9">
        <f t="shared" ca="1" si="2"/>
        <v>22.75068493150685</v>
      </c>
      <c r="M5" s="7" t="str">
        <f t="shared" ca="1" si="3"/>
        <v>Egresso &gt; 5 anos</v>
      </c>
      <c r="N5" s="9" t="str">
        <f t="shared" si="4"/>
        <v>*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">
      <c r="A6" s="7" t="str">
        <f>IF(LEFT(DATA.SAGA!$C6,8)="Mestrado","Mestrado",
IF(LEFT(DATA.SAGA!C6,9)="Doutorado","Doutorado",
"Pós-Doutorado"))</f>
        <v>Mestrado</v>
      </c>
      <c r="B6" s="7" t="str">
        <f>DATA.SAGA!$D6</f>
        <v>Bruno Lucas Gonçalves</v>
      </c>
      <c r="C6" s="7" t="str">
        <f>IF(DATA.SAGA!$F6="","Sem orientador",DATA.SAGA!$F6)</f>
        <v>EDF1069 - Miriam R. Mainenti</v>
      </c>
      <c r="D6" s="7" t="str">
        <f>DATA.SAGA!$H6</f>
        <v>Formado</v>
      </c>
      <c r="E6" s="7" t="str">
        <f>IF(DATA.SAGA!J6="","*",DATA.SAGA!J6)</f>
        <v>RJ</v>
      </c>
      <c r="F6" s="7">
        <f>YEAR(DATA.SAGA!$B6)</f>
        <v>2010</v>
      </c>
      <c r="G6" s="8" t="str">
        <f>IF(OR($D6="Pré-Inscrito",$D6="Matriculado",$D6="Trancado"),
IF($A6="Mestrado",DATA.SAGA!$B6+(365*24/12),DATA.SAGA!$B6+(365*48/12)),"*")</f>
        <v>*</v>
      </c>
      <c r="H6" s="9" t="str">
        <f t="shared" si="5"/>
        <v>*</v>
      </c>
      <c r="I6" s="7">
        <f>IF(DATA.SAGA!$I6="","*",YEAR(DATA.SAGA!$I6))</f>
        <v>2011</v>
      </c>
      <c r="J6" s="9">
        <f ca="1">IF($D6="Formado",(DATA.SAGA!$I6-DATA.SAGA!$B6)/365*12,
IF(OR($D6="Pré-Inscrito",$D6="Matriculado",$D6="Pré-inscrito"),(TODAY()-DATA.SAGA!$B6)/365*12,"*"))</f>
        <v>22.652054794520545</v>
      </c>
      <c r="K6" s="9" t="str">
        <f t="shared" si="1"/>
        <v>Formado</v>
      </c>
      <c r="L6" s="9">
        <f t="shared" ca="1" si="2"/>
        <v>22.652054794520545</v>
      </c>
      <c r="M6" s="7" t="str">
        <f t="shared" ca="1" si="3"/>
        <v>Egresso &gt; 5 anos</v>
      </c>
      <c r="N6" s="9" t="str">
        <f t="shared" si="4"/>
        <v>*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7" t="str">
        <f>IF(LEFT(DATA.SAGA!$C7,8)="Mestrado","Mestrado",
IF(LEFT(DATA.SAGA!C7,9)="Doutorado","Doutorado",
"Pós-Doutorado"))</f>
        <v>Mestrado</v>
      </c>
      <c r="B7" s="7" t="str">
        <f>DATA.SAGA!$D7</f>
        <v>Patricia Junqueira Ferraz Baracat</v>
      </c>
      <c r="C7" s="7" t="str">
        <f>IF(DATA.SAGA!$F7="","Sem orientador",DATA.SAGA!$F7)</f>
        <v>FTO1096 - Arthur Ferreira</v>
      </c>
      <c r="D7" s="7" t="str">
        <f>DATA.SAGA!$H7</f>
        <v>Formado</v>
      </c>
      <c r="E7" s="7" t="str">
        <f>IF(DATA.SAGA!J7="","*",DATA.SAGA!J7)</f>
        <v>RJ</v>
      </c>
      <c r="F7" s="7">
        <f>YEAR(DATA.SAGA!$B7)</f>
        <v>2010</v>
      </c>
      <c r="G7" s="8" t="str">
        <f>IF(OR($D7="Pré-Inscrito",$D7="Matriculado",$D7="Trancado"),
IF($A7="Mestrado",DATA.SAGA!$B7+(365*24/12),DATA.SAGA!$B7+(365*48/12)),"*")</f>
        <v>*</v>
      </c>
      <c r="H7" s="9" t="str">
        <f t="shared" si="5"/>
        <v>*</v>
      </c>
      <c r="I7" s="7">
        <f>IF(DATA.SAGA!$I7="","*",YEAR(DATA.SAGA!$I7))</f>
        <v>2011</v>
      </c>
      <c r="J7" s="9">
        <f ca="1">IF($D7="Formado",(DATA.SAGA!$I7-DATA.SAGA!$B7)/365*12,
IF(OR($D7="Pré-Inscrito",$D7="Matriculado",$D7="Pré-inscrito"),(TODAY()-DATA.SAGA!$B7)/365*12,"*"))</f>
        <v>21.92876712328767</v>
      </c>
      <c r="K7" s="9" t="str">
        <f t="shared" si="1"/>
        <v>Formado</v>
      </c>
      <c r="L7" s="9">
        <f t="shared" ca="1" si="2"/>
        <v>21.92876712328767</v>
      </c>
      <c r="M7" s="7" t="str">
        <f t="shared" ca="1" si="3"/>
        <v>Egresso &gt; 5 anos</v>
      </c>
      <c r="N7" s="9" t="str">
        <f t="shared" si="4"/>
        <v>*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">
      <c r="A8" s="7" t="str">
        <f>IF(LEFT(DATA.SAGA!$C8,8)="Mestrado","Mestrado",
IF(LEFT(DATA.SAGA!C8,9)="Doutorado","Doutorado",
"Pós-Doutorado"))</f>
        <v>Mestrado</v>
      </c>
      <c r="B8" s="7" t="str">
        <f>DATA.SAGA!$D8</f>
        <v>Ana Carine de Oliveira Melo Martinez</v>
      </c>
      <c r="C8" s="7" t="str">
        <f>IF(DATA.SAGA!$F8="","Sem orientador",DATA.SAGA!$F8)</f>
        <v>Sem orientador</v>
      </c>
      <c r="D8" s="7" t="str">
        <f>DATA.SAGA!$H8</f>
        <v>Desligado</v>
      </c>
      <c r="E8" s="7" t="str">
        <f>IF(DATA.SAGA!J8="","*",DATA.SAGA!J8)</f>
        <v>BA</v>
      </c>
      <c r="F8" s="7">
        <f>YEAR(DATA.SAGA!$B8)</f>
        <v>2010</v>
      </c>
      <c r="G8" s="8" t="str">
        <f>IF(OR($D8="Pré-Inscrito",$D8="Matriculado",$D8="Trancado"),
IF($A8="Mestrado",DATA.SAGA!$B8+(365*24/12),DATA.SAGA!$B8+(365*48/12)),"*")</f>
        <v>*</v>
      </c>
      <c r="H8" s="9" t="str">
        <f t="shared" si="5"/>
        <v>*</v>
      </c>
      <c r="I8" s="7" t="str">
        <f>IF(DATA.SAGA!$I8="","*",YEAR(DATA.SAGA!$I8))</f>
        <v>*</v>
      </c>
      <c r="J8" s="9" t="str">
        <f ca="1">IF($D8="Formado",(DATA.SAGA!$I8-DATA.SAGA!$B8)/365*12,
IF(OR($D8="Pré-Inscrito",$D8="Matriculado",$D8="Pré-inscrito"),(TODAY()-DATA.SAGA!$B8)/365*12,"*"))</f>
        <v>*</v>
      </c>
      <c r="K8" s="9" t="str">
        <f t="shared" si="1"/>
        <v>Desligado</v>
      </c>
      <c r="L8" s="9" t="str">
        <f t="shared" si="2"/>
        <v>*</v>
      </c>
      <c r="M8" s="7" t="str">
        <f t="shared" ca="1" si="3"/>
        <v>*</v>
      </c>
      <c r="N8" s="9" t="str">
        <f t="shared" si="4"/>
        <v>*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">
      <c r="A9" s="7" t="str">
        <f>IF(LEFT(DATA.SAGA!$C9,8)="Mestrado","Mestrado",
IF(LEFT(DATA.SAGA!C9,9)="Doutorado","Doutorado",
"Pós-Doutorado"))</f>
        <v>Mestrado</v>
      </c>
      <c r="B9" s="7" t="str">
        <f>DATA.SAGA!$D9</f>
        <v>Marcelo Pereira Velloso</v>
      </c>
      <c r="C9" s="7" t="str">
        <f>IF(DATA.SAGA!$F9="","Sem orientador",DATA.SAGA!$F9)</f>
        <v>Sem orientador</v>
      </c>
      <c r="D9" s="7" t="str">
        <f>DATA.SAGA!$H9</f>
        <v>Desligado</v>
      </c>
      <c r="E9" s="7" t="str">
        <f>IF(DATA.SAGA!J9="","*",DATA.SAGA!J9)</f>
        <v>RJ</v>
      </c>
      <c r="F9" s="7">
        <f>YEAR(DATA.SAGA!$B9)</f>
        <v>2010</v>
      </c>
      <c r="G9" s="8" t="str">
        <f>IF(OR($D9="Pré-Inscrito",$D9="Matriculado",$D9="Trancado"),
IF($A9="Mestrado",DATA.SAGA!$B9+(365*24/12),DATA.SAGA!$B9+(365*48/12)),"*")</f>
        <v>*</v>
      </c>
      <c r="H9" s="9" t="str">
        <f t="shared" si="5"/>
        <v>*</v>
      </c>
      <c r="I9" s="7" t="str">
        <f>IF(DATA.SAGA!$I9="","*",YEAR(DATA.SAGA!$I9))</f>
        <v>*</v>
      </c>
      <c r="J9" s="9" t="str">
        <f ca="1">IF($D9="Formado",(DATA.SAGA!$I9-DATA.SAGA!$B9)/365*12,
IF(OR($D9="Pré-Inscrito",$D9="Matriculado",$D9="Pré-inscrito"),(TODAY()-DATA.SAGA!$B9)/365*12,"*"))</f>
        <v>*</v>
      </c>
      <c r="K9" s="9" t="str">
        <f t="shared" si="1"/>
        <v>Desligado</v>
      </c>
      <c r="L9" s="9" t="str">
        <f t="shared" si="2"/>
        <v>*</v>
      </c>
      <c r="M9" s="7" t="str">
        <f t="shared" ca="1" si="3"/>
        <v>*</v>
      </c>
      <c r="N9" s="9" t="str">
        <f t="shared" si="4"/>
        <v>*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">
      <c r="A10" s="7" t="str">
        <f>IF(LEFT(DATA.SAGA!$C10,8)="Mestrado","Mestrado",
IF(LEFT(DATA.SAGA!C10,9)="Doutorado","Doutorado",
"Pós-Doutorado"))</f>
        <v>Mestrado</v>
      </c>
      <c r="B10" s="7" t="str">
        <f>DATA.SAGA!$D10</f>
        <v>Othon Luiz Brum Almeida</v>
      </c>
      <c r="C10" s="7" t="str">
        <f>IF(DATA.SAGA!$F10="","Sem orientador",DATA.SAGA!$F10)</f>
        <v>FTO1133 - Antonio Guilherme</v>
      </c>
      <c r="D10" s="7" t="str">
        <f>DATA.SAGA!$H10</f>
        <v>Formado</v>
      </c>
      <c r="E10" s="7" t="str">
        <f>IF(DATA.SAGA!J10="","*",DATA.SAGA!J10)</f>
        <v>RJ</v>
      </c>
      <c r="F10" s="7">
        <f>YEAR(DATA.SAGA!$B10)</f>
        <v>2010</v>
      </c>
      <c r="G10" s="8" t="str">
        <f>IF(OR($D10="Pré-Inscrito",$D10="Matriculado",$D10="Trancado"),
IF($A10="Mestrado",DATA.SAGA!$B10+(365*24/12),DATA.SAGA!$B10+(365*48/12)),"*")</f>
        <v>*</v>
      </c>
      <c r="H10" s="9" t="str">
        <f t="shared" si="5"/>
        <v>*</v>
      </c>
      <c r="I10" s="7">
        <f>IF(DATA.SAGA!$I10="","*",YEAR(DATA.SAGA!$I10))</f>
        <v>2011</v>
      </c>
      <c r="J10" s="9">
        <f ca="1">IF($D10="Formado",(DATA.SAGA!$I10-DATA.SAGA!$B10)/365*12,
IF(OR($D10="Pré-Inscrito",$D10="Matriculado",$D10="Pré-inscrito"),(TODAY()-DATA.SAGA!$B10)/365*12,"*"))</f>
        <v>22.61917808219178</v>
      </c>
      <c r="K10" s="9" t="str">
        <f t="shared" si="1"/>
        <v>Formado</v>
      </c>
      <c r="L10" s="9">
        <f t="shared" ca="1" si="2"/>
        <v>22.61917808219178</v>
      </c>
      <c r="M10" s="7" t="str">
        <f t="shared" ca="1" si="3"/>
        <v>Egresso &gt; 5 anos</v>
      </c>
      <c r="N10" s="9" t="str">
        <f t="shared" si="4"/>
        <v>*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">
      <c r="A11" s="7" t="str">
        <f>IF(LEFT(DATA.SAGA!$C11,8)="Mestrado","Mestrado",
IF(LEFT(DATA.SAGA!C11,9)="Doutorado","Doutorado",
"Pós-Doutorado"))</f>
        <v>Mestrado</v>
      </c>
      <c r="B11" s="7" t="str">
        <f>DATA.SAGA!$D11</f>
        <v>José Roberto de Abreu Prado Junior</v>
      </c>
      <c r="C11" s="7" t="str">
        <f>IF(DATA.SAGA!$F11="","Sem orientador",DATA.SAGA!$F11)</f>
        <v>FTO1079 - Julio G. Silva</v>
      </c>
      <c r="D11" s="7" t="str">
        <f>DATA.SAGA!$H11</f>
        <v>Formado</v>
      </c>
      <c r="E11" s="7" t="str">
        <f>IF(DATA.SAGA!J11="","*",DATA.SAGA!J11)</f>
        <v>RJ</v>
      </c>
      <c r="F11" s="7">
        <f>YEAR(DATA.SAGA!$B11)</f>
        <v>2010</v>
      </c>
      <c r="G11" s="8" t="str">
        <f>IF(OR($D11="Pré-Inscrito",$D11="Matriculado",$D11="Trancado"),
IF($A11="Mestrado",DATA.SAGA!$B11+(365*24/12),DATA.SAGA!$B11+(365*48/12)),"*")</f>
        <v>*</v>
      </c>
      <c r="H11" s="9" t="str">
        <f t="shared" si="5"/>
        <v>*</v>
      </c>
      <c r="I11" s="7">
        <f>IF(DATA.SAGA!$I11="","*",YEAR(DATA.SAGA!$I11))</f>
        <v>2012</v>
      </c>
      <c r="J11" s="9">
        <f ca="1">IF($D11="Formado",(DATA.SAGA!$I11-DATA.SAGA!$B11)/365*12,
IF(OR($D11="Pré-Inscrito",$D11="Matriculado",$D11="Pré-inscrito"),(TODAY()-DATA.SAGA!$B11)/365*12,"*"))</f>
        <v>34.750684931506854</v>
      </c>
      <c r="K11" s="9" t="str">
        <f t="shared" si="1"/>
        <v>Formado</v>
      </c>
      <c r="L11" s="9">
        <f t="shared" ca="1" si="2"/>
        <v>34.750684931506854</v>
      </c>
      <c r="M11" s="7" t="str">
        <f t="shared" ca="1" si="3"/>
        <v>Egresso &gt; 5 anos</v>
      </c>
      <c r="N11" s="9" t="str">
        <f t="shared" si="4"/>
        <v>*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">
      <c r="A12" s="7" t="str">
        <f>IF(LEFT(DATA.SAGA!$C12,8)="Mestrado","Mestrado",
IF(LEFT(DATA.SAGA!C12,9)="Doutorado","Doutorado",
"Pós-Doutorado"))</f>
        <v>Mestrado</v>
      </c>
      <c r="B12" s="7" t="str">
        <f>DATA.SAGA!$D12</f>
        <v>Mariana Toledo Biscaia Raposo Mourão e Lima</v>
      </c>
      <c r="C12" s="7" t="str">
        <f>IF(DATA.SAGA!$F12="","Sem orientador",DATA.SAGA!$F12)</f>
        <v>FTO1085 - Anke Bergmann</v>
      </c>
      <c r="D12" s="7" t="str">
        <f>DATA.SAGA!$H12</f>
        <v>Formado</v>
      </c>
      <c r="E12" s="7" t="str">
        <f>IF(DATA.SAGA!J12="","*",DATA.SAGA!J12)</f>
        <v>RJ</v>
      </c>
      <c r="F12" s="7">
        <f>YEAR(DATA.SAGA!$B12)</f>
        <v>2010</v>
      </c>
      <c r="G12" s="8" t="str">
        <f>IF(OR($D12="Pré-Inscrito",$D12="Matriculado",$D12="Trancado"),
IF($A12="Mestrado",DATA.SAGA!$B12+(365*24/12),DATA.SAGA!$B12+(365*48/12)),"*")</f>
        <v>*</v>
      </c>
      <c r="H12" s="9" t="str">
        <f t="shared" si="5"/>
        <v>*</v>
      </c>
      <c r="I12" s="7">
        <f>IF(DATA.SAGA!$I12="","*",YEAR(DATA.SAGA!$I12))</f>
        <v>2011</v>
      </c>
      <c r="J12" s="9">
        <f ca="1">IF($D12="Formado",(DATA.SAGA!$I12-DATA.SAGA!$B12)/365*12,
IF(OR($D12="Pré-Inscrito",$D12="Matriculado",$D12="Pré-inscrito"),(TODAY()-DATA.SAGA!$B12)/365*12,"*"))</f>
        <v>19.101369863013698</v>
      </c>
      <c r="K12" s="9" t="str">
        <f t="shared" si="1"/>
        <v>Formado</v>
      </c>
      <c r="L12" s="9">
        <f t="shared" ca="1" si="2"/>
        <v>19.101369863013698</v>
      </c>
      <c r="M12" s="7" t="str">
        <f t="shared" ca="1" si="3"/>
        <v>Egresso &gt; 5 anos</v>
      </c>
      <c r="N12" s="9" t="str">
        <f t="shared" si="4"/>
        <v>*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">
      <c r="A13" s="7" t="str">
        <f>IF(LEFT(DATA.SAGA!$C13,8)="Mestrado","Mestrado",
IF(LEFT(DATA.SAGA!C13,9)="Doutorado","Doutorado",
"Pós-Doutorado"))</f>
        <v>Mestrado</v>
      </c>
      <c r="B13" s="7" t="str">
        <f>DATA.SAGA!$D13</f>
        <v>Marcel Lima Lessa de Souza</v>
      </c>
      <c r="C13" s="7" t="str">
        <f>IF(DATA.SAGA!$F13="","Sem orientador",DATA.SAGA!$F13)</f>
        <v>FTO1083 - Fernando Silva</v>
      </c>
      <c r="D13" s="7" t="str">
        <f>DATA.SAGA!$H13</f>
        <v>Formado</v>
      </c>
      <c r="E13" s="7" t="str">
        <f>IF(DATA.SAGA!J13="","*",DATA.SAGA!J13)</f>
        <v>RJ</v>
      </c>
      <c r="F13" s="7">
        <f>YEAR(DATA.SAGA!$B13)</f>
        <v>2010</v>
      </c>
      <c r="G13" s="8" t="str">
        <f>IF(OR($D13="Pré-Inscrito",$D13="Matriculado",$D13="Trancado"),
IF($A13="Mestrado",DATA.SAGA!$B13+(365*24/12),DATA.SAGA!$B13+(365*48/12)),"*")</f>
        <v>*</v>
      </c>
      <c r="H13" s="9" t="str">
        <f t="shared" si="5"/>
        <v>*</v>
      </c>
      <c r="I13" s="7">
        <f>IF(DATA.SAGA!$I13="","*",YEAR(DATA.SAGA!$I13))</f>
        <v>2011</v>
      </c>
      <c r="J13" s="9">
        <f ca="1">IF($D13="Formado",(DATA.SAGA!$I13-DATA.SAGA!$B13)/365*12,
IF(OR($D13="Pré-Inscrito",$D13="Matriculado",$D13="Pré-inscrito"),(TODAY()-DATA.SAGA!$B13)/365*12,"*"))</f>
        <v>22.487671232876714</v>
      </c>
      <c r="K13" s="9" t="str">
        <f t="shared" si="1"/>
        <v>Formado</v>
      </c>
      <c r="L13" s="9">
        <f t="shared" ca="1" si="2"/>
        <v>22.487671232876714</v>
      </c>
      <c r="M13" s="7" t="str">
        <f t="shared" ca="1" si="3"/>
        <v>Egresso &gt; 5 anos</v>
      </c>
      <c r="N13" s="9" t="str">
        <f t="shared" si="4"/>
        <v>*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">
      <c r="A14" s="7" t="str">
        <f>IF(LEFT(DATA.SAGA!$C14,8)="Mestrado","Mestrado",
IF(LEFT(DATA.SAGA!C14,9)="Doutorado","Doutorado",
"Pós-Doutorado"))</f>
        <v>Mestrado</v>
      </c>
      <c r="B14" s="7" t="str">
        <f>DATA.SAGA!$D14</f>
        <v>Ana Paula de Souza Fragoso</v>
      </c>
      <c r="C14" s="7" t="str">
        <f>IF(DATA.SAGA!$F14="","Sem orientador",DATA.SAGA!$F14)</f>
        <v>FTO1096 - Arthur Ferreira</v>
      </c>
      <c r="D14" s="7" t="str">
        <f>DATA.SAGA!$H14</f>
        <v>Formado</v>
      </c>
      <c r="E14" s="7" t="str">
        <f>IF(DATA.SAGA!J14="","*",DATA.SAGA!J14)</f>
        <v>RJ</v>
      </c>
      <c r="F14" s="7">
        <f>YEAR(DATA.SAGA!$B14)</f>
        <v>2010</v>
      </c>
      <c r="G14" s="8" t="str">
        <f>IF(OR($D14="Pré-Inscrito",$D14="Matriculado",$D14="Trancado"),
IF($A14="Mestrado",DATA.SAGA!$B14+(365*24/12),DATA.SAGA!$B14+(365*48/12)),"*")</f>
        <v>*</v>
      </c>
      <c r="H14" s="9" t="str">
        <f t="shared" si="5"/>
        <v>*</v>
      </c>
      <c r="I14" s="7">
        <f>IF(DATA.SAGA!$I14="","*",YEAR(DATA.SAGA!$I14))</f>
        <v>2011</v>
      </c>
      <c r="J14" s="9">
        <f ca="1">IF($D14="Formado",(DATA.SAGA!$I14-DATA.SAGA!$B14)/365*12,
IF(OR($D14="Pré-Inscrito",$D14="Matriculado",$D14="Pré-inscrito"),(TODAY()-DATA.SAGA!$B14)/365*12,"*"))</f>
        <v>22.520547945205479</v>
      </c>
      <c r="K14" s="9" t="str">
        <f t="shared" si="1"/>
        <v>Formado</v>
      </c>
      <c r="L14" s="9">
        <f t="shared" ca="1" si="2"/>
        <v>22.520547945205479</v>
      </c>
      <c r="M14" s="7" t="str">
        <f t="shared" ca="1" si="3"/>
        <v>Egresso &gt; 5 anos</v>
      </c>
      <c r="N14" s="9" t="str">
        <f t="shared" si="4"/>
        <v>*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">
      <c r="A15" s="7" t="str">
        <f>IF(LEFT(DATA.SAGA!$C15,8)="Mestrado","Mestrado",
IF(LEFT(DATA.SAGA!C15,9)="Doutorado","Doutorado",
"Pós-Doutorado"))</f>
        <v>Mestrado</v>
      </c>
      <c r="B15" s="7" t="str">
        <f>DATA.SAGA!$D15</f>
        <v>Flavio Padua Oliveira Sá Nery</v>
      </c>
      <c r="C15" s="7" t="str">
        <f>IF(DATA.SAGA!$F15="","Sem orientador",DATA.SAGA!$F15)</f>
        <v>Sem orientador</v>
      </c>
      <c r="D15" s="7" t="str">
        <f>DATA.SAGA!$H15</f>
        <v>Desligado</v>
      </c>
      <c r="E15" s="7" t="str">
        <f>IF(DATA.SAGA!J15="","*",DATA.SAGA!J15)</f>
        <v>RJ</v>
      </c>
      <c r="F15" s="7">
        <f>YEAR(DATA.SAGA!$B15)</f>
        <v>2010</v>
      </c>
      <c r="G15" s="8" t="str">
        <f>IF(OR($D15="Pré-Inscrito",$D15="Matriculado",$D15="Trancado"),
IF($A15="Mestrado",DATA.SAGA!$B15+(365*24/12),DATA.SAGA!$B15+(365*48/12)),"*")</f>
        <v>*</v>
      </c>
      <c r="H15" s="9" t="str">
        <f t="shared" si="5"/>
        <v>*</v>
      </c>
      <c r="I15" s="7" t="str">
        <f>IF(DATA.SAGA!$I15="","*",YEAR(DATA.SAGA!$I15))</f>
        <v>*</v>
      </c>
      <c r="J15" s="9" t="str">
        <f ca="1">IF($D15="Formado",(DATA.SAGA!$I15-DATA.SAGA!$B15)/365*12,
IF(OR($D15="Pré-Inscrito",$D15="Matriculado",$D15="Pré-inscrito"),(TODAY()-DATA.SAGA!$B15)/365*12,"*"))</f>
        <v>*</v>
      </c>
      <c r="K15" s="9" t="str">
        <f t="shared" si="1"/>
        <v>Desligado</v>
      </c>
      <c r="L15" s="9" t="str">
        <f t="shared" si="2"/>
        <v>*</v>
      </c>
      <c r="M15" s="7" t="str">
        <f t="shared" ca="1" si="3"/>
        <v>*</v>
      </c>
      <c r="N15" s="9" t="str">
        <f t="shared" si="4"/>
        <v>*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">
      <c r="A16" s="7" t="str">
        <f>IF(LEFT(DATA.SAGA!$C16,8)="Mestrado","Mestrado",
IF(LEFT(DATA.SAGA!C16,9)="Doutorado","Doutorado",
"Pós-Doutorado"))</f>
        <v>Mestrado</v>
      </c>
      <c r="B16" s="7" t="str">
        <f>DATA.SAGA!$D16</f>
        <v>Carla Porto Lourenço</v>
      </c>
      <c r="C16" s="7" t="str">
        <f>IF(DATA.SAGA!$F16="","Sem orientador",DATA.SAGA!$F16)</f>
        <v>FTO1109 - André L. dos Santos</v>
      </c>
      <c r="D16" s="7" t="str">
        <f>DATA.SAGA!$H16</f>
        <v>Formado</v>
      </c>
      <c r="E16" s="7" t="str">
        <f>IF(DATA.SAGA!J16="","*",DATA.SAGA!J16)</f>
        <v>RJ</v>
      </c>
      <c r="F16" s="7">
        <f>YEAR(DATA.SAGA!$B16)</f>
        <v>2010</v>
      </c>
      <c r="G16" s="8" t="str">
        <f>IF(OR($D16="Pré-Inscrito",$D16="Matriculado",$D16="Trancado"),
IF($A16="Mestrado",DATA.SAGA!$B16+(365*24/12),DATA.SAGA!$B16+(365*48/12)),"*")</f>
        <v>*</v>
      </c>
      <c r="H16" s="9" t="str">
        <f t="shared" si="5"/>
        <v>*</v>
      </c>
      <c r="I16" s="7">
        <f>IF(DATA.SAGA!$I16="","*",YEAR(DATA.SAGA!$I16))</f>
        <v>2012</v>
      </c>
      <c r="J16" s="9">
        <f ca="1">IF($D16="Formado",(DATA.SAGA!$I16-DATA.SAGA!$B16)/365*12,
IF(OR($D16="Pré-Inscrito",$D16="Matriculado",$D16="Pré-inscrito"),(TODAY()-DATA.SAGA!$B16)/365*12,"*"))</f>
        <v>23.145205479452056</v>
      </c>
      <c r="K16" s="9" t="str">
        <f t="shared" si="1"/>
        <v>Formado</v>
      </c>
      <c r="L16" s="9">
        <f t="shared" ca="1" si="2"/>
        <v>23.145205479452056</v>
      </c>
      <c r="M16" s="7" t="str">
        <f t="shared" ca="1" si="3"/>
        <v>Egresso &gt; 5 anos</v>
      </c>
      <c r="N16" s="9" t="str">
        <f t="shared" si="4"/>
        <v>*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">
      <c r="A17" s="7" t="str">
        <f>IF(LEFT(DATA.SAGA!$C17,8)="Mestrado","Mestrado",
IF(LEFT(DATA.SAGA!C17,9)="Doutorado","Doutorado",
"Pós-Doutorado"))</f>
        <v>Mestrado</v>
      </c>
      <c r="B17" s="7" t="str">
        <f>DATA.SAGA!$D17</f>
        <v>Fabiana Azevedo Terra Cunha Belache</v>
      </c>
      <c r="C17" s="7" t="str">
        <f>IF(DATA.SAGA!$F17="","Sem orientador",DATA.SAGA!$F17)</f>
        <v>FTO1075 - Sara Menezes</v>
      </c>
      <c r="D17" s="7" t="str">
        <f>DATA.SAGA!$H17</f>
        <v>Formado</v>
      </c>
      <c r="E17" s="7" t="str">
        <f>IF(DATA.SAGA!J17="","*",DATA.SAGA!J17)</f>
        <v>RJ</v>
      </c>
      <c r="F17" s="7">
        <f>YEAR(DATA.SAGA!$B17)</f>
        <v>2010</v>
      </c>
      <c r="G17" s="8" t="str">
        <f>IF(OR($D17="Pré-Inscrito",$D17="Matriculado",$D17="Trancado"),
IF($A17="Mestrado",DATA.SAGA!$B17+(365*24/12),DATA.SAGA!$B17+(365*48/12)),"*")</f>
        <v>*</v>
      </c>
      <c r="H17" s="9" t="str">
        <f t="shared" si="5"/>
        <v>*</v>
      </c>
      <c r="I17" s="7">
        <f>IF(DATA.SAGA!$I17="","*",YEAR(DATA.SAGA!$I17))</f>
        <v>2012</v>
      </c>
      <c r="J17" s="9">
        <f ca="1">IF($D17="Formado",(DATA.SAGA!$I17-DATA.SAGA!$B17)/365*12,
IF(OR($D17="Pré-Inscrito",$D17="Matriculado",$D17="Pré-inscrito"),(TODAY()-DATA.SAGA!$B17)/365*12,"*"))</f>
        <v>26.005479452054793</v>
      </c>
      <c r="K17" s="9" t="str">
        <f t="shared" si="1"/>
        <v>Formado</v>
      </c>
      <c r="L17" s="9">
        <f t="shared" ca="1" si="2"/>
        <v>26.005479452054793</v>
      </c>
      <c r="M17" s="7" t="str">
        <f t="shared" ca="1" si="3"/>
        <v>Egresso &gt; 5 anos</v>
      </c>
      <c r="N17" s="9" t="str">
        <f t="shared" si="4"/>
        <v>*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">
      <c r="A18" s="7" t="str">
        <f>IF(LEFT(DATA.SAGA!$C18,8)="Mestrado","Mestrado",
IF(LEFT(DATA.SAGA!C18,9)="Doutorado","Doutorado",
"Pós-Doutorado"))</f>
        <v>Mestrado</v>
      </c>
      <c r="B18" s="7" t="str">
        <f>DATA.SAGA!$D18</f>
        <v>Jennifer Taborda Silva Penafortes</v>
      </c>
      <c r="C18" s="7" t="str">
        <f>IF(DATA.SAGA!$F18="","Sem orientador",DATA.SAGA!$F18)</f>
        <v>FTO1101 - Agnaldo Lopes</v>
      </c>
      <c r="D18" s="7" t="str">
        <f>DATA.SAGA!$H18</f>
        <v>Formado</v>
      </c>
      <c r="E18" s="7" t="str">
        <f>IF(DATA.SAGA!J18="","*",DATA.SAGA!J18)</f>
        <v>RJ</v>
      </c>
      <c r="F18" s="7">
        <f>YEAR(DATA.SAGA!$B18)</f>
        <v>2010</v>
      </c>
      <c r="G18" s="8" t="str">
        <f>IF(OR($D18="Pré-Inscrito",$D18="Matriculado",$D18="Trancado"),
IF($A18="Mestrado",DATA.SAGA!$B18+(365*24/12),DATA.SAGA!$B18+(365*48/12)),"*")</f>
        <v>*</v>
      </c>
      <c r="H18" s="9" t="str">
        <f t="shared" si="5"/>
        <v>*</v>
      </c>
      <c r="I18" s="7">
        <f>IF(DATA.SAGA!$I18="","*",YEAR(DATA.SAGA!$I18))</f>
        <v>2012</v>
      </c>
      <c r="J18" s="9">
        <f ca="1">IF($D18="Formado",(DATA.SAGA!$I18-DATA.SAGA!$B18)/365*12,
IF(OR($D18="Pré-Inscrito",$D18="Matriculado",$D18="Pré-inscrito"),(TODAY()-DATA.SAGA!$B18)/365*12,"*"))</f>
        <v>23.079452054794523</v>
      </c>
      <c r="K18" s="9" t="str">
        <f t="shared" si="1"/>
        <v>Formado</v>
      </c>
      <c r="L18" s="9">
        <f t="shared" ca="1" si="2"/>
        <v>23.079452054794523</v>
      </c>
      <c r="M18" s="7" t="str">
        <f t="shared" ca="1" si="3"/>
        <v>Egresso &gt; 5 anos</v>
      </c>
      <c r="N18" s="9" t="str">
        <f t="shared" si="4"/>
        <v>*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">
      <c r="A19" s="7" t="str">
        <f>IF(LEFT(DATA.SAGA!$C19,8)="Mestrado","Mestrado",
IF(LEFT(DATA.SAGA!C19,9)="Doutorado","Doutorado",
"Pós-Doutorado"))</f>
        <v>Mestrado</v>
      </c>
      <c r="B19" s="7" t="str">
        <f>DATA.SAGA!$D19</f>
        <v>Marcela Nicácio Medeiros de Oliveira</v>
      </c>
      <c r="C19" s="7" t="str">
        <f>IF(DATA.SAGA!$F19="","Sem orientador",DATA.SAGA!$F19)</f>
        <v>FTO1075 - Sara Menezes</v>
      </c>
      <c r="D19" s="7" t="str">
        <f>DATA.SAGA!$H19</f>
        <v>Formado</v>
      </c>
      <c r="E19" s="7" t="str">
        <f>IF(DATA.SAGA!J19="","*",DATA.SAGA!J19)</f>
        <v>CE</v>
      </c>
      <c r="F19" s="7">
        <f>YEAR(DATA.SAGA!$B19)</f>
        <v>2010</v>
      </c>
      <c r="G19" s="8" t="str">
        <f>IF(OR($D19="Pré-Inscrito",$D19="Matriculado",$D19="Trancado"),
IF($A19="Mestrado",DATA.SAGA!$B19+(365*24/12),DATA.SAGA!$B19+(365*48/12)),"*")</f>
        <v>*</v>
      </c>
      <c r="H19" s="9" t="str">
        <f t="shared" si="5"/>
        <v>*</v>
      </c>
      <c r="I19" s="7">
        <f>IF(DATA.SAGA!$I19="","*",YEAR(DATA.SAGA!$I19))</f>
        <v>2014</v>
      </c>
      <c r="J19" s="9">
        <f ca="1">IF($D19="Formado",(DATA.SAGA!$I19-DATA.SAGA!$B19)/365*12,
IF(OR($D19="Pré-Inscrito",$D19="Matriculado",$D19="Pré-inscrito"),(TODAY()-DATA.SAGA!$B19)/365*12,"*"))</f>
        <v>52.734246575342468</v>
      </c>
      <c r="K19" s="9" t="str">
        <f t="shared" si="1"/>
        <v>Formado</v>
      </c>
      <c r="L19" s="9">
        <f t="shared" ca="1" si="2"/>
        <v>52.734246575342468</v>
      </c>
      <c r="M19" s="7" t="str">
        <f t="shared" ca="1" si="3"/>
        <v>Egresso &gt; 5 anos</v>
      </c>
      <c r="N19" s="9" t="str">
        <f t="shared" si="4"/>
        <v>*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">
      <c r="A20" s="7" t="str">
        <f>IF(LEFT(DATA.SAGA!$C20,8)="Mestrado","Mestrado",
IF(LEFT(DATA.SAGA!C20,9)="Doutorado","Doutorado",
"Pós-Doutorado"))</f>
        <v>Mestrado</v>
      </c>
      <c r="B20" s="7" t="str">
        <f>DATA.SAGA!$D20</f>
        <v>Neysa Laila Xavier Rangel Marques</v>
      </c>
      <c r="C20" s="7" t="str">
        <f>IF(DATA.SAGA!$F20="","Sem orientador",DATA.SAGA!$F20)</f>
        <v>FTO1084 - Cristina Marcia Dias</v>
      </c>
      <c r="D20" s="7" t="str">
        <f>DATA.SAGA!$H20</f>
        <v>Formado</v>
      </c>
      <c r="E20" s="7" t="str">
        <f>IF(DATA.SAGA!J20="","*",DATA.SAGA!J20)</f>
        <v>RJ</v>
      </c>
      <c r="F20" s="7">
        <f>YEAR(DATA.SAGA!$B20)</f>
        <v>2010</v>
      </c>
      <c r="G20" s="8" t="str">
        <f>IF(OR($D20="Pré-Inscrito",$D20="Matriculado",$D20="Trancado"),
IF($A20="Mestrado",DATA.SAGA!$B20+(365*24/12),DATA.SAGA!$B20+(365*48/12)),"*")</f>
        <v>*</v>
      </c>
      <c r="H20" s="9" t="str">
        <f t="shared" si="5"/>
        <v>*</v>
      </c>
      <c r="I20" s="7">
        <f>IF(DATA.SAGA!$I20="","*",YEAR(DATA.SAGA!$I20))</f>
        <v>2012</v>
      </c>
      <c r="J20" s="9">
        <f ca="1">IF($D20="Formado",(DATA.SAGA!$I20-DATA.SAGA!$B20)/365*12,
IF(OR($D20="Pré-Inscrito",$D20="Matriculado",$D20="Pré-inscrito"),(TODAY()-DATA.SAGA!$B20)/365*12,"*"))</f>
        <v>25.150684931506849</v>
      </c>
      <c r="K20" s="9" t="str">
        <f t="shared" si="1"/>
        <v>Formado</v>
      </c>
      <c r="L20" s="9">
        <f t="shared" ca="1" si="2"/>
        <v>25.150684931506849</v>
      </c>
      <c r="M20" s="7" t="str">
        <f t="shared" ca="1" si="3"/>
        <v>Egresso &gt; 5 anos</v>
      </c>
      <c r="N20" s="9" t="str">
        <f t="shared" si="4"/>
        <v>*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">
      <c r="A21" s="7" t="str">
        <f>IF(LEFT(DATA.SAGA!$C21,8)="Mestrado","Mestrado",
IF(LEFT(DATA.SAGA!C21,9)="Doutorado","Doutorado",
"Pós-Doutorado"))</f>
        <v>Mestrado</v>
      </c>
      <c r="B21" s="7" t="str">
        <f>DATA.SAGA!$D21</f>
        <v>Wagner Teixeira dos Santos</v>
      </c>
      <c r="C21" s="7" t="str">
        <f>IF(DATA.SAGA!$F21="","Sem orientador",DATA.SAGA!$F21)</f>
        <v>EDF1069 - Miriam R. Mainenti</v>
      </c>
      <c r="D21" s="7" t="str">
        <f>DATA.SAGA!$H21</f>
        <v>Formado</v>
      </c>
      <c r="E21" s="7" t="str">
        <f>IF(DATA.SAGA!J21="","*",DATA.SAGA!J21)</f>
        <v>*</v>
      </c>
      <c r="F21" s="7">
        <f>YEAR(DATA.SAGA!$B21)</f>
        <v>2011</v>
      </c>
      <c r="G21" s="8" t="str">
        <f>IF(OR($D21="Pré-Inscrito",$D21="Matriculado",$D21="Trancado"),
IF($A21="Mestrado",DATA.SAGA!$B21+(365*24/12),DATA.SAGA!$B21+(365*48/12)),"*")</f>
        <v>*</v>
      </c>
      <c r="H21" s="9" t="str">
        <f t="shared" si="5"/>
        <v>*</v>
      </c>
      <c r="I21" s="7">
        <f>IF(DATA.SAGA!$I21="","*",YEAR(DATA.SAGA!$I21))</f>
        <v>2012</v>
      </c>
      <c r="J21" s="9">
        <f ca="1">IF($D21="Formado",(DATA.SAGA!$I21-DATA.SAGA!$B21)/365*12,
IF(OR($D21="Pré-Inscrito",$D21="Matriculado",$D21="Pré-inscrito"),(TODAY()-DATA.SAGA!$B21)/365*12,"*"))</f>
        <v>22.487671232876714</v>
      </c>
      <c r="K21" s="9" t="str">
        <f t="shared" si="1"/>
        <v>Formado</v>
      </c>
      <c r="L21" s="9">
        <f t="shared" ca="1" si="2"/>
        <v>22.487671232876714</v>
      </c>
      <c r="M21" s="7" t="str">
        <f t="shared" ca="1" si="3"/>
        <v>Egresso &gt; 5 anos</v>
      </c>
      <c r="N21" s="9" t="str">
        <f t="shared" si="4"/>
        <v>*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">
      <c r="A22" s="7" t="str">
        <f>IF(LEFT(DATA.SAGA!$C22,8)="Mestrado","Mestrado",
IF(LEFT(DATA.SAGA!C22,9)="Doutorado","Doutorado",
"Pós-Doutorado"))</f>
        <v>Mestrado</v>
      </c>
      <c r="B22" s="7" t="str">
        <f>DATA.SAGA!$D22</f>
        <v>Vívian Pinto de Almeida</v>
      </c>
      <c r="C22" s="7" t="str">
        <f>IF(DATA.SAGA!$F22="","Sem orientador",DATA.SAGA!$F22)</f>
        <v>FTO1101 - Agnaldo Lopes</v>
      </c>
      <c r="D22" s="7" t="str">
        <f>DATA.SAGA!$H22</f>
        <v>Formado</v>
      </c>
      <c r="E22" s="7" t="str">
        <f>IF(DATA.SAGA!J22="","*",DATA.SAGA!J22)</f>
        <v>RJ</v>
      </c>
      <c r="F22" s="7">
        <f>YEAR(DATA.SAGA!$B22)</f>
        <v>2011</v>
      </c>
      <c r="G22" s="8" t="str">
        <f>IF(OR($D22="Pré-Inscrito",$D22="Matriculado",$D22="Trancado"),
IF($A22="Mestrado",DATA.SAGA!$B22+(365*24/12),DATA.SAGA!$B22+(365*48/12)),"*")</f>
        <v>*</v>
      </c>
      <c r="H22" s="9" t="str">
        <f t="shared" si="5"/>
        <v>*</v>
      </c>
      <c r="I22" s="7">
        <f>IF(DATA.SAGA!$I22="","*",YEAR(DATA.SAGA!$I22))</f>
        <v>2012</v>
      </c>
      <c r="J22" s="9">
        <f ca="1">IF($D22="Formado",(DATA.SAGA!$I22-DATA.SAGA!$B22)/365*12,
IF(OR($D22="Pré-Inscrito",$D22="Matriculado",$D22="Pré-inscrito"),(TODAY()-DATA.SAGA!$B22)/365*12,"*"))</f>
        <v>21.6</v>
      </c>
      <c r="K22" s="9" t="str">
        <f t="shared" si="1"/>
        <v>Formado</v>
      </c>
      <c r="L22" s="9">
        <f t="shared" ca="1" si="2"/>
        <v>21.6</v>
      </c>
      <c r="M22" s="7" t="str">
        <f t="shared" ca="1" si="3"/>
        <v>Egresso &gt; 5 anos</v>
      </c>
      <c r="N22" s="9" t="str">
        <f t="shared" si="4"/>
        <v>*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">
      <c r="A23" s="7" t="str">
        <f>IF(LEFT(DATA.SAGA!$C23,8)="Mestrado","Mestrado",
IF(LEFT(DATA.SAGA!C23,9)="Doutorado","Doutorado",
"Pós-Doutorado"))</f>
        <v>Mestrado</v>
      </c>
      <c r="B23" s="7" t="str">
        <f>DATA.SAGA!$D23</f>
        <v>Giselly Machuk Fernandes</v>
      </c>
      <c r="C23" s="7" t="str">
        <f>IF(DATA.SAGA!$F23="","Sem orientador",DATA.SAGA!$F23)</f>
        <v>FTO1084 - Cristina Marcia Dias</v>
      </c>
      <c r="D23" s="7" t="str">
        <f>DATA.SAGA!$H23</f>
        <v>Formado</v>
      </c>
      <c r="E23" s="7" t="str">
        <f>IF(DATA.SAGA!J23="","*",DATA.SAGA!J23)</f>
        <v>RJ</v>
      </c>
      <c r="F23" s="7">
        <f>YEAR(DATA.SAGA!$B23)</f>
        <v>2011</v>
      </c>
      <c r="G23" s="8" t="str">
        <f>IF(OR($D23="Pré-Inscrito",$D23="Matriculado",$D23="Trancado"),
IF($A23="Mestrado",DATA.SAGA!$B23+(365*24/12),DATA.SAGA!$B23+(365*48/12)),"*")</f>
        <v>*</v>
      </c>
      <c r="H23" s="9" t="str">
        <f t="shared" si="5"/>
        <v>*</v>
      </c>
      <c r="I23" s="7">
        <f>IF(DATA.SAGA!$I23="","*",YEAR(DATA.SAGA!$I23))</f>
        <v>2013</v>
      </c>
      <c r="J23" s="9">
        <f ca="1">IF($D23="Formado",(DATA.SAGA!$I23-DATA.SAGA!$B23)/365*12,
IF(OR($D23="Pré-Inscrito",$D23="Matriculado",$D23="Pré-inscrito"),(TODAY()-DATA.SAGA!$B23)/365*12,"*"))</f>
        <v>23.375342465753427</v>
      </c>
      <c r="K23" s="9" t="str">
        <f t="shared" si="1"/>
        <v>Formado</v>
      </c>
      <c r="L23" s="9">
        <f t="shared" ca="1" si="2"/>
        <v>23.375342465753427</v>
      </c>
      <c r="M23" s="7" t="str">
        <f t="shared" ca="1" si="3"/>
        <v>Egresso &gt; 5 anos</v>
      </c>
      <c r="N23" s="9" t="str">
        <f t="shared" si="4"/>
        <v>*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A24" s="7" t="str">
        <f>IF(LEFT(DATA.SAGA!$C24,8)="Mestrado","Mestrado",
IF(LEFT(DATA.SAGA!C24,9)="Doutorado","Doutorado",
"Pós-Doutorado"))</f>
        <v>Mestrado</v>
      </c>
      <c r="B24" s="7" t="str">
        <f>DATA.SAGA!$D24</f>
        <v>Fellipe Machado Portela</v>
      </c>
      <c r="C24" s="7" t="str">
        <f>IF(DATA.SAGA!$F24="","Sem orientador",DATA.SAGA!$F24)</f>
        <v>FTO1096 - Arthur Ferreira</v>
      </c>
      <c r="D24" s="7" t="str">
        <f>DATA.SAGA!$H24</f>
        <v>Formado</v>
      </c>
      <c r="E24" s="7" t="str">
        <f>IF(DATA.SAGA!J24="","*",DATA.SAGA!J24)</f>
        <v>RJ</v>
      </c>
      <c r="F24" s="7">
        <f>YEAR(DATA.SAGA!$B24)</f>
        <v>2011</v>
      </c>
      <c r="G24" s="8" t="str">
        <f>IF(OR($D24="Pré-Inscrito",$D24="Matriculado",$D24="Trancado"),
IF($A24="Mestrado",DATA.SAGA!$B24+(365*24/12),DATA.SAGA!$B24+(365*48/12)),"*")</f>
        <v>*</v>
      </c>
      <c r="H24" s="9" t="str">
        <f t="shared" si="5"/>
        <v>*</v>
      </c>
      <c r="I24" s="7">
        <f>IF(DATA.SAGA!$I24="","*",YEAR(DATA.SAGA!$I24))</f>
        <v>2012</v>
      </c>
      <c r="J24" s="9">
        <f ca="1">IF($D24="Formado",(DATA.SAGA!$I24-DATA.SAGA!$B24)/365*12,
IF(OR($D24="Pré-Inscrito",$D24="Matriculado",$D24="Pré-inscrito"),(TODAY()-DATA.SAGA!$B24)/365*12,"*"))</f>
        <v>21.764383561643836</v>
      </c>
      <c r="K24" s="9" t="str">
        <f t="shared" si="1"/>
        <v>Formado</v>
      </c>
      <c r="L24" s="9">
        <f t="shared" ca="1" si="2"/>
        <v>21.764383561643836</v>
      </c>
      <c r="M24" s="7" t="str">
        <f t="shared" ca="1" si="3"/>
        <v>Egresso &gt; 5 anos</v>
      </c>
      <c r="N24" s="9" t="str">
        <f t="shared" si="4"/>
        <v>*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7" t="str">
        <f>IF(LEFT(DATA.SAGA!$C25,8)="Mestrado","Mestrado",
IF(LEFT(DATA.SAGA!C25,9)="Doutorado","Doutorado",
"Pós-Doutorado"))</f>
        <v>Mestrado</v>
      </c>
      <c r="B25" s="7" t="str">
        <f>DATA.SAGA!$D25</f>
        <v>Thiago Rebello da Veiga</v>
      </c>
      <c r="C25" s="7" t="str">
        <f>IF(DATA.SAGA!$F25="","Sem orientador",DATA.SAGA!$F25)</f>
        <v>FTO1079 - Julio G. Silva</v>
      </c>
      <c r="D25" s="7" t="str">
        <f>DATA.SAGA!$H25</f>
        <v>Formado</v>
      </c>
      <c r="E25" s="7" t="str">
        <f>IF(DATA.SAGA!J25="","*",DATA.SAGA!J25)</f>
        <v>RJ</v>
      </c>
      <c r="F25" s="7">
        <f>YEAR(DATA.SAGA!$B25)</f>
        <v>2011</v>
      </c>
      <c r="G25" s="8" t="str">
        <f>IF(OR($D25="Pré-Inscrito",$D25="Matriculado",$D25="Trancado"),
IF($A25="Mestrado",DATA.SAGA!$B25+(365*24/12),DATA.SAGA!$B25+(365*48/12)),"*")</f>
        <v>*</v>
      </c>
      <c r="H25" s="9" t="str">
        <f t="shared" si="5"/>
        <v>*</v>
      </c>
      <c r="I25" s="7">
        <f>IF(DATA.SAGA!$I25="","*",YEAR(DATA.SAGA!$I25))</f>
        <v>2013</v>
      </c>
      <c r="J25" s="9">
        <f ca="1">IF($D25="Formado",(DATA.SAGA!$I25-DATA.SAGA!$B25)/365*12,
IF(OR($D25="Pré-Inscrito",$D25="Matriculado",$D25="Pré-inscrito"),(TODAY()-DATA.SAGA!$B25)/365*12,"*"))</f>
        <v>23.671232876712327</v>
      </c>
      <c r="K25" s="9" t="str">
        <f t="shared" si="1"/>
        <v>Formado</v>
      </c>
      <c r="L25" s="9">
        <f t="shared" ca="1" si="2"/>
        <v>23.671232876712327</v>
      </c>
      <c r="M25" s="7" t="str">
        <f t="shared" ca="1" si="3"/>
        <v>Egresso &gt; 5 anos</v>
      </c>
      <c r="N25" s="9" t="str">
        <f t="shared" si="4"/>
        <v>*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7" t="str">
        <f>IF(LEFT(DATA.SAGA!$C26,8)="Mestrado","Mestrado",
IF(LEFT(DATA.SAGA!C26,9)="Doutorado","Doutorado",
"Pós-Doutorado"))</f>
        <v>Mestrado</v>
      </c>
      <c r="B26" s="7" t="str">
        <f>DATA.SAGA!$D26</f>
        <v>Michelle Costa de Mello</v>
      </c>
      <c r="C26" s="7" t="str">
        <f>IF(DATA.SAGA!$F26="","Sem orientador",DATA.SAGA!$F26)</f>
        <v>FTO1117 - Lilian Felicio</v>
      </c>
      <c r="D26" s="7" t="str">
        <f>DATA.SAGA!$H26</f>
        <v>Formado</v>
      </c>
      <c r="E26" s="7" t="str">
        <f>IF(DATA.SAGA!J26="","*",DATA.SAGA!J26)</f>
        <v>RJ</v>
      </c>
      <c r="F26" s="7">
        <f>YEAR(DATA.SAGA!$B26)</f>
        <v>2011</v>
      </c>
      <c r="G26" s="8" t="str">
        <f>IF(OR($D26="Pré-Inscrito",$D26="Matriculado",$D26="Trancado"),
IF($A26="Mestrado",DATA.SAGA!$B26+(365*24/12),DATA.SAGA!$B26+(365*48/12)),"*")</f>
        <v>*</v>
      </c>
      <c r="H26" s="9" t="str">
        <f t="shared" si="5"/>
        <v>*</v>
      </c>
      <c r="I26" s="7">
        <f>IF(DATA.SAGA!$I26="","*",YEAR(DATA.SAGA!$I26))</f>
        <v>2013</v>
      </c>
      <c r="J26" s="9">
        <f ca="1">IF($D26="Formado",(DATA.SAGA!$I26-DATA.SAGA!$B26)/365*12,
IF(OR($D26="Pré-Inscrito",$D26="Matriculado",$D26="Pré-inscrito"),(TODAY()-DATA.SAGA!$B26)/365*12,"*"))</f>
        <v>24.526027397260272</v>
      </c>
      <c r="K26" s="9" t="str">
        <f t="shared" si="1"/>
        <v>Formado</v>
      </c>
      <c r="L26" s="9">
        <f t="shared" ca="1" si="2"/>
        <v>24.526027397260272</v>
      </c>
      <c r="M26" s="7" t="str">
        <f t="shared" ca="1" si="3"/>
        <v>Egresso &gt; 5 anos</v>
      </c>
      <c r="N26" s="9" t="str">
        <f t="shared" si="4"/>
        <v>*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7" t="str">
        <f>IF(LEFT(DATA.SAGA!$C27,8)="Mestrado","Mestrado",
IF(LEFT(DATA.SAGA!C27,9)="Doutorado","Doutorado",
"Pós-Doutorado"))</f>
        <v>Mestrado</v>
      </c>
      <c r="B27" s="7" t="str">
        <f>DATA.SAGA!$D27</f>
        <v>Ricardo Cardoso</v>
      </c>
      <c r="C27" s="7" t="str">
        <f>IF(DATA.SAGA!$F27="","Sem orientador",DATA.SAGA!$F27)</f>
        <v>FTO1107 - Erika de Carvalho</v>
      </c>
      <c r="D27" s="7" t="str">
        <f>DATA.SAGA!$H27</f>
        <v>Formado</v>
      </c>
      <c r="E27" s="7" t="str">
        <f>IF(DATA.SAGA!J27="","*",DATA.SAGA!J27)</f>
        <v>RJ</v>
      </c>
      <c r="F27" s="7">
        <f>YEAR(DATA.SAGA!$B27)</f>
        <v>2011</v>
      </c>
      <c r="G27" s="8" t="str">
        <f>IF(OR($D27="Pré-Inscrito",$D27="Matriculado",$D27="Trancado"),
IF($A27="Mestrado",DATA.SAGA!$B27+(365*24/12),DATA.SAGA!$B27+(365*48/12)),"*")</f>
        <v>*</v>
      </c>
      <c r="H27" s="9" t="str">
        <f t="shared" si="5"/>
        <v>*</v>
      </c>
      <c r="I27" s="7">
        <f>IF(DATA.SAGA!$I27="","*",YEAR(DATA.SAGA!$I27))</f>
        <v>2012</v>
      </c>
      <c r="J27" s="9">
        <f ca="1">IF($D27="Formado",(DATA.SAGA!$I27-DATA.SAGA!$B27)/365*12,
IF(OR($D27="Pré-Inscrito",$D27="Matriculado",$D27="Pré-inscrito"),(TODAY()-DATA.SAGA!$B27)/365*12,"*"))</f>
        <v>22.454794520547946</v>
      </c>
      <c r="K27" s="9" t="str">
        <f t="shared" si="1"/>
        <v>Formado</v>
      </c>
      <c r="L27" s="9">
        <f t="shared" ca="1" si="2"/>
        <v>22.454794520547946</v>
      </c>
      <c r="M27" s="7" t="str">
        <f t="shared" ca="1" si="3"/>
        <v>Egresso &gt; 5 anos</v>
      </c>
      <c r="N27" s="9" t="str">
        <f t="shared" si="4"/>
        <v>*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">
      <c r="A28" s="7" t="str">
        <f>IF(LEFT(DATA.SAGA!$C28,8)="Mestrado","Mestrado",
IF(LEFT(DATA.SAGA!C28,9)="Doutorado","Doutorado",
"Pós-Doutorado"))</f>
        <v>Mestrado</v>
      </c>
      <c r="B28" s="7" t="str">
        <f>DATA.SAGA!$D28</f>
        <v>Vanessa Joaquim Ribeiro Moço</v>
      </c>
      <c r="C28" s="7" t="str">
        <f>IF(DATA.SAGA!$F28="","Sem orientador",DATA.SAGA!$F28)</f>
        <v>FTO1083 - Fernando Silva</v>
      </c>
      <c r="D28" s="7" t="str">
        <f>DATA.SAGA!$H28</f>
        <v>Formado</v>
      </c>
      <c r="E28" s="7" t="str">
        <f>IF(DATA.SAGA!J28="","*",DATA.SAGA!J28)</f>
        <v>RJ</v>
      </c>
      <c r="F28" s="7">
        <f>YEAR(DATA.SAGA!$B28)</f>
        <v>2011</v>
      </c>
      <c r="G28" s="8" t="str">
        <f>IF(OR($D28="Pré-Inscrito",$D28="Matriculado",$D28="Trancado"),
IF($A28="Mestrado",DATA.SAGA!$B28+(365*24/12),DATA.SAGA!$B28+(365*48/12)),"*")</f>
        <v>*</v>
      </c>
      <c r="H28" s="9" t="str">
        <f t="shared" si="5"/>
        <v>*</v>
      </c>
      <c r="I28" s="7">
        <f>IF(DATA.SAGA!$I28="","*",YEAR(DATA.SAGA!$I28))</f>
        <v>2012</v>
      </c>
      <c r="J28" s="9">
        <f ca="1">IF($D28="Formado",(DATA.SAGA!$I28-DATA.SAGA!$B28)/365*12,
IF(OR($D28="Pré-Inscrito",$D28="Matriculado",$D28="Pré-inscrito"),(TODAY()-DATA.SAGA!$B28)/365*12,"*"))</f>
        <v>22.027397260273972</v>
      </c>
      <c r="K28" s="9" t="str">
        <f t="shared" si="1"/>
        <v>Formado</v>
      </c>
      <c r="L28" s="9">
        <f t="shared" ca="1" si="2"/>
        <v>22.027397260273972</v>
      </c>
      <c r="M28" s="7" t="str">
        <f t="shared" ca="1" si="3"/>
        <v>Egresso &gt; 5 anos</v>
      </c>
      <c r="N28" s="9" t="str">
        <f t="shared" si="4"/>
        <v>*</v>
      </c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7" t="str">
        <f>IF(LEFT(DATA.SAGA!$C29,8)="Mestrado","Mestrado",
IF(LEFT(DATA.SAGA!C29,9)="Doutorado","Doutorado",
"Pós-Doutorado"))</f>
        <v>Mestrado</v>
      </c>
      <c r="B29" s="7" t="str">
        <f>DATA.SAGA!$D29</f>
        <v>Davi Jeronimo da Silva</v>
      </c>
      <c r="C29" s="7" t="str">
        <f>IF(DATA.SAGA!$F29="","Sem orientador",DATA.SAGA!$F29)</f>
        <v>Sem orientador</v>
      </c>
      <c r="D29" s="7" t="str">
        <f>DATA.SAGA!$H29</f>
        <v>Desligado</v>
      </c>
      <c r="E29" s="7" t="str">
        <f>IF(DATA.SAGA!J29="","*",DATA.SAGA!J29)</f>
        <v>RJ</v>
      </c>
      <c r="F29" s="7">
        <f>YEAR(DATA.SAGA!$B29)</f>
        <v>2011</v>
      </c>
      <c r="G29" s="8" t="str">
        <f>IF(OR($D29="Pré-Inscrito",$D29="Matriculado",$D29="Trancado"),
IF($A29="Mestrado",DATA.SAGA!$B29+(365*24/12),DATA.SAGA!$B29+(365*48/12)),"*")</f>
        <v>*</v>
      </c>
      <c r="H29" s="9" t="str">
        <f t="shared" si="5"/>
        <v>*</v>
      </c>
      <c r="I29" s="7" t="str">
        <f>IF(DATA.SAGA!$I29="","*",YEAR(DATA.SAGA!$I29))</f>
        <v>*</v>
      </c>
      <c r="J29" s="9" t="str">
        <f ca="1">IF($D29="Formado",(DATA.SAGA!$I29-DATA.SAGA!$B29)/365*12,
IF(OR($D29="Pré-Inscrito",$D29="Matriculado",$D29="Pré-inscrito"),(TODAY()-DATA.SAGA!$B29)/365*12,"*"))</f>
        <v>*</v>
      </c>
      <c r="K29" s="9" t="str">
        <f t="shared" si="1"/>
        <v>Desligado</v>
      </c>
      <c r="L29" s="9" t="str">
        <f t="shared" si="2"/>
        <v>*</v>
      </c>
      <c r="M29" s="7" t="str">
        <f t="shared" ca="1" si="3"/>
        <v>*</v>
      </c>
      <c r="N29" s="9" t="str">
        <f t="shared" si="4"/>
        <v>*</v>
      </c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7" t="str">
        <f>IF(LEFT(DATA.SAGA!$C30,8)="Mestrado","Mestrado",
IF(LEFT(DATA.SAGA!C30,9)="Doutorado","Doutorado",
"Pós-Doutorado"))</f>
        <v>Mestrado</v>
      </c>
      <c r="B30" s="7" t="str">
        <f>DATA.SAGA!$D30</f>
        <v>Diego Matos Galvão de Barros</v>
      </c>
      <c r="C30" s="7" t="str">
        <f>IF(DATA.SAGA!$F30="","Sem orientador",DATA.SAGA!$F30)</f>
        <v>Sem orientador</v>
      </c>
      <c r="D30" s="7" t="str">
        <f>DATA.SAGA!$H30</f>
        <v>Desligado</v>
      </c>
      <c r="E30" s="7" t="str">
        <f>IF(DATA.SAGA!J30="","*",DATA.SAGA!J30)</f>
        <v>RJ</v>
      </c>
      <c r="F30" s="7">
        <f>YEAR(DATA.SAGA!$B30)</f>
        <v>2011</v>
      </c>
      <c r="G30" s="8" t="str">
        <f>IF(OR($D30="Pré-Inscrito",$D30="Matriculado",$D30="Trancado"),
IF($A30="Mestrado",DATA.SAGA!$B30+(365*24/12),DATA.SAGA!$B30+(365*48/12)),"*")</f>
        <v>*</v>
      </c>
      <c r="H30" s="9" t="str">
        <f t="shared" si="5"/>
        <v>*</v>
      </c>
      <c r="I30" s="7" t="str">
        <f>IF(DATA.SAGA!$I30="","*",YEAR(DATA.SAGA!$I30))</f>
        <v>*</v>
      </c>
      <c r="J30" s="9" t="str">
        <f ca="1">IF($D30="Formado",(DATA.SAGA!$I30-DATA.SAGA!$B30)/365*12,
IF(OR($D30="Pré-Inscrito",$D30="Matriculado",$D30="Pré-inscrito"),(TODAY()-DATA.SAGA!$B30)/365*12,"*"))</f>
        <v>*</v>
      </c>
      <c r="K30" s="9" t="str">
        <f t="shared" si="1"/>
        <v>Desligado</v>
      </c>
      <c r="L30" s="9" t="str">
        <f t="shared" si="2"/>
        <v>*</v>
      </c>
      <c r="M30" s="7" t="str">
        <f t="shared" ca="1" si="3"/>
        <v>*</v>
      </c>
      <c r="N30" s="9" t="str">
        <f t="shared" si="4"/>
        <v>*</v>
      </c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7" t="str">
        <f>IF(LEFT(DATA.SAGA!$C31,8)="Mestrado","Mestrado",
IF(LEFT(DATA.SAGA!C31,9)="Doutorado","Doutorado",
"Pós-Doutorado"))</f>
        <v>Mestrado</v>
      </c>
      <c r="B31" s="7" t="str">
        <f>DATA.SAGA!$D31</f>
        <v>Leandra de Sant'Anna e Silva</v>
      </c>
      <c r="C31" s="7" t="str">
        <f>IF(DATA.SAGA!$F31="","Sem orientador",DATA.SAGA!$F31)</f>
        <v>FTO1085 - Anke Bergmann</v>
      </c>
      <c r="D31" s="7" t="str">
        <f>DATA.SAGA!$H31</f>
        <v>Formado</v>
      </c>
      <c r="E31" s="7" t="str">
        <f>IF(DATA.SAGA!J31="","*",DATA.SAGA!J31)</f>
        <v>RJ</v>
      </c>
      <c r="F31" s="7">
        <f>YEAR(DATA.SAGA!$B31)</f>
        <v>2011</v>
      </c>
      <c r="G31" s="8" t="str">
        <f>IF(OR($D31="Pré-Inscrito",$D31="Matriculado",$D31="Trancado"),
IF($A31="Mestrado",DATA.SAGA!$B31+(365*24/12),DATA.SAGA!$B31+(365*48/12)),"*")</f>
        <v>*</v>
      </c>
      <c r="H31" s="9" t="str">
        <f t="shared" si="5"/>
        <v>*</v>
      </c>
      <c r="I31" s="7">
        <f>IF(DATA.SAGA!$I31="","*",YEAR(DATA.SAGA!$I31))</f>
        <v>2013</v>
      </c>
      <c r="J31" s="9">
        <f ca="1">IF($D31="Formado",(DATA.SAGA!$I31-DATA.SAGA!$B31)/365*12,
IF(OR($D31="Pré-Inscrito",$D31="Matriculado",$D31="Pré-inscrito"),(TODAY()-DATA.SAGA!$B31)/365*12,"*"))</f>
        <v>26.926027397260274</v>
      </c>
      <c r="K31" s="9" t="str">
        <f t="shared" si="1"/>
        <v>Formado</v>
      </c>
      <c r="L31" s="9">
        <f t="shared" ca="1" si="2"/>
        <v>26.926027397260274</v>
      </c>
      <c r="M31" s="7" t="str">
        <f t="shared" ca="1" si="3"/>
        <v>Egresso &gt; 5 anos</v>
      </c>
      <c r="N31" s="9" t="str">
        <f t="shared" si="4"/>
        <v>*</v>
      </c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7" t="str">
        <f>IF(LEFT(DATA.SAGA!$C32,8)="Mestrado","Mestrado",
IF(LEFT(DATA.SAGA!C32,9)="Doutorado","Doutorado",
"Pós-Doutorado"))</f>
        <v>Mestrado</v>
      </c>
      <c r="B32" s="7" t="str">
        <f>DATA.SAGA!$D32</f>
        <v>Marcela Portugal Cabral Santos</v>
      </c>
      <c r="C32" s="7" t="str">
        <f>IF(DATA.SAGA!$F32="","Sem orientador",DATA.SAGA!$F32)</f>
        <v>Sem orientador</v>
      </c>
      <c r="D32" s="7" t="str">
        <f>DATA.SAGA!$H32</f>
        <v>Desligado</v>
      </c>
      <c r="E32" s="7" t="str">
        <f>IF(DATA.SAGA!J32="","*",DATA.SAGA!J32)</f>
        <v>RJ</v>
      </c>
      <c r="F32" s="7">
        <f>YEAR(DATA.SAGA!$B32)</f>
        <v>2011</v>
      </c>
      <c r="G32" s="8" t="str">
        <f>IF(OR($D32="Pré-Inscrito",$D32="Matriculado",$D32="Trancado"),
IF($A32="Mestrado",DATA.SAGA!$B32+(365*24/12),DATA.SAGA!$B32+(365*48/12)),"*")</f>
        <v>*</v>
      </c>
      <c r="H32" s="9" t="str">
        <f t="shared" si="5"/>
        <v>*</v>
      </c>
      <c r="I32" s="7" t="str">
        <f>IF(DATA.SAGA!$I32="","*",YEAR(DATA.SAGA!$I32))</f>
        <v>*</v>
      </c>
      <c r="J32" s="9" t="str">
        <f ca="1">IF($D32="Formado",(DATA.SAGA!$I32-DATA.SAGA!$B32)/365*12,
IF(OR($D32="Pré-Inscrito",$D32="Matriculado",$D32="Pré-inscrito"),(TODAY()-DATA.SAGA!$B32)/365*12,"*"))</f>
        <v>*</v>
      </c>
      <c r="K32" s="9" t="str">
        <f t="shared" si="1"/>
        <v>Desligado</v>
      </c>
      <c r="L32" s="9" t="str">
        <f t="shared" si="2"/>
        <v>*</v>
      </c>
      <c r="M32" s="7" t="str">
        <f t="shared" ca="1" si="3"/>
        <v>*</v>
      </c>
      <c r="N32" s="9" t="str">
        <f t="shared" si="4"/>
        <v>*</v>
      </c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7" t="str">
        <f>IF(LEFT(DATA.SAGA!$C33,8)="Mestrado","Mestrado",
IF(LEFT(DATA.SAGA!C33,9)="Doutorado","Doutorado",
"Pós-Doutorado"))</f>
        <v>Mestrado</v>
      </c>
      <c r="B33" s="7" t="str">
        <f>DATA.SAGA!$D33</f>
        <v>Fabiano Moura Dias</v>
      </c>
      <c r="C33" s="7" t="str">
        <f>IF(DATA.SAGA!$F33="","Sem orientador",DATA.SAGA!$F33)</f>
        <v>EDF1069 - Miriam R. Mainenti</v>
      </c>
      <c r="D33" s="7" t="str">
        <f>DATA.SAGA!$H33</f>
        <v>Formado</v>
      </c>
      <c r="E33" s="7" t="str">
        <f>IF(DATA.SAGA!J33="","*",DATA.SAGA!J33)</f>
        <v>ES</v>
      </c>
      <c r="F33" s="7">
        <f>YEAR(DATA.SAGA!$B33)</f>
        <v>2011</v>
      </c>
      <c r="G33" s="8" t="str">
        <f>IF(OR($D33="Pré-Inscrito",$D33="Matriculado",$D33="Trancado"),
IF($A33="Mestrado",DATA.SAGA!$B33+(365*24/12),DATA.SAGA!$B33+(365*48/12)),"*")</f>
        <v>*</v>
      </c>
      <c r="H33" s="9" t="str">
        <f t="shared" si="5"/>
        <v>*</v>
      </c>
      <c r="I33" s="7">
        <f>IF(DATA.SAGA!$I33="","*",YEAR(DATA.SAGA!$I33))</f>
        <v>2013</v>
      </c>
      <c r="J33" s="9">
        <f ca="1">IF($D33="Formado",(DATA.SAGA!$I33-DATA.SAGA!$B33)/365*12,
IF(OR($D33="Pré-Inscrito",$D33="Matriculado",$D33="Pré-inscrito"),(TODAY()-DATA.SAGA!$B33)/365*12,"*"))</f>
        <v>26.005479452054793</v>
      </c>
      <c r="K33" s="9" t="str">
        <f t="shared" si="1"/>
        <v>Formado</v>
      </c>
      <c r="L33" s="9">
        <f t="shared" ca="1" si="2"/>
        <v>26.005479452054793</v>
      </c>
      <c r="M33" s="7" t="str">
        <f t="shared" ca="1" si="3"/>
        <v>Egresso &gt; 5 anos</v>
      </c>
      <c r="N33" s="9" t="str">
        <f t="shared" si="4"/>
        <v>*</v>
      </c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7" t="str">
        <f>IF(LEFT(DATA.SAGA!$C34,8)="Mestrado","Mestrado",
IF(LEFT(DATA.SAGA!C34,9)="Doutorado","Doutorado",
"Pós-Doutorado"))</f>
        <v>Mestrado</v>
      </c>
      <c r="B34" s="7" t="str">
        <f>DATA.SAGA!$D34</f>
        <v>Rouse Barbosa Pereira</v>
      </c>
      <c r="C34" s="7" t="str">
        <f>IF(DATA.SAGA!$F34="","Sem orientador",DATA.SAGA!$F34)</f>
        <v>FTO1116 - Marco Antonio Orsini</v>
      </c>
      <c r="D34" s="7" t="str">
        <f>DATA.SAGA!$H34</f>
        <v>Formado</v>
      </c>
      <c r="E34" s="7" t="str">
        <f>IF(DATA.SAGA!J34="","*",DATA.SAGA!J34)</f>
        <v>RJ</v>
      </c>
      <c r="F34" s="7">
        <f>YEAR(DATA.SAGA!$B34)</f>
        <v>2011</v>
      </c>
      <c r="G34" s="8" t="str">
        <f>IF(OR($D34="Pré-Inscrito",$D34="Matriculado",$D34="Trancado"),
IF($A34="Mestrado",DATA.SAGA!$B34+(365*24/12),DATA.SAGA!$B34+(365*48/12)),"*")</f>
        <v>*</v>
      </c>
      <c r="H34" s="9" t="str">
        <f t="shared" si="5"/>
        <v>*</v>
      </c>
      <c r="I34" s="7">
        <f>IF(DATA.SAGA!$I34="","*",YEAR(DATA.SAGA!$I34))</f>
        <v>2013</v>
      </c>
      <c r="J34" s="9">
        <f ca="1">IF($D34="Formado",(DATA.SAGA!$I34-DATA.SAGA!$B34)/365*12,
IF(OR($D34="Pré-Inscrito",$D34="Matriculado",$D34="Pré-inscrito"),(TODAY()-DATA.SAGA!$B34)/365*12,"*"))</f>
        <v>24.197260273972603</v>
      </c>
      <c r="K34" s="9" t="str">
        <f t="shared" si="1"/>
        <v>Formado</v>
      </c>
      <c r="L34" s="9">
        <f t="shared" ca="1" si="2"/>
        <v>24.197260273972603</v>
      </c>
      <c r="M34" s="7" t="str">
        <f t="shared" ca="1" si="3"/>
        <v>Egresso &gt; 5 anos</v>
      </c>
      <c r="N34" s="9" t="str">
        <f t="shared" si="4"/>
        <v>*</v>
      </c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7" t="str">
        <f>IF(LEFT(DATA.SAGA!$C35,8)="Mestrado","Mestrado",
IF(LEFT(DATA.SAGA!C35,9)="Doutorado","Doutorado",
"Pós-Doutorado"))</f>
        <v>Mestrado</v>
      </c>
      <c r="B35" s="7" t="str">
        <f>DATA.SAGA!$D35</f>
        <v>Rodrigo de Assis Ramos</v>
      </c>
      <c r="C35" s="7" t="str">
        <f>IF(DATA.SAGA!$F35="","Sem orientador",DATA.SAGA!$F35)</f>
        <v>FTO1096 - Arthur Ferreira</v>
      </c>
      <c r="D35" s="7" t="str">
        <f>DATA.SAGA!$H35</f>
        <v>Formado</v>
      </c>
      <c r="E35" s="7" t="str">
        <f>IF(DATA.SAGA!J35="","*",DATA.SAGA!J35)</f>
        <v>RJ</v>
      </c>
      <c r="F35" s="7">
        <f>YEAR(DATA.SAGA!$B35)</f>
        <v>2011</v>
      </c>
      <c r="G35" s="8" t="str">
        <f>IF(OR($D35="Pré-Inscrito",$D35="Matriculado",$D35="Trancado"),
IF($A35="Mestrado",DATA.SAGA!$B35+(365*24/12),DATA.SAGA!$B35+(365*48/12)),"*")</f>
        <v>*</v>
      </c>
      <c r="H35" s="9" t="str">
        <f t="shared" si="5"/>
        <v>*</v>
      </c>
      <c r="I35" s="7">
        <f>IF(DATA.SAGA!$I35="","*",YEAR(DATA.SAGA!$I35))</f>
        <v>2013</v>
      </c>
      <c r="J35" s="9">
        <f ca="1">IF($D35="Formado",(DATA.SAGA!$I35-DATA.SAGA!$B35)/365*12,
IF(OR($D35="Pré-Inscrito",$D35="Matriculado",$D35="Pré-inscrito"),(TODAY()-DATA.SAGA!$B35)/365*12,"*"))</f>
        <v>23.671232876712327</v>
      </c>
      <c r="K35" s="9" t="str">
        <f t="shared" si="1"/>
        <v>Formado</v>
      </c>
      <c r="L35" s="9">
        <f t="shared" ca="1" si="2"/>
        <v>23.671232876712327</v>
      </c>
      <c r="M35" s="7" t="str">
        <f t="shared" ca="1" si="3"/>
        <v>Egresso &gt; 5 anos</v>
      </c>
      <c r="N35" s="9" t="str">
        <f t="shared" si="4"/>
        <v>*</v>
      </c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7" t="str">
        <f>IF(LEFT(DATA.SAGA!$C36,8)="Mestrado","Mestrado",
IF(LEFT(DATA.SAGA!C36,9)="Doutorado","Doutorado",
"Pós-Doutorado"))</f>
        <v>Mestrado</v>
      </c>
      <c r="B36" s="7" t="str">
        <f>DATA.SAGA!$D36</f>
        <v>Aline Henriques Martinsen</v>
      </c>
      <c r="C36" s="7" t="str">
        <f>IF(DATA.SAGA!$F36="","Sem orientador",DATA.SAGA!$F36)</f>
        <v>Sem orientador</v>
      </c>
      <c r="D36" s="7" t="str">
        <f>DATA.SAGA!$H36</f>
        <v>Desligado</v>
      </c>
      <c r="E36" s="7" t="str">
        <f>IF(DATA.SAGA!J36="","*",DATA.SAGA!J36)</f>
        <v>RJ</v>
      </c>
      <c r="F36" s="7">
        <f>YEAR(DATA.SAGA!$B36)</f>
        <v>2011</v>
      </c>
      <c r="G36" s="8" t="str">
        <f>IF(OR($D36="Pré-Inscrito",$D36="Matriculado",$D36="Trancado"),
IF($A36="Mestrado",DATA.SAGA!$B36+(365*24/12),DATA.SAGA!$B36+(365*48/12)),"*")</f>
        <v>*</v>
      </c>
      <c r="H36" s="9" t="str">
        <f t="shared" si="5"/>
        <v>*</v>
      </c>
      <c r="I36" s="7" t="str">
        <f>IF(DATA.SAGA!$I36="","*",YEAR(DATA.SAGA!$I36))</f>
        <v>*</v>
      </c>
      <c r="J36" s="9" t="str">
        <f ca="1">IF($D36="Formado",(DATA.SAGA!$I36-DATA.SAGA!$B36)/365*12,
IF(OR($D36="Pré-Inscrito",$D36="Matriculado",$D36="Pré-inscrito"),(TODAY()-DATA.SAGA!$B36)/365*12,"*"))</f>
        <v>*</v>
      </c>
      <c r="K36" s="9" t="str">
        <f t="shared" si="1"/>
        <v>Desligado</v>
      </c>
      <c r="L36" s="9" t="str">
        <f t="shared" si="2"/>
        <v>*</v>
      </c>
      <c r="M36" s="7" t="str">
        <f t="shared" ca="1" si="3"/>
        <v>*</v>
      </c>
      <c r="N36" s="9" t="str">
        <f t="shared" si="4"/>
        <v>*</v>
      </c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7" t="str">
        <f>IF(LEFT(DATA.SAGA!$C37,8)="Mestrado","Mestrado",
IF(LEFT(DATA.SAGA!C37,9)="Doutorado","Doutorado",
"Pós-Doutorado"))</f>
        <v>Mestrado</v>
      </c>
      <c r="B37" s="7" t="str">
        <f>DATA.SAGA!$D37</f>
        <v>Bruna Krawczyk</v>
      </c>
      <c r="C37" s="7" t="str">
        <f>IF(DATA.SAGA!$F37="","Sem orientador",DATA.SAGA!$F37)</f>
        <v>FTO1133 - Antonio Guilherme</v>
      </c>
      <c r="D37" s="7" t="str">
        <f>DATA.SAGA!$H37</f>
        <v>Formado</v>
      </c>
      <c r="E37" s="7" t="str">
        <f>IF(DATA.SAGA!J37="","*",DATA.SAGA!J37)</f>
        <v>RJ</v>
      </c>
      <c r="F37" s="7">
        <f>YEAR(DATA.SAGA!$B37)</f>
        <v>2011</v>
      </c>
      <c r="G37" s="8" t="str">
        <f>IF(OR($D37="Pré-Inscrito",$D37="Matriculado",$D37="Trancado"),
IF($A37="Mestrado",DATA.SAGA!$B37+(365*24/12),DATA.SAGA!$B37+(365*48/12)),"*")</f>
        <v>*</v>
      </c>
      <c r="H37" s="9" t="str">
        <f t="shared" si="5"/>
        <v>*</v>
      </c>
      <c r="I37" s="7">
        <f>IF(DATA.SAGA!$I37="","*",YEAR(DATA.SAGA!$I37))</f>
        <v>2013</v>
      </c>
      <c r="J37" s="9">
        <f ca="1">IF($D37="Formado",(DATA.SAGA!$I37-DATA.SAGA!$B37)/365*12,
IF(OR($D37="Pré-Inscrito",$D37="Matriculado",$D37="Pré-inscrito"),(TODAY()-DATA.SAGA!$B37)/365*12,"*"))</f>
        <v>24.526027397260272</v>
      </c>
      <c r="K37" s="9" t="str">
        <f t="shared" si="1"/>
        <v>Formado</v>
      </c>
      <c r="L37" s="9">
        <f t="shared" ca="1" si="2"/>
        <v>24.526027397260272</v>
      </c>
      <c r="M37" s="7" t="str">
        <f t="shared" ca="1" si="3"/>
        <v>Egresso &gt; 5 anos</v>
      </c>
      <c r="N37" s="9" t="str">
        <f t="shared" si="4"/>
        <v>*</v>
      </c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7" t="str">
        <f>IF(LEFT(DATA.SAGA!$C38,8)="Mestrado","Mestrado",
IF(LEFT(DATA.SAGA!C38,9)="Doutorado","Doutorado",
"Pós-Doutorado"))</f>
        <v>Mestrado</v>
      </c>
      <c r="B38" s="7" t="str">
        <f>DATA.SAGA!$D38</f>
        <v>Mirna da Silva Oliveira</v>
      </c>
      <c r="C38" s="7" t="str">
        <f>IF(DATA.SAGA!$F38="","Sem orientador",DATA.SAGA!$F38)</f>
        <v>Sem orientador</v>
      </c>
      <c r="D38" s="7" t="str">
        <f>DATA.SAGA!$H38</f>
        <v>Desligado</v>
      </c>
      <c r="E38" s="7" t="str">
        <f>IF(DATA.SAGA!J38="","*",DATA.SAGA!J38)</f>
        <v>*</v>
      </c>
      <c r="F38" s="7">
        <f>YEAR(DATA.SAGA!$B38)</f>
        <v>2012</v>
      </c>
      <c r="G38" s="8" t="str">
        <f>IF(OR($D38="Pré-Inscrito",$D38="Matriculado",$D38="Trancado"),
IF($A38="Mestrado",DATA.SAGA!$B38+(365*24/12),DATA.SAGA!$B38+(365*48/12)),"*")</f>
        <v>*</v>
      </c>
      <c r="H38" s="9" t="str">
        <f t="shared" si="5"/>
        <v>*</v>
      </c>
      <c r="I38" s="7" t="str">
        <f>IF(DATA.SAGA!$I38="","*",YEAR(DATA.SAGA!$I38))</f>
        <v>*</v>
      </c>
      <c r="J38" s="9" t="str">
        <f ca="1">IF($D38="Formado",(DATA.SAGA!$I38-DATA.SAGA!$B38)/365*12,
IF(OR($D38="Pré-Inscrito",$D38="Matriculado",$D38="Pré-inscrito"),(TODAY()-DATA.SAGA!$B38)/365*12,"*"))</f>
        <v>*</v>
      </c>
      <c r="K38" s="9" t="str">
        <f t="shared" si="1"/>
        <v>Desligado</v>
      </c>
      <c r="L38" s="9" t="str">
        <f t="shared" si="2"/>
        <v>*</v>
      </c>
      <c r="M38" s="7" t="str">
        <f t="shared" ca="1" si="3"/>
        <v>*</v>
      </c>
      <c r="N38" s="9" t="str">
        <f t="shared" si="4"/>
        <v>*</v>
      </c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7" t="str">
        <f>IF(LEFT(DATA.SAGA!$C39,8)="Mestrado","Mestrado",
IF(LEFT(DATA.SAGA!C39,9)="Doutorado","Doutorado",
"Pós-Doutorado"))</f>
        <v>Mestrado</v>
      </c>
      <c r="B39" s="7" t="str">
        <f>DATA.SAGA!$D39</f>
        <v>Elaine Aparecida Pedrozo Azevêdo</v>
      </c>
      <c r="C39" s="7" t="str">
        <f>IF(DATA.SAGA!$F39="","Sem orientador",DATA.SAGA!$F39)</f>
        <v>FTO1084 - Cristina Marcia Dias</v>
      </c>
      <c r="D39" s="7" t="str">
        <f>DATA.SAGA!$H39</f>
        <v>Formado</v>
      </c>
      <c r="E39" s="7" t="str">
        <f>IF(DATA.SAGA!J39="","*",DATA.SAGA!J39)</f>
        <v>RJ</v>
      </c>
      <c r="F39" s="7">
        <f>YEAR(DATA.SAGA!$B39)</f>
        <v>2012</v>
      </c>
      <c r="G39" s="8" t="str">
        <f>IF(OR($D39="Pré-Inscrito",$D39="Matriculado",$D39="Trancado"),
IF($A39="Mestrado",DATA.SAGA!$B39+(365*24/12),DATA.SAGA!$B39+(365*48/12)),"*")</f>
        <v>*</v>
      </c>
      <c r="H39" s="9" t="str">
        <f t="shared" si="5"/>
        <v>*</v>
      </c>
      <c r="I39" s="7">
        <f>IF(DATA.SAGA!$I39="","*",YEAR(DATA.SAGA!$I39))</f>
        <v>2014</v>
      </c>
      <c r="J39" s="9">
        <f ca="1">IF($D39="Formado",(DATA.SAGA!$I39-DATA.SAGA!$B39)/365*12,
IF(OR($D39="Pré-Inscrito",$D39="Matriculado",$D39="Pré-inscrito"),(TODAY()-DATA.SAGA!$B39)/365*12,"*"))</f>
        <v>25.052054794520551</v>
      </c>
      <c r="K39" s="9" t="str">
        <f t="shared" si="1"/>
        <v>Formado</v>
      </c>
      <c r="L39" s="9">
        <f t="shared" ca="1" si="2"/>
        <v>25.052054794520551</v>
      </c>
      <c r="M39" s="7" t="str">
        <f t="shared" ca="1" si="3"/>
        <v>Egresso &gt; 5 anos</v>
      </c>
      <c r="N39" s="9" t="str">
        <f t="shared" si="4"/>
        <v>*</v>
      </c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">
      <c r="A40" s="7" t="str">
        <f>IF(LEFT(DATA.SAGA!$C40,8)="Mestrado","Mestrado",
IF(LEFT(DATA.SAGA!C40,9)="Doutorado","Doutorado",
"Pós-Doutorado"))</f>
        <v>Mestrado</v>
      </c>
      <c r="B40" s="7" t="str">
        <f>DATA.SAGA!$D40</f>
        <v>Nélio Silva de Souza</v>
      </c>
      <c r="C40" s="7" t="str">
        <f>IF(DATA.SAGA!$F40="","Sem orientador",DATA.SAGA!$F40)</f>
        <v>FTO1107 - Erika de Carvalho</v>
      </c>
      <c r="D40" s="7" t="str">
        <f>DATA.SAGA!$H40</f>
        <v>Formado</v>
      </c>
      <c r="E40" s="7" t="str">
        <f>IF(DATA.SAGA!J40="","*",DATA.SAGA!J40)</f>
        <v>RJ</v>
      </c>
      <c r="F40" s="7">
        <f>YEAR(DATA.SAGA!$B40)</f>
        <v>2012</v>
      </c>
      <c r="G40" s="8" t="str">
        <f>IF(OR($D40="Pré-Inscrito",$D40="Matriculado",$D40="Trancado"),
IF($A40="Mestrado",DATA.SAGA!$B40+(365*24/12),DATA.SAGA!$B40+(365*48/12)),"*")</f>
        <v>*</v>
      </c>
      <c r="H40" s="9" t="str">
        <f t="shared" si="5"/>
        <v>*</v>
      </c>
      <c r="I40" s="7">
        <f>IF(DATA.SAGA!$I40="","*",YEAR(DATA.SAGA!$I40))</f>
        <v>2014</v>
      </c>
      <c r="J40" s="9">
        <f ca="1">IF($D40="Formado",(DATA.SAGA!$I40-DATA.SAGA!$B40)/365*12,
IF(OR($D40="Pré-Inscrito",$D40="Matriculado",$D40="Pré-inscrito"),(TODAY()-DATA.SAGA!$B40)/365*12,"*"))</f>
        <v>24.591780821917808</v>
      </c>
      <c r="K40" s="9" t="str">
        <f t="shared" si="1"/>
        <v>Formado</v>
      </c>
      <c r="L40" s="9">
        <f t="shared" ca="1" si="2"/>
        <v>24.591780821917808</v>
      </c>
      <c r="M40" s="7" t="str">
        <f t="shared" ca="1" si="3"/>
        <v>Egresso &gt; 5 anos</v>
      </c>
      <c r="N40" s="9" t="str">
        <f t="shared" si="4"/>
        <v>*</v>
      </c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">
      <c r="A41" s="7" t="str">
        <f>IF(LEFT(DATA.SAGA!$C41,8)="Mestrado","Mestrado",
IF(LEFT(DATA.SAGA!C41,9)="Doutorado","Doutorado",
"Pós-Doutorado"))</f>
        <v>Mestrado</v>
      </c>
      <c r="B41" s="7" t="str">
        <f>DATA.SAGA!$D41</f>
        <v>Claudia Lima Chame Andrade Dias</v>
      </c>
      <c r="C41" s="7" t="str">
        <f>IF(DATA.SAGA!$F41="","Sem orientador",DATA.SAGA!$F41)</f>
        <v>FTO1117 - Lilian Felicio</v>
      </c>
      <c r="D41" s="7" t="str">
        <f>DATA.SAGA!$H41</f>
        <v>Formado</v>
      </c>
      <c r="E41" s="7" t="str">
        <f>IF(DATA.SAGA!J41="","*",DATA.SAGA!J41)</f>
        <v>RJ</v>
      </c>
      <c r="F41" s="7">
        <f>YEAR(DATA.SAGA!$B41)</f>
        <v>2012</v>
      </c>
      <c r="G41" s="8" t="str">
        <f>IF(OR($D41="Pré-Inscrito",$D41="Matriculado",$D41="Trancado"),
IF($A41="Mestrado",DATA.SAGA!$B41+(365*24/12),DATA.SAGA!$B41+(365*48/12)),"*")</f>
        <v>*</v>
      </c>
      <c r="H41" s="9" t="str">
        <f t="shared" si="5"/>
        <v>*</v>
      </c>
      <c r="I41" s="7">
        <f>IF(DATA.SAGA!$I41="","*",YEAR(DATA.SAGA!$I41))</f>
        <v>2014</v>
      </c>
      <c r="J41" s="9">
        <f ca="1">IF($D41="Formado",(DATA.SAGA!$I41-DATA.SAGA!$B41)/365*12,
IF(OR($D41="Pré-Inscrito",$D41="Matriculado",$D41="Pré-inscrito"),(TODAY()-DATA.SAGA!$B41)/365*12,"*"))</f>
        <v>23.243835616438353</v>
      </c>
      <c r="K41" s="9" t="str">
        <f t="shared" si="1"/>
        <v>Formado</v>
      </c>
      <c r="L41" s="9">
        <f t="shared" ca="1" si="2"/>
        <v>23.243835616438353</v>
      </c>
      <c r="M41" s="7" t="str">
        <f t="shared" ca="1" si="3"/>
        <v>Egresso &gt; 5 anos</v>
      </c>
      <c r="N41" s="9" t="str">
        <f t="shared" si="4"/>
        <v>*</v>
      </c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">
      <c r="A42" s="7" t="str">
        <f>IF(LEFT(DATA.SAGA!$C42,8)="Mestrado","Mestrado",
IF(LEFT(DATA.SAGA!C42,9)="Doutorado","Doutorado",
"Pós-Doutorado"))</f>
        <v>Mestrado</v>
      </c>
      <c r="B42" s="7" t="str">
        <f>DATA.SAGA!$D42</f>
        <v>Marcus Vinicius da Silveira Lanza</v>
      </c>
      <c r="C42" s="7" t="str">
        <f>IF(DATA.SAGA!$F42="","Sem orientador",DATA.SAGA!$F42)</f>
        <v>FTO1085 - Anke Bergmann</v>
      </c>
      <c r="D42" s="7" t="str">
        <f>DATA.SAGA!$H42</f>
        <v>Formado</v>
      </c>
      <c r="E42" s="7" t="str">
        <f>IF(DATA.SAGA!J42="","*",DATA.SAGA!J42)</f>
        <v>RJ</v>
      </c>
      <c r="F42" s="7">
        <f>YEAR(DATA.SAGA!$B42)</f>
        <v>2012</v>
      </c>
      <c r="G42" s="8" t="str">
        <f>IF(OR($D42="Pré-Inscrito",$D42="Matriculado",$D42="Trancado"),
IF($A42="Mestrado",DATA.SAGA!$B42+(365*24/12),DATA.SAGA!$B42+(365*48/12)),"*")</f>
        <v>*</v>
      </c>
      <c r="H42" s="9" t="str">
        <f t="shared" si="5"/>
        <v>*</v>
      </c>
      <c r="I42" s="7">
        <f>IF(DATA.SAGA!$I42="","*",YEAR(DATA.SAGA!$I42))</f>
        <v>2014</v>
      </c>
      <c r="J42" s="9">
        <f ca="1">IF($D42="Formado",(DATA.SAGA!$I42-DATA.SAGA!$B42)/365*12,
IF(OR($D42="Pré-Inscrito",$D42="Matriculado",$D42="Pré-inscrito"),(TODAY()-DATA.SAGA!$B42)/365*12,"*"))</f>
        <v>31.068493150684933</v>
      </c>
      <c r="K42" s="9" t="str">
        <f t="shared" si="1"/>
        <v>Formado</v>
      </c>
      <c r="L42" s="9">
        <f t="shared" ca="1" si="2"/>
        <v>31.068493150684933</v>
      </c>
      <c r="M42" s="7" t="str">
        <f t="shared" ca="1" si="3"/>
        <v>Egresso &gt; 5 anos</v>
      </c>
      <c r="N42" s="9" t="str">
        <f t="shared" si="4"/>
        <v>*</v>
      </c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">
      <c r="A43" s="7" t="str">
        <f>IF(LEFT(DATA.SAGA!$C43,8)="Mestrado","Mestrado",
IF(LEFT(DATA.SAGA!C43,9)="Doutorado","Doutorado",
"Pós-Doutorado"))</f>
        <v>Mestrado</v>
      </c>
      <c r="B43" s="7" t="str">
        <f>DATA.SAGA!$D43</f>
        <v>Débora Pedroza Guedes da Silva</v>
      </c>
      <c r="C43" s="7" t="str">
        <f>IF(DATA.SAGA!$F43="","Sem orientador",DATA.SAGA!$F43)</f>
        <v>FTO1101 - Agnaldo Lopes</v>
      </c>
      <c r="D43" s="7" t="str">
        <f>DATA.SAGA!$H43</f>
        <v>Formado</v>
      </c>
      <c r="E43" s="7" t="str">
        <f>IF(DATA.SAGA!J43="","*",DATA.SAGA!J43)</f>
        <v>RJ</v>
      </c>
      <c r="F43" s="7">
        <f>YEAR(DATA.SAGA!$B43)</f>
        <v>2012</v>
      </c>
      <c r="G43" s="8" t="str">
        <f>IF(OR($D43="Pré-Inscrito",$D43="Matriculado",$D43="Trancado"),
IF($A43="Mestrado",DATA.SAGA!$B43+(365*24/12),DATA.SAGA!$B43+(365*48/12)),"*")</f>
        <v>*</v>
      </c>
      <c r="H43" s="9" t="str">
        <f t="shared" si="5"/>
        <v>*</v>
      </c>
      <c r="I43" s="7">
        <f>IF(DATA.SAGA!$I43="","*",YEAR(DATA.SAGA!$I43))</f>
        <v>2013</v>
      </c>
      <c r="J43" s="9">
        <f ca="1">IF($D43="Formado",(DATA.SAGA!$I43-DATA.SAGA!$B43)/365*12,
IF(OR($D43="Pré-Inscrito",$D43="Matriculado",$D43="Pré-inscrito"),(TODAY()-DATA.SAGA!$B43)/365*12,"*"))</f>
        <v>21.008219178082193</v>
      </c>
      <c r="K43" s="9" t="str">
        <f t="shared" si="1"/>
        <v>Formado</v>
      </c>
      <c r="L43" s="9">
        <f t="shared" ca="1" si="2"/>
        <v>21.008219178082193</v>
      </c>
      <c r="M43" s="7" t="str">
        <f t="shared" ca="1" si="3"/>
        <v>Egresso &gt; 5 anos</v>
      </c>
      <c r="N43" s="9" t="str">
        <f t="shared" si="4"/>
        <v>*</v>
      </c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7" t="str">
        <f>IF(LEFT(DATA.SAGA!$C44,8)="Mestrado","Mestrado",
IF(LEFT(DATA.SAGA!C44,9)="Doutorado","Doutorado",
"Pós-Doutorado"))</f>
        <v>Mestrado</v>
      </c>
      <c r="B44" s="7" t="str">
        <f>DATA.SAGA!$D44</f>
        <v>Pablo Rodrigo de Oliveira Silva</v>
      </c>
      <c r="C44" s="7" t="str">
        <f>IF(DATA.SAGA!$F44="","Sem orientador",DATA.SAGA!$F44)</f>
        <v>EDF1074 - Patrícia Vigário</v>
      </c>
      <c r="D44" s="7" t="str">
        <f>DATA.SAGA!$H44</f>
        <v>Formado</v>
      </c>
      <c r="E44" s="7" t="str">
        <f>IF(DATA.SAGA!J44="","*",DATA.SAGA!J44)</f>
        <v>RJ</v>
      </c>
      <c r="F44" s="7">
        <f>YEAR(DATA.SAGA!$B44)</f>
        <v>2012</v>
      </c>
      <c r="G44" s="8" t="str">
        <f>IF(OR($D44="Pré-Inscrito",$D44="Matriculado",$D44="Trancado"),
IF($A44="Mestrado",DATA.SAGA!$B44+(365*24/12),DATA.SAGA!$B44+(365*48/12)),"*")</f>
        <v>*</v>
      </c>
      <c r="H44" s="9" t="str">
        <f t="shared" si="5"/>
        <v>*</v>
      </c>
      <c r="I44" s="7">
        <f>IF(DATA.SAGA!$I44="","*",YEAR(DATA.SAGA!$I44))</f>
        <v>2013</v>
      </c>
      <c r="J44" s="9">
        <f ca="1">IF($D44="Formado",(DATA.SAGA!$I44-DATA.SAGA!$B44)/365*12,
IF(OR($D44="Pré-Inscrito",$D44="Matriculado",$D44="Pré-inscrito"),(TODAY()-DATA.SAGA!$B44)/365*12,"*"))</f>
        <v>22.356164383561641</v>
      </c>
      <c r="K44" s="9" t="str">
        <f t="shared" si="1"/>
        <v>Formado</v>
      </c>
      <c r="L44" s="9">
        <f t="shared" ca="1" si="2"/>
        <v>22.356164383561641</v>
      </c>
      <c r="M44" s="7" t="str">
        <f t="shared" ca="1" si="3"/>
        <v>Egresso &gt; 5 anos</v>
      </c>
      <c r="N44" s="9" t="str">
        <f t="shared" si="4"/>
        <v>*</v>
      </c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7" t="str">
        <f>IF(LEFT(DATA.SAGA!$C45,8)="Mestrado","Mestrado",
IF(LEFT(DATA.SAGA!C45,9)="Doutorado","Doutorado",
"Pós-Doutorado"))</f>
        <v>Mestrado</v>
      </c>
      <c r="B45" s="7" t="str">
        <f>DATA.SAGA!$D45</f>
        <v>Jacqueline de Carvalho Martins</v>
      </c>
      <c r="C45" s="7" t="str">
        <f>IF(DATA.SAGA!$F45="","Sem orientador",DATA.SAGA!$F45)</f>
        <v>FTO1085 - Anke Bergmann</v>
      </c>
      <c r="D45" s="7" t="str">
        <f>DATA.SAGA!$H45</f>
        <v>Formado</v>
      </c>
      <c r="E45" s="7" t="str">
        <f>IF(DATA.SAGA!J45="","*",DATA.SAGA!J45)</f>
        <v>RJ</v>
      </c>
      <c r="F45" s="7">
        <f>YEAR(DATA.SAGA!$B45)</f>
        <v>2012</v>
      </c>
      <c r="G45" s="8" t="str">
        <f>IF(OR($D45="Pré-Inscrito",$D45="Matriculado",$D45="Trancado"),
IF($A45="Mestrado",DATA.SAGA!$B45+(365*24/12),DATA.SAGA!$B45+(365*48/12)),"*")</f>
        <v>*</v>
      </c>
      <c r="H45" s="9" t="str">
        <f t="shared" si="5"/>
        <v>*</v>
      </c>
      <c r="I45" s="7">
        <f>IF(DATA.SAGA!$I45="","*",YEAR(DATA.SAGA!$I45))</f>
        <v>2014</v>
      </c>
      <c r="J45" s="9">
        <f ca="1">IF($D45="Formado",(DATA.SAGA!$I45-DATA.SAGA!$B45)/365*12,
IF(OR($D45="Pré-Inscrito",$D45="Matriculado",$D45="Pré-inscrito"),(TODAY()-DATA.SAGA!$B45)/365*12,"*"))</f>
        <v>29.950684931506849</v>
      </c>
      <c r="K45" s="9" t="str">
        <f t="shared" si="1"/>
        <v>Formado</v>
      </c>
      <c r="L45" s="9">
        <f t="shared" ca="1" si="2"/>
        <v>29.950684931506849</v>
      </c>
      <c r="M45" s="7" t="str">
        <f t="shared" ca="1" si="3"/>
        <v>Egresso &gt; 5 anos</v>
      </c>
      <c r="N45" s="9" t="str">
        <f t="shared" si="4"/>
        <v>*</v>
      </c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7" t="str">
        <f>IF(LEFT(DATA.SAGA!$C46,8)="Mestrado","Mestrado",
IF(LEFT(DATA.SAGA!C46,9)="Doutorado","Doutorado",
"Pós-Doutorado"))</f>
        <v>Mestrado</v>
      </c>
      <c r="B46" s="7" t="str">
        <f>DATA.SAGA!$D46</f>
        <v>Andre Ricardo Gomes Martins</v>
      </c>
      <c r="C46" s="7" t="str">
        <f>IF(DATA.SAGA!$F46="","Sem orientador",DATA.SAGA!$F46)</f>
        <v>EDF1074 - Patrícia Vigário</v>
      </c>
      <c r="D46" s="7" t="str">
        <f>DATA.SAGA!$H46</f>
        <v>Formado</v>
      </c>
      <c r="E46" s="7" t="str">
        <f>IF(DATA.SAGA!J46="","*",DATA.SAGA!J46)</f>
        <v>RJ</v>
      </c>
      <c r="F46" s="7">
        <f>YEAR(DATA.SAGA!$B46)</f>
        <v>2012</v>
      </c>
      <c r="G46" s="8" t="str">
        <f>IF(OR($D46="Pré-Inscrito",$D46="Matriculado",$D46="Trancado"),
IF($A46="Mestrado",DATA.SAGA!$B46+(365*24/12),DATA.SAGA!$B46+(365*48/12)),"*")</f>
        <v>*</v>
      </c>
      <c r="H46" s="9" t="str">
        <f t="shared" si="5"/>
        <v>*</v>
      </c>
      <c r="I46" s="7">
        <f>IF(DATA.SAGA!$I46="","*",YEAR(DATA.SAGA!$I46))</f>
        <v>2014</v>
      </c>
      <c r="J46" s="9">
        <f ca="1">IF($D46="Formado",(DATA.SAGA!$I46-DATA.SAGA!$B46)/365*12,
IF(OR($D46="Pré-Inscrito",$D46="Matriculado",$D46="Pré-inscrito"),(TODAY()-DATA.SAGA!$B46)/365*12,"*"))</f>
        <v>25.084931506849315</v>
      </c>
      <c r="K46" s="9" t="str">
        <f t="shared" si="1"/>
        <v>Formado</v>
      </c>
      <c r="L46" s="9">
        <f t="shared" ca="1" si="2"/>
        <v>25.084931506849315</v>
      </c>
      <c r="M46" s="7" t="str">
        <f t="shared" ca="1" si="3"/>
        <v>Egresso &gt; 5 anos</v>
      </c>
      <c r="N46" s="9" t="str">
        <f t="shared" si="4"/>
        <v>*</v>
      </c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">
      <c r="A47" s="7" t="str">
        <f>IF(LEFT(DATA.SAGA!$C47,8)="Mestrado","Mestrado",
IF(LEFT(DATA.SAGA!C47,9)="Doutorado","Doutorado",
"Pós-Doutorado"))</f>
        <v>Mestrado</v>
      </c>
      <c r="B47" s="7" t="str">
        <f>DATA.SAGA!$D47</f>
        <v>Karina Cunha Villar</v>
      </c>
      <c r="C47" s="7" t="str">
        <f>IF(DATA.SAGA!$F47="","Sem orientador",DATA.SAGA!$F47)</f>
        <v>Sem orientador</v>
      </c>
      <c r="D47" s="7" t="str">
        <f>DATA.SAGA!$H47</f>
        <v>Desligado</v>
      </c>
      <c r="E47" s="7" t="str">
        <f>IF(DATA.SAGA!J47="","*",DATA.SAGA!J47)</f>
        <v>RJ</v>
      </c>
      <c r="F47" s="7">
        <f>YEAR(DATA.SAGA!$B47)</f>
        <v>2012</v>
      </c>
      <c r="G47" s="8" t="str">
        <f>IF(OR($D47="Pré-Inscrito",$D47="Matriculado",$D47="Trancado"),
IF($A47="Mestrado",DATA.SAGA!$B47+(365*24/12),DATA.SAGA!$B47+(365*48/12)),"*")</f>
        <v>*</v>
      </c>
      <c r="H47" s="9" t="str">
        <f t="shared" si="5"/>
        <v>*</v>
      </c>
      <c r="I47" s="7" t="str">
        <f>IF(DATA.SAGA!$I47="","*",YEAR(DATA.SAGA!$I47))</f>
        <v>*</v>
      </c>
      <c r="J47" s="9" t="str">
        <f ca="1">IF($D47="Formado",(DATA.SAGA!$I47-DATA.SAGA!$B47)/365*12,
IF(OR($D47="Pré-Inscrito",$D47="Matriculado",$D47="Pré-inscrito"),(TODAY()-DATA.SAGA!$B47)/365*12,"*"))</f>
        <v>*</v>
      </c>
      <c r="K47" s="9" t="str">
        <f t="shared" si="1"/>
        <v>Desligado</v>
      </c>
      <c r="L47" s="9" t="str">
        <f t="shared" si="2"/>
        <v>*</v>
      </c>
      <c r="M47" s="7" t="str">
        <f t="shared" ca="1" si="3"/>
        <v>*</v>
      </c>
      <c r="N47" s="9" t="str">
        <f t="shared" si="4"/>
        <v>*</v>
      </c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">
      <c r="A48" s="7" t="str">
        <f>IF(LEFT(DATA.SAGA!$C48,8)="Mestrado","Mestrado",
IF(LEFT(DATA.SAGA!C48,9)="Doutorado","Doutorado",
"Pós-Doutorado"))</f>
        <v>Mestrado</v>
      </c>
      <c r="B48" s="7" t="str">
        <f>DATA.SAGA!$D48</f>
        <v>Alexandre Gomes Sancho</v>
      </c>
      <c r="C48" s="7" t="str">
        <f>IF(DATA.SAGA!$F48="","Sem orientador",DATA.SAGA!$F48)</f>
        <v>FTO1111 - Laura Oliveira</v>
      </c>
      <c r="D48" s="7" t="str">
        <f>DATA.SAGA!$H48</f>
        <v>Formado</v>
      </c>
      <c r="E48" s="7" t="str">
        <f>IF(DATA.SAGA!J48="","*",DATA.SAGA!J48)</f>
        <v>RJ</v>
      </c>
      <c r="F48" s="7">
        <f>YEAR(DATA.SAGA!$B48)</f>
        <v>2012</v>
      </c>
      <c r="G48" s="8" t="str">
        <f>IF(OR($D48="Pré-Inscrito",$D48="Matriculado",$D48="Trancado"),
IF($A48="Mestrado",DATA.SAGA!$B48+(365*24/12),DATA.SAGA!$B48+(365*48/12)),"*")</f>
        <v>*</v>
      </c>
      <c r="H48" s="9" t="str">
        <f t="shared" si="5"/>
        <v>*</v>
      </c>
      <c r="I48" s="7">
        <f>IF(DATA.SAGA!$I48="","*",YEAR(DATA.SAGA!$I48))</f>
        <v>2013</v>
      </c>
      <c r="J48" s="9">
        <f ca="1">IF($D48="Formado",(DATA.SAGA!$I48-DATA.SAGA!$B48)/365*12,
IF(OR($D48="Pré-Inscrito",$D48="Matriculado",$D48="Pré-inscrito"),(TODAY()-DATA.SAGA!$B48)/365*12,"*"))</f>
        <v>16.767123287671232</v>
      </c>
      <c r="K48" s="9" t="str">
        <f t="shared" si="1"/>
        <v>Formado</v>
      </c>
      <c r="L48" s="9">
        <f t="shared" ca="1" si="2"/>
        <v>16.767123287671232</v>
      </c>
      <c r="M48" s="7" t="str">
        <f t="shared" ca="1" si="3"/>
        <v>Egresso &gt; 5 anos</v>
      </c>
      <c r="N48" s="9" t="str">
        <f t="shared" si="4"/>
        <v>*</v>
      </c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">
      <c r="A49" s="7" t="str">
        <f>IF(LEFT(DATA.SAGA!$C49,8)="Mestrado","Mestrado",
IF(LEFT(DATA.SAGA!C49,9)="Doutorado","Doutorado",
"Pós-Doutorado"))</f>
        <v>Mestrado</v>
      </c>
      <c r="B49" s="7" t="str">
        <f>DATA.SAGA!$D49</f>
        <v>José Guilherme Nogueira Kamel</v>
      </c>
      <c r="C49" s="7" t="str">
        <f>IF(DATA.SAGA!$F49="","Sem orientador",DATA.SAGA!$F49)</f>
        <v>Sem orientador</v>
      </c>
      <c r="D49" s="7" t="str">
        <f>DATA.SAGA!$H49</f>
        <v>Desligado</v>
      </c>
      <c r="E49" s="7" t="str">
        <f>IF(DATA.SAGA!J49="","*",DATA.SAGA!J49)</f>
        <v>RJ</v>
      </c>
      <c r="F49" s="7">
        <f>YEAR(DATA.SAGA!$B49)</f>
        <v>2012</v>
      </c>
      <c r="G49" s="8" t="str">
        <f>IF(OR($D49="Pré-Inscrito",$D49="Matriculado",$D49="Trancado"),
IF($A49="Mestrado",DATA.SAGA!$B49+(365*24/12),DATA.SAGA!$B49+(365*48/12)),"*")</f>
        <v>*</v>
      </c>
      <c r="H49" s="9" t="str">
        <f t="shared" si="5"/>
        <v>*</v>
      </c>
      <c r="I49" s="7" t="str">
        <f>IF(DATA.SAGA!$I49="","*",YEAR(DATA.SAGA!$I49))</f>
        <v>*</v>
      </c>
      <c r="J49" s="9" t="str">
        <f ca="1">IF($D49="Formado",(DATA.SAGA!$I49-DATA.SAGA!$B49)/365*12,
IF(OR($D49="Pré-Inscrito",$D49="Matriculado",$D49="Pré-inscrito"),(TODAY()-DATA.SAGA!$B49)/365*12,"*"))</f>
        <v>*</v>
      </c>
      <c r="K49" s="9" t="str">
        <f t="shared" si="1"/>
        <v>Desligado</v>
      </c>
      <c r="L49" s="9" t="str">
        <f t="shared" si="2"/>
        <v>*</v>
      </c>
      <c r="M49" s="7" t="str">
        <f t="shared" ca="1" si="3"/>
        <v>*</v>
      </c>
      <c r="N49" s="9" t="str">
        <f t="shared" si="4"/>
        <v>*</v>
      </c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">
      <c r="A50" s="7" t="str">
        <f>IF(LEFT(DATA.SAGA!$C50,8)="Mestrado","Mestrado",
IF(LEFT(DATA.SAGA!C50,9)="Doutorado","Doutorado",
"Pós-Doutorado"))</f>
        <v>Mestrado</v>
      </c>
      <c r="B50" s="7" t="str">
        <f>DATA.SAGA!$D50</f>
        <v>Viviane de Barros Duarte</v>
      </c>
      <c r="C50" s="7" t="str">
        <f>IF(DATA.SAGA!$F50="","Sem orientador",DATA.SAGA!$F50)</f>
        <v>Sem orientador</v>
      </c>
      <c r="D50" s="7" t="str">
        <f>DATA.SAGA!$H50</f>
        <v>Cancelado</v>
      </c>
      <c r="E50" s="7" t="str">
        <f>IF(DATA.SAGA!J50="","*",DATA.SAGA!J50)</f>
        <v>RJ</v>
      </c>
      <c r="F50" s="7">
        <f>YEAR(DATA.SAGA!$B50)</f>
        <v>2012</v>
      </c>
      <c r="G50" s="8" t="str">
        <f>IF(OR($D50="Pré-Inscrito",$D50="Matriculado",$D50="Trancado"),
IF($A50="Mestrado",DATA.SAGA!$B50+(365*24/12),DATA.SAGA!$B50+(365*48/12)),"*")</f>
        <v>*</v>
      </c>
      <c r="H50" s="9" t="str">
        <f t="shared" si="5"/>
        <v>*</v>
      </c>
      <c r="I50" s="7" t="str">
        <f>IF(DATA.SAGA!$I50="","*",YEAR(DATA.SAGA!$I50))</f>
        <v>*</v>
      </c>
      <c r="J50" s="9" t="str">
        <f ca="1">IF($D50="Formado",(DATA.SAGA!$I50-DATA.SAGA!$B50)/365*12,
IF(OR($D50="Pré-Inscrito",$D50="Matriculado",$D50="Pré-inscrito"),(TODAY()-DATA.SAGA!$B50)/365*12,"*"))</f>
        <v>*</v>
      </c>
      <c r="K50" s="9" t="str">
        <f t="shared" si="1"/>
        <v>Cancelado</v>
      </c>
      <c r="L50" s="9" t="str">
        <f t="shared" si="2"/>
        <v>*</v>
      </c>
      <c r="M50" s="7" t="str">
        <f t="shared" ca="1" si="3"/>
        <v>*</v>
      </c>
      <c r="N50" s="9" t="str">
        <f t="shared" si="4"/>
        <v>*</v>
      </c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7" t="str">
        <f>IF(LEFT(DATA.SAGA!$C51,8)="Mestrado","Mestrado",
IF(LEFT(DATA.SAGA!C51,9)="Doutorado","Doutorado",
"Pós-Doutorado"))</f>
        <v>Mestrado</v>
      </c>
      <c r="B51" s="7" t="str">
        <f>DATA.SAGA!$D51</f>
        <v>Frederico Barreto Kochem</v>
      </c>
      <c r="C51" s="7" t="str">
        <f>IF(DATA.SAGA!$F51="","Sem orientador",DATA.SAGA!$F51)</f>
        <v>FTO1079 - Julio G. Silva</v>
      </c>
      <c r="D51" s="7" t="str">
        <f>DATA.SAGA!$H51</f>
        <v>Formado</v>
      </c>
      <c r="E51" s="7" t="str">
        <f>IF(DATA.SAGA!J51="","*",DATA.SAGA!J51)</f>
        <v>RJ</v>
      </c>
      <c r="F51" s="7">
        <f>YEAR(DATA.SAGA!$B51)</f>
        <v>2013</v>
      </c>
      <c r="G51" s="8" t="str">
        <f>IF(OR($D51="Pré-Inscrito",$D51="Matriculado",$D51="Trancado"),
IF($A51="Mestrado",DATA.SAGA!$B51+(365*24/12),DATA.SAGA!$B51+(365*48/12)),"*")</f>
        <v>*</v>
      </c>
      <c r="H51" s="9" t="str">
        <f t="shared" si="5"/>
        <v>*</v>
      </c>
      <c r="I51" s="7">
        <f>IF(DATA.SAGA!$I51="","*",YEAR(DATA.SAGA!$I51))</f>
        <v>2014</v>
      </c>
      <c r="J51" s="9">
        <f ca="1">IF($D51="Formado",(DATA.SAGA!$I51-DATA.SAGA!$B51)/365*12,
IF(OR($D51="Pré-Inscrito",$D51="Matriculado",$D51="Pré-inscrito"),(TODAY()-DATA.SAGA!$B51)/365*12,"*"))</f>
        <v>22.454794520547946</v>
      </c>
      <c r="K51" s="9" t="str">
        <f t="shared" si="1"/>
        <v>Formado</v>
      </c>
      <c r="L51" s="9">
        <f t="shared" ca="1" si="2"/>
        <v>22.454794520547946</v>
      </c>
      <c r="M51" s="7" t="str">
        <f t="shared" ca="1" si="3"/>
        <v>Egresso &gt; 5 anos</v>
      </c>
      <c r="N51" s="9" t="str">
        <f t="shared" si="4"/>
        <v>*</v>
      </c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7" t="str">
        <f>IF(LEFT(DATA.SAGA!$C52,8)="Mestrado","Mestrado",
IF(LEFT(DATA.SAGA!C52,9)="Doutorado","Doutorado",
"Pós-Doutorado"))</f>
        <v>Mestrado</v>
      </c>
      <c r="B52" s="7" t="str">
        <f>DATA.SAGA!$D52</f>
        <v>Mauricio dos Santos Soares</v>
      </c>
      <c r="C52" s="7" t="str">
        <f>IF(DATA.SAGA!$F52="","Sem orientador",DATA.SAGA!$F52)</f>
        <v>EDF1074 - Patrícia Vigário</v>
      </c>
      <c r="D52" s="7" t="str">
        <f>DATA.SAGA!$H52</f>
        <v>Formado</v>
      </c>
      <c r="E52" s="7" t="str">
        <f>IF(DATA.SAGA!J52="","*",DATA.SAGA!J52)</f>
        <v>RJ</v>
      </c>
      <c r="F52" s="7">
        <f>YEAR(DATA.SAGA!$B52)</f>
        <v>2013</v>
      </c>
      <c r="G52" s="8" t="str">
        <f>IF(OR($D52="Pré-Inscrito",$D52="Matriculado",$D52="Trancado"),
IF($A52="Mestrado",DATA.SAGA!$B52+(365*24/12),DATA.SAGA!$B52+(365*48/12)),"*")</f>
        <v>*</v>
      </c>
      <c r="H52" s="9" t="str">
        <f t="shared" si="5"/>
        <v>*</v>
      </c>
      <c r="I52" s="7">
        <f>IF(DATA.SAGA!$I52="","*",YEAR(DATA.SAGA!$I52))</f>
        <v>2015</v>
      </c>
      <c r="J52" s="9">
        <f ca="1">IF($D52="Formado",(DATA.SAGA!$I52-DATA.SAGA!$B52)/365*12,
IF(OR($D52="Pré-Inscrito",$D52="Matriculado",$D52="Pré-inscrito"),(TODAY()-DATA.SAGA!$B52)/365*12,"*"))</f>
        <v>28.898630136986306</v>
      </c>
      <c r="K52" s="9" t="str">
        <f t="shared" si="1"/>
        <v>Formado</v>
      </c>
      <c r="L52" s="9">
        <f t="shared" ca="1" si="2"/>
        <v>28.898630136986306</v>
      </c>
      <c r="M52" s="7" t="str">
        <f t="shared" ca="1" si="3"/>
        <v>Egresso &gt; 5 anos</v>
      </c>
      <c r="N52" s="9" t="str">
        <f t="shared" si="4"/>
        <v>*</v>
      </c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7" t="str">
        <f>IF(LEFT(DATA.SAGA!$C53,8)="Mestrado","Mestrado",
IF(LEFT(DATA.SAGA!C53,9)="Doutorado","Doutorado",
"Pós-Doutorado"))</f>
        <v>Mestrado</v>
      </c>
      <c r="B53" s="7" t="str">
        <f>DATA.SAGA!$D53</f>
        <v>Tatiana Rafaela de Lemos Lima</v>
      </c>
      <c r="C53" s="7" t="str">
        <f>IF(DATA.SAGA!$F53="","Sem orientador",DATA.SAGA!$F53)</f>
        <v>FTO1101 - Agnaldo Lopes</v>
      </c>
      <c r="D53" s="7" t="str">
        <f>DATA.SAGA!$H53</f>
        <v>Formado</v>
      </c>
      <c r="E53" s="7" t="str">
        <f>IF(DATA.SAGA!J53="","*",DATA.SAGA!J53)</f>
        <v>RJ</v>
      </c>
      <c r="F53" s="7">
        <f>YEAR(DATA.SAGA!$B53)</f>
        <v>2013</v>
      </c>
      <c r="G53" s="8" t="str">
        <f>IF(OR($D53="Pré-Inscrito",$D53="Matriculado",$D53="Trancado"),
IF($A53="Mestrado",DATA.SAGA!$B53+(365*24/12),DATA.SAGA!$B53+(365*48/12)),"*")</f>
        <v>*</v>
      </c>
      <c r="H53" s="9" t="str">
        <f t="shared" si="5"/>
        <v>*</v>
      </c>
      <c r="I53" s="7">
        <f>IF(DATA.SAGA!$I53="","*",YEAR(DATA.SAGA!$I53))</f>
        <v>2014</v>
      </c>
      <c r="J53" s="9">
        <f ca="1">IF($D53="Formado",(DATA.SAGA!$I53-DATA.SAGA!$B53)/365*12,
IF(OR($D53="Pré-Inscrito",$D53="Matriculado",$D53="Pré-inscrito"),(TODAY()-DATA.SAGA!$B53)/365*12,"*"))</f>
        <v>20.909589041095892</v>
      </c>
      <c r="K53" s="9" t="str">
        <f t="shared" si="1"/>
        <v>Formado</v>
      </c>
      <c r="L53" s="9">
        <f t="shared" ca="1" si="2"/>
        <v>20.909589041095892</v>
      </c>
      <c r="M53" s="7" t="str">
        <f t="shared" ca="1" si="3"/>
        <v>Egresso &gt; 5 anos</v>
      </c>
      <c r="N53" s="9" t="str">
        <f t="shared" si="4"/>
        <v>*</v>
      </c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7" t="str">
        <f>IF(LEFT(DATA.SAGA!$C54,8)="Mestrado","Mestrado",
IF(LEFT(DATA.SAGA!C54,9)="Doutorado","Doutorado",
"Pós-Doutorado"))</f>
        <v>Mestrado</v>
      </c>
      <c r="B54" s="7" t="str">
        <f>DATA.SAGA!$D54</f>
        <v>Rafael Santos Neves</v>
      </c>
      <c r="C54" s="7" t="str">
        <f>IF(DATA.SAGA!$F54="","Sem orientador",DATA.SAGA!$F54)</f>
        <v>FTO1083 - Fernando Silva</v>
      </c>
      <c r="D54" s="7" t="str">
        <f>DATA.SAGA!$H54</f>
        <v>Formado</v>
      </c>
      <c r="E54" s="7" t="str">
        <f>IF(DATA.SAGA!J54="","*",DATA.SAGA!J54)</f>
        <v>RJ</v>
      </c>
      <c r="F54" s="7">
        <f>YEAR(DATA.SAGA!$B54)</f>
        <v>2013</v>
      </c>
      <c r="G54" s="8" t="str">
        <f>IF(OR($D54="Pré-Inscrito",$D54="Matriculado",$D54="Trancado"),
IF($A54="Mestrado",DATA.SAGA!$B54+(365*24/12),DATA.SAGA!$B54+(365*48/12)),"*")</f>
        <v>*</v>
      </c>
      <c r="H54" s="9" t="str">
        <f t="shared" si="5"/>
        <v>*</v>
      </c>
      <c r="I54" s="7">
        <f>IF(DATA.SAGA!$I54="","*",YEAR(DATA.SAGA!$I54))</f>
        <v>2014</v>
      </c>
      <c r="J54" s="9">
        <f ca="1">IF($D54="Formado",(DATA.SAGA!$I54-DATA.SAGA!$B54)/365*12,
IF(OR($D54="Pré-Inscrito",$D54="Matriculado",$D54="Pré-inscrito"),(TODAY()-DATA.SAGA!$B54)/365*12,"*"))</f>
        <v>22.454794520547946</v>
      </c>
      <c r="K54" s="9" t="str">
        <f t="shared" si="1"/>
        <v>Formado</v>
      </c>
      <c r="L54" s="9">
        <f t="shared" ca="1" si="2"/>
        <v>22.454794520547946</v>
      </c>
      <c r="M54" s="7" t="str">
        <f t="shared" ca="1" si="3"/>
        <v>Egresso &gt; 5 anos</v>
      </c>
      <c r="N54" s="9" t="str">
        <f t="shared" si="4"/>
        <v>*</v>
      </c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7" t="str">
        <f>IF(LEFT(DATA.SAGA!$C55,8)="Mestrado","Mestrado",
IF(LEFT(DATA.SAGA!C55,9)="Doutorado","Doutorado",
"Pós-Doutorado"))</f>
        <v>Mestrado</v>
      </c>
      <c r="B55" s="7" t="str">
        <f>DATA.SAGA!$D55</f>
        <v>Ana Freire Macedo Ribeiro</v>
      </c>
      <c r="C55" s="7" t="str">
        <f>IF(DATA.SAGA!$F55="","Sem orientador",DATA.SAGA!$F55)</f>
        <v>FTO1107 - Erika de Carvalho</v>
      </c>
      <c r="D55" s="7" t="str">
        <f>DATA.SAGA!$H55</f>
        <v>Formado</v>
      </c>
      <c r="E55" s="7" t="str">
        <f>IF(DATA.SAGA!J55="","*",DATA.SAGA!J55)</f>
        <v>MG</v>
      </c>
      <c r="F55" s="7">
        <f>YEAR(DATA.SAGA!$B55)</f>
        <v>2013</v>
      </c>
      <c r="G55" s="8" t="str">
        <f>IF(OR($D55="Pré-Inscrito",$D55="Matriculado",$D55="Trancado"),
IF($A55="Mestrado",DATA.SAGA!$B55+(365*24/12),DATA.SAGA!$B55+(365*48/12)),"*")</f>
        <v>*</v>
      </c>
      <c r="H55" s="9" t="str">
        <f t="shared" si="5"/>
        <v>*</v>
      </c>
      <c r="I55" s="7">
        <f>IF(DATA.SAGA!$I55="","*",YEAR(DATA.SAGA!$I55))</f>
        <v>2015</v>
      </c>
      <c r="J55" s="9">
        <f ca="1">IF($D55="Formado",(DATA.SAGA!$I55-DATA.SAGA!$B55)/365*12,
IF(OR($D55="Pré-Inscrito",$D55="Matriculado",$D55="Pré-inscrito"),(TODAY()-DATA.SAGA!$B55)/365*12,"*"))</f>
        <v>25.676712328767124</v>
      </c>
      <c r="K55" s="9" t="str">
        <f t="shared" si="1"/>
        <v>Formado</v>
      </c>
      <c r="L55" s="9">
        <f t="shared" ca="1" si="2"/>
        <v>25.676712328767124</v>
      </c>
      <c r="M55" s="7" t="str">
        <f t="shared" ca="1" si="3"/>
        <v>Egresso &gt; 5 anos</v>
      </c>
      <c r="N55" s="9" t="str">
        <f t="shared" si="4"/>
        <v>*</v>
      </c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7" t="str">
        <f>IF(LEFT(DATA.SAGA!$C56,8)="Mestrado","Mestrado",
IF(LEFT(DATA.SAGA!C56,9)="Doutorado","Doutorado",
"Pós-Doutorado"))</f>
        <v>Mestrado</v>
      </c>
      <c r="B56" s="7" t="str">
        <f>DATA.SAGA!$D56</f>
        <v>Monica Maria do Nascimento</v>
      </c>
      <c r="C56" s="7" t="str">
        <f>IF(DATA.SAGA!$F56="","Sem orientador",DATA.SAGA!$F56)</f>
        <v>EDF1074 - Patrícia Vigário</v>
      </c>
      <c r="D56" s="7" t="str">
        <f>DATA.SAGA!$H56</f>
        <v>Formado</v>
      </c>
      <c r="E56" s="7" t="str">
        <f>IF(DATA.SAGA!J56="","*",DATA.SAGA!J56)</f>
        <v>RJ</v>
      </c>
      <c r="F56" s="7">
        <f>YEAR(DATA.SAGA!$B56)</f>
        <v>2013</v>
      </c>
      <c r="G56" s="8" t="str">
        <f>IF(OR($D56="Pré-Inscrito",$D56="Matriculado",$D56="Trancado"),
IF($A56="Mestrado",DATA.SAGA!$B56+(365*24/12),DATA.SAGA!$B56+(365*48/12)),"*")</f>
        <v>*</v>
      </c>
      <c r="H56" s="9" t="str">
        <f t="shared" si="5"/>
        <v>*</v>
      </c>
      <c r="I56" s="7">
        <f>IF(DATA.SAGA!$I56="","*",YEAR(DATA.SAGA!$I56))</f>
        <v>2015</v>
      </c>
      <c r="J56" s="9">
        <f ca="1">IF($D56="Formado",(DATA.SAGA!$I56-DATA.SAGA!$B56)/365*12,
IF(OR($D56="Pré-Inscrito",$D56="Matriculado",$D56="Pré-inscrito"),(TODAY()-DATA.SAGA!$B56)/365*12,"*"))</f>
        <v>24.821917808219176</v>
      </c>
      <c r="K56" s="9" t="str">
        <f t="shared" si="1"/>
        <v>Formado</v>
      </c>
      <c r="L56" s="9">
        <f t="shared" ca="1" si="2"/>
        <v>24.821917808219176</v>
      </c>
      <c r="M56" s="7" t="str">
        <f t="shared" ca="1" si="3"/>
        <v>Egresso &gt; 5 anos</v>
      </c>
      <c r="N56" s="9" t="str">
        <f t="shared" si="4"/>
        <v>*</v>
      </c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7" t="str">
        <f>IF(LEFT(DATA.SAGA!$C57,8)="Mestrado","Mestrado",
IF(LEFT(DATA.SAGA!C57,9)="Doutorado","Doutorado",
"Pós-Doutorado"))</f>
        <v>Mestrado</v>
      </c>
      <c r="B57" s="7" t="str">
        <f>DATA.SAGA!$D57</f>
        <v>Wilinghton Sardinha Souza</v>
      </c>
      <c r="C57" s="7" t="str">
        <f>IF(DATA.SAGA!$F57="","Sem orientador",DATA.SAGA!$F57)</f>
        <v>Sem orientador</v>
      </c>
      <c r="D57" s="7" t="str">
        <f>DATA.SAGA!$H57</f>
        <v>Desligado</v>
      </c>
      <c r="E57" s="7" t="str">
        <f>IF(DATA.SAGA!J57="","*",DATA.SAGA!J57)</f>
        <v>RJ</v>
      </c>
      <c r="F57" s="7">
        <f>YEAR(DATA.SAGA!$B57)</f>
        <v>2013</v>
      </c>
      <c r="G57" s="8" t="str">
        <f>IF(OR($D57="Pré-Inscrito",$D57="Matriculado",$D57="Trancado"),
IF($A57="Mestrado",DATA.SAGA!$B57+(365*24/12),DATA.SAGA!$B57+(365*48/12)),"*")</f>
        <v>*</v>
      </c>
      <c r="H57" s="9" t="str">
        <f t="shared" si="5"/>
        <v>*</v>
      </c>
      <c r="I57" s="7" t="str">
        <f>IF(DATA.SAGA!$I57="","*",YEAR(DATA.SAGA!$I57))</f>
        <v>*</v>
      </c>
      <c r="J57" s="9" t="str">
        <f ca="1">IF($D57="Formado",(DATA.SAGA!$I57-DATA.SAGA!$B57)/365*12,
IF(OR($D57="Pré-Inscrito",$D57="Matriculado",$D57="Pré-inscrito"),(TODAY()-DATA.SAGA!$B57)/365*12,"*"))</f>
        <v>*</v>
      </c>
      <c r="K57" s="9" t="str">
        <f t="shared" si="1"/>
        <v>Desligado</v>
      </c>
      <c r="L57" s="9" t="str">
        <f t="shared" si="2"/>
        <v>*</v>
      </c>
      <c r="M57" s="7" t="str">
        <f t="shared" ca="1" si="3"/>
        <v>*</v>
      </c>
      <c r="N57" s="9" t="str">
        <f t="shared" si="4"/>
        <v>*</v>
      </c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7" t="str">
        <f>IF(LEFT(DATA.SAGA!$C58,8)="Mestrado","Mestrado",
IF(LEFT(DATA.SAGA!C58,9)="Doutorado","Doutorado",
"Pós-Doutorado"))</f>
        <v>Mestrado</v>
      </c>
      <c r="B58" s="7" t="str">
        <f>DATA.SAGA!$D58</f>
        <v>Zaira Fernandes Lima Hanschke</v>
      </c>
      <c r="C58" s="7" t="str">
        <f>IF(DATA.SAGA!$F58="","Sem orientador",DATA.SAGA!$F58)</f>
        <v>FTO1107 - Erika de Carvalho</v>
      </c>
      <c r="D58" s="7" t="str">
        <f>DATA.SAGA!$H58</f>
        <v>Formado</v>
      </c>
      <c r="E58" s="7" t="str">
        <f>IF(DATA.SAGA!J58="","*",DATA.SAGA!J58)</f>
        <v>RJ</v>
      </c>
      <c r="F58" s="7">
        <f>YEAR(DATA.SAGA!$B58)</f>
        <v>2013</v>
      </c>
      <c r="G58" s="8" t="str">
        <f>IF(OR($D58="Pré-Inscrito",$D58="Matriculado",$D58="Trancado"),
IF($A58="Mestrado",DATA.SAGA!$B58+(365*24/12),DATA.SAGA!$B58+(365*48/12)),"*")</f>
        <v>*</v>
      </c>
      <c r="H58" s="9" t="str">
        <f t="shared" si="5"/>
        <v>*</v>
      </c>
      <c r="I58" s="7">
        <f>IF(DATA.SAGA!$I58="","*",YEAR(DATA.SAGA!$I58))</f>
        <v>2015</v>
      </c>
      <c r="J58" s="9">
        <f ca="1">IF($D58="Formado",(DATA.SAGA!$I58-DATA.SAGA!$B58)/365*12,
IF(OR($D58="Pré-Inscrito",$D58="Matriculado",$D58="Pré-inscrito"),(TODAY()-DATA.SAGA!$B58)/365*12,"*"))</f>
        <v>24.953424657534242</v>
      </c>
      <c r="K58" s="9" t="str">
        <f t="shared" si="1"/>
        <v>Formado</v>
      </c>
      <c r="L58" s="9">
        <f t="shared" ca="1" si="2"/>
        <v>24.953424657534242</v>
      </c>
      <c r="M58" s="7" t="str">
        <f t="shared" ca="1" si="3"/>
        <v>Egresso &gt; 5 anos</v>
      </c>
      <c r="N58" s="9" t="str">
        <f t="shared" si="4"/>
        <v>*</v>
      </c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7" t="str">
        <f>IF(LEFT(DATA.SAGA!$C59,8)="Mestrado","Mestrado",
IF(LEFT(DATA.SAGA!C59,9)="Doutorado","Doutorado",
"Pós-Doutorado"))</f>
        <v>Mestrado</v>
      </c>
      <c r="B59" s="7" t="str">
        <f>DATA.SAGA!$D59</f>
        <v>Luciana Cid Póvoa</v>
      </c>
      <c r="C59" s="7" t="str">
        <f>IF(DATA.SAGA!$F59="","Sem orientador",DATA.SAGA!$F59)</f>
        <v>FTO1079 - Julio G. Silva</v>
      </c>
      <c r="D59" s="7" t="str">
        <f>DATA.SAGA!$H59</f>
        <v>Formado</v>
      </c>
      <c r="E59" s="7" t="str">
        <f>IF(DATA.SAGA!J59="","*",DATA.SAGA!J59)</f>
        <v>RJ</v>
      </c>
      <c r="F59" s="7">
        <f>YEAR(DATA.SAGA!$B59)</f>
        <v>2013</v>
      </c>
      <c r="G59" s="8" t="str">
        <f>IF(OR($D59="Pré-Inscrito",$D59="Matriculado",$D59="Trancado"),
IF($A59="Mestrado",DATA.SAGA!$B59+(365*24/12),DATA.SAGA!$B59+(365*48/12)),"*")</f>
        <v>*</v>
      </c>
      <c r="H59" s="9" t="str">
        <f t="shared" si="5"/>
        <v>*</v>
      </c>
      <c r="I59" s="7">
        <f>IF(DATA.SAGA!$I59="","*",YEAR(DATA.SAGA!$I59))</f>
        <v>2015</v>
      </c>
      <c r="J59" s="9">
        <f ca="1">IF($D59="Formado",(DATA.SAGA!$I59-DATA.SAGA!$B59)/365*12,
IF(OR($D59="Pré-Inscrito",$D59="Matriculado",$D59="Pré-inscrito"),(TODAY()-DATA.SAGA!$B59)/365*12,"*"))</f>
        <v>25.413698630136984</v>
      </c>
      <c r="K59" s="9" t="str">
        <f t="shared" si="1"/>
        <v>Formado</v>
      </c>
      <c r="L59" s="9">
        <f t="shared" ca="1" si="2"/>
        <v>25.413698630136984</v>
      </c>
      <c r="M59" s="7" t="str">
        <f t="shared" ca="1" si="3"/>
        <v>Egresso &gt; 5 anos</v>
      </c>
      <c r="N59" s="9" t="str">
        <f t="shared" si="4"/>
        <v>*</v>
      </c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7" t="str">
        <f>IF(LEFT(DATA.SAGA!$C60,8)="Mestrado","Mestrado",
IF(LEFT(DATA.SAGA!C60,9)="Doutorado","Doutorado",
"Pós-Doutorado"))</f>
        <v>Mestrado</v>
      </c>
      <c r="B60" s="7" t="str">
        <f>DATA.SAGA!$D60</f>
        <v>Camilla Polonini Martins</v>
      </c>
      <c r="C60" s="7" t="str">
        <f>IF(DATA.SAGA!$F60="","Sem orientador",DATA.SAGA!$F60)</f>
        <v>FTO1111 - Laura Oliveira</v>
      </c>
      <c r="D60" s="7" t="str">
        <f>DATA.SAGA!$H60</f>
        <v>Formado</v>
      </c>
      <c r="E60" s="7" t="str">
        <f>IF(DATA.SAGA!J60="","*",DATA.SAGA!J60)</f>
        <v>RJ</v>
      </c>
      <c r="F60" s="7">
        <f>YEAR(DATA.SAGA!$B60)</f>
        <v>2013</v>
      </c>
      <c r="G60" s="8" t="str">
        <f>IF(OR($D60="Pré-Inscrito",$D60="Matriculado",$D60="Trancado"),
IF($A60="Mestrado",DATA.SAGA!$B60+(365*24/12),DATA.SAGA!$B60+(365*48/12)),"*")</f>
        <v>*</v>
      </c>
      <c r="H60" s="9" t="str">
        <f t="shared" si="5"/>
        <v>*</v>
      </c>
      <c r="I60" s="7">
        <f>IF(DATA.SAGA!$I60="","*",YEAR(DATA.SAGA!$I60))</f>
        <v>2015</v>
      </c>
      <c r="J60" s="9">
        <f ca="1">IF($D60="Formado",(DATA.SAGA!$I60-DATA.SAGA!$B60)/365*12,
IF(OR($D60="Pré-Inscrito",$D60="Matriculado",$D60="Pré-inscrito"),(TODAY()-DATA.SAGA!$B60)/365*12,"*"))</f>
        <v>23.868493150684934</v>
      </c>
      <c r="K60" s="9" t="str">
        <f t="shared" si="1"/>
        <v>Formado</v>
      </c>
      <c r="L60" s="9">
        <f t="shared" ca="1" si="2"/>
        <v>23.868493150684934</v>
      </c>
      <c r="M60" s="7" t="str">
        <f t="shared" ca="1" si="3"/>
        <v>Egresso &gt; 5 anos</v>
      </c>
      <c r="N60" s="9" t="str">
        <f t="shared" si="4"/>
        <v>*</v>
      </c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">
      <c r="A61" s="7" t="str">
        <f>IF(LEFT(DATA.SAGA!$C61,8)="Mestrado","Mestrado",
IF(LEFT(DATA.SAGA!C61,9)="Doutorado","Doutorado",
"Pós-Doutorado"))</f>
        <v>Mestrado</v>
      </c>
      <c r="B61" s="7" t="str">
        <f>DATA.SAGA!$D61</f>
        <v>Ingrid Jardim de Azeredo Souza</v>
      </c>
      <c r="C61" s="7" t="str">
        <f>IF(DATA.SAGA!$F61="","Sem orientador",DATA.SAGA!$F61)</f>
        <v>FTO1096 - Arthur Ferreira</v>
      </c>
      <c r="D61" s="7" t="str">
        <f>DATA.SAGA!$H61</f>
        <v>Formado</v>
      </c>
      <c r="E61" s="7" t="str">
        <f>IF(DATA.SAGA!J61="","*",DATA.SAGA!J61)</f>
        <v>RJ</v>
      </c>
      <c r="F61" s="7">
        <f>YEAR(DATA.SAGA!$B61)</f>
        <v>2013</v>
      </c>
      <c r="G61" s="8" t="str">
        <f>IF(OR($D61="Pré-Inscrito",$D61="Matriculado",$D61="Trancado"),
IF($A61="Mestrado",DATA.SAGA!$B61+(365*24/12),DATA.SAGA!$B61+(365*48/12)),"*")</f>
        <v>*</v>
      </c>
      <c r="H61" s="9" t="str">
        <f t="shared" si="5"/>
        <v>*</v>
      </c>
      <c r="I61" s="7">
        <f>IF(DATA.SAGA!$I61="","*",YEAR(DATA.SAGA!$I61))</f>
        <v>2015</v>
      </c>
      <c r="J61" s="9">
        <f ca="1">IF($D61="Formado",(DATA.SAGA!$I61-DATA.SAGA!$B61)/365*12,
IF(OR($D61="Pré-Inscrito",$D61="Matriculado",$D61="Pré-inscrito"),(TODAY()-DATA.SAGA!$B61)/365*12,"*"))</f>
        <v>24.986301369863014</v>
      </c>
      <c r="K61" s="9" t="str">
        <f t="shared" si="1"/>
        <v>Formado</v>
      </c>
      <c r="L61" s="9">
        <f t="shared" ca="1" si="2"/>
        <v>24.986301369863014</v>
      </c>
      <c r="M61" s="7" t="str">
        <f t="shared" ca="1" si="3"/>
        <v>Egresso &gt; 5 anos</v>
      </c>
      <c r="N61" s="9" t="str">
        <f t="shared" si="4"/>
        <v>*</v>
      </c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">
      <c r="A62" s="7" t="str">
        <f>IF(LEFT(DATA.SAGA!$C62,8)="Mestrado","Mestrado",
IF(LEFT(DATA.SAGA!C62,9)="Doutorado","Doutorado",
"Pós-Doutorado"))</f>
        <v>Mestrado</v>
      </c>
      <c r="B62" s="7" t="str">
        <f>DATA.SAGA!$D62</f>
        <v>Lucia Rodrigues Cascão</v>
      </c>
      <c r="C62" s="7" t="str">
        <f>IF(DATA.SAGA!$F62="","Sem orientador",DATA.SAGA!$F62)</f>
        <v>Sem orientador</v>
      </c>
      <c r="D62" s="7" t="str">
        <f>DATA.SAGA!$H62</f>
        <v>Desligado</v>
      </c>
      <c r="E62" s="7" t="str">
        <f>IF(DATA.SAGA!J62="","*",DATA.SAGA!J62)</f>
        <v>RJ</v>
      </c>
      <c r="F62" s="7">
        <f>YEAR(DATA.SAGA!$B62)</f>
        <v>2013</v>
      </c>
      <c r="G62" s="8" t="str">
        <f>IF(OR($D62="Pré-Inscrito",$D62="Matriculado",$D62="Trancado"),
IF($A62="Mestrado",DATA.SAGA!$B62+(365*24/12),DATA.SAGA!$B62+(365*48/12)),"*")</f>
        <v>*</v>
      </c>
      <c r="H62" s="9" t="str">
        <f t="shared" si="5"/>
        <v>*</v>
      </c>
      <c r="I62" s="7" t="str">
        <f>IF(DATA.SAGA!$I62="","*",YEAR(DATA.SAGA!$I62))</f>
        <v>*</v>
      </c>
      <c r="J62" s="9" t="str">
        <f ca="1">IF($D62="Formado",(DATA.SAGA!$I62-DATA.SAGA!$B62)/365*12,
IF(OR($D62="Pré-Inscrito",$D62="Matriculado",$D62="Pré-inscrito"),(TODAY()-DATA.SAGA!$B62)/365*12,"*"))</f>
        <v>*</v>
      </c>
      <c r="K62" s="9" t="str">
        <f t="shared" si="1"/>
        <v>Desligado</v>
      </c>
      <c r="L62" s="9" t="str">
        <f t="shared" si="2"/>
        <v>*</v>
      </c>
      <c r="M62" s="7" t="str">
        <f t="shared" ca="1" si="3"/>
        <v>*</v>
      </c>
      <c r="N62" s="9" t="str">
        <f t="shared" si="4"/>
        <v>*</v>
      </c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">
      <c r="A63" s="7" t="str">
        <f>IF(LEFT(DATA.SAGA!$C63,8)="Mestrado","Mestrado",
IF(LEFT(DATA.SAGA!C63,9)="Doutorado","Doutorado",
"Pós-Doutorado"))</f>
        <v>Mestrado</v>
      </c>
      <c r="B63" s="7" t="str">
        <f>DATA.SAGA!$D63</f>
        <v>Monique Maron Menezes</v>
      </c>
      <c r="C63" s="7" t="str">
        <f>IF(DATA.SAGA!$F63="","Sem orientador",DATA.SAGA!$F63)</f>
        <v>FTO1085 - Anke Bergmann</v>
      </c>
      <c r="D63" s="7" t="str">
        <f>DATA.SAGA!$H63</f>
        <v>Formado</v>
      </c>
      <c r="E63" s="7" t="str">
        <f>IF(DATA.SAGA!J63="","*",DATA.SAGA!J63)</f>
        <v>RJ</v>
      </c>
      <c r="F63" s="7">
        <f>YEAR(DATA.SAGA!$B63)</f>
        <v>2013</v>
      </c>
      <c r="G63" s="8" t="str">
        <f>IF(OR($D63="Pré-Inscrito",$D63="Matriculado",$D63="Trancado"),
IF($A63="Mestrado",DATA.SAGA!$B63+(365*24/12),DATA.SAGA!$B63+(365*48/12)),"*")</f>
        <v>*</v>
      </c>
      <c r="H63" s="9" t="str">
        <f t="shared" si="5"/>
        <v>*</v>
      </c>
      <c r="I63" s="7">
        <f>IF(DATA.SAGA!$I63="","*",YEAR(DATA.SAGA!$I63))</f>
        <v>2014</v>
      </c>
      <c r="J63" s="9">
        <f ca="1">IF($D63="Formado",(DATA.SAGA!$I63-DATA.SAGA!$B63)/365*12,
IF(OR($D63="Pré-Inscrito",$D63="Matriculado",$D63="Pré-inscrito"),(TODAY()-DATA.SAGA!$B63)/365*12,"*"))</f>
        <v>21.895890410958906</v>
      </c>
      <c r="K63" s="9" t="str">
        <f t="shared" si="1"/>
        <v>Formado</v>
      </c>
      <c r="L63" s="9">
        <f t="shared" ca="1" si="2"/>
        <v>21.895890410958906</v>
      </c>
      <c r="M63" s="7" t="str">
        <f t="shared" ca="1" si="3"/>
        <v>Egresso &gt; 5 anos</v>
      </c>
      <c r="N63" s="9" t="str">
        <f t="shared" si="4"/>
        <v>*</v>
      </c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">
      <c r="A64" s="7" t="str">
        <f>IF(LEFT(DATA.SAGA!$C64,8)="Mestrado","Mestrado",
IF(LEFT(DATA.SAGA!C64,9)="Doutorado","Doutorado",
"Pós-Doutorado"))</f>
        <v>Mestrado</v>
      </c>
      <c r="B64" s="7" t="str">
        <f>DATA.SAGA!$D64</f>
        <v>Thiago Badaró da Silva</v>
      </c>
      <c r="C64" s="7" t="str">
        <f>IF(DATA.SAGA!$F64="","Sem orientador",DATA.SAGA!$F64)</f>
        <v>Sem orientador</v>
      </c>
      <c r="D64" s="7" t="str">
        <f>DATA.SAGA!$H64</f>
        <v>Desligado</v>
      </c>
      <c r="E64" s="7" t="str">
        <f>IF(DATA.SAGA!J64="","*",DATA.SAGA!J64)</f>
        <v>RJ</v>
      </c>
      <c r="F64" s="7">
        <f>YEAR(DATA.SAGA!$B64)</f>
        <v>2013</v>
      </c>
      <c r="G64" s="8" t="str">
        <f>IF(OR($D64="Pré-Inscrito",$D64="Matriculado",$D64="Trancado"),
IF($A64="Mestrado",DATA.SAGA!$B64+(365*24/12),DATA.SAGA!$B64+(365*48/12)),"*")</f>
        <v>*</v>
      </c>
      <c r="H64" s="9" t="str">
        <f t="shared" si="5"/>
        <v>*</v>
      </c>
      <c r="I64" s="7" t="str">
        <f>IF(DATA.SAGA!$I64="","*",YEAR(DATA.SAGA!$I64))</f>
        <v>*</v>
      </c>
      <c r="J64" s="9" t="str">
        <f ca="1">IF($D64="Formado",(DATA.SAGA!$I64-DATA.SAGA!$B64)/365*12,
IF(OR($D64="Pré-Inscrito",$D64="Matriculado",$D64="Pré-inscrito"),(TODAY()-DATA.SAGA!$B64)/365*12,"*"))</f>
        <v>*</v>
      </c>
      <c r="K64" s="9" t="str">
        <f t="shared" si="1"/>
        <v>Desligado</v>
      </c>
      <c r="L64" s="9" t="str">
        <f t="shared" si="2"/>
        <v>*</v>
      </c>
      <c r="M64" s="7" t="str">
        <f t="shared" ca="1" si="3"/>
        <v>*</v>
      </c>
      <c r="N64" s="9" t="str">
        <f t="shared" si="4"/>
        <v>*</v>
      </c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">
      <c r="A65" s="7" t="str">
        <f>IF(LEFT(DATA.SAGA!$C65,8)="Mestrado","Mestrado",
IF(LEFT(DATA.SAGA!C65,9)="Doutorado","Doutorado",
"Pós-Doutorado"))</f>
        <v>Mestrado</v>
      </c>
      <c r="B65" s="7" t="str">
        <f>DATA.SAGA!$D65</f>
        <v>Candida Maria de Souza</v>
      </c>
      <c r="C65" s="7" t="str">
        <f>IF(DATA.SAGA!$F65="","Sem orientador",DATA.SAGA!$F65)</f>
        <v>FTO1075 - Sara Menezes</v>
      </c>
      <c r="D65" s="7" t="str">
        <f>DATA.SAGA!$H65</f>
        <v>Formado</v>
      </c>
      <c r="E65" s="7" t="str">
        <f>IF(DATA.SAGA!J65="","*",DATA.SAGA!J65)</f>
        <v>RJ</v>
      </c>
      <c r="F65" s="7">
        <f>YEAR(DATA.SAGA!$B65)</f>
        <v>2013</v>
      </c>
      <c r="G65" s="8" t="str">
        <f>IF(OR($D65="Pré-Inscrito",$D65="Matriculado",$D65="Trancado"),
IF($A65="Mestrado",DATA.SAGA!$B65+(365*24/12),DATA.SAGA!$B65+(365*48/12)),"*")</f>
        <v>*</v>
      </c>
      <c r="H65" s="9" t="str">
        <f t="shared" si="5"/>
        <v>*</v>
      </c>
      <c r="I65" s="7">
        <f>IF(DATA.SAGA!$I65="","*",YEAR(DATA.SAGA!$I65))</f>
        <v>2016</v>
      </c>
      <c r="J65" s="9">
        <f ca="1">IF($D65="Formado",(DATA.SAGA!$I65-DATA.SAGA!$B65)/365*12,
IF(OR($D65="Pré-Inscrito",$D65="Matriculado",$D65="Pré-inscrito"),(TODAY()-DATA.SAGA!$B65)/365*12,"*"))</f>
        <v>41.457534246575342</v>
      </c>
      <c r="K65" s="9" t="str">
        <f t="shared" si="1"/>
        <v>Formado</v>
      </c>
      <c r="L65" s="9">
        <f t="shared" ca="1" si="2"/>
        <v>41.457534246575342</v>
      </c>
      <c r="M65" s="7" t="str">
        <f t="shared" ca="1" si="3"/>
        <v>Egresso &gt; 5 anos</v>
      </c>
      <c r="N65" s="9" t="str">
        <f t="shared" si="4"/>
        <v>*</v>
      </c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7" t="str">
        <f>IF(LEFT(DATA.SAGA!$C66,8)="Mestrado","Mestrado",
IF(LEFT(DATA.SAGA!C66,9)="Doutorado","Doutorado",
"Pós-Doutorado"))</f>
        <v>Mestrado</v>
      </c>
      <c r="B66" s="7" t="str">
        <f>DATA.SAGA!$D66</f>
        <v>Danielle Cristine Carvalho Muniz e Silva</v>
      </c>
      <c r="C66" s="7" t="str">
        <f>IF(DATA.SAGA!$F66="","Sem orientador",DATA.SAGA!$F66)</f>
        <v>FTO1079 - Julio G. Silva</v>
      </c>
      <c r="D66" s="7" t="str">
        <f>DATA.SAGA!$H66</f>
        <v>Formado</v>
      </c>
      <c r="E66" s="7" t="str">
        <f>IF(DATA.SAGA!J66="","*",DATA.SAGA!J66)</f>
        <v>RJ</v>
      </c>
      <c r="F66" s="7">
        <f>YEAR(DATA.SAGA!$B66)</f>
        <v>2013</v>
      </c>
      <c r="G66" s="8" t="str">
        <f>IF(OR($D66="Pré-Inscrito",$D66="Matriculado",$D66="Trancado"),
IF($A66="Mestrado",DATA.SAGA!$B66+(365*24/12),DATA.SAGA!$B66+(365*48/12)),"*")</f>
        <v>*</v>
      </c>
      <c r="H66" s="9" t="str">
        <f t="shared" si="5"/>
        <v>*</v>
      </c>
      <c r="I66" s="7">
        <f>IF(DATA.SAGA!$I66="","*",YEAR(DATA.SAGA!$I66))</f>
        <v>2015</v>
      </c>
      <c r="J66" s="9">
        <f ca="1">IF($D66="Formado",(DATA.SAGA!$I66-DATA.SAGA!$B66)/365*12,
IF(OR($D66="Pré-Inscrito",$D66="Matriculado",$D66="Pré-inscrito"),(TODAY()-DATA.SAGA!$B66)/365*12,"*"))</f>
        <v>25.841095890410955</v>
      </c>
      <c r="K66" s="9" t="str">
        <f t="shared" ref="K66:K129" si="6">IF($D66="Formado",$D66,
IF(OR($D66="Abandono",$D66="Desligado",$D66="Jubilado",$D66="Trancado",$D66="Titulado",$D66="Externo",$D66="Cancelado",$D66="Upgrade"),$D66,
IF($A66="Mestrado",IF($J66&lt;=18,$D66,IF($J66&lt;=24,"Defesa imediata",IF($J66&lt;=36,"Defesa EM ATRASO","JUBILAR"))),
IF($J66&lt;=42,$D66,IF($J66&lt;=48,"Defesa imediata",IF($J66&lt;=60,"Defesa EM ATRASO","JUBILAR"))))))</f>
        <v>Formado</v>
      </c>
      <c r="L66" s="9">
        <f t="shared" ref="L66:L129" ca="1" si="7">IFERROR(VALUE(IF($K66="Formado",$J66,"")),"*")</f>
        <v>25.841095890410955</v>
      </c>
      <c r="M66" s="7" t="str">
        <f t="shared" ref="M66:M129" ca="1" si="8">IF($I66="*","*",
IF(YEAR(TODAY())-$I66&lt;6,"Egresso","Egresso &gt; 5 anos"))</f>
        <v>Egresso &gt; 5 anos</v>
      </c>
      <c r="N66" s="9" t="str">
        <f t="shared" ref="N66:N129" si="9">IF(AND(COUNTIF($B:$B,$B66)&gt;1,$A66="Doutorado"),"Sim","*")</f>
        <v>*</v>
      </c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">
      <c r="A67" s="7" t="str">
        <f>IF(LEFT(DATA.SAGA!$C67,8)="Mestrado","Mestrado",
IF(LEFT(DATA.SAGA!C67,9)="Doutorado","Doutorado",
"Pós-Doutorado"))</f>
        <v>Mestrado</v>
      </c>
      <c r="B67" s="7" t="str">
        <f>DATA.SAGA!$D67</f>
        <v>Vivian Regina Leal Saraiva</v>
      </c>
      <c r="C67" s="7" t="str">
        <f>IF(DATA.SAGA!$F67="","Sem orientador",DATA.SAGA!$F67)</f>
        <v>Sem orientador</v>
      </c>
      <c r="D67" s="7" t="str">
        <f>DATA.SAGA!$H67</f>
        <v>Desligado</v>
      </c>
      <c r="E67" s="7" t="str">
        <f>IF(DATA.SAGA!J67="","*",DATA.SAGA!J67)</f>
        <v>RJ</v>
      </c>
      <c r="F67" s="7">
        <f>YEAR(DATA.SAGA!$B67)</f>
        <v>2013</v>
      </c>
      <c r="G67" s="8" t="str">
        <f>IF(OR($D67="Pré-Inscrito",$D67="Matriculado",$D67="Trancado"),
IF($A67="Mestrado",DATA.SAGA!$B67+(365*24/12),DATA.SAGA!$B67+(365*48/12)),"*")</f>
        <v>*</v>
      </c>
      <c r="H67" s="9" t="str">
        <f t="shared" ref="H67:H130" si="10">IF(OR($D67="Pré-Inscrito",$D67="Matriculado"),_xlfn.CONCAT(YEAR(G67),"-",IF(MONTH(G67)&lt;=6,1,2)),"*")</f>
        <v>*</v>
      </c>
      <c r="I67" s="7" t="str">
        <f>IF(DATA.SAGA!$I67="","*",YEAR(DATA.SAGA!$I67))</f>
        <v>*</v>
      </c>
      <c r="J67" s="9" t="str">
        <f ca="1">IF($D67="Formado",(DATA.SAGA!$I67-DATA.SAGA!$B67)/365*12,
IF(OR($D67="Pré-Inscrito",$D67="Matriculado",$D67="Pré-inscrito"),(TODAY()-DATA.SAGA!$B67)/365*12,"*"))</f>
        <v>*</v>
      </c>
      <c r="K67" s="9" t="str">
        <f t="shared" si="6"/>
        <v>Desligado</v>
      </c>
      <c r="L67" s="9" t="str">
        <f t="shared" si="7"/>
        <v>*</v>
      </c>
      <c r="M67" s="7" t="str">
        <f t="shared" ca="1" si="8"/>
        <v>*</v>
      </c>
      <c r="N67" s="9" t="str">
        <f t="shared" si="9"/>
        <v>*</v>
      </c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7" t="str">
        <f>IF(LEFT(DATA.SAGA!$C68,8)="Mestrado","Mestrado",
IF(LEFT(DATA.SAGA!C68,9)="Doutorado","Doutorado",
"Pós-Doutorado"))</f>
        <v>Mestrado</v>
      </c>
      <c r="B68" s="7" t="str">
        <f>DATA.SAGA!$D68</f>
        <v>Érica Guimarães Vianna</v>
      </c>
      <c r="C68" s="7" t="str">
        <f>IF(DATA.SAGA!$F68="","Sem orientador",DATA.SAGA!$F68)</f>
        <v>FTO1111 - Laura Oliveira</v>
      </c>
      <c r="D68" s="7" t="str">
        <f>DATA.SAGA!$H68</f>
        <v>Formado</v>
      </c>
      <c r="E68" s="7" t="str">
        <f>IF(DATA.SAGA!J68="","*",DATA.SAGA!J68)</f>
        <v>RJ</v>
      </c>
      <c r="F68" s="7">
        <f>YEAR(DATA.SAGA!$B68)</f>
        <v>2013</v>
      </c>
      <c r="G68" s="8" t="str">
        <f>IF(OR($D68="Pré-Inscrito",$D68="Matriculado",$D68="Trancado"),
IF($A68="Mestrado",DATA.SAGA!$B68+(365*24/12),DATA.SAGA!$B68+(365*48/12)),"*")</f>
        <v>*</v>
      </c>
      <c r="H68" s="9" t="str">
        <f t="shared" si="10"/>
        <v>*</v>
      </c>
      <c r="I68" s="7">
        <f>IF(DATA.SAGA!$I68="","*",YEAR(DATA.SAGA!$I68))</f>
        <v>2015</v>
      </c>
      <c r="J68" s="9">
        <f ca="1">IF($D68="Formado",(DATA.SAGA!$I68-DATA.SAGA!$B68)/365*12,
IF(OR($D68="Pré-Inscrito",$D68="Matriculado",$D68="Pré-inscrito"),(TODAY()-DATA.SAGA!$B68)/365*12,"*"))</f>
        <v>18.673972602739727</v>
      </c>
      <c r="K68" s="9" t="str">
        <f t="shared" si="6"/>
        <v>Formado</v>
      </c>
      <c r="L68" s="9">
        <f t="shared" ca="1" si="7"/>
        <v>18.673972602739727</v>
      </c>
      <c r="M68" s="7" t="str">
        <f t="shared" ca="1" si="8"/>
        <v>Egresso &gt; 5 anos</v>
      </c>
      <c r="N68" s="9" t="str">
        <f t="shared" si="9"/>
        <v>*</v>
      </c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">
      <c r="A69" s="7" t="str">
        <f>IF(LEFT(DATA.SAGA!$C69,8)="Mestrado","Mestrado",
IF(LEFT(DATA.SAGA!C69,9)="Doutorado","Doutorado",
"Pós-Doutorado"))</f>
        <v>Mestrado</v>
      </c>
      <c r="B69" s="7" t="str">
        <f>DATA.SAGA!$D69</f>
        <v>Dilma Baptista Fernandes</v>
      </c>
      <c r="C69" s="7" t="str">
        <f>IF(DATA.SAGA!$F69="","Sem orientador",DATA.SAGA!$F69)</f>
        <v>FTO1075 - Sara Menezes</v>
      </c>
      <c r="D69" s="7" t="str">
        <f>DATA.SAGA!$H69</f>
        <v>Formado</v>
      </c>
      <c r="E69" s="7" t="str">
        <f>IF(DATA.SAGA!J69="","*",DATA.SAGA!J69)</f>
        <v>RJ</v>
      </c>
      <c r="F69" s="7">
        <f>YEAR(DATA.SAGA!$B69)</f>
        <v>2013</v>
      </c>
      <c r="G69" s="8" t="str">
        <f>IF(OR($D69="Pré-Inscrito",$D69="Matriculado",$D69="Trancado"),
IF($A69="Mestrado",DATA.SAGA!$B69+(365*24/12),DATA.SAGA!$B69+(365*48/12)),"*")</f>
        <v>*</v>
      </c>
      <c r="H69" s="9" t="str">
        <f t="shared" si="10"/>
        <v>*</v>
      </c>
      <c r="I69" s="7">
        <f>IF(DATA.SAGA!$I69="","*",YEAR(DATA.SAGA!$I69))</f>
        <v>2017</v>
      </c>
      <c r="J69" s="9">
        <f ca="1">IF($D69="Formado",(DATA.SAGA!$I69-DATA.SAGA!$B69)/365*12,
IF(OR($D69="Pré-Inscrito",$D69="Matriculado",$D69="Pré-inscrito"),(TODAY()-DATA.SAGA!$B69)/365*12,"*"))</f>
        <v>48.098630136986301</v>
      </c>
      <c r="K69" s="9" t="str">
        <f t="shared" si="6"/>
        <v>Formado</v>
      </c>
      <c r="L69" s="9">
        <f t="shared" ca="1" si="7"/>
        <v>48.098630136986301</v>
      </c>
      <c r="M69" s="7" t="str">
        <f t="shared" ca="1" si="8"/>
        <v>Egresso &gt; 5 anos</v>
      </c>
      <c r="N69" s="9" t="str">
        <f t="shared" si="9"/>
        <v>*</v>
      </c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">
      <c r="A70" s="7" t="str">
        <f>IF(LEFT(DATA.SAGA!$C70,8)="Mestrado","Mestrado",
IF(LEFT(DATA.SAGA!C70,9)="Doutorado","Doutorado",
"Pós-Doutorado"))</f>
        <v>Mestrado</v>
      </c>
      <c r="B70" s="7" t="str">
        <f>DATA.SAGA!$D70</f>
        <v>Jeter Pereira de Freitas</v>
      </c>
      <c r="C70" s="7" t="str">
        <f>IF(DATA.SAGA!$F70="","Sem orientador",DATA.SAGA!$F70)</f>
        <v>EDF1074 - Patrícia Vigário</v>
      </c>
      <c r="D70" s="7" t="str">
        <f>DATA.SAGA!$H70</f>
        <v>Formado</v>
      </c>
      <c r="E70" s="7" t="str">
        <f>IF(DATA.SAGA!J70="","*",DATA.SAGA!J70)</f>
        <v>RJ</v>
      </c>
      <c r="F70" s="7">
        <f>YEAR(DATA.SAGA!$B70)</f>
        <v>2013</v>
      </c>
      <c r="G70" s="8" t="str">
        <f>IF(OR($D70="Pré-Inscrito",$D70="Matriculado",$D70="Trancado"),
IF($A70="Mestrado",DATA.SAGA!$B70+(365*24/12),DATA.SAGA!$B70+(365*48/12)),"*")</f>
        <v>*</v>
      </c>
      <c r="H70" s="9" t="str">
        <f t="shared" si="10"/>
        <v>*</v>
      </c>
      <c r="I70" s="7">
        <f>IF(DATA.SAGA!$I70="","*",YEAR(DATA.SAGA!$I70))</f>
        <v>2015</v>
      </c>
      <c r="J70" s="9">
        <f ca="1">IF($D70="Formado",(DATA.SAGA!$I70-DATA.SAGA!$B70)/365*12,
IF(OR($D70="Pré-Inscrito",$D70="Matriculado",$D70="Pré-inscrito"),(TODAY()-DATA.SAGA!$B70)/365*12,"*"))</f>
        <v>24.920547945205481</v>
      </c>
      <c r="K70" s="9" t="str">
        <f t="shared" si="6"/>
        <v>Formado</v>
      </c>
      <c r="L70" s="9">
        <f t="shared" ca="1" si="7"/>
        <v>24.920547945205481</v>
      </c>
      <c r="M70" s="7" t="str">
        <f t="shared" ca="1" si="8"/>
        <v>Egresso &gt; 5 anos</v>
      </c>
      <c r="N70" s="9" t="str">
        <f t="shared" si="9"/>
        <v>*</v>
      </c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">
      <c r="A71" s="7" t="str">
        <f>IF(LEFT(DATA.SAGA!$C71,8)="Mestrado","Mestrado",
IF(LEFT(DATA.SAGA!C71,9)="Doutorado","Doutorado",
"Pós-Doutorado"))</f>
        <v>Mestrado</v>
      </c>
      <c r="B71" s="7" t="str">
        <f>DATA.SAGA!$D71</f>
        <v>Thiago Regis dos Santos Loureiro</v>
      </c>
      <c r="C71" s="7" t="str">
        <f>IF(DATA.SAGA!$F71="","Sem orientador",DATA.SAGA!$F71)</f>
        <v>Sem orientador</v>
      </c>
      <c r="D71" s="7" t="str">
        <f>DATA.SAGA!$H71</f>
        <v>Desligado</v>
      </c>
      <c r="E71" s="7" t="str">
        <f>IF(DATA.SAGA!J71="","*",DATA.SAGA!J71)</f>
        <v>RJ</v>
      </c>
      <c r="F71" s="7">
        <f>YEAR(DATA.SAGA!$B71)</f>
        <v>2013</v>
      </c>
      <c r="G71" s="8" t="str">
        <f>IF(OR($D71="Pré-Inscrito",$D71="Matriculado",$D71="Trancado"),
IF($A71="Mestrado",DATA.SAGA!$B71+(365*24/12),DATA.SAGA!$B71+(365*48/12)),"*")</f>
        <v>*</v>
      </c>
      <c r="H71" s="9" t="str">
        <f t="shared" si="10"/>
        <v>*</v>
      </c>
      <c r="I71" s="7" t="str">
        <f>IF(DATA.SAGA!$I71="","*",YEAR(DATA.SAGA!$I71))</f>
        <v>*</v>
      </c>
      <c r="J71" s="9" t="str">
        <f ca="1">IF($D71="Formado",(DATA.SAGA!$I71-DATA.SAGA!$B71)/365*12,
IF(OR($D71="Pré-Inscrito",$D71="Matriculado",$D71="Pré-inscrito"),(TODAY()-DATA.SAGA!$B71)/365*12,"*"))</f>
        <v>*</v>
      </c>
      <c r="K71" s="9" t="str">
        <f t="shared" si="6"/>
        <v>Desligado</v>
      </c>
      <c r="L71" s="9" t="str">
        <f t="shared" si="7"/>
        <v>*</v>
      </c>
      <c r="M71" s="7" t="str">
        <f t="shared" ca="1" si="8"/>
        <v>*</v>
      </c>
      <c r="N71" s="9" t="str">
        <f t="shared" si="9"/>
        <v>*</v>
      </c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">
      <c r="A72" s="7" t="str">
        <f>IF(LEFT(DATA.SAGA!$C72,8)="Mestrado","Mestrado",
IF(LEFT(DATA.SAGA!C72,9)="Doutorado","Doutorado",
"Pós-Doutorado"))</f>
        <v>Mestrado</v>
      </c>
      <c r="B72" s="7" t="str">
        <f>DATA.SAGA!$D72</f>
        <v>Sonia Pabst</v>
      </c>
      <c r="C72" s="7" t="str">
        <f>IF(DATA.SAGA!$F72="","Sem orientador",DATA.SAGA!$F72)</f>
        <v>FTO1124 - Leandro Nogueira</v>
      </c>
      <c r="D72" s="7" t="str">
        <f>DATA.SAGA!$H72</f>
        <v>Formado</v>
      </c>
      <c r="E72" s="7" t="str">
        <f>IF(DATA.SAGA!J72="","*",DATA.SAGA!J72)</f>
        <v>RJ</v>
      </c>
      <c r="F72" s="7">
        <f>YEAR(DATA.SAGA!$B72)</f>
        <v>2013</v>
      </c>
      <c r="G72" s="8" t="str">
        <f>IF(OR($D72="Pré-Inscrito",$D72="Matriculado",$D72="Trancado"),
IF($A72="Mestrado",DATA.SAGA!$B72+(365*24/12),DATA.SAGA!$B72+(365*48/12)),"*")</f>
        <v>*</v>
      </c>
      <c r="H72" s="9" t="str">
        <f t="shared" si="10"/>
        <v>*</v>
      </c>
      <c r="I72" s="7">
        <f>IF(DATA.SAGA!$I72="","*",YEAR(DATA.SAGA!$I72))</f>
        <v>2016</v>
      </c>
      <c r="J72" s="9">
        <f ca="1">IF($D72="Formado",(DATA.SAGA!$I72-DATA.SAGA!$B72)/365*12,
IF(OR($D72="Pré-Inscrito",$D72="Matriculado",$D72="Pré-inscrito"),(TODAY()-DATA.SAGA!$B72)/365*12,"*"))</f>
        <v>30.969863013698628</v>
      </c>
      <c r="K72" s="9" t="str">
        <f t="shared" si="6"/>
        <v>Formado</v>
      </c>
      <c r="L72" s="9">
        <f t="shared" ca="1" si="7"/>
        <v>30.969863013698628</v>
      </c>
      <c r="M72" s="7" t="str">
        <f t="shared" ca="1" si="8"/>
        <v>Egresso &gt; 5 anos</v>
      </c>
      <c r="N72" s="9" t="str">
        <f t="shared" si="9"/>
        <v>*</v>
      </c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">
      <c r="A73" s="7" t="str">
        <f>IF(LEFT(DATA.SAGA!$C73,8)="Mestrado","Mestrado",
IF(LEFT(DATA.SAGA!C73,9)="Doutorado","Doutorado",
"Pós-Doutorado"))</f>
        <v>Mestrado</v>
      </c>
      <c r="B73" s="7" t="str">
        <f>DATA.SAGA!$D73</f>
        <v>Carlos Eduardo Vicentini</v>
      </c>
      <c r="C73" s="7" t="str">
        <f>IF(DATA.SAGA!$F73="","Sem orientador",DATA.SAGA!$F73)</f>
        <v>EDF1074 - Patrícia Vigário</v>
      </c>
      <c r="D73" s="7" t="str">
        <f>DATA.SAGA!$H73</f>
        <v>Formado</v>
      </c>
      <c r="E73" s="7" t="str">
        <f>IF(DATA.SAGA!J73="","*",DATA.SAGA!J73)</f>
        <v>RJ</v>
      </c>
      <c r="F73" s="7">
        <f>YEAR(DATA.SAGA!$B73)</f>
        <v>2013</v>
      </c>
      <c r="G73" s="8" t="str">
        <f>IF(OR($D73="Pré-Inscrito",$D73="Matriculado",$D73="Trancado"),
IF($A73="Mestrado",DATA.SAGA!$B73+(365*24/12),DATA.SAGA!$B73+(365*48/12)),"*")</f>
        <v>*</v>
      </c>
      <c r="H73" s="9" t="str">
        <f t="shared" si="10"/>
        <v>*</v>
      </c>
      <c r="I73" s="7">
        <f>IF(DATA.SAGA!$I73="","*",YEAR(DATA.SAGA!$I73))</f>
        <v>2015</v>
      </c>
      <c r="J73" s="9">
        <f ca="1">IF($D73="Formado",(DATA.SAGA!$I73-DATA.SAGA!$B73)/365*12,
IF(OR($D73="Pré-Inscrito",$D73="Matriculado",$D73="Pré-inscrito"),(TODAY()-DATA.SAGA!$B73)/365*12,"*"))</f>
        <v>24.789041095890411</v>
      </c>
      <c r="K73" s="9" t="str">
        <f t="shared" si="6"/>
        <v>Formado</v>
      </c>
      <c r="L73" s="9">
        <f t="shared" ca="1" si="7"/>
        <v>24.789041095890411</v>
      </c>
      <c r="M73" s="7" t="str">
        <f t="shared" ca="1" si="8"/>
        <v>Egresso &gt; 5 anos</v>
      </c>
      <c r="N73" s="9" t="str">
        <f t="shared" si="9"/>
        <v>*</v>
      </c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">
      <c r="A74" s="7" t="str">
        <f>IF(LEFT(DATA.SAGA!$C74,8)="Mestrado","Mestrado",
IF(LEFT(DATA.SAGA!C74,9)="Doutorado","Doutorado",
"Pós-Doutorado"))</f>
        <v>Mestrado</v>
      </c>
      <c r="B74" s="7" t="str">
        <f>DATA.SAGA!$D74</f>
        <v>Nathalia Gomes Ribeiro de Moura</v>
      </c>
      <c r="C74" s="7" t="str">
        <f>IF(DATA.SAGA!$F74="","Sem orientador",DATA.SAGA!$F74)</f>
        <v>FTO1096 - Arthur Ferreira</v>
      </c>
      <c r="D74" s="7" t="str">
        <f>DATA.SAGA!$H74</f>
        <v>Formado</v>
      </c>
      <c r="E74" s="7" t="str">
        <f>IF(DATA.SAGA!J74="","*",DATA.SAGA!J74)</f>
        <v>RJ</v>
      </c>
      <c r="F74" s="7">
        <f>YEAR(DATA.SAGA!$B74)</f>
        <v>2013</v>
      </c>
      <c r="G74" s="8" t="str">
        <f>IF(OR($D74="Pré-Inscrito",$D74="Matriculado",$D74="Trancado"),
IF($A74="Mestrado",DATA.SAGA!$B74+(365*24/12),DATA.SAGA!$B74+(365*48/12)),"*")</f>
        <v>*</v>
      </c>
      <c r="H74" s="9" t="str">
        <f t="shared" si="10"/>
        <v>*</v>
      </c>
      <c r="I74" s="7">
        <f>IF(DATA.SAGA!$I74="","*",YEAR(DATA.SAGA!$I74))</f>
        <v>2015</v>
      </c>
      <c r="J74" s="9">
        <f ca="1">IF($D74="Formado",(DATA.SAGA!$I74-DATA.SAGA!$B74)/365*12,
IF(OR($D74="Pré-Inscrito",$D74="Matriculado",$D74="Pré-inscrito"),(TODAY()-DATA.SAGA!$B74)/365*12,"*"))</f>
        <v>24.131506849315066</v>
      </c>
      <c r="K74" s="9" t="str">
        <f t="shared" si="6"/>
        <v>Formado</v>
      </c>
      <c r="L74" s="9">
        <f t="shared" ca="1" si="7"/>
        <v>24.131506849315066</v>
      </c>
      <c r="M74" s="7" t="str">
        <f t="shared" ca="1" si="8"/>
        <v>Egresso &gt; 5 anos</v>
      </c>
      <c r="N74" s="9" t="str">
        <f t="shared" si="9"/>
        <v>*</v>
      </c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">
      <c r="A75" s="7" t="str">
        <f>IF(LEFT(DATA.SAGA!$C75,8)="Mestrado","Mestrado",
IF(LEFT(DATA.SAGA!C75,9)="Doutorado","Doutorado",
"Pós-Doutorado"))</f>
        <v>Mestrado</v>
      </c>
      <c r="B75" s="7" t="str">
        <f>DATA.SAGA!$D75</f>
        <v>Natalia de Araujo Ferreira</v>
      </c>
      <c r="C75" s="7" t="str">
        <f>IF(DATA.SAGA!$F75="","Sem orientador",DATA.SAGA!$F75)</f>
        <v>FTO1083 - Fernando Silva</v>
      </c>
      <c r="D75" s="7" t="str">
        <f>DATA.SAGA!$H75</f>
        <v>Formado</v>
      </c>
      <c r="E75" s="7" t="str">
        <f>IF(DATA.SAGA!J75="","*",DATA.SAGA!J75)</f>
        <v>RJ</v>
      </c>
      <c r="F75" s="7">
        <f>YEAR(DATA.SAGA!$B75)</f>
        <v>2013</v>
      </c>
      <c r="G75" s="8" t="str">
        <f>IF(OR($D75="Pré-Inscrito",$D75="Matriculado",$D75="Trancado"),
IF($A75="Mestrado",DATA.SAGA!$B75+(365*24/12),DATA.SAGA!$B75+(365*48/12)),"*")</f>
        <v>*</v>
      </c>
      <c r="H75" s="9" t="str">
        <f t="shared" si="10"/>
        <v>*</v>
      </c>
      <c r="I75" s="7">
        <f>IF(DATA.SAGA!$I75="","*",YEAR(DATA.SAGA!$I75))</f>
        <v>2015</v>
      </c>
      <c r="J75" s="9">
        <f ca="1">IF($D75="Formado",(DATA.SAGA!$I75-DATA.SAGA!$B75)/365*12,
IF(OR($D75="Pré-Inscrito",$D75="Matriculado",$D75="Pré-inscrito"),(TODAY()-DATA.SAGA!$B75)/365*12,"*"))</f>
        <v>24.887671232876713</v>
      </c>
      <c r="K75" s="9" t="str">
        <f t="shared" si="6"/>
        <v>Formado</v>
      </c>
      <c r="L75" s="9">
        <f t="shared" ca="1" si="7"/>
        <v>24.887671232876713</v>
      </c>
      <c r="M75" s="7" t="str">
        <f t="shared" ca="1" si="8"/>
        <v>Egresso &gt; 5 anos</v>
      </c>
      <c r="N75" s="9" t="str">
        <f t="shared" si="9"/>
        <v>*</v>
      </c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">
      <c r="A76" s="7" t="str">
        <f>IF(LEFT(DATA.SAGA!$C76,8)="Mestrado","Mestrado",
IF(LEFT(DATA.SAGA!C76,9)="Doutorado","Doutorado",
"Pós-Doutorado"))</f>
        <v>Mestrado</v>
      </c>
      <c r="B76" s="7" t="str">
        <f>DATA.SAGA!$D76</f>
        <v>Evelyn Mendes Walchan</v>
      </c>
      <c r="C76" s="7" t="str">
        <f>IF(DATA.SAGA!$F76="","Sem orientador",DATA.SAGA!$F76)</f>
        <v>FTO1101 - Agnaldo Lopes</v>
      </c>
      <c r="D76" s="7" t="str">
        <f>DATA.SAGA!$H76</f>
        <v>Formado</v>
      </c>
      <c r="E76" s="7" t="str">
        <f>IF(DATA.SAGA!J76="","*",DATA.SAGA!J76)</f>
        <v>RJ</v>
      </c>
      <c r="F76" s="7">
        <f>YEAR(DATA.SAGA!$B76)</f>
        <v>2013</v>
      </c>
      <c r="G76" s="8" t="str">
        <f>IF(OR($D76="Pré-Inscrito",$D76="Matriculado",$D76="Trancado"),
IF($A76="Mestrado",DATA.SAGA!$B76+(365*24/12),DATA.SAGA!$B76+(365*48/12)),"*")</f>
        <v>*</v>
      </c>
      <c r="H76" s="9" t="str">
        <f t="shared" si="10"/>
        <v>*</v>
      </c>
      <c r="I76" s="7">
        <f>IF(DATA.SAGA!$I76="","*",YEAR(DATA.SAGA!$I76))</f>
        <v>2015</v>
      </c>
      <c r="J76" s="9">
        <f ca="1">IF($D76="Formado",(DATA.SAGA!$I76-DATA.SAGA!$B76)/365*12,
IF(OR($D76="Pré-Inscrito",$D76="Matriculado",$D76="Pré-inscrito"),(TODAY()-DATA.SAGA!$B76)/365*12,"*"))</f>
        <v>24.723287671232875</v>
      </c>
      <c r="K76" s="9" t="str">
        <f t="shared" si="6"/>
        <v>Formado</v>
      </c>
      <c r="L76" s="9">
        <f t="shared" ca="1" si="7"/>
        <v>24.723287671232875</v>
      </c>
      <c r="M76" s="7" t="str">
        <f t="shared" ca="1" si="8"/>
        <v>Egresso &gt; 5 anos</v>
      </c>
      <c r="N76" s="9" t="str">
        <f t="shared" si="9"/>
        <v>*</v>
      </c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">
      <c r="A77" s="7" t="str">
        <f>IF(LEFT(DATA.SAGA!$C77,8)="Mestrado","Mestrado",
IF(LEFT(DATA.SAGA!C77,9)="Doutorado","Doutorado",
"Pós-Doutorado"))</f>
        <v>Mestrado</v>
      </c>
      <c r="B77" s="7" t="str">
        <f>DATA.SAGA!$D77</f>
        <v>Márcio Puglia Souza</v>
      </c>
      <c r="C77" s="7" t="str">
        <f>IF(DATA.SAGA!$F77="","Sem orientador",DATA.SAGA!$F77)</f>
        <v>FTO1079 - Julio G. Silva</v>
      </c>
      <c r="D77" s="7" t="str">
        <f>DATA.SAGA!$H77</f>
        <v>Formado</v>
      </c>
      <c r="E77" s="7" t="str">
        <f>IF(DATA.SAGA!J77="","*",DATA.SAGA!J77)</f>
        <v>RJ</v>
      </c>
      <c r="F77" s="7">
        <f>YEAR(DATA.SAGA!$B77)</f>
        <v>2013</v>
      </c>
      <c r="G77" s="8" t="str">
        <f>IF(OR($D77="Pré-Inscrito",$D77="Matriculado",$D77="Trancado"),
IF($A77="Mestrado",DATA.SAGA!$B77+(365*24/12),DATA.SAGA!$B77+(365*48/12)),"*")</f>
        <v>*</v>
      </c>
      <c r="H77" s="9" t="str">
        <f t="shared" si="10"/>
        <v>*</v>
      </c>
      <c r="I77" s="7">
        <f>IF(DATA.SAGA!$I77="","*",YEAR(DATA.SAGA!$I77))</f>
        <v>2015</v>
      </c>
      <c r="J77" s="9">
        <f ca="1">IF($D77="Formado",(DATA.SAGA!$I77-DATA.SAGA!$B77)/365*12,
IF(OR($D77="Pré-Inscrito",$D77="Matriculado",$D77="Pré-inscrito"),(TODAY()-DATA.SAGA!$B77)/365*12,"*"))</f>
        <v>28.306849315068497</v>
      </c>
      <c r="K77" s="9" t="str">
        <f t="shared" si="6"/>
        <v>Formado</v>
      </c>
      <c r="L77" s="9">
        <f t="shared" ca="1" si="7"/>
        <v>28.306849315068497</v>
      </c>
      <c r="M77" s="7" t="str">
        <f t="shared" ca="1" si="8"/>
        <v>Egresso &gt; 5 anos</v>
      </c>
      <c r="N77" s="9" t="str">
        <f t="shared" si="9"/>
        <v>*</v>
      </c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">
      <c r="A78" s="7" t="str">
        <f>IF(LEFT(DATA.SAGA!$C78,8)="Mestrado","Mestrado",
IF(LEFT(DATA.SAGA!C78,9)="Doutorado","Doutorado",
"Pós-Doutorado"))</f>
        <v>Mestrado</v>
      </c>
      <c r="B78" s="7" t="str">
        <f>DATA.SAGA!$D78</f>
        <v>Roberto Magalhães dos Santos</v>
      </c>
      <c r="C78" s="7" t="str">
        <f>IF(DATA.SAGA!$F78="","Sem orientador",DATA.SAGA!$F78)</f>
        <v>EDF1078 - Alex Souto Alves</v>
      </c>
      <c r="D78" s="7" t="str">
        <f>DATA.SAGA!$H78</f>
        <v>Formado</v>
      </c>
      <c r="E78" s="7" t="str">
        <f>IF(DATA.SAGA!J78="","*",DATA.SAGA!J78)</f>
        <v>RJ</v>
      </c>
      <c r="F78" s="7">
        <f>YEAR(DATA.SAGA!$B78)</f>
        <v>2013</v>
      </c>
      <c r="G78" s="8" t="str">
        <f>IF(OR($D78="Pré-Inscrito",$D78="Matriculado",$D78="Trancado"),
IF($A78="Mestrado",DATA.SAGA!$B78+(365*24/12),DATA.SAGA!$B78+(365*48/12)),"*")</f>
        <v>*</v>
      </c>
      <c r="H78" s="9" t="str">
        <f t="shared" si="10"/>
        <v>*</v>
      </c>
      <c r="I78" s="7">
        <f>IF(DATA.SAGA!$I78="","*",YEAR(DATA.SAGA!$I78))</f>
        <v>2015</v>
      </c>
      <c r="J78" s="9">
        <f ca="1">IF($D78="Formado",(DATA.SAGA!$I78-DATA.SAGA!$B78)/365*12,
IF(OR($D78="Pré-Inscrito",$D78="Matriculado",$D78="Pré-inscrito"),(TODAY()-DATA.SAGA!$B78)/365*12,"*"))</f>
        <v>28.208219178082189</v>
      </c>
      <c r="K78" s="9" t="str">
        <f t="shared" si="6"/>
        <v>Formado</v>
      </c>
      <c r="L78" s="9">
        <f t="shared" ca="1" si="7"/>
        <v>28.208219178082189</v>
      </c>
      <c r="M78" s="7" t="str">
        <f t="shared" ca="1" si="8"/>
        <v>Egresso &gt; 5 anos</v>
      </c>
      <c r="N78" s="9" t="str">
        <f t="shared" si="9"/>
        <v>*</v>
      </c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">
      <c r="A79" s="7" t="str">
        <f>IF(LEFT(DATA.SAGA!$C79,8)="Mestrado","Mestrado",
IF(LEFT(DATA.SAGA!C79,9)="Doutorado","Doutorado",
"Pós-Doutorado"))</f>
        <v>Mestrado</v>
      </c>
      <c r="B79" s="7" t="str">
        <f>DATA.SAGA!$D79</f>
        <v>Kamila Rodrigues Ferreira</v>
      </c>
      <c r="C79" s="7" t="str">
        <f>IF(DATA.SAGA!$F79="","Sem orientador",DATA.SAGA!$F79)</f>
        <v>FTO1085 - Anke Bergmann</v>
      </c>
      <c r="D79" s="7" t="str">
        <f>DATA.SAGA!$H79</f>
        <v>Formado</v>
      </c>
      <c r="E79" s="7" t="str">
        <f>IF(DATA.SAGA!J79="","*",DATA.SAGA!J79)</f>
        <v>RJ</v>
      </c>
      <c r="F79" s="7">
        <f>YEAR(DATA.SAGA!$B79)</f>
        <v>2013</v>
      </c>
      <c r="G79" s="8" t="str">
        <f>IF(OR($D79="Pré-Inscrito",$D79="Matriculado",$D79="Trancado"),
IF($A79="Mestrado",DATA.SAGA!$B79+(365*24/12),DATA.SAGA!$B79+(365*48/12)),"*")</f>
        <v>*</v>
      </c>
      <c r="H79" s="9" t="str">
        <f t="shared" si="10"/>
        <v>*</v>
      </c>
      <c r="I79" s="7">
        <f>IF(DATA.SAGA!$I79="","*",YEAR(DATA.SAGA!$I79))</f>
        <v>2014</v>
      </c>
      <c r="J79" s="9">
        <f ca="1">IF($D79="Formado",(DATA.SAGA!$I79-DATA.SAGA!$B79)/365*12,
IF(OR($D79="Pré-Inscrito",$D79="Matriculado",$D79="Pré-inscrito"),(TODAY()-DATA.SAGA!$B79)/365*12,"*"))</f>
        <v>17.391780821917806</v>
      </c>
      <c r="K79" s="9" t="str">
        <f t="shared" si="6"/>
        <v>Formado</v>
      </c>
      <c r="L79" s="9">
        <f t="shared" ca="1" si="7"/>
        <v>17.391780821917806</v>
      </c>
      <c r="M79" s="7" t="str">
        <f t="shared" ca="1" si="8"/>
        <v>Egresso &gt; 5 anos</v>
      </c>
      <c r="N79" s="9" t="str">
        <f t="shared" si="9"/>
        <v>*</v>
      </c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">
      <c r="A80" s="7" t="str">
        <f>IF(LEFT(DATA.SAGA!$C80,8)="Mestrado","Mestrado",
IF(LEFT(DATA.SAGA!C80,9)="Doutorado","Doutorado",
"Pós-Doutorado"))</f>
        <v>Mestrado</v>
      </c>
      <c r="B80" s="7" t="str">
        <f>DATA.SAGA!$D80</f>
        <v>Lucas Candido da Silva</v>
      </c>
      <c r="C80" s="7" t="str">
        <f>IF(DATA.SAGA!$F80="","Sem orientador",DATA.SAGA!$F80)</f>
        <v>Sem orientador</v>
      </c>
      <c r="D80" s="7" t="str">
        <f>DATA.SAGA!$H80</f>
        <v>Desligado</v>
      </c>
      <c r="E80" s="7" t="str">
        <f>IF(DATA.SAGA!J80="","*",DATA.SAGA!J80)</f>
        <v>RJ</v>
      </c>
      <c r="F80" s="7">
        <f>YEAR(DATA.SAGA!$B80)</f>
        <v>2013</v>
      </c>
      <c r="G80" s="8" t="str">
        <f>IF(OR($D80="Pré-Inscrito",$D80="Matriculado",$D80="Trancado"),
IF($A80="Mestrado",DATA.SAGA!$B80+(365*24/12),DATA.SAGA!$B80+(365*48/12)),"*")</f>
        <v>*</v>
      </c>
      <c r="H80" s="9" t="str">
        <f t="shared" si="10"/>
        <v>*</v>
      </c>
      <c r="I80" s="7" t="str">
        <f>IF(DATA.SAGA!$I80="","*",YEAR(DATA.SAGA!$I80))</f>
        <v>*</v>
      </c>
      <c r="J80" s="9" t="str">
        <f ca="1">IF($D80="Formado",(DATA.SAGA!$I80-DATA.SAGA!$B80)/365*12,
IF(OR($D80="Pré-Inscrito",$D80="Matriculado",$D80="Pré-inscrito"),(TODAY()-DATA.SAGA!$B80)/365*12,"*"))</f>
        <v>*</v>
      </c>
      <c r="K80" s="9" t="str">
        <f t="shared" si="6"/>
        <v>Desligado</v>
      </c>
      <c r="L80" s="9" t="str">
        <f t="shared" si="7"/>
        <v>*</v>
      </c>
      <c r="M80" s="7" t="str">
        <f t="shared" ca="1" si="8"/>
        <v>*</v>
      </c>
      <c r="N80" s="9" t="str">
        <f t="shared" si="9"/>
        <v>*</v>
      </c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">
      <c r="A81" s="7" t="str">
        <f>IF(LEFT(DATA.SAGA!$C81,8)="Mestrado","Mestrado",
IF(LEFT(DATA.SAGA!C81,9)="Doutorado","Doutorado",
"Pós-Doutorado"))</f>
        <v>Mestrado</v>
      </c>
      <c r="B81" s="7" t="str">
        <f>DATA.SAGA!$D81</f>
        <v>Ana Paula Antunes Ferreira</v>
      </c>
      <c r="C81" s="7" t="str">
        <f>IF(DATA.SAGA!$F81="","Sem orientador",DATA.SAGA!$F81)</f>
        <v>FTO1096 - Arthur Ferreira</v>
      </c>
      <c r="D81" s="7" t="str">
        <f>DATA.SAGA!$H81</f>
        <v>Formado</v>
      </c>
      <c r="E81" s="7" t="str">
        <f>IF(DATA.SAGA!J81="","*",DATA.SAGA!J81)</f>
        <v>RJ</v>
      </c>
      <c r="F81" s="7">
        <f>YEAR(DATA.SAGA!$B81)</f>
        <v>2014</v>
      </c>
      <c r="G81" s="8" t="str">
        <f>IF(OR($D81="Pré-Inscrito",$D81="Matriculado",$D81="Trancado"),
IF($A81="Mestrado",DATA.SAGA!$B81+(365*24/12),DATA.SAGA!$B81+(365*48/12)),"*")</f>
        <v>*</v>
      </c>
      <c r="H81" s="9" t="str">
        <f t="shared" si="10"/>
        <v>*</v>
      </c>
      <c r="I81" s="7">
        <f>IF(DATA.SAGA!$I81="","*",YEAR(DATA.SAGA!$I81))</f>
        <v>2015</v>
      </c>
      <c r="J81" s="9">
        <f ca="1">IF($D81="Formado",(DATA.SAGA!$I81-DATA.SAGA!$B81)/365*12,
IF(OR($D81="Pré-Inscrito",$D81="Matriculado",$D81="Pré-inscrito"),(TODAY()-DATA.SAGA!$B81)/365*12,"*"))</f>
        <v>21.6</v>
      </c>
      <c r="K81" s="9" t="str">
        <f t="shared" si="6"/>
        <v>Formado</v>
      </c>
      <c r="L81" s="9">
        <f t="shared" ca="1" si="7"/>
        <v>21.6</v>
      </c>
      <c r="M81" s="7" t="str">
        <f t="shared" ca="1" si="8"/>
        <v>Egresso &gt; 5 anos</v>
      </c>
      <c r="N81" s="9" t="str">
        <f t="shared" si="9"/>
        <v>*</v>
      </c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">
      <c r="A82" s="7" t="str">
        <f>IF(LEFT(DATA.SAGA!$C82,8)="Mestrado","Mestrado",
IF(LEFT(DATA.SAGA!C82,9)="Doutorado","Doutorado",
"Pós-Doutorado"))</f>
        <v>Mestrado</v>
      </c>
      <c r="B82" s="7" t="str">
        <f>DATA.SAGA!$D82</f>
        <v>Bruno Senos Queiroz Gomes</v>
      </c>
      <c r="C82" s="7" t="str">
        <f>IF(DATA.SAGA!$F82="","Sem orientador",DATA.SAGA!$F82)</f>
        <v>FTO1124 - Leandro Nogueira</v>
      </c>
      <c r="D82" s="7" t="str">
        <f>DATA.SAGA!$H82</f>
        <v>Formado</v>
      </c>
      <c r="E82" s="7" t="str">
        <f>IF(DATA.SAGA!J82="","*",DATA.SAGA!J82)</f>
        <v>RJ</v>
      </c>
      <c r="F82" s="7">
        <f>YEAR(DATA.SAGA!$B82)</f>
        <v>2014</v>
      </c>
      <c r="G82" s="8" t="str">
        <f>IF(OR($D82="Pré-Inscrito",$D82="Matriculado",$D82="Trancado"),
IF($A82="Mestrado",DATA.SAGA!$B82+(365*24/12),DATA.SAGA!$B82+(365*48/12)),"*")</f>
        <v>*</v>
      </c>
      <c r="H82" s="9" t="str">
        <f t="shared" si="10"/>
        <v>*</v>
      </c>
      <c r="I82" s="7">
        <f>IF(DATA.SAGA!$I82="","*",YEAR(DATA.SAGA!$I82))</f>
        <v>2016</v>
      </c>
      <c r="J82" s="9">
        <f ca="1">IF($D82="Formado",(DATA.SAGA!$I82-DATA.SAGA!$B82)/365*12,
IF(OR($D82="Pré-Inscrito",$D82="Matriculado",$D82="Pré-inscrito"),(TODAY()-DATA.SAGA!$B82)/365*12,"*"))</f>
        <v>28.208219178082189</v>
      </c>
      <c r="K82" s="9" t="str">
        <f t="shared" si="6"/>
        <v>Formado</v>
      </c>
      <c r="L82" s="9">
        <f t="shared" ca="1" si="7"/>
        <v>28.208219178082189</v>
      </c>
      <c r="M82" s="7" t="str">
        <f t="shared" ca="1" si="8"/>
        <v>Egresso &gt; 5 anos</v>
      </c>
      <c r="N82" s="9" t="str">
        <f t="shared" si="9"/>
        <v>*</v>
      </c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">
      <c r="A83" s="7" t="str">
        <f>IF(LEFT(DATA.SAGA!$C83,8)="Mestrado","Mestrado",
IF(LEFT(DATA.SAGA!C83,9)="Doutorado","Doutorado",
"Pós-Doutorado"))</f>
        <v>Mestrado</v>
      </c>
      <c r="B83" s="7" t="str">
        <f>DATA.SAGA!$D83</f>
        <v>Luana Gomes Rodrigues</v>
      </c>
      <c r="C83" s="7" t="str">
        <f>IF(DATA.SAGA!$F83="","Sem orientador",DATA.SAGA!$F83)</f>
        <v>Sem orientador</v>
      </c>
      <c r="D83" s="7" t="str">
        <f>DATA.SAGA!$H83</f>
        <v>Desligado</v>
      </c>
      <c r="E83" s="7" t="str">
        <f>IF(DATA.SAGA!J83="","*",DATA.SAGA!J83)</f>
        <v>RJ</v>
      </c>
      <c r="F83" s="7">
        <f>YEAR(DATA.SAGA!$B83)</f>
        <v>2014</v>
      </c>
      <c r="G83" s="8" t="str">
        <f>IF(OR($D83="Pré-Inscrito",$D83="Matriculado",$D83="Trancado"),
IF($A83="Mestrado",DATA.SAGA!$B83+(365*24/12),DATA.SAGA!$B83+(365*48/12)),"*")</f>
        <v>*</v>
      </c>
      <c r="H83" s="9" t="str">
        <f t="shared" si="10"/>
        <v>*</v>
      </c>
      <c r="I83" s="7" t="str">
        <f>IF(DATA.SAGA!$I83="","*",YEAR(DATA.SAGA!$I83))</f>
        <v>*</v>
      </c>
      <c r="J83" s="9" t="str">
        <f ca="1">IF($D83="Formado",(DATA.SAGA!$I83-DATA.SAGA!$B83)/365*12,
IF(OR($D83="Pré-Inscrito",$D83="Matriculado",$D83="Pré-inscrito"),(TODAY()-DATA.SAGA!$B83)/365*12,"*"))</f>
        <v>*</v>
      </c>
      <c r="K83" s="9" t="str">
        <f t="shared" si="6"/>
        <v>Desligado</v>
      </c>
      <c r="L83" s="9" t="str">
        <f t="shared" si="7"/>
        <v>*</v>
      </c>
      <c r="M83" s="7" t="str">
        <f t="shared" ca="1" si="8"/>
        <v>*</v>
      </c>
      <c r="N83" s="9" t="str">
        <f t="shared" si="9"/>
        <v>*</v>
      </c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">
      <c r="A84" s="7" t="str">
        <f>IF(LEFT(DATA.SAGA!$C84,8)="Mestrado","Mestrado",
IF(LEFT(DATA.SAGA!C84,9)="Doutorado","Doutorado",
"Pós-Doutorado"))</f>
        <v>Mestrado</v>
      </c>
      <c r="B84" s="7" t="str">
        <f>DATA.SAGA!$D84</f>
        <v>Edgard William Martins</v>
      </c>
      <c r="C84" s="7" t="str">
        <f>IF(DATA.SAGA!$F84="","Sem orientador",DATA.SAGA!$F84)</f>
        <v>EDF1078 - Alex Souto Alves</v>
      </c>
      <c r="D84" s="7" t="str">
        <f>DATA.SAGA!$H84</f>
        <v>Formado</v>
      </c>
      <c r="E84" s="7" t="str">
        <f>IF(DATA.SAGA!J84="","*",DATA.SAGA!J84)</f>
        <v>RJ</v>
      </c>
      <c r="F84" s="7">
        <f>YEAR(DATA.SAGA!$B84)</f>
        <v>2014</v>
      </c>
      <c r="G84" s="8" t="str">
        <f>IF(OR($D84="Pré-Inscrito",$D84="Matriculado",$D84="Trancado"),
IF($A84="Mestrado",DATA.SAGA!$B84+(365*24/12),DATA.SAGA!$B84+(365*48/12)),"*")</f>
        <v>*</v>
      </c>
      <c r="H84" s="9" t="str">
        <f t="shared" si="10"/>
        <v>*</v>
      </c>
      <c r="I84" s="7">
        <f>IF(DATA.SAGA!$I84="","*",YEAR(DATA.SAGA!$I84))</f>
        <v>2016</v>
      </c>
      <c r="J84" s="9">
        <f ca="1">IF($D84="Formado",(DATA.SAGA!$I84-DATA.SAGA!$B84)/365*12,
IF(OR($D84="Pré-Inscrito",$D84="Matriculado",$D84="Pré-inscrito"),(TODAY()-DATA.SAGA!$B84)/365*12,"*"))</f>
        <v>23.243835616438353</v>
      </c>
      <c r="K84" s="9" t="str">
        <f t="shared" si="6"/>
        <v>Formado</v>
      </c>
      <c r="L84" s="9">
        <f t="shared" ca="1" si="7"/>
        <v>23.243835616438353</v>
      </c>
      <c r="M84" s="7" t="str">
        <f t="shared" ca="1" si="8"/>
        <v>Egresso &gt; 5 anos</v>
      </c>
      <c r="N84" s="9" t="str">
        <f t="shared" si="9"/>
        <v>*</v>
      </c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">
      <c r="A85" s="7" t="str">
        <f>IF(LEFT(DATA.SAGA!$C85,8)="Mestrado","Mestrado",
IF(LEFT(DATA.SAGA!C85,9)="Doutorado","Doutorado",
"Pós-Doutorado"))</f>
        <v>Mestrado</v>
      </c>
      <c r="B85" s="7" t="str">
        <f>DATA.SAGA!$D85</f>
        <v>Bruno dos Santos</v>
      </c>
      <c r="C85" s="7" t="str">
        <f>IF(DATA.SAGA!$F85="","Sem orientador",DATA.SAGA!$F85)</f>
        <v>FTO1124 - Leandro Nogueira</v>
      </c>
      <c r="D85" s="7" t="str">
        <f>DATA.SAGA!$H85</f>
        <v>Formado</v>
      </c>
      <c r="E85" s="7" t="str">
        <f>IF(DATA.SAGA!J85="","*",DATA.SAGA!J85)</f>
        <v>RJ</v>
      </c>
      <c r="F85" s="7">
        <f>YEAR(DATA.SAGA!$B85)</f>
        <v>2014</v>
      </c>
      <c r="G85" s="8" t="str">
        <f>IF(OR($D85="Pré-Inscrito",$D85="Matriculado",$D85="Trancado"),
IF($A85="Mestrado",DATA.SAGA!$B85+(365*24/12),DATA.SAGA!$B85+(365*48/12)),"*")</f>
        <v>*</v>
      </c>
      <c r="H85" s="9" t="str">
        <f t="shared" si="10"/>
        <v>*</v>
      </c>
      <c r="I85" s="7">
        <f>IF(DATA.SAGA!$I85="","*",YEAR(DATA.SAGA!$I85))</f>
        <v>2016</v>
      </c>
      <c r="J85" s="9">
        <f ca="1">IF($D85="Formado",(DATA.SAGA!$I85-DATA.SAGA!$B85)/365*12,
IF(OR($D85="Pré-Inscrito",$D85="Matriculado",$D85="Pré-inscrito"),(TODAY()-DATA.SAGA!$B85)/365*12,"*"))</f>
        <v>23.375342465753427</v>
      </c>
      <c r="K85" s="9" t="str">
        <f t="shared" si="6"/>
        <v>Formado</v>
      </c>
      <c r="L85" s="9">
        <f t="shared" ca="1" si="7"/>
        <v>23.375342465753427</v>
      </c>
      <c r="M85" s="7" t="str">
        <f t="shared" ca="1" si="8"/>
        <v>Egresso &gt; 5 anos</v>
      </c>
      <c r="N85" s="9" t="str">
        <f t="shared" si="9"/>
        <v>*</v>
      </c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">
      <c r="A86" s="7" t="str">
        <f>IF(LEFT(DATA.SAGA!$C86,8)="Mestrado","Mestrado",
IF(LEFT(DATA.SAGA!C86,9)="Doutorado","Doutorado",
"Pós-Doutorado"))</f>
        <v>Mestrado</v>
      </c>
      <c r="B86" s="7" t="str">
        <f>DATA.SAGA!$D86</f>
        <v>Elen Soares Marques</v>
      </c>
      <c r="C86" s="7" t="str">
        <f>IF(DATA.SAGA!$F86="","Sem orientador",DATA.SAGA!$F86)</f>
        <v>FTO1124 - Leandro Nogueira</v>
      </c>
      <c r="D86" s="7" t="str">
        <f>DATA.SAGA!$H86</f>
        <v>Formado</v>
      </c>
      <c r="E86" s="7" t="str">
        <f>IF(DATA.SAGA!J86="","*",DATA.SAGA!J86)</f>
        <v>MG</v>
      </c>
      <c r="F86" s="7">
        <f>YEAR(DATA.SAGA!$B86)</f>
        <v>2014</v>
      </c>
      <c r="G86" s="8" t="str">
        <f>IF(OR($D86="Pré-Inscrito",$D86="Matriculado",$D86="Trancado"),
IF($A86="Mestrado",DATA.SAGA!$B86+(365*24/12),DATA.SAGA!$B86+(365*48/12)),"*")</f>
        <v>*</v>
      </c>
      <c r="H86" s="9" t="str">
        <f t="shared" si="10"/>
        <v>*</v>
      </c>
      <c r="I86" s="7">
        <f>IF(DATA.SAGA!$I86="","*",YEAR(DATA.SAGA!$I86))</f>
        <v>2016</v>
      </c>
      <c r="J86" s="9">
        <f ca="1">IF($D86="Formado",(DATA.SAGA!$I86-DATA.SAGA!$B86)/365*12,
IF(OR($D86="Pré-Inscrito",$D86="Matriculado",$D86="Pré-inscrito"),(TODAY()-DATA.SAGA!$B86)/365*12,"*"))</f>
        <v>18.410958904109588</v>
      </c>
      <c r="K86" s="9" t="str">
        <f t="shared" si="6"/>
        <v>Formado</v>
      </c>
      <c r="L86" s="9">
        <f t="shared" ca="1" si="7"/>
        <v>18.410958904109588</v>
      </c>
      <c r="M86" s="7" t="str">
        <f t="shared" ca="1" si="8"/>
        <v>Egresso &gt; 5 anos</v>
      </c>
      <c r="N86" s="9" t="str">
        <f t="shared" si="9"/>
        <v>*</v>
      </c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">
      <c r="A87" s="7" t="str">
        <f>IF(LEFT(DATA.SAGA!$C87,8)="Mestrado","Mestrado",
IF(LEFT(DATA.SAGA!C87,9)="Doutorado","Doutorado",
"Pós-Doutorado"))</f>
        <v>Mestrado</v>
      </c>
      <c r="B87" s="7" t="str">
        <f>DATA.SAGA!$D87</f>
        <v>Bruno Ferreira Jeronymo</v>
      </c>
      <c r="C87" s="7" t="str">
        <f>IF(DATA.SAGA!$F87="","Sem orientador",DATA.SAGA!$F87)</f>
        <v>EDF1074 - Patrícia Vigário</v>
      </c>
      <c r="D87" s="7" t="str">
        <f>DATA.SAGA!$H87</f>
        <v>Formado</v>
      </c>
      <c r="E87" s="7" t="str">
        <f>IF(DATA.SAGA!J87="","*",DATA.SAGA!J87)</f>
        <v>RJ</v>
      </c>
      <c r="F87" s="7">
        <f>YEAR(DATA.SAGA!$B87)</f>
        <v>2014</v>
      </c>
      <c r="G87" s="8" t="str">
        <f>IF(OR($D87="Pré-Inscrito",$D87="Matriculado",$D87="Trancado"),
IF($A87="Mestrado",DATA.SAGA!$B87+(365*24/12),DATA.SAGA!$B87+(365*48/12)),"*")</f>
        <v>*</v>
      </c>
      <c r="H87" s="9" t="str">
        <f t="shared" si="10"/>
        <v>*</v>
      </c>
      <c r="I87" s="7">
        <f>IF(DATA.SAGA!$I87="","*",YEAR(DATA.SAGA!$I87))</f>
        <v>2016</v>
      </c>
      <c r="J87" s="9">
        <f ca="1">IF($D87="Formado",(DATA.SAGA!$I87-DATA.SAGA!$B87)/365*12,
IF(OR($D87="Pré-Inscrito",$D87="Matriculado",$D87="Pré-inscrito"),(TODAY()-DATA.SAGA!$B87)/365*12,"*"))</f>
        <v>24.361643835616441</v>
      </c>
      <c r="K87" s="9" t="str">
        <f t="shared" si="6"/>
        <v>Formado</v>
      </c>
      <c r="L87" s="9">
        <f t="shared" ca="1" si="7"/>
        <v>24.361643835616441</v>
      </c>
      <c r="M87" s="7" t="str">
        <f t="shared" ca="1" si="8"/>
        <v>Egresso &gt; 5 anos</v>
      </c>
      <c r="N87" s="9" t="str">
        <f t="shared" si="9"/>
        <v>*</v>
      </c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">
      <c r="A88" s="7" t="str">
        <f>IF(LEFT(DATA.SAGA!$C88,8)="Mestrado","Mestrado",
IF(LEFT(DATA.SAGA!C88,9)="Doutorado","Doutorado",
"Pós-Doutorado"))</f>
        <v>Mestrado</v>
      </c>
      <c r="B88" s="7" t="str">
        <f>DATA.SAGA!$D88</f>
        <v>Claudemir do Nascimento Santos</v>
      </c>
      <c r="C88" s="7" t="str">
        <f>IF(DATA.SAGA!$F88="","Sem orientador",DATA.SAGA!$F88)</f>
        <v>EDF1074 - Patrícia Vigário</v>
      </c>
      <c r="D88" s="7" t="str">
        <f>DATA.SAGA!$H88</f>
        <v>Formado</v>
      </c>
      <c r="E88" s="7" t="str">
        <f>IF(DATA.SAGA!J88="","*",DATA.SAGA!J88)</f>
        <v>RJ</v>
      </c>
      <c r="F88" s="7">
        <f>YEAR(DATA.SAGA!$B88)</f>
        <v>2014</v>
      </c>
      <c r="G88" s="8" t="str">
        <f>IF(OR($D88="Pré-Inscrito",$D88="Matriculado",$D88="Trancado"),
IF($A88="Mestrado",DATA.SAGA!$B88+(365*24/12),DATA.SAGA!$B88+(365*48/12)),"*")</f>
        <v>*</v>
      </c>
      <c r="H88" s="9" t="str">
        <f t="shared" si="10"/>
        <v>*</v>
      </c>
      <c r="I88" s="7">
        <f>IF(DATA.SAGA!$I88="","*",YEAR(DATA.SAGA!$I88))</f>
        <v>2016</v>
      </c>
      <c r="J88" s="9">
        <f ca="1">IF($D88="Formado",(DATA.SAGA!$I88-DATA.SAGA!$B88)/365*12,
IF(OR($D88="Pré-Inscrito",$D88="Matriculado",$D88="Pré-inscrito"),(TODAY()-DATA.SAGA!$B88)/365*12,"*"))</f>
        <v>24.42739726027397</v>
      </c>
      <c r="K88" s="9" t="str">
        <f t="shared" si="6"/>
        <v>Formado</v>
      </c>
      <c r="L88" s="9">
        <f t="shared" ca="1" si="7"/>
        <v>24.42739726027397</v>
      </c>
      <c r="M88" s="7" t="str">
        <f t="shared" ca="1" si="8"/>
        <v>Egresso &gt; 5 anos</v>
      </c>
      <c r="N88" s="9" t="str">
        <f t="shared" si="9"/>
        <v>*</v>
      </c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">
      <c r="A89" s="7" t="str">
        <f>IF(LEFT(DATA.SAGA!$C89,8)="Mestrado","Mestrado",
IF(LEFT(DATA.SAGA!C89,9)="Doutorado","Doutorado",
"Pós-Doutorado"))</f>
        <v>Mestrado</v>
      </c>
      <c r="B89" s="7" t="str">
        <f>DATA.SAGA!$D89</f>
        <v>Michelle Cristina Lobo Coutinho</v>
      </c>
      <c r="C89" s="7" t="str">
        <f>IF(DATA.SAGA!$F89="","Sem orientador",DATA.SAGA!$F89)</f>
        <v>FTO1083 - Fernando Silva</v>
      </c>
      <c r="D89" s="7" t="str">
        <f>DATA.SAGA!$H89</f>
        <v>Formado</v>
      </c>
      <c r="E89" s="7" t="str">
        <f>IF(DATA.SAGA!J89="","*",DATA.SAGA!J89)</f>
        <v>RJ</v>
      </c>
      <c r="F89" s="7">
        <f>YEAR(DATA.SAGA!$B89)</f>
        <v>2014</v>
      </c>
      <c r="G89" s="8" t="str">
        <f>IF(OR($D89="Pré-Inscrito",$D89="Matriculado",$D89="Trancado"),
IF($A89="Mestrado",DATA.SAGA!$B89+(365*24/12),DATA.SAGA!$B89+(365*48/12)),"*")</f>
        <v>*</v>
      </c>
      <c r="H89" s="9" t="str">
        <f t="shared" si="10"/>
        <v>*</v>
      </c>
      <c r="I89" s="7">
        <f>IF(DATA.SAGA!$I89="","*",YEAR(DATA.SAGA!$I89))</f>
        <v>2016</v>
      </c>
      <c r="J89" s="9">
        <f ca="1">IF($D89="Formado",(DATA.SAGA!$I89-DATA.SAGA!$B89)/365*12,
IF(OR($D89="Pré-Inscrito",$D89="Matriculado",$D89="Pré-inscrito"),(TODAY()-DATA.SAGA!$B89)/365*12,"*"))</f>
        <v>28.931506849315067</v>
      </c>
      <c r="K89" s="9" t="str">
        <f t="shared" si="6"/>
        <v>Formado</v>
      </c>
      <c r="L89" s="9">
        <f t="shared" ca="1" si="7"/>
        <v>28.931506849315067</v>
      </c>
      <c r="M89" s="7" t="str">
        <f t="shared" ca="1" si="8"/>
        <v>Egresso &gt; 5 anos</v>
      </c>
      <c r="N89" s="9" t="str">
        <f t="shared" si="9"/>
        <v>*</v>
      </c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">
      <c r="A90" s="7" t="str">
        <f>IF(LEFT(DATA.SAGA!$C90,8)="Mestrado","Mestrado",
IF(LEFT(DATA.SAGA!C90,9)="Doutorado","Doutorado",
"Pós-Doutorado"))</f>
        <v>Mestrado</v>
      </c>
      <c r="B90" s="7" t="str">
        <f>DATA.SAGA!$D90</f>
        <v>Douglas Lima de Abreu</v>
      </c>
      <c r="C90" s="7" t="str">
        <f>IF(DATA.SAGA!$F90="","Sem orientador",DATA.SAGA!$F90)</f>
        <v>FTO1124 - Leandro Nogueira</v>
      </c>
      <c r="D90" s="7" t="str">
        <f>DATA.SAGA!$H90</f>
        <v>Formado</v>
      </c>
      <c r="E90" s="7" t="str">
        <f>IF(DATA.SAGA!J90="","*",DATA.SAGA!J90)</f>
        <v>RJ</v>
      </c>
      <c r="F90" s="7">
        <f>YEAR(DATA.SAGA!$B90)</f>
        <v>2014</v>
      </c>
      <c r="G90" s="8" t="str">
        <f>IF(OR($D90="Pré-Inscrito",$D90="Matriculado",$D90="Trancado"),
IF($A90="Mestrado",DATA.SAGA!$B90+(365*24/12),DATA.SAGA!$B90+(365*48/12)),"*")</f>
        <v>*</v>
      </c>
      <c r="H90" s="9" t="str">
        <f t="shared" si="10"/>
        <v>*</v>
      </c>
      <c r="I90" s="7">
        <f>IF(DATA.SAGA!$I90="","*",YEAR(DATA.SAGA!$I90))</f>
        <v>2016</v>
      </c>
      <c r="J90" s="9">
        <f ca="1">IF($D90="Formado",(DATA.SAGA!$I90-DATA.SAGA!$B90)/365*12,
IF(OR($D90="Pré-Inscrito",$D90="Matriculado",$D90="Pré-inscrito"),(TODAY()-DATA.SAGA!$B90)/365*12,"*"))</f>
        <v>25.413698630136984</v>
      </c>
      <c r="K90" s="9" t="str">
        <f t="shared" si="6"/>
        <v>Formado</v>
      </c>
      <c r="L90" s="9">
        <f t="shared" ca="1" si="7"/>
        <v>25.413698630136984</v>
      </c>
      <c r="M90" s="7" t="str">
        <f t="shared" ca="1" si="8"/>
        <v>Egresso &gt; 5 anos</v>
      </c>
      <c r="N90" s="9" t="str">
        <f t="shared" si="9"/>
        <v>*</v>
      </c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">
      <c r="A91" s="7" t="str">
        <f>IF(LEFT(DATA.SAGA!$C91,8)="Mestrado","Mestrado",
IF(LEFT(DATA.SAGA!C91,9)="Doutorado","Doutorado",
"Pós-Doutorado"))</f>
        <v>Mestrado</v>
      </c>
      <c r="B91" s="7" t="str">
        <f>DATA.SAGA!$D91</f>
        <v>Raphael Calafange Marques Pereira</v>
      </c>
      <c r="C91" s="7" t="str">
        <f>IF(DATA.SAGA!$F91="","Sem orientador",DATA.SAGA!$F91)</f>
        <v>EDF1084 - Thiago Carvalho</v>
      </c>
      <c r="D91" s="7" t="str">
        <f>DATA.SAGA!$H91</f>
        <v>Formado</v>
      </c>
      <c r="E91" s="7" t="str">
        <f>IF(DATA.SAGA!J91="","*",DATA.SAGA!J91)</f>
        <v>RJ</v>
      </c>
      <c r="F91" s="7">
        <f>YEAR(DATA.SAGA!$B91)</f>
        <v>2014</v>
      </c>
      <c r="G91" s="8" t="str">
        <f>IF(OR($D91="Pré-Inscrito",$D91="Matriculado",$D91="Trancado"),
IF($A91="Mestrado",DATA.SAGA!$B91+(365*24/12),DATA.SAGA!$B91+(365*48/12)),"*")</f>
        <v>*</v>
      </c>
      <c r="H91" s="9" t="str">
        <f t="shared" si="10"/>
        <v>*</v>
      </c>
      <c r="I91" s="7">
        <f>IF(DATA.SAGA!$I91="","*",YEAR(DATA.SAGA!$I91))</f>
        <v>2016</v>
      </c>
      <c r="J91" s="9">
        <f ca="1">IF($D91="Formado",(DATA.SAGA!$I91-DATA.SAGA!$B91)/365*12,
IF(OR($D91="Pré-Inscrito",$D91="Matriculado",$D91="Pré-inscrito"),(TODAY()-DATA.SAGA!$B91)/365*12,"*"))</f>
        <v>26.400000000000002</v>
      </c>
      <c r="K91" s="9" t="str">
        <f t="shared" si="6"/>
        <v>Formado</v>
      </c>
      <c r="L91" s="9">
        <f t="shared" ca="1" si="7"/>
        <v>26.400000000000002</v>
      </c>
      <c r="M91" s="7" t="str">
        <f t="shared" ca="1" si="8"/>
        <v>Egresso &gt; 5 anos</v>
      </c>
      <c r="N91" s="9" t="str">
        <f t="shared" si="9"/>
        <v>*</v>
      </c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">
      <c r="A92" s="7" t="str">
        <f>IF(LEFT(DATA.SAGA!$C92,8)="Mestrado","Mestrado",
IF(LEFT(DATA.SAGA!C92,9)="Doutorado","Doutorado",
"Pós-Doutorado"))</f>
        <v>Mestrado</v>
      </c>
      <c r="B92" s="7" t="str">
        <f>DATA.SAGA!$D92</f>
        <v>Roberta de Melo Ramos</v>
      </c>
      <c r="C92" s="7" t="str">
        <f>IF(DATA.SAGA!$F92="","Sem orientador",DATA.SAGA!$F92)</f>
        <v>Sem orientador</v>
      </c>
      <c r="D92" s="7" t="str">
        <f>DATA.SAGA!$H92</f>
        <v>Desligado</v>
      </c>
      <c r="E92" s="7" t="str">
        <f>IF(DATA.SAGA!J92="","*",DATA.SAGA!J92)</f>
        <v>RJ</v>
      </c>
      <c r="F92" s="7">
        <f>YEAR(DATA.SAGA!$B92)</f>
        <v>2014</v>
      </c>
      <c r="G92" s="8" t="str">
        <f>IF(OR($D92="Pré-Inscrito",$D92="Matriculado",$D92="Trancado"),
IF($A92="Mestrado",DATA.SAGA!$B92+(365*24/12),DATA.SAGA!$B92+(365*48/12)),"*")</f>
        <v>*</v>
      </c>
      <c r="H92" s="9" t="str">
        <f t="shared" si="10"/>
        <v>*</v>
      </c>
      <c r="I92" s="7" t="str">
        <f>IF(DATA.SAGA!$I92="","*",YEAR(DATA.SAGA!$I92))</f>
        <v>*</v>
      </c>
      <c r="J92" s="9" t="str">
        <f ca="1">IF($D92="Formado",(DATA.SAGA!$I92-DATA.SAGA!$B92)/365*12,
IF(OR($D92="Pré-Inscrito",$D92="Matriculado",$D92="Pré-inscrito"),(TODAY()-DATA.SAGA!$B92)/365*12,"*"))</f>
        <v>*</v>
      </c>
      <c r="K92" s="9" t="str">
        <f t="shared" si="6"/>
        <v>Desligado</v>
      </c>
      <c r="L92" s="9" t="str">
        <f t="shared" si="7"/>
        <v>*</v>
      </c>
      <c r="M92" s="7" t="str">
        <f t="shared" ca="1" si="8"/>
        <v>*</v>
      </c>
      <c r="N92" s="9" t="str">
        <f t="shared" si="9"/>
        <v>*</v>
      </c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">
      <c r="A93" s="7" t="str">
        <f>IF(LEFT(DATA.SAGA!$C93,8)="Mestrado","Mestrado",
IF(LEFT(DATA.SAGA!C93,9)="Doutorado","Doutorado",
"Pós-Doutorado"))</f>
        <v>Mestrado</v>
      </c>
      <c r="B93" s="7" t="str">
        <f>DATA.SAGA!$D93</f>
        <v>Daniela Maristane Vieira Lopes Maciel</v>
      </c>
      <c r="C93" s="7" t="str">
        <f>IF(DATA.SAGA!$F93="","Sem orientador",DATA.SAGA!$F93)</f>
        <v>FTO1075 - Sara Menezes</v>
      </c>
      <c r="D93" s="7" t="str">
        <f>DATA.SAGA!$H93</f>
        <v>Formado</v>
      </c>
      <c r="E93" s="7" t="str">
        <f>IF(DATA.SAGA!J93="","*",DATA.SAGA!J93)</f>
        <v>TO</v>
      </c>
      <c r="F93" s="7">
        <f>YEAR(DATA.SAGA!$B93)</f>
        <v>2014</v>
      </c>
      <c r="G93" s="8" t="str">
        <f>IF(OR($D93="Pré-Inscrito",$D93="Matriculado",$D93="Trancado"),
IF($A93="Mestrado",DATA.SAGA!$B93+(365*24/12),DATA.SAGA!$B93+(365*48/12)),"*")</f>
        <v>*</v>
      </c>
      <c r="H93" s="9" t="str">
        <f t="shared" si="10"/>
        <v>*</v>
      </c>
      <c r="I93" s="7">
        <f>IF(DATA.SAGA!$I93="","*",YEAR(DATA.SAGA!$I93))</f>
        <v>2016</v>
      </c>
      <c r="J93" s="9">
        <f ca="1">IF($D93="Formado",(DATA.SAGA!$I93-DATA.SAGA!$B93)/365*12,
IF(OR($D93="Pré-Inscrito",$D93="Matriculado",$D93="Pré-inscrito"),(TODAY()-DATA.SAGA!$B93)/365*12,"*"))</f>
        <v>28.799999999999997</v>
      </c>
      <c r="K93" s="9" t="str">
        <f t="shared" si="6"/>
        <v>Formado</v>
      </c>
      <c r="L93" s="9">
        <f t="shared" ca="1" si="7"/>
        <v>28.799999999999997</v>
      </c>
      <c r="M93" s="7" t="str">
        <f t="shared" ca="1" si="8"/>
        <v>Egresso &gt; 5 anos</v>
      </c>
      <c r="N93" s="9" t="str">
        <f t="shared" si="9"/>
        <v>*</v>
      </c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">
      <c r="A94" s="7" t="str">
        <f>IF(LEFT(DATA.SAGA!$C94,8)="Mestrado","Mestrado",
IF(LEFT(DATA.SAGA!C94,9)="Doutorado","Doutorado",
"Pós-Doutorado"))</f>
        <v>Mestrado</v>
      </c>
      <c r="B94" s="7" t="str">
        <f>DATA.SAGA!$D94</f>
        <v>Michael Souza Rocha Martins</v>
      </c>
      <c r="C94" s="7" t="str">
        <f>IF(DATA.SAGA!$F94="","Sem orientador",DATA.SAGA!$F94)</f>
        <v>EDF1078 - Alex Souto Alves</v>
      </c>
      <c r="D94" s="7" t="str">
        <f>DATA.SAGA!$H94</f>
        <v>Formado</v>
      </c>
      <c r="E94" s="7" t="str">
        <f>IF(DATA.SAGA!J94="","*",DATA.SAGA!J94)</f>
        <v>RJ</v>
      </c>
      <c r="F94" s="7">
        <f>YEAR(DATA.SAGA!$B94)</f>
        <v>2014</v>
      </c>
      <c r="G94" s="8" t="str">
        <f>IF(OR($D94="Pré-Inscrito",$D94="Matriculado",$D94="Trancado"),
IF($A94="Mestrado",DATA.SAGA!$B94+(365*24/12),DATA.SAGA!$B94+(365*48/12)),"*")</f>
        <v>*</v>
      </c>
      <c r="H94" s="9" t="str">
        <f t="shared" si="10"/>
        <v>*</v>
      </c>
      <c r="I94" s="7">
        <f>IF(DATA.SAGA!$I94="","*",YEAR(DATA.SAGA!$I94))</f>
        <v>2017</v>
      </c>
      <c r="J94" s="9">
        <f ca="1">IF($D94="Formado",(DATA.SAGA!$I94-DATA.SAGA!$B94)/365*12,
IF(OR($D94="Pré-Inscrito",$D94="Matriculado",$D94="Pré-inscrito"),(TODAY()-DATA.SAGA!$B94)/365*12,"*"))</f>
        <v>35.441095890410963</v>
      </c>
      <c r="K94" s="9" t="str">
        <f t="shared" si="6"/>
        <v>Formado</v>
      </c>
      <c r="L94" s="9">
        <f t="shared" ca="1" si="7"/>
        <v>35.441095890410963</v>
      </c>
      <c r="M94" s="7" t="str">
        <f t="shared" ca="1" si="8"/>
        <v>Egresso &gt; 5 anos</v>
      </c>
      <c r="N94" s="9" t="str">
        <f t="shared" si="9"/>
        <v>*</v>
      </c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">
      <c r="A95" s="7" t="str">
        <f>IF(LEFT(DATA.SAGA!$C95,8)="Mestrado","Mestrado",
IF(LEFT(DATA.SAGA!C95,9)="Doutorado","Doutorado",
"Pós-Doutorado"))</f>
        <v>Mestrado</v>
      </c>
      <c r="B95" s="7" t="str">
        <f>DATA.SAGA!$D95</f>
        <v>Laura de Oliveira Carmona</v>
      </c>
      <c r="C95" s="7" t="str">
        <f>IF(DATA.SAGA!$F95="","Sem orientador",DATA.SAGA!$F95)</f>
        <v>EDF1084 - Thiago Carvalho</v>
      </c>
      <c r="D95" s="7" t="str">
        <f>DATA.SAGA!$H95</f>
        <v>Formado</v>
      </c>
      <c r="E95" s="7" t="str">
        <f>IF(DATA.SAGA!J95="","*",DATA.SAGA!J95)</f>
        <v>RJ</v>
      </c>
      <c r="F95" s="7">
        <f>YEAR(DATA.SAGA!$B95)</f>
        <v>2014</v>
      </c>
      <c r="G95" s="8" t="str">
        <f>IF(OR($D95="Pré-Inscrito",$D95="Matriculado",$D95="Trancado"),
IF($A95="Mestrado",DATA.SAGA!$B95+(365*24/12),DATA.SAGA!$B95+(365*48/12)),"*")</f>
        <v>*</v>
      </c>
      <c r="H95" s="9" t="str">
        <f t="shared" si="10"/>
        <v>*</v>
      </c>
      <c r="I95" s="7">
        <f>IF(DATA.SAGA!$I95="","*",YEAR(DATA.SAGA!$I95))</f>
        <v>2016</v>
      </c>
      <c r="J95" s="9">
        <f ca="1">IF($D95="Formado",(DATA.SAGA!$I95-DATA.SAGA!$B95)/365*12,
IF(OR($D95="Pré-Inscrito",$D95="Matriculado",$D95="Pré-inscrito"),(TODAY()-DATA.SAGA!$B95)/365*12,"*"))</f>
        <v>25.11780821917808</v>
      </c>
      <c r="K95" s="9" t="str">
        <f t="shared" si="6"/>
        <v>Formado</v>
      </c>
      <c r="L95" s="9">
        <f t="shared" ca="1" si="7"/>
        <v>25.11780821917808</v>
      </c>
      <c r="M95" s="7" t="str">
        <f t="shared" ca="1" si="8"/>
        <v>Egresso &gt; 5 anos</v>
      </c>
      <c r="N95" s="9" t="str">
        <f t="shared" si="9"/>
        <v>*</v>
      </c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">
      <c r="A96" s="7" t="str">
        <f>IF(LEFT(DATA.SAGA!$C96,8)="Mestrado","Mestrado",
IF(LEFT(DATA.SAGA!C96,9)="Doutorado","Doutorado",
"Pós-Doutorado"))</f>
        <v>Mestrado</v>
      </c>
      <c r="B96" s="7" t="str">
        <f>DATA.SAGA!$D96</f>
        <v>Ana Christina Certain Curi</v>
      </c>
      <c r="C96" s="7" t="str">
        <f>IF(DATA.SAGA!$F96="","Sem orientador",DATA.SAGA!$F96)</f>
        <v>FTO1079 - Julio G. Silva</v>
      </c>
      <c r="D96" s="7" t="str">
        <f>DATA.SAGA!$H96</f>
        <v>Formado</v>
      </c>
      <c r="E96" s="7" t="str">
        <f>IF(DATA.SAGA!J96="","*",DATA.SAGA!J96)</f>
        <v>RJ</v>
      </c>
      <c r="F96" s="7">
        <f>YEAR(DATA.SAGA!$B96)</f>
        <v>2014</v>
      </c>
      <c r="G96" s="8" t="str">
        <f>IF(OR($D96="Pré-Inscrito",$D96="Matriculado",$D96="Trancado"),
IF($A96="Mestrado",DATA.SAGA!$B96+(365*24/12),DATA.SAGA!$B96+(365*48/12)),"*")</f>
        <v>*</v>
      </c>
      <c r="H96" s="9" t="str">
        <f t="shared" si="10"/>
        <v>*</v>
      </c>
      <c r="I96" s="7">
        <f>IF(DATA.SAGA!$I96="","*",YEAR(DATA.SAGA!$I96))</f>
        <v>2016</v>
      </c>
      <c r="J96" s="9">
        <f ca="1">IF($D96="Formado",(DATA.SAGA!$I96-DATA.SAGA!$B96)/365*12,
IF(OR($D96="Pré-Inscrito",$D96="Matriculado",$D96="Pré-inscrito"),(TODAY()-DATA.SAGA!$B96)/365*12,"*"))</f>
        <v>28.043835616438354</v>
      </c>
      <c r="K96" s="9" t="str">
        <f t="shared" si="6"/>
        <v>Formado</v>
      </c>
      <c r="L96" s="9">
        <f t="shared" ca="1" si="7"/>
        <v>28.043835616438354</v>
      </c>
      <c r="M96" s="7" t="str">
        <f t="shared" ca="1" si="8"/>
        <v>Egresso &gt; 5 anos</v>
      </c>
      <c r="N96" s="9" t="str">
        <f t="shared" si="9"/>
        <v>*</v>
      </c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">
      <c r="A97" s="7" t="str">
        <f>IF(LEFT(DATA.SAGA!$C97,8)="Mestrado","Mestrado",
IF(LEFT(DATA.SAGA!C97,9)="Doutorado","Doutorado",
"Pós-Doutorado"))</f>
        <v>Mestrado</v>
      </c>
      <c r="B97" s="7" t="str">
        <f>DATA.SAGA!$D97</f>
        <v>Danielle de Faria Alvim de Toledo</v>
      </c>
      <c r="C97" s="7" t="str">
        <f>IF(DATA.SAGA!$F97="","Sem orientador",DATA.SAGA!$F97)</f>
        <v>FTO1079 - Julio G. Silva</v>
      </c>
      <c r="D97" s="7" t="str">
        <f>DATA.SAGA!$H97</f>
        <v>Formado</v>
      </c>
      <c r="E97" s="7" t="str">
        <f>IF(DATA.SAGA!J97="","*",DATA.SAGA!J97)</f>
        <v>RJ</v>
      </c>
      <c r="F97" s="7">
        <f>YEAR(DATA.SAGA!$B97)</f>
        <v>2014</v>
      </c>
      <c r="G97" s="8" t="str">
        <f>IF(OR($D97="Pré-Inscrito",$D97="Matriculado",$D97="Trancado"),
IF($A97="Mestrado",DATA.SAGA!$B97+(365*24/12),DATA.SAGA!$B97+(365*48/12)),"*")</f>
        <v>*</v>
      </c>
      <c r="H97" s="9" t="str">
        <f t="shared" si="10"/>
        <v>*</v>
      </c>
      <c r="I97" s="7">
        <f>IF(DATA.SAGA!$I97="","*",YEAR(DATA.SAGA!$I97))</f>
        <v>2016</v>
      </c>
      <c r="J97" s="9">
        <f ca="1">IF($D97="Formado",(DATA.SAGA!$I97-DATA.SAGA!$B97)/365*12,
IF(OR($D97="Pré-Inscrito",$D97="Matriculado",$D97="Pré-inscrito"),(TODAY()-DATA.SAGA!$B97)/365*12,"*"))</f>
        <v>26.893150684931506</v>
      </c>
      <c r="K97" s="9" t="str">
        <f t="shared" si="6"/>
        <v>Formado</v>
      </c>
      <c r="L97" s="9">
        <f t="shared" ca="1" si="7"/>
        <v>26.893150684931506</v>
      </c>
      <c r="M97" s="7" t="str">
        <f t="shared" ca="1" si="8"/>
        <v>Egresso &gt; 5 anos</v>
      </c>
      <c r="N97" s="9" t="str">
        <f t="shared" si="9"/>
        <v>*</v>
      </c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">
      <c r="A98" s="7" t="str">
        <f>IF(LEFT(DATA.SAGA!$C98,8)="Mestrado","Mestrado",
IF(LEFT(DATA.SAGA!C98,9)="Doutorado","Doutorado",
"Pós-Doutorado"))</f>
        <v>Mestrado</v>
      </c>
      <c r="B98" s="7" t="str">
        <f>DATA.SAGA!$D98</f>
        <v>Patricia Catabriga Comper</v>
      </c>
      <c r="C98" s="7" t="str">
        <f>IF(DATA.SAGA!$F98="","Sem orientador",DATA.SAGA!$F98)</f>
        <v>FTO1075 - Sara Menezes</v>
      </c>
      <c r="D98" s="7" t="str">
        <f>DATA.SAGA!$H98</f>
        <v>Formado</v>
      </c>
      <c r="E98" s="7" t="str">
        <f>IF(DATA.SAGA!J98="","*",DATA.SAGA!J98)</f>
        <v>RJ</v>
      </c>
      <c r="F98" s="7">
        <f>YEAR(DATA.SAGA!$B98)</f>
        <v>2014</v>
      </c>
      <c r="G98" s="8" t="str">
        <f>IF(OR($D98="Pré-Inscrito",$D98="Matriculado",$D98="Trancado"),
IF($A98="Mestrado",DATA.SAGA!$B98+(365*24/12),DATA.SAGA!$B98+(365*48/12)),"*")</f>
        <v>*</v>
      </c>
      <c r="H98" s="9" t="str">
        <f t="shared" si="10"/>
        <v>*</v>
      </c>
      <c r="I98" s="7">
        <f>IF(DATA.SAGA!$I98="","*",YEAR(DATA.SAGA!$I98))</f>
        <v>2017</v>
      </c>
      <c r="J98" s="9">
        <f ca="1">IF($D98="Formado",(DATA.SAGA!$I98-DATA.SAGA!$B98)/365*12,
IF(OR($D98="Pré-Inscrito",$D98="Matriculado",$D98="Pré-inscrito"),(TODAY()-DATA.SAGA!$B98)/365*12,"*"))</f>
        <v>35.408219178082192</v>
      </c>
      <c r="K98" s="9" t="str">
        <f t="shared" si="6"/>
        <v>Formado</v>
      </c>
      <c r="L98" s="9">
        <f t="shared" ca="1" si="7"/>
        <v>35.408219178082192</v>
      </c>
      <c r="M98" s="7" t="str">
        <f t="shared" ca="1" si="8"/>
        <v>Egresso &gt; 5 anos</v>
      </c>
      <c r="N98" s="9" t="str">
        <f t="shared" si="9"/>
        <v>*</v>
      </c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">
      <c r="A99" s="7" t="str">
        <f>IF(LEFT(DATA.SAGA!$C99,8)="Mestrado","Mestrado",
IF(LEFT(DATA.SAGA!C99,9)="Doutorado","Doutorado",
"Pós-Doutorado"))</f>
        <v>Mestrado</v>
      </c>
      <c r="B99" s="7" t="str">
        <f>DATA.SAGA!$D99</f>
        <v>Paula Britto Rodrigues dos Santos</v>
      </c>
      <c r="C99" s="7" t="str">
        <f>IF(DATA.SAGA!$F99="","Sem orientador",DATA.SAGA!$F99)</f>
        <v>EDF1084 - Thiago Carvalho</v>
      </c>
      <c r="D99" s="7" t="str">
        <f>DATA.SAGA!$H99</f>
        <v>Formado</v>
      </c>
      <c r="E99" s="7" t="str">
        <f>IF(DATA.SAGA!J99="","*",DATA.SAGA!J99)</f>
        <v>RJ</v>
      </c>
      <c r="F99" s="7">
        <f>YEAR(DATA.SAGA!$B99)</f>
        <v>2014</v>
      </c>
      <c r="G99" s="8" t="str">
        <f>IF(OR($D99="Pré-Inscrito",$D99="Matriculado",$D99="Trancado"),
IF($A99="Mestrado",DATA.SAGA!$B99+(365*24/12),DATA.SAGA!$B99+(365*48/12)),"*")</f>
        <v>*</v>
      </c>
      <c r="H99" s="9" t="str">
        <f t="shared" si="10"/>
        <v>*</v>
      </c>
      <c r="I99" s="7">
        <f>IF(DATA.SAGA!$I99="","*",YEAR(DATA.SAGA!$I99))</f>
        <v>2016</v>
      </c>
      <c r="J99" s="9">
        <f ca="1">IF($D99="Formado",(DATA.SAGA!$I99-DATA.SAGA!$B99)/365*12,
IF(OR($D99="Pré-Inscrito",$D99="Matriculado",$D99="Pré-inscrito"),(TODAY()-DATA.SAGA!$B99)/365*12,"*"))</f>
        <v>23.638356164383563</v>
      </c>
      <c r="K99" s="9" t="str">
        <f t="shared" si="6"/>
        <v>Formado</v>
      </c>
      <c r="L99" s="9">
        <f t="shared" ca="1" si="7"/>
        <v>23.638356164383563</v>
      </c>
      <c r="M99" s="7" t="str">
        <f t="shared" ca="1" si="8"/>
        <v>Egresso &gt; 5 anos</v>
      </c>
      <c r="N99" s="9" t="str">
        <f t="shared" si="9"/>
        <v>*</v>
      </c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">
      <c r="A100" s="7" t="str">
        <f>IF(LEFT(DATA.SAGA!$C100,8)="Mestrado","Mestrado",
IF(LEFT(DATA.SAGA!C100,9)="Doutorado","Doutorado",
"Pós-Doutorado"))</f>
        <v>Mestrado</v>
      </c>
      <c r="B100" s="7" t="str">
        <f>DATA.SAGA!$D100</f>
        <v>Telassin da Silva Homem</v>
      </c>
      <c r="C100" s="7" t="str">
        <f>IF(DATA.SAGA!$F100="","Sem orientador",DATA.SAGA!$F100)</f>
        <v>FTO1101 - Agnaldo Lopes</v>
      </c>
      <c r="D100" s="7" t="str">
        <f>DATA.SAGA!$H100</f>
        <v>Formado</v>
      </c>
      <c r="E100" s="7" t="str">
        <f>IF(DATA.SAGA!J100="","*",DATA.SAGA!J100)</f>
        <v>MG</v>
      </c>
      <c r="F100" s="7">
        <f>YEAR(DATA.SAGA!$B100)</f>
        <v>2014</v>
      </c>
      <c r="G100" s="8" t="str">
        <f>IF(OR($D100="Pré-Inscrito",$D100="Matriculado",$D100="Trancado"),
IF($A100="Mestrado",DATA.SAGA!$B100+(365*24/12),DATA.SAGA!$B100+(365*48/12)),"*")</f>
        <v>*</v>
      </c>
      <c r="H100" s="9" t="str">
        <f t="shared" si="10"/>
        <v>*</v>
      </c>
      <c r="I100" s="7">
        <f>IF(DATA.SAGA!$I100="","*",YEAR(DATA.SAGA!$I100))</f>
        <v>2016</v>
      </c>
      <c r="J100" s="9">
        <f ca="1">IF($D100="Formado",(DATA.SAGA!$I100-DATA.SAGA!$B100)/365*12,
IF(OR($D100="Pré-Inscrito",$D100="Matriculado",$D100="Pré-inscrito"),(TODAY()-DATA.SAGA!$B100)/365*12,"*"))</f>
        <v>21.567123287671233</v>
      </c>
      <c r="K100" s="9" t="str">
        <f t="shared" si="6"/>
        <v>Formado</v>
      </c>
      <c r="L100" s="9">
        <f t="shared" ca="1" si="7"/>
        <v>21.567123287671233</v>
      </c>
      <c r="M100" s="7" t="str">
        <f t="shared" ca="1" si="8"/>
        <v>Egresso &gt; 5 anos</v>
      </c>
      <c r="N100" s="9" t="str">
        <f t="shared" si="9"/>
        <v>*</v>
      </c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">
      <c r="A101" s="7" t="str">
        <f>IF(LEFT(DATA.SAGA!$C101,8)="Mestrado","Mestrado",
IF(LEFT(DATA.SAGA!C101,9)="Doutorado","Doutorado",
"Pós-Doutorado"))</f>
        <v>Mestrado</v>
      </c>
      <c r="B101" s="7" t="str">
        <f>DATA.SAGA!$D101</f>
        <v>Rodrigo Luiz de Souza Ribeiro</v>
      </c>
      <c r="C101" s="7" t="str">
        <f>IF(DATA.SAGA!$F101="","Sem orientador",DATA.SAGA!$F101)</f>
        <v>FTO1107 - Erika de Carvalho</v>
      </c>
      <c r="D101" s="7" t="str">
        <f>DATA.SAGA!$H101</f>
        <v>Formado</v>
      </c>
      <c r="E101" s="7" t="str">
        <f>IF(DATA.SAGA!J101="","*",DATA.SAGA!J101)</f>
        <v>RJ</v>
      </c>
      <c r="F101" s="7">
        <f>YEAR(DATA.SAGA!$B101)</f>
        <v>2014</v>
      </c>
      <c r="G101" s="8" t="str">
        <f>IF(OR($D101="Pré-Inscrito",$D101="Matriculado",$D101="Trancado"),
IF($A101="Mestrado",DATA.SAGA!$B101+(365*24/12),DATA.SAGA!$B101+(365*48/12)),"*")</f>
        <v>*</v>
      </c>
      <c r="H101" s="9" t="str">
        <f t="shared" si="10"/>
        <v>*</v>
      </c>
      <c r="I101" s="7">
        <f>IF(DATA.SAGA!$I101="","*",YEAR(DATA.SAGA!$I101))</f>
        <v>2017</v>
      </c>
      <c r="J101" s="9">
        <f ca="1">IF($D101="Formado",(DATA.SAGA!$I101-DATA.SAGA!$B101)/365*12,
IF(OR($D101="Pré-Inscrito",$D101="Matriculado",$D101="Pré-inscrito"),(TODAY()-DATA.SAGA!$B101)/365*12,"*"))</f>
        <v>35.243835616438353</v>
      </c>
      <c r="K101" s="9" t="str">
        <f t="shared" si="6"/>
        <v>Formado</v>
      </c>
      <c r="L101" s="9">
        <f t="shared" ca="1" si="7"/>
        <v>35.243835616438353</v>
      </c>
      <c r="M101" s="7" t="str">
        <f t="shared" ca="1" si="8"/>
        <v>Egresso &gt; 5 anos</v>
      </c>
      <c r="N101" s="9" t="str">
        <f t="shared" si="9"/>
        <v>*</v>
      </c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7" t="str">
        <f>IF(LEFT(DATA.SAGA!$C102,8)="Mestrado","Mestrado",
IF(LEFT(DATA.SAGA!C102,9)="Doutorado","Doutorado",
"Pós-Doutorado"))</f>
        <v>Mestrado</v>
      </c>
      <c r="B102" s="7" t="str">
        <f>DATA.SAGA!$D102</f>
        <v>Alexsandro da Silva Oliveira</v>
      </c>
      <c r="C102" s="7" t="str">
        <f>IF(DATA.SAGA!$F102="","Sem orientador",DATA.SAGA!$F102)</f>
        <v>FTO1079 - Julio G. Silva</v>
      </c>
      <c r="D102" s="7" t="str">
        <f>DATA.SAGA!$H102</f>
        <v>Formado</v>
      </c>
      <c r="E102" s="7" t="str">
        <f>IF(DATA.SAGA!J102="","*",DATA.SAGA!J102)</f>
        <v>RJ</v>
      </c>
      <c r="F102" s="7">
        <f>YEAR(DATA.SAGA!$B102)</f>
        <v>2014</v>
      </c>
      <c r="G102" s="8" t="str">
        <f>IF(OR($D102="Pré-Inscrito",$D102="Matriculado",$D102="Trancado"),
IF($A102="Mestrado",DATA.SAGA!$B102+(365*24/12),DATA.SAGA!$B102+(365*48/12)),"*")</f>
        <v>*</v>
      </c>
      <c r="H102" s="9" t="str">
        <f t="shared" si="10"/>
        <v>*</v>
      </c>
      <c r="I102" s="7">
        <f>IF(DATA.SAGA!$I102="","*",YEAR(DATA.SAGA!$I102))</f>
        <v>2016</v>
      </c>
      <c r="J102" s="9">
        <f ca="1">IF($D102="Formado",(DATA.SAGA!$I102-DATA.SAGA!$B102)/365*12,
IF(OR($D102="Pré-Inscrito",$D102="Matriculado",$D102="Pré-inscrito"),(TODAY()-DATA.SAGA!$B102)/365*12,"*"))</f>
        <v>28.339726027397258</v>
      </c>
      <c r="K102" s="9" t="str">
        <f t="shared" si="6"/>
        <v>Formado</v>
      </c>
      <c r="L102" s="9">
        <f t="shared" ca="1" si="7"/>
        <v>28.339726027397258</v>
      </c>
      <c r="M102" s="7" t="str">
        <f t="shared" ca="1" si="8"/>
        <v>Egresso &gt; 5 anos</v>
      </c>
      <c r="N102" s="9" t="str">
        <f t="shared" si="9"/>
        <v>*</v>
      </c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7" t="str">
        <f>IF(LEFT(DATA.SAGA!$C103,8)="Mestrado","Mestrado",
IF(LEFT(DATA.SAGA!C103,9)="Doutorado","Doutorado",
"Pós-Doutorado"))</f>
        <v>Mestrado</v>
      </c>
      <c r="B103" s="7" t="str">
        <f>DATA.SAGA!$D103</f>
        <v>Pedro Teixeira Vidinha Rodrigues</v>
      </c>
      <c r="C103" s="7" t="str">
        <f>IF(DATA.SAGA!$F103="","Sem orientador",DATA.SAGA!$F103)</f>
        <v>FTO1124 - Leandro Nogueira</v>
      </c>
      <c r="D103" s="7" t="str">
        <f>DATA.SAGA!$H103</f>
        <v>Formado</v>
      </c>
      <c r="E103" s="7" t="str">
        <f>IF(DATA.SAGA!J103="","*",DATA.SAGA!J103)</f>
        <v>RJ</v>
      </c>
      <c r="F103" s="7">
        <f>YEAR(DATA.SAGA!$B103)</f>
        <v>2014</v>
      </c>
      <c r="G103" s="8" t="str">
        <f>IF(OR($D103="Pré-Inscrito",$D103="Matriculado",$D103="Trancado"),
IF($A103="Mestrado",DATA.SAGA!$B103+(365*24/12),DATA.SAGA!$B103+(365*48/12)),"*")</f>
        <v>*</v>
      </c>
      <c r="H103" s="9" t="str">
        <f t="shared" si="10"/>
        <v>*</v>
      </c>
      <c r="I103" s="7">
        <f>IF(DATA.SAGA!$I103="","*",YEAR(DATA.SAGA!$I103))</f>
        <v>2016</v>
      </c>
      <c r="J103" s="9">
        <f ca="1">IF($D103="Formado",(DATA.SAGA!$I103-DATA.SAGA!$B103)/365*12,
IF(OR($D103="Pré-Inscrito",$D103="Matriculado",$D103="Pré-inscrito"),(TODAY()-DATA.SAGA!$B103)/365*12,"*"))</f>
        <v>25.052054794520551</v>
      </c>
      <c r="K103" s="9" t="str">
        <f t="shared" si="6"/>
        <v>Formado</v>
      </c>
      <c r="L103" s="9">
        <f t="shared" ca="1" si="7"/>
        <v>25.052054794520551</v>
      </c>
      <c r="M103" s="7" t="str">
        <f t="shared" ca="1" si="8"/>
        <v>Egresso &gt; 5 anos</v>
      </c>
      <c r="N103" s="9" t="str">
        <f t="shared" si="9"/>
        <v>*</v>
      </c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7" t="str">
        <f>IF(LEFT(DATA.SAGA!$C104,8)="Mestrado","Mestrado",
IF(LEFT(DATA.SAGA!C104,9)="Doutorado","Doutorado",
"Pós-Doutorado"))</f>
        <v>Mestrado</v>
      </c>
      <c r="B104" s="7" t="str">
        <f>DATA.SAGA!$D104</f>
        <v>Egidio Sabino de Magalhães Junior</v>
      </c>
      <c r="C104" s="7" t="str">
        <f>IF(DATA.SAGA!$F104="","Sem orientador",DATA.SAGA!$F104)</f>
        <v>FTO1096 - Arthur Ferreira</v>
      </c>
      <c r="D104" s="7" t="str">
        <f>DATA.SAGA!$H104</f>
        <v>Formado</v>
      </c>
      <c r="E104" s="7" t="str">
        <f>IF(DATA.SAGA!J104="","*",DATA.SAGA!J104)</f>
        <v>RJ</v>
      </c>
      <c r="F104" s="7">
        <f>YEAR(DATA.SAGA!$B104)</f>
        <v>2014</v>
      </c>
      <c r="G104" s="8" t="str">
        <f>IF(OR($D104="Pré-Inscrito",$D104="Matriculado",$D104="Trancado"),
IF($A104="Mestrado",DATA.SAGA!$B104+(365*24/12),DATA.SAGA!$B104+(365*48/12)),"*")</f>
        <v>*</v>
      </c>
      <c r="H104" s="9" t="str">
        <f t="shared" si="10"/>
        <v>*</v>
      </c>
      <c r="I104" s="7">
        <f>IF(DATA.SAGA!$I104="","*",YEAR(DATA.SAGA!$I104))</f>
        <v>2016</v>
      </c>
      <c r="J104" s="9">
        <f ca="1">IF($D104="Formado",(DATA.SAGA!$I104-DATA.SAGA!$B104)/365*12,
IF(OR($D104="Pré-Inscrito",$D104="Matriculado",$D104="Pré-inscrito"),(TODAY()-DATA.SAGA!$B104)/365*12,"*"))</f>
        <v>26.235616438356168</v>
      </c>
      <c r="K104" s="9" t="str">
        <f t="shared" si="6"/>
        <v>Formado</v>
      </c>
      <c r="L104" s="9">
        <f t="shared" ca="1" si="7"/>
        <v>26.235616438356168</v>
      </c>
      <c r="M104" s="7" t="str">
        <f t="shared" ca="1" si="8"/>
        <v>Egresso &gt; 5 anos</v>
      </c>
      <c r="N104" s="9" t="str">
        <f t="shared" si="9"/>
        <v>*</v>
      </c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7" t="str">
        <f>IF(LEFT(DATA.SAGA!$C105,8)="Mestrado","Mestrado",
IF(LEFT(DATA.SAGA!C105,9)="Doutorado","Doutorado",
"Pós-Doutorado"))</f>
        <v>Mestrado</v>
      </c>
      <c r="B105" s="7" t="str">
        <f>DATA.SAGA!$D105</f>
        <v>Fabrine Souza de Albuquerque</v>
      </c>
      <c r="C105" s="7" t="str">
        <f>IF(DATA.SAGA!$F105="","Sem orientador",DATA.SAGA!$F105)</f>
        <v>Sem orientador</v>
      </c>
      <c r="D105" s="7" t="str">
        <f>DATA.SAGA!$H105</f>
        <v>Desligado</v>
      </c>
      <c r="E105" s="7" t="str">
        <f>IF(DATA.SAGA!J105="","*",DATA.SAGA!J105)</f>
        <v>*</v>
      </c>
      <c r="F105" s="7">
        <f>YEAR(DATA.SAGA!$B105)</f>
        <v>2014</v>
      </c>
      <c r="G105" s="8" t="str">
        <f>IF(OR($D105="Pré-Inscrito",$D105="Matriculado",$D105="Trancado"),
IF($A105="Mestrado",DATA.SAGA!$B105+(365*24/12),DATA.SAGA!$B105+(365*48/12)),"*")</f>
        <v>*</v>
      </c>
      <c r="H105" s="9" t="str">
        <f t="shared" si="10"/>
        <v>*</v>
      </c>
      <c r="I105" s="7" t="str">
        <f>IF(DATA.SAGA!$I105="","*",YEAR(DATA.SAGA!$I105))</f>
        <v>*</v>
      </c>
      <c r="J105" s="9" t="str">
        <f ca="1">IF($D105="Formado",(DATA.SAGA!$I105-DATA.SAGA!$B105)/365*12,
IF(OR($D105="Pré-Inscrito",$D105="Matriculado",$D105="Pré-inscrito"),(TODAY()-DATA.SAGA!$B105)/365*12,"*"))</f>
        <v>*</v>
      </c>
      <c r="K105" s="9" t="str">
        <f t="shared" si="6"/>
        <v>Desligado</v>
      </c>
      <c r="L105" s="9" t="str">
        <f t="shared" si="7"/>
        <v>*</v>
      </c>
      <c r="M105" s="7" t="str">
        <f t="shared" ca="1" si="8"/>
        <v>*</v>
      </c>
      <c r="N105" s="9" t="str">
        <f t="shared" si="9"/>
        <v>*</v>
      </c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7" t="str">
        <f>IF(LEFT(DATA.SAGA!$C106,8)="Mestrado","Mestrado",
IF(LEFT(DATA.SAGA!C106,9)="Doutorado","Doutorado",
"Pós-Doutorado"))</f>
        <v>Mestrado</v>
      </c>
      <c r="B106" s="7" t="str">
        <f>DATA.SAGA!$D106</f>
        <v>Heliano Silva de Oliveira</v>
      </c>
      <c r="C106" s="7" t="str">
        <f>IF(DATA.SAGA!$F106="","Sem orientador",DATA.SAGA!$F106)</f>
        <v>FTO1124 - Leandro Nogueira</v>
      </c>
      <c r="D106" s="7" t="str">
        <f>DATA.SAGA!$H106</f>
        <v>Formado</v>
      </c>
      <c r="E106" s="7" t="str">
        <f>IF(DATA.SAGA!J106="","*",DATA.SAGA!J106)</f>
        <v>RJ</v>
      </c>
      <c r="F106" s="7">
        <f>YEAR(DATA.SAGA!$B106)</f>
        <v>2014</v>
      </c>
      <c r="G106" s="8" t="str">
        <f>IF(OR($D106="Pré-Inscrito",$D106="Matriculado",$D106="Trancado"),
IF($A106="Mestrado",DATA.SAGA!$B106+(365*24/12),DATA.SAGA!$B106+(365*48/12)),"*")</f>
        <v>*</v>
      </c>
      <c r="H106" s="9" t="str">
        <f t="shared" si="10"/>
        <v>*</v>
      </c>
      <c r="I106" s="7">
        <f>IF(DATA.SAGA!$I106="","*",YEAR(DATA.SAGA!$I106))</f>
        <v>2016</v>
      </c>
      <c r="J106" s="9">
        <f ca="1">IF($D106="Formado",(DATA.SAGA!$I106-DATA.SAGA!$B106)/365*12,
IF(OR($D106="Pré-Inscrito",$D106="Matriculado",$D106="Pré-inscrito"),(TODAY()-DATA.SAGA!$B106)/365*12,"*"))</f>
        <v>28.734246575342468</v>
      </c>
      <c r="K106" s="9" t="str">
        <f t="shared" si="6"/>
        <v>Formado</v>
      </c>
      <c r="L106" s="9">
        <f t="shared" ca="1" si="7"/>
        <v>28.734246575342468</v>
      </c>
      <c r="M106" s="7" t="str">
        <f t="shared" ca="1" si="8"/>
        <v>Egresso &gt; 5 anos</v>
      </c>
      <c r="N106" s="9" t="str">
        <f t="shared" si="9"/>
        <v>*</v>
      </c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7" t="str">
        <f>IF(LEFT(DATA.SAGA!$C107,8)="Mestrado","Mestrado",
IF(LEFT(DATA.SAGA!C107,9)="Doutorado","Doutorado",
"Pós-Doutorado"))</f>
        <v>Mestrado</v>
      </c>
      <c r="B107" s="7" t="str">
        <f>DATA.SAGA!$D107</f>
        <v>Stefanie Lucena Pereira de Melo</v>
      </c>
      <c r="C107" s="7" t="str">
        <f>IF(DATA.SAGA!$F107="","Sem orientador",DATA.SAGA!$F107)</f>
        <v>Sem orientador</v>
      </c>
      <c r="D107" s="7" t="str">
        <f>DATA.SAGA!$H107</f>
        <v>Desligado</v>
      </c>
      <c r="E107" s="7" t="str">
        <f>IF(DATA.SAGA!J107="","*",DATA.SAGA!J107)</f>
        <v>RJ</v>
      </c>
      <c r="F107" s="7">
        <f>YEAR(DATA.SAGA!$B107)</f>
        <v>2014</v>
      </c>
      <c r="G107" s="8" t="str">
        <f>IF(OR($D107="Pré-Inscrito",$D107="Matriculado",$D107="Trancado"),
IF($A107="Mestrado",DATA.SAGA!$B107+(365*24/12),DATA.SAGA!$B107+(365*48/12)),"*")</f>
        <v>*</v>
      </c>
      <c r="H107" s="9" t="str">
        <f t="shared" si="10"/>
        <v>*</v>
      </c>
      <c r="I107" s="7" t="str">
        <f>IF(DATA.SAGA!$I107="","*",YEAR(DATA.SAGA!$I107))</f>
        <v>*</v>
      </c>
      <c r="J107" s="9" t="str">
        <f ca="1">IF($D107="Formado",(DATA.SAGA!$I107-DATA.SAGA!$B107)/365*12,
IF(OR($D107="Pré-Inscrito",$D107="Matriculado",$D107="Pré-inscrito"),(TODAY()-DATA.SAGA!$B107)/365*12,"*"))</f>
        <v>*</v>
      </c>
      <c r="K107" s="9" t="str">
        <f t="shared" si="6"/>
        <v>Desligado</v>
      </c>
      <c r="L107" s="9" t="str">
        <f t="shared" si="7"/>
        <v>*</v>
      </c>
      <c r="M107" s="7" t="str">
        <f t="shared" ca="1" si="8"/>
        <v>*</v>
      </c>
      <c r="N107" s="9" t="str">
        <f t="shared" si="9"/>
        <v>*</v>
      </c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7" t="str">
        <f>IF(LEFT(DATA.SAGA!$C108,8)="Mestrado","Mestrado",
IF(LEFT(DATA.SAGA!C108,9)="Doutorado","Doutorado",
"Pós-Doutorado"))</f>
        <v>Mestrado</v>
      </c>
      <c r="B108" s="7" t="str">
        <f>DATA.SAGA!$D108</f>
        <v>Paulo Augusto Silva Moreno</v>
      </c>
      <c r="C108" s="7" t="str">
        <f>IF(DATA.SAGA!$F108="","Sem orientador",DATA.SAGA!$F108)</f>
        <v>Sem orientador</v>
      </c>
      <c r="D108" s="7" t="str">
        <f>DATA.SAGA!$H108</f>
        <v>Desligado</v>
      </c>
      <c r="E108" s="7" t="str">
        <f>IF(DATA.SAGA!J108="","*",DATA.SAGA!J108)</f>
        <v>CA</v>
      </c>
      <c r="F108" s="7">
        <f>YEAR(DATA.SAGA!$B108)</f>
        <v>2015</v>
      </c>
      <c r="G108" s="8" t="str">
        <f>IF(OR($D108="Pré-Inscrito",$D108="Matriculado",$D108="Trancado"),
IF($A108="Mestrado",DATA.SAGA!$B108+(365*24/12),DATA.SAGA!$B108+(365*48/12)),"*")</f>
        <v>*</v>
      </c>
      <c r="H108" s="9" t="str">
        <f t="shared" si="10"/>
        <v>*</v>
      </c>
      <c r="I108" s="7" t="str">
        <f>IF(DATA.SAGA!$I108="","*",YEAR(DATA.SAGA!$I108))</f>
        <v>*</v>
      </c>
      <c r="J108" s="9" t="str">
        <f ca="1">IF($D108="Formado",(DATA.SAGA!$I108-DATA.SAGA!$B108)/365*12,
IF(OR($D108="Pré-Inscrito",$D108="Matriculado",$D108="Pré-inscrito"),(TODAY()-DATA.SAGA!$B108)/365*12,"*"))</f>
        <v>*</v>
      </c>
      <c r="K108" s="9" t="str">
        <f t="shared" si="6"/>
        <v>Desligado</v>
      </c>
      <c r="L108" s="9" t="str">
        <f t="shared" si="7"/>
        <v>*</v>
      </c>
      <c r="M108" s="7" t="str">
        <f t="shared" ca="1" si="8"/>
        <v>*</v>
      </c>
      <c r="N108" s="9" t="str">
        <f t="shared" si="9"/>
        <v>*</v>
      </c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7" t="str">
        <f>IF(LEFT(DATA.SAGA!$C109,8)="Mestrado","Mestrado",
IF(LEFT(DATA.SAGA!C109,9)="Doutorado","Doutorado",
"Pós-Doutorado"))</f>
        <v>Mestrado</v>
      </c>
      <c r="B109" s="7" t="str">
        <f>DATA.SAGA!$D109</f>
        <v>Gabriel Dias de Araujo Pinheiro</v>
      </c>
      <c r="C109" s="7" t="str">
        <f>IF(DATA.SAGA!$F109="","Sem orientador",DATA.SAGA!$F109)</f>
        <v>FTO1107 - Erika de Carvalho</v>
      </c>
      <c r="D109" s="7" t="str">
        <f>DATA.SAGA!$H109</f>
        <v>Formado</v>
      </c>
      <c r="E109" s="7" t="str">
        <f>IF(DATA.SAGA!J109="","*",DATA.SAGA!J109)</f>
        <v>RJ</v>
      </c>
      <c r="F109" s="7">
        <f>YEAR(DATA.SAGA!$B109)</f>
        <v>2015</v>
      </c>
      <c r="G109" s="8" t="str">
        <f>IF(OR($D109="Pré-Inscrito",$D109="Matriculado",$D109="Trancado"),
IF($A109="Mestrado",DATA.SAGA!$B109+(365*24/12),DATA.SAGA!$B109+(365*48/12)),"*")</f>
        <v>*</v>
      </c>
      <c r="H109" s="9" t="str">
        <f t="shared" si="10"/>
        <v>*</v>
      </c>
      <c r="I109" s="7">
        <f>IF(DATA.SAGA!$I109="","*",YEAR(DATA.SAGA!$I109))</f>
        <v>2018</v>
      </c>
      <c r="J109" s="9">
        <f ca="1">IF($D109="Formado",(DATA.SAGA!$I109-DATA.SAGA!$B109)/365*12,
IF(OR($D109="Pré-Inscrito",$D109="Matriculado",$D109="Pré-inscrito"),(TODAY()-DATA.SAGA!$B109)/365*12,"*"))</f>
        <v>42.31232876712329</v>
      </c>
      <c r="K109" s="9" t="str">
        <f t="shared" si="6"/>
        <v>Formado</v>
      </c>
      <c r="L109" s="9">
        <f t="shared" ca="1" si="7"/>
        <v>42.31232876712329</v>
      </c>
      <c r="M109" s="7" t="str">
        <f t="shared" ca="1" si="8"/>
        <v>Egresso</v>
      </c>
      <c r="N109" s="9" t="str">
        <f t="shared" si="9"/>
        <v>*</v>
      </c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7" t="str">
        <f>IF(LEFT(DATA.SAGA!$C110,8)="Mestrado","Mestrado",
IF(LEFT(DATA.SAGA!C110,9)="Doutorado","Doutorado",
"Pós-Doutorado"))</f>
        <v>Mestrado</v>
      </c>
      <c r="B110" s="7" t="str">
        <f>DATA.SAGA!$D110</f>
        <v>Gerson Moreira Damasceno</v>
      </c>
      <c r="C110" s="7" t="str">
        <f>IF(DATA.SAGA!$F110="","Sem orientador",DATA.SAGA!$F110)</f>
        <v>FTO1137 - Ney Filho</v>
      </c>
      <c r="D110" s="7" t="str">
        <f>DATA.SAGA!$H110</f>
        <v>Formado</v>
      </c>
      <c r="E110" s="7" t="str">
        <f>IF(DATA.SAGA!J110="","*",DATA.SAGA!J110)</f>
        <v>RJ</v>
      </c>
      <c r="F110" s="7">
        <f>YEAR(DATA.SAGA!$B110)</f>
        <v>2015</v>
      </c>
      <c r="G110" s="8" t="str">
        <f>IF(OR($D110="Pré-Inscrito",$D110="Matriculado",$D110="Trancado"),
IF($A110="Mestrado",DATA.SAGA!$B110+(365*24/12),DATA.SAGA!$B110+(365*48/12)),"*")</f>
        <v>*</v>
      </c>
      <c r="H110" s="9" t="str">
        <f t="shared" si="10"/>
        <v>*</v>
      </c>
      <c r="I110" s="7">
        <f>IF(DATA.SAGA!$I110="","*",YEAR(DATA.SAGA!$I110))</f>
        <v>2016</v>
      </c>
      <c r="J110" s="9">
        <f ca="1">IF($D110="Formado",(DATA.SAGA!$I110-DATA.SAGA!$B110)/365*12,
IF(OR($D110="Pré-Inscrito",$D110="Matriculado",$D110="Pré-inscrito"),(TODAY()-DATA.SAGA!$B110)/365*12,"*"))</f>
        <v>23.44109589041096</v>
      </c>
      <c r="K110" s="9" t="str">
        <f t="shared" si="6"/>
        <v>Formado</v>
      </c>
      <c r="L110" s="9">
        <f t="shared" ca="1" si="7"/>
        <v>23.44109589041096</v>
      </c>
      <c r="M110" s="7" t="str">
        <f t="shared" ca="1" si="8"/>
        <v>Egresso &gt; 5 anos</v>
      </c>
      <c r="N110" s="9" t="str">
        <f t="shared" si="9"/>
        <v>*</v>
      </c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7" t="str">
        <f>IF(LEFT(DATA.SAGA!$C111,8)="Mestrado","Mestrado",
IF(LEFT(DATA.SAGA!C111,9)="Doutorado","Doutorado",
"Pós-Doutorado"))</f>
        <v>Mestrado</v>
      </c>
      <c r="B111" s="7" t="str">
        <f>DATA.SAGA!$D111</f>
        <v>Daciano Leonardo Nunes Filho</v>
      </c>
      <c r="C111" s="7" t="str">
        <f>IF(DATA.SAGA!$F111="","Sem orientador",DATA.SAGA!$F111)</f>
        <v>EDF1084 - Thiago Carvalho</v>
      </c>
      <c r="D111" s="7" t="str">
        <f>DATA.SAGA!$H111</f>
        <v>Formado</v>
      </c>
      <c r="E111" s="7" t="str">
        <f>IF(DATA.SAGA!J111="","*",DATA.SAGA!J111)</f>
        <v>*</v>
      </c>
      <c r="F111" s="7">
        <f>YEAR(DATA.SAGA!$B111)</f>
        <v>2015</v>
      </c>
      <c r="G111" s="8" t="str">
        <f>IF(OR($D111="Pré-Inscrito",$D111="Matriculado",$D111="Trancado"),
IF($A111="Mestrado",DATA.SAGA!$B111+(365*24/12),DATA.SAGA!$B111+(365*48/12)),"*")</f>
        <v>*</v>
      </c>
      <c r="H111" s="9" t="str">
        <f t="shared" si="10"/>
        <v>*</v>
      </c>
      <c r="I111" s="7">
        <f>IF(DATA.SAGA!$I111="","*",YEAR(DATA.SAGA!$I111))</f>
        <v>2016</v>
      </c>
      <c r="J111" s="9">
        <f ca="1">IF($D111="Formado",(DATA.SAGA!$I111-DATA.SAGA!$B111)/365*12,
IF(OR($D111="Pré-Inscrito",$D111="Matriculado",$D111="Pré-inscrito"),(TODAY()-DATA.SAGA!$B111)/365*12,"*"))</f>
        <v>23.408219178082192</v>
      </c>
      <c r="K111" s="9" t="str">
        <f t="shared" si="6"/>
        <v>Formado</v>
      </c>
      <c r="L111" s="9">
        <f t="shared" ca="1" si="7"/>
        <v>23.408219178082192</v>
      </c>
      <c r="M111" s="7" t="str">
        <f t="shared" ca="1" si="8"/>
        <v>Egresso &gt; 5 anos</v>
      </c>
      <c r="N111" s="9" t="str">
        <f t="shared" si="9"/>
        <v>*</v>
      </c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7" t="str">
        <f>IF(LEFT(DATA.SAGA!$C112,8)="Mestrado","Mestrado",
IF(LEFT(DATA.SAGA!C112,9)="Doutorado","Doutorado",
"Pós-Doutorado"))</f>
        <v>Mestrado</v>
      </c>
      <c r="B112" s="7" t="str">
        <f>DATA.SAGA!$D112</f>
        <v>Vinícius Soares Santos</v>
      </c>
      <c r="C112" s="7" t="str">
        <f>IF(DATA.SAGA!$F112="","Sem orientador",DATA.SAGA!$F112)</f>
        <v>FTO1124 - Leandro Nogueira</v>
      </c>
      <c r="D112" s="7" t="str">
        <f>DATA.SAGA!$H112</f>
        <v>Formado</v>
      </c>
      <c r="E112" s="7" t="str">
        <f>IF(DATA.SAGA!J112="","*",DATA.SAGA!J112)</f>
        <v>RJ</v>
      </c>
      <c r="F112" s="7">
        <f>YEAR(DATA.SAGA!$B112)</f>
        <v>2015</v>
      </c>
      <c r="G112" s="8" t="str">
        <f>IF(OR($D112="Pré-Inscrito",$D112="Matriculado",$D112="Trancado"),
IF($A112="Mestrado",DATA.SAGA!$B112+(365*24/12),DATA.SAGA!$B112+(365*48/12)),"*")</f>
        <v>*</v>
      </c>
      <c r="H112" s="9" t="str">
        <f t="shared" si="10"/>
        <v>*</v>
      </c>
      <c r="I112" s="7">
        <f>IF(DATA.SAGA!$I112="","*",YEAR(DATA.SAGA!$I112))</f>
        <v>2017</v>
      </c>
      <c r="J112" s="9">
        <f ca="1">IF($D112="Formado",(DATA.SAGA!$I112-DATA.SAGA!$B112)/365*12,
IF(OR($D112="Pré-Inscrito",$D112="Matriculado",$D112="Pré-inscrito"),(TODAY()-DATA.SAGA!$B112)/365*12,"*"))</f>
        <v>26.893150684931506</v>
      </c>
      <c r="K112" s="9" t="str">
        <f t="shared" si="6"/>
        <v>Formado</v>
      </c>
      <c r="L112" s="9">
        <f t="shared" ca="1" si="7"/>
        <v>26.893150684931506</v>
      </c>
      <c r="M112" s="7" t="str">
        <f t="shared" ca="1" si="8"/>
        <v>Egresso &gt; 5 anos</v>
      </c>
      <c r="N112" s="9" t="str">
        <f t="shared" si="9"/>
        <v>*</v>
      </c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7" t="str">
        <f>IF(LEFT(DATA.SAGA!$C113,8)="Mestrado","Mestrado",
IF(LEFT(DATA.SAGA!C113,9)="Doutorado","Doutorado",
"Pós-Doutorado"))</f>
        <v>Mestrado</v>
      </c>
      <c r="B113" s="7" t="str">
        <f>DATA.SAGA!$D113</f>
        <v>Débora Cristina Lima da Silva</v>
      </c>
      <c r="C113" s="7" t="str">
        <f>IF(DATA.SAGA!$F113="","Sem orientador",DATA.SAGA!$F113)</f>
        <v>FTO1111 - Laura Oliveira</v>
      </c>
      <c r="D113" s="7" t="str">
        <f>DATA.SAGA!$H113</f>
        <v>Formado</v>
      </c>
      <c r="E113" s="7" t="str">
        <f>IF(DATA.SAGA!J113="","*",DATA.SAGA!J113)</f>
        <v>RJ</v>
      </c>
      <c r="F113" s="7">
        <f>YEAR(DATA.SAGA!$B113)</f>
        <v>2015</v>
      </c>
      <c r="G113" s="8" t="str">
        <f>IF(OR($D113="Pré-Inscrito",$D113="Matriculado",$D113="Trancado"),
IF($A113="Mestrado",DATA.SAGA!$B113+(365*24/12),DATA.SAGA!$B113+(365*48/12)),"*")</f>
        <v>*</v>
      </c>
      <c r="H113" s="9" t="str">
        <f t="shared" si="10"/>
        <v>*</v>
      </c>
      <c r="I113" s="7">
        <f>IF(DATA.SAGA!$I113="","*",YEAR(DATA.SAGA!$I113))</f>
        <v>2017</v>
      </c>
      <c r="J113" s="9">
        <f ca="1">IF($D113="Formado",(DATA.SAGA!$I113-DATA.SAGA!$B113)/365*12,
IF(OR($D113="Pré-Inscrito",$D113="Matriculado",$D113="Pré-inscrito"),(TODAY()-DATA.SAGA!$B113)/365*12,"*"))</f>
        <v>24.821917808219176</v>
      </c>
      <c r="K113" s="9" t="str">
        <f t="shared" si="6"/>
        <v>Formado</v>
      </c>
      <c r="L113" s="9">
        <f t="shared" ca="1" si="7"/>
        <v>24.821917808219176</v>
      </c>
      <c r="M113" s="7" t="str">
        <f t="shared" ca="1" si="8"/>
        <v>Egresso &gt; 5 anos</v>
      </c>
      <c r="N113" s="9" t="str">
        <f t="shared" si="9"/>
        <v>*</v>
      </c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7" t="str">
        <f>IF(LEFT(DATA.SAGA!$C114,8)="Mestrado","Mestrado",
IF(LEFT(DATA.SAGA!C114,9)="Doutorado","Doutorado",
"Pós-Doutorado"))</f>
        <v>Mestrado</v>
      </c>
      <c r="B114" s="7" t="str">
        <f>DATA.SAGA!$D114</f>
        <v>Giovanna Caruso Guimarães</v>
      </c>
      <c r="C114" s="7" t="str">
        <f>IF(DATA.SAGA!$F114="","Sem orientador",DATA.SAGA!$F114)</f>
        <v>EDF1087 - Felipe da Cunha</v>
      </c>
      <c r="D114" s="7" t="str">
        <f>DATA.SAGA!$H114</f>
        <v>Formado</v>
      </c>
      <c r="E114" s="7" t="str">
        <f>IF(DATA.SAGA!J114="","*",DATA.SAGA!J114)</f>
        <v>MG</v>
      </c>
      <c r="F114" s="7">
        <f>YEAR(DATA.SAGA!$B114)</f>
        <v>2015</v>
      </c>
      <c r="G114" s="8" t="str">
        <f>IF(OR($D114="Pré-Inscrito",$D114="Matriculado",$D114="Trancado"),
IF($A114="Mestrado",DATA.SAGA!$B114+(365*24/12),DATA.SAGA!$B114+(365*48/12)),"*")</f>
        <v>*</v>
      </c>
      <c r="H114" s="9" t="str">
        <f t="shared" si="10"/>
        <v>*</v>
      </c>
      <c r="I114" s="7">
        <f>IF(DATA.SAGA!$I114="","*",YEAR(DATA.SAGA!$I114))</f>
        <v>2017</v>
      </c>
      <c r="J114" s="9">
        <f ca="1">IF($D114="Formado",(DATA.SAGA!$I114-DATA.SAGA!$B114)/365*12,
IF(OR($D114="Pré-Inscrito",$D114="Matriculado",$D114="Pré-inscrito"),(TODAY()-DATA.SAGA!$B114)/365*12,"*"))</f>
        <v>26.958904109589042</v>
      </c>
      <c r="K114" s="9" t="str">
        <f t="shared" si="6"/>
        <v>Formado</v>
      </c>
      <c r="L114" s="9">
        <f t="shared" ca="1" si="7"/>
        <v>26.958904109589042</v>
      </c>
      <c r="M114" s="7" t="str">
        <f t="shared" ca="1" si="8"/>
        <v>Egresso &gt; 5 anos</v>
      </c>
      <c r="N114" s="9" t="str">
        <f t="shared" si="9"/>
        <v>*</v>
      </c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7" t="str">
        <f>IF(LEFT(DATA.SAGA!$C115,8)="Mestrado","Mestrado",
IF(LEFT(DATA.SAGA!C115,9)="Doutorado","Doutorado",
"Pós-Doutorado"))</f>
        <v>Mestrado</v>
      </c>
      <c r="B115" s="7" t="str">
        <f>DATA.SAGA!$D115</f>
        <v>Ana Carolina Oliveira Fernandes Ribeiro</v>
      </c>
      <c r="C115" s="7" t="str">
        <f>IF(DATA.SAGA!$F115="","Sem orientador",DATA.SAGA!$F115)</f>
        <v>FTO1107 - Erika de Carvalho</v>
      </c>
      <c r="D115" s="7" t="str">
        <f>DATA.SAGA!$H115</f>
        <v>Formado</v>
      </c>
      <c r="E115" s="7" t="str">
        <f>IF(DATA.SAGA!J115="","*",DATA.SAGA!J115)</f>
        <v>RJ</v>
      </c>
      <c r="F115" s="7">
        <f>YEAR(DATA.SAGA!$B115)</f>
        <v>2015</v>
      </c>
      <c r="G115" s="8" t="str">
        <f>IF(OR($D115="Pré-Inscrito",$D115="Matriculado",$D115="Trancado"),
IF($A115="Mestrado",DATA.SAGA!$B115+(365*24/12),DATA.SAGA!$B115+(365*48/12)),"*")</f>
        <v>*</v>
      </c>
      <c r="H115" s="9" t="str">
        <f t="shared" si="10"/>
        <v>*</v>
      </c>
      <c r="I115" s="7">
        <f>IF(DATA.SAGA!$I115="","*",YEAR(DATA.SAGA!$I115))</f>
        <v>2017</v>
      </c>
      <c r="J115" s="9">
        <f ca="1">IF($D115="Formado",(DATA.SAGA!$I115-DATA.SAGA!$B115)/365*12,
IF(OR($D115="Pré-Inscrito",$D115="Matriculado",$D115="Pré-inscrito"),(TODAY()-DATA.SAGA!$B115)/365*12,"*"))</f>
        <v>35.473972602739728</v>
      </c>
      <c r="K115" s="9" t="str">
        <f t="shared" si="6"/>
        <v>Formado</v>
      </c>
      <c r="L115" s="9">
        <f t="shared" ca="1" si="7"/>
        <v>35.473972602739728</v>
      </c>
      <c r="M115" s="7" t="str">
        <f t="shared" ca="1" si="8"/>
        <v>Egresso &gt; 5 anos</v>
      </c>
      <c r="N115" s="9" t="str">
        <f t="shared" si="9"/>
        <v>*</v>
      </c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7" t="str">
        <f>IF(LEFT(DATA.SAGA!$C116,8)="Mestrado","Mestrado",
IF(LEFT(DATA.SAGA!C116,9)="Doutorado","Doutorado",
"Pós-Doutorado"))</f>
        <v>Mestrado</v>
      </c>
      <c r="B116" s="7" t="str">
        <f>DATA.SAGA!$D116</f>
        <v>Amanda Cristina Justo</v>
      </c>
      <c r="C116" s="7" t="str">
        <f>IF(DATA.SAGA!$F116="","Sem orientador",DATA.SAGA!$F116)</f>
        <v>FTO1101 - Agnaldo Lopes</v>
      </c>
      <c r="D116" s="7" t="str">
        <f>DATA.SAGA!$H116</f>
        <v>Formado</v>
      </c>
      <c r="E116" s="7" t="str">
        <f>IF(DATA.SAGA!J116="","*",DATA.SAGA!J116)</f>
        <v>RJ</v>
      </c>
      <c r="F116" s="7">
        <f>YEAR(DATA.SAGA!$B116)</f>
        <v>2015</v>
      </c>
      <c r="G116" s="8" t="str">
        <f>IF(OR($D116="Pré-Inscrito",$D116="Matriculado",$D116="Trancado"),
IF($A116="Mestrado",DATA.SAGA!$B116+(365*24/12),DATA.SAGA!$B116+(365*48/12)),"*")</f>
        <v>*</v>
      </c>
      <c r="H116" s="9" t="str">
        <f t="shared" si="10"/>
        <v>*</v>
      </c>
      <c r="I116" s="7">
        <f>IF(DATA.SAGA!$I116="","*",YEAR(DATA.SAGA!$I116))</f>
        <v>2016</v>
      </c>
      <c r="J116" s="9">
        <f ca="1">IF($D116="Formado",(DATA.SAGA!$I116-DATA.SAGA!$B116)/365*12,
IF(OR($D116="Pré-Inscrito",$D116="Matriculado",$D116="Pré-inscrito"),(TODAY()-DATA.SAGA!$B116)/365*12,"*"))</f>
        <v>21.830136986301369</v>
      </c>
      <c r="K116" s="9" t="str">
        <f t="shared" si="6"/>
        <v>Formado</v>
      </c>
      <c r="L116" s="9">
        <f t="shared" ca="1" si="7"/>
        <v>21.830136986301369</v>
      </c>
      <c r="M116" s="7" t="str">
        <f t="shared" ca="1" si="8"/>
        <v>Egresso &gt; 5 anos</v>
      </c>
      <c r="N116" s="9" t="str">
        <f t="shared" si="9"/>
        <v>*</v>
      </c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7" t="str">
        <f>IF(LEFT(DATA.SAGA!$C117,8)="Mestrado","Mestrado",
IF(LEFT(DATA.SAGA!C117,9)="Doutorado","Doutorado",
"Pós-Doutorado"))</f>
        <v>Mestrado</v>
      </c>
      <c r="B117" s="7" t="str">
        <f>DATA.SAGA!$D117</f>
        <v>Erico Soledade da Silva</v>
      </c>
      <c r="C117" s="7" t="str">
        <f>IF(DATA.SAGA!$F117="","Sem orientador",DATA.SAGA!$F117)</f>
        <v>Sem orientador</v>
      </c>
      <c r="D117" s="7" t="str">
        <f>DATA.SAGA!$H117</f>
        <v>Desligado</v>
      </c>
      <c r="E117" s="7" t="str">
        <f>IF(DATA.SAGA!J117="","*",DATA.SAGA!J117)</f>
        <v>RJ</v>
      </c>
      <c r="F117" s="7">
        <f>YEAR(DATA.SAGA!$B117)</f>
        <v>2015</v>
      </c>
      <c r="G117" s="8" t="str">
        <f>IF(OR($D117="Pré-Inscrito",$D117="Matriculado",$D117="Trancado"),
IF($A117="Mestrado",DATA.SAGA!$B117+(365*24/12),DATA.SAGA!$B117+(365*48/12)),"*")</f>
        <v>*</v>
      </c>
      <c r="H117" s="9" t="str">
        <f t="shared" si="10"/>
        <v>*</v>
      </c>
      <c r="I117" s="7" t="str">
        <f>IF(DATA.SAGA!$I117="","*",YEAR(DATA.SAGA!$I117))</f>
        <v>*</v>
      </c>
      <c r="J117" s="9" t="str">
        <f ca="1">IF($D117="Formado",(DATA.SAGA!$I117-DATA.SAGA!$B117)/365*12,
IF(OR($D117="Pré-Inscrito",$D117="Matriculado",$D117="Pré-inscrito"),(TODAY()-DATA.SAGA!$B117)/365*12,"*"))</f>
        <v>*</v>
      </c>
      <c r="K117" s="9" t="str">
        <f t="shared" si="6"/>
        <v>Desligado</v>
      </c>
      <c r="L117" s="9" t="str">
        <f t="shared" si="7"/>
        <v>*</v>
      </c>
      <c r="M117" s="7" t="str">
        <f t="shared" ca="1" si="8"/>
        <v>*</v>
      </c>
      <c r="N117" s="9" t="str">
        <f t="shared" si="9"/>
        <v>*</v>
      </c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7" t="str">
        <f>IF(LEFT(DATA.SAGA!$C118,8)="Mestrado","Mestrado",
IF(LEFT(DATA.SAGA!C118,9)="Doutorado","Doutorado",
"Pós-Doutorado"))</f>
        <v>Mestrado</v>
      </c>
      <c r="B118" s="7" t="str">
        <f>DATA.SAGA!$D118</f>
        <v>Rafael da Silva Santos</v>
      </c>
      <c r="C118" s="7" t="str">
        <f>IF(DATA.SAGA!$F118="","Sem orientador",DATA.SAGA!$F118)</f>
        <v>Sem orientador</v>
      </c>
      <c r="D118" s="7" t="str">
        <f>DATA.SAGA!$H118</f>
        <v>Desligado</v>
      </c>
      <c r="E118" s="7" t="str">
        <f>IF(DATA.SAGA!J118="","*",DATA.SAGA!J118)</f>
        <v>RJ</v>
      </c>
      <c r="F118" s="7">
        <f>YEAR(DATA.SAGA!$B118)</f>
        <v>2015</v>
      </c>
      <c r="G118" s="8" t="str">
        <f>IF(OR($D118="Pré-Inscrito",$D118="Matriculado",$D118="Trancado"),
IF($A118="Mestrado",DATA.SAGA!$B118+(365*24/12),DATA.SAGA!$B118+(365*48/12)),"*")</f>
        <v>*</v>
      </c>
      <c r="H118" s="9" t="str">
        <f t="shared" si="10"/>
        <v>*</v>
      </c>
      <c r="I118" s="7" t="str">
        <f>IF(DATA.SAGA!$I118="","*",YEAR(DATA.SAGA!$I118))</f>
        <v>*</v>
      </c>
      <c r="J118" s="9" t="str">
        <f ca="1">IF($D118="Formado",(DATA.SAGA!$I118-DATA.SAGA!$B118)/365*12,
IF(OR($D118="Pré-Inscrito",$D118="Matriculado",$D118="Pré-inscrito"),(TODAY()-DATA.SAGA!$B118)/365*12,"*"))</f>
        <v>*</v>
      </c>
      <c r="K118" s="9" t="str">
        <f t="shared" si="6"/>
        <v>Desligado</v>
      </c>
      <c r="L118" s="9" t="str">
        <f t="shared" si="7"/>
        <v>*</v>
      </c>
      <c r="M118" s="7" t="str">
        <f t="shared" ca="1" si="8"/>
        <v>*</v>
      </c>
      <c r="N118" s="9" t="str">
        <f t="shared" si="9"/>
        <v>*</v>
      </c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7" t="str">
        <f>IF(LEFT(DATA.SAGA!$C119,8)="Mestrado","Mestrado",
IF(LEFT(DATA.SAGA!C119,9)="Doutorado","Doutorado",
"Pós-Doutorado"))</f>
        <v>Mestrado</v>
      </c>
      <c r="B119" s="7" t="str">
        <f>DATA.SAGA!$D119</f>
        <v>Roberta Mendonça Braga</v>
      </c>
      <c r="C119" s="7" t="str">
        <f>IF(DATA.SAGA!$F119="","Sem orientador",DATA.SAGA!$F119)</f>
        <v>FTO1137 - Ney Filho</v>
      </c>
      <c r="D119" s="7" t="str">
        <f>DATA.SAGA!$H119</f>
        <v>Formado</v>
      </c>
      <c r="E119" s="7" t="str">
        <f>IF(DATA.SAGA!J119="","*",DATA.SAGA!J119)</f>
        <v>RJ</v>
      </c>
      <c r="F119" s="7">
        <f>YEAR(DATA.SAGA!$B119)</f>
        <v>2015</v>
      </c>
      <c r="G119" s="8" t="str">
        <f>IF(OR($D119="Pré-Inscrito",$D119="Matriculado",$D119="Trancado"),
IF($A119="Mestrado",DATA.SAGA!$B119+(365*24/12),DATA.SAGA!$B119+(365*48/12)),"*")</f>
        <v>*</v>
      </c>
      <c r="H119" s="9" t="str">
        <f t="shared" si="10"/>
        <v>*</v>
      </c>
      <c r="I119" s="7">
        <f>IF(DATA.SAGA!$I119="","*",YEAR(DATA.SAGA!$I119))</f>
        <v>2016</v>
      </c>
      <c r="J119" s="9">
        <f ca="1">IF($D119="Formado",(DATA.SAGA!$I119-DATA.SAGA!$B119)/365*12,
IF(OR($D119="Pré-Inscrito",$D119="Matriculado",$D119="Pré-inscrito"),(TODAY()-DATA.SAGA!$B119)/365*12,"*"))</f>
        <v>23.375342465753427</v>
      </c>
      <c r="K119" s="9" t="str">
        <f t="shared" si="6"/>
        <v>Formado</v>
      </c>
      <c r="L119" s="9">
        <f t="shared" ca="1" si="7"/>
        <v>23.375342465753427</v>
      </c>
      <c r="M119" s="7" t="str">
        <f t="shared" ca="1" si="8"/>
        <v>Egresso &gt; 5 anos</v>
      </c>
      <c r="N119" s="9" t="str">
        <f t="shared" si="9"/>
        <v>*</v>
      </c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7" t="str">
        <f>IF(LEFT(DATA.SAGA!$C120,8)="Mestrado","Mestrado",
IF(LEFT(DATA.SAGA!C120,9)="Doutorado","Doutorado",
"Pós-Doutorado"))</f>
        <v>Mestrado</v>
      </c>
      <c r="B120" s="7" t="str">
        <f>DATA.SAGA!$D120</f>
        <v>Christiane Fialho Ribeiro</v>
      </c>
      <c r="C120" s="7" t="str">
        <f>IF(DATA.SAGA!$F120="","Sem orientador",DATA.SAGA!$F120)</f>
        <v>FTO1075 - Sara Menezes</v>
      </c>
      <c r="D120" s="7" t="str">
        <f>DATA.SAGA!$H120</f>
        <v>Formado</v>
      </c>
      <c r="E120" s="7" t="str">
        <f>IF(DATA.SAGA!J120="","*",DATA.SAGA!J120)</f>
        <v>RJ</v>
      </c>
      <c r="F120" s="7">
        <f>YEAR(DATA.SAGA!$B120)</f>
        <v>2015</v>
      </c>
      <c r="G120" s="8" t="str">
        <f>IF(OR($D120="Pré-Inscrito",$D120="Matriculado",$D120="Trancado"),
IF($A120="Mestrado",DATA.SAGA!$B120+(365*24/12),DATA.SAGA!$B120+(365*48/12)),"*")</f>
        <v>*</v>
      </c>
      <c r="H120" s="9" t="str">
        <f t="shared" si="10"/>
        <v>*</v>
      </c>
      <c r="I120" s="7">
        <f>IF(DATA.SAGA!$I120="","*",YEAR(DATA.SAGA!$I120))</f>
        <v>2017</v>
      </c>
      <c r="J120" s="9">
        <f ca="1">IF($D120="Formado",(DATA.SAGA!$I120-DATA.SAGA!$B120)/365*12,
IF(OR($D120="Pré-Inscrito",$D120="Matriculado",$D120="Pré-inscrito"),(TODAY()-DATA.SAGA!$B120)/365*12,"*"))</f>
        <v>32.416438356164377</v>
      </c>
      <c r="K120" s="9" t="str">
        <f t="shared" si="6"/>
        <v>Formado</v>
      </c>
      <c r="L120" s="9">
        <f t="shared" ca="1" si="7"/>
        <v>32.416438356164377</v>
      </c>
      <c r="M120" s="7" t="str">
        <f t="shared" ca="1" si="8"/>
        <v>Egresso &gt; 5 anos</v>
      </c>
      <c r="N120" s="9" t="str">
        <f t="shared" si="9"/>
        <v>*</v>
      </c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7" t="str">
        <f>IF(LEFT(DATA.SAGA!$C121,8)="Mestrado","Mestrado",
IF(LEFT(DATA.SAGA!C121,9)="Doutorado","Doutorado",
"Pós-Doutorado"))</f>
        <v>Mestrado</v>
      </c>
      <c r="B121" s="7" t="str">
        <f>DATA.SAGA!$D121</f>
        <v>Rodrigo Loureiro Cunha</v>
      </c>
      <c r="C121" s="7" t="str">
        <f>IF(DATA.SAGA!$F121="","Sem orientador",DATA.SAGA!$F121)</f>
        <v>FTO1107 - Erika de Carvalho</v>
      </c>
      <c r="D121" s="7" t="str">
        <f>DATA.SAGA!$H121</f>
        <v>Formado</v>
      </c>
      <c r="E121" s="7" t="str">
        <f>IF(DATA.SAGA!J121="","*",DATA.SAGA!J121)</f>
        <v>RJ</v>
      </c>
      <c r="F121" s="7">
        <f>YEAR(DATA.SAGA!$B121)</f>
        <v>2015</v>
      </c>
      <c r="G121" s="8" t="str">
        <f>IF(OR($D121="Pré-Inscrito",$D121="Matriculado",$D121="Trancado"),
IF($A121="Mestrado",DATA.SAGA!$B121+(365*24/12),DATA.SAGA!$B121+(365*48/12)),"*")</f>
        <v>*</v>
      </c>
      <c r="H121" s="9" t="str">
        <f t="shared" si="10"/>
        <v>*</v>
      </c>
      <c r="I121" s="7">
        <f>IF(DATA.SAGA!$I121="","*",YEAR(DATA.SAGA!$I121))</f>
        <v>2017</v>
      </c>
      <c r="J121" s="9">
        <f ca="1">IF($D121="Formado",(DATA.SAGA!$I121-DATA.SAGA!$B121)/365*12,
IF(OR($D121="Pré-Inscrito",$D121="Matriculado",$D121="Pré-inscrito"),(TODAY()-DATA.SAGA!$B121)/365*12,"*"))</f>
        <v>35.473972602739728</v>
      </c>
      <c r="K121" s="9" t="str">
        <f t="shared" si="6"/>
        <v>Formado</v>
      </c>
      <c r="L121" s="9">
        <f t="shared" ca="1" si="7"/>
        <v>35.473972602739728</v>
      </c>
      <c r="M121" s="7" t="str">
        <f t="shared" ca="1" si="8"/>
        <v>Egresso &gt; 5 anos</v>
      </c>
      <c r="N121" s="9" t="str">
        <f t="shared" si="9"/>
        <v>*</v>
      </c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7" t="str">
        <f>IF(LEFT(DATA.SAGA!$C122,8)="Mestrado","Mestrado",
IF(LEFT(DATA.SAGA!C122,9)="Doutorado","Doutorado",
"Pós-Doutorado"))</f>
        <v>Mestrado</v>
      </c>
      <c r="B122" s="7" t="str">
        <f>DATA.SAGA!$D122</f>
        <v>Helouane Martinho Azara</v>
      </c>
      <c r="C122" s="7" t="str">
        <f>IF(DATA.SAGA!$F122="","Sem orientador",DATA.SAGA!$F122)</f>
        <v>EDF1087 - Felipe da Cunha</v>
      </c>
      <c r="D122" s="7" t="str">
        <f>DATA.SAGA!$H122</f>
        <v>Formado</v>
      </c>
      <c r="E122" s="7" t="str">
        <f>IF(DATA.SAGA!J122="","*",DATA.SAGA!J122)</f>
        <v>RJ</v>
      </c>
      <c r="F122" s="7">
        <f>YEAR(DATA.SAGA!$B122)</f>
        <v>2015</v>
      </c>
      <c r="G122" s="8" t="str">
        <f>IF(OR($D122="Pré-Inscrito",$D122="Matriculado",$D122="Trancado"),
IF($A122="Mestrado",DATA.SAGA!$B122+(365*24/12),DATA.SAGA!$B122+(365*48/12)),"*")</f>
        <v>*</v>
      </c>
      <c r="H122" s="9" t="str">
        <f t="shared" si="10"/>
        <v>*</v>
      </c>
      <c r="I122" s="7">
        <f>IF(DATA.SAGA!$I122="","*",YEAR(DATA.SAGA!$I122))</f>
        <v>2017</v>
      </c>
      <c r="J122" s="9">
        <f ca="1">IF($D122="Formado",(DATA.SAGA!$I122-DATA.SAGA!$B122)/365*12,
IF(OR($D122="Pré-Inscrito",$D122="Matriculado",$D122="Pré-inscrito"),(TODAY()-DATA.SAGA!$B122)/365*12,"*"))</f>
        <v>26.893150684931506</v>
      </c>
      <c r="K122" s="9" t="str">
        <f t="shared" si="6"/>
        <v>Formado</v>
      </c>
      <c r="L122" s="9">
        <f t="shared" ca="1" si="7"/>
        <v>26.893150684931506</v>
      </c>
      <c r="M122" s="7" t="str">
        <f t="shared" ca="1" si="8"/>
        <v>Egresso &gt; 5 anos</v>
      </c>
      <c r="N122" s="9" t="str">
        <f t="shared" si="9"/>
        <v>*</v>
      </c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7" t="str">
        <f>IF(LEFT(DATA.SAGA!$C123,8)="Mestrado","Mestrado",
IF(LEFT(DATA.SAGA!C123,9)="Doutorado","Doutorado",
"Pós-Doutorado"))</f>
        <v>Mestrado</v>
      </c>
      <c r="B123" s="7" t="str">
        <f>DATA.SAGA!$D123</f>
        <v>Dalila Terrinha Ribeiro da Silva</v>
      </c>
      <c r="C123" s="7" t="str">
        <f>IF(DATA.SAGA!$F123="","Sem orientador",DATA.SAGA!$F123)</f>
        <v>EDF1084 - Thiago Carvalho</v>
      </c>
      <c r="D123" s="7" t="str">
        <f>DATA.SAGA!$H123</f>
        <v>Formado</v>
      </c>
      <c r="E123" s="7" t="str">
        <f>IF(DATA.SAGA!J123="","*",DATA.SAGA!J123)</f>
        <v>RJ</v>
      </c>
      <c r="F123" s="7">
        <f>YEAR(DATA.SAGA!$B123)</f>
        <v>2015</v>
      </c>
      <c r="G123" s="8" t="str">
        <f>IF(OR($D123="Pré-Inscrito",$D123="Matriculado",$D123="Trancado"),
IF($A123="Mestrado",DATA.SAGA!$B123+(365*24/12),DATA.SAGA!$B123+(365*48/12)),"*")</f>
        <v>*</v>
      </c>
      <c r="H123" s="9" t="str">
        <f t="shared" si="10"/>
        <v>*</v>
      </c>
      <c r="I123" s="7">
        <f>IF(DATA.SAGA!$I123="","*",YEAR(DATA.SAGA!$I123))</f>
        <v>2017</v>
      </c>
      <c r="J123" s="9">
        <f ca="1">IF($D123="Formado",(DATA.SAGA!$I123-DATA.SAGA!$B123)/365*12,
IF(OR($D123="Pré-Inscrito",$D123="Matriculado",$D123="Pré-inscrito"),(TODAY()-DATA.SAGA!$B123)/365*12,"*"))</f>
        <v>29.852054794520548</v>
      </c>
      <c r="K123" s="9" t="str">
        <f t="shared" si="6"/>
        <v>Formado</v>
      </c>
      <c r="L123" s="9">
        <f t="shared" ca="1" si="7"/>
        <v>29.852054794520548</v>
      </c>
      <c r="M123" s="7" t="str">
        <f t="shared" ca="1" si="8"/>
        <v>Egresso &gt; 5 anos</v>
      </c>
      <c r="N123" s="9" t="str">
        <f t="shared" si="9"/>
        <v>*</v>
      </c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7" t="str">
        <f>IF(LEFT(DATA.SAGA!$C124,8)="Mestrado","Mestrado",
IF(LEFT(DATA.SAGA!C124,9)="Doutorado","Doutorado",
"Pós-Doutorado"))</f>
        <v>Mestrado</v>
      </c>
      <c r="B124" s="7" t="str">
        <f>DATA.SAGA!$D124</f>
        <v>Erica Cardaretti do Nascimento Vieira</v>
      </c>
      <c r="C124" s="7" t="str">
        <f>IF(DATA.SAGA!$F124="","Sem orientador",DATA.SAGA!$F124)</f>
        <v>FTO1096 - Arthur Ferreira</v>
      </c>
      <c r="D124" s="7" t="str">
        <f>DATA.SAGA!$H124</f>
        <v>Formado</v>
      </c>
      <c r="E124" s="7" t="str">
        <f>IF(DATA.SAGA!J124="","*",DATA.SAGA!J124)</f>
        <v>RJ</v>
      </c>
      <c r="F124" s="7">
        <f>YEAR(DATA.SAGA!$B124)</f>
        <v>2015</v>
      </c>
      <c r="G124" s="8" t="str">
        <f>IF(OR($D124="Pré-Inscrito",$D124="Matriculado",$D124="Trancado"),
IF($A124="Mestrado",DATA.SAGA!$B124+(365*24/12),DATA.SAGA!$B124+(365*48/12)),"*")</f>
        <v>*</v>
      </c>
      <c r="H124" s="9" t="str">
        <f t="shared" si="10"/>
        <v>*</v>
      </c>
      <c r="I124" s="7">
        <f>IF(DATA.SAGA!$I124="","*",YEAR(DATA.SAGA!$I124))</f>
        <v>2016</v>
      </c>
      <c r="J124" s="9">
        <f ca="1">IF($D124="Formado",(DATA.SAGA!$I124-DATA.SAGA!$B124)/365*12,
IF(OR($D124="Pré-Inscrito",$D124="Matriculado",$D124="Pré-inscrito"),(TODAY()-DATA.SAGA!$B124)/365*12,"*"))</f>
        <v>23.145205479452056</v>
      </c>
      <c r="K124" s="9" t="str">
        <f t="shared" si="6"/>
        <v>Formado</v>
      </c>
      <c r="L124" s="9">
        <f t="shared" ca="1" si="7"/>
        <v>23.145205479452056</v>
      </c>
      <c r="M124" s="7" t="str">
        <f t="shared" ca="1" si="8"/>
        <v>Egresso &gt; 5 anos</v>
      </c>
      <c r="N124" s="9" t="str">
        <f t="shared" si="9"/>
        <v>*</v>
      </c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7" t="str">
        <f>IF(LEFT(DATA.SAGA!$C125,8)="Mestrado","Mestrado",
IF(LEFT(DATA.SAGA!C125,9)="Doutorado","Doutorado",
"Pós-Doutorado"))</f>
        <v>Mestrado</v>
      </c>
      <c r="B125" s="7" t="str">
        <f>DATA.SAGA!$D125</f>
        <v>Acyr Barbosa de Carvalho Neto</v>
      </c>
      <c r="C125" s="7" t="str">
        <f>IF(DATA.SAGA!$F125="","Sem orientador",DATA.SAGA!$F125)</f>
        <v>Sem orientador</v>
      </c>
      <c r="D125" s="7" t="str">
        <f>DATA.SAGA!$H125</f>
        <v>Desligado</v>
      </c>
      <c r="E125" s="7" t="str">
        <f>IF(DATA.SAGA!J125="","*",DATA.SAGA!J125)</f>
        <v>RJ</v>
      </c>
      <c r="F125" s="7">
        <f>YEAR(DATA.SAGA!$B125)</f>
        <v>2015</v>
      </c>
      <c r="G125" s="8" t="str">
        <f>IF(OR($D125="Pré-Inscrito",$D125="Matriculado",$D125="Trancado"),
IF($A125="Mestrado",DATA.SAGA!$B125+(365*24/12),DATA.SAGA!$B125+(365*48/12)),"*")</f>
        <v>*</v>
      </c>
      <c r="H125" s="9" t="str">
        <f t="shared" si="10"/>
        <v>*</v>
      </c>
      <c r="I125" s="7" t="str">
        <f>IF(DATA.SAGA!$I125="","*",YEAR(DATA.SAGA!$I125))</f>
        <v>*</v>
      </c>
      <c r="J125" s="9" t="str">
        <f ca="1">IF($D125="Formado",(DATA.SAGA!$I125-DATA.SAGA!$B125)/365*12,
IF(OR($D125="Pré-Inscrito",$D125="Matriculado",$D125="Pré-inscrito"),(TODAY()-DATA.SAGA!$B125)/365*12,"*"))</f>
        <v>*</v>
      </c>
      <c r="K125" s="9" t="str">
        <f t="shared" si="6"/>
        <v>Desligado</v>
      </c>
      <c r="L125" s="9" t="str">
        <f t="shared" si="7"/>
        <v>*</v>
      </c>
      <c r="M125" s="7" t="str">
        <f t="shared" ca="1" si="8"/>
        <v>*</v>
      </c>
      <c r="N125" s="9" t="str">
        <f t="shared" si="9"/>
        <v>*</v>
      </c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7" t="str">
        <f>IF(LEFT(DATA.SAGA!$C126,8)="Mestrado","Mestrado",
IF(LEFT(DATA.SAGA!C126,9)="Doutorado","Doutorado",
"Pós-Doutorado"))</f>
        <v>Mestrado</v>
      </c>
      <c r="B126" s="7" t="str">
        <f>DATA.SAGA!$D126</f>
        <v>Raiza de Sousa Cabral</v>
      </c>
      <c r="C126" s="7" t="str">
        <f>IF(DATA.SAGA!$F126="","Sem orientador",DATA.SAGA!$F126)</f>
        <v>Sem orientador</v>
      </c>
      <c r="D126" s="7" t="str">
        <f>DATA.SAGA!$H126</f>
        <v>Desligado</v>
      </c>
      <c r="E126" s="7" t="str">
        <f>IF(DATA.SAGA!J126="","*",DATA.SAGA!J126)</f>
        <v>RJ</v>
      </c>
      <c r="F126" s="7">
        <f>YEAR(DATA.SAGA!$B126)</f>
        <v>2015</v>
      </c>
      <c r="G126" s="8" t="str">
        <f>IF(OR($D126="Pré-Inscrito",$D126="Matriculado",$D126="Trancado"),
IF($A126="Mestrado",DATA.SAGA!$B126+(365*24/12),DATA.SAGA!$B126+(365*48/12)),"*")</f>
        <v>*</v>
      </c>
      <c r="H126" s="9" t="str">
        <f t="shared" si="10"/>
        <v>*</v>
      </c>
      <c r="I126" s="7" t="str">
        <f>IF(DATA.SAGA!$I126="","*",YEAR(DATA.SAGA!$I126))</f>
        <v>*</v>
      </c>
      <c r="J126" s="9" t="str">
        <f ca="1">IF($D126="Formado",(DATA.SAGA!$I126-DATA.SAGA!$B126)/365*12,
IF(OR($D126="Pré-Inscrito",$D126="Matriculado",$D126="Pré-inscrito"),(TODAY()-DATA.SAGA!$B126)/365*12,"*"))</f>
        <v>*</v>
      </c>
      <c r="K126" s="9" t="str">
        <f t="shared" si="6"/>
        <v>Desligado</v>
      </c>
      <c r="L126" s="9" t="str">
        <f t="shared" si="7"/>
        <v>*</v>
      </c>
      <c r="M126" s="7" t="str">
        <f t="shared" ca="1" si="8"/>
        <v>*</v>
      </c>
      <c r="N126" s="9" t="str">
        <f t="shared" si="9"/>
        <v>*</v>
      </c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7" t="str">
        <f>IF(LEFT(DATA.SAGA!$C127,8)="Mestrado","Mestrado",
IF(LEFT(DATA.SAGA!C127,9)="Doutorado","Doutorado",
"Pós-Doutorado"))</f>
        <v>Mestrado</v>
      </c>
      <c r="B127" s="7" t="str">
        <f>DATA.SAGA!$D127</f>
        <v>Thiago Thomaz Mafort</v>
      </c>
      <c r="C127" s="7" t="str">
        <f>IF(DATA.SAGA!$F127="","Sem orientador",DATA.SAGA!$F127)</f>
        <v>Sem orientador</v>
      </c>
      <c r="D127" s="7" t="str">
        <f>DATA.SAGA!$H127</f>
        <v>Desligado</v>
      </c>
      <c r="E127" s="7" t="str">
        <f>IF(DATA.SAGA!J127="","*",DATA.SAGA!J127)</f>
        <v>*</v>
      </c>
      <c r="F127" s="7">
        <f>YEAR(DATA.SAGA!$B127)</f>
        <v>2015</v>
      </c>
      <c r="G127" s="8" t="str">
        <f>IF(OR($D127="Pré-Inscrito",$D127="Matriculado",$D127="Trancado"),
IF($A127="Mestrado",DATA.SAGA!$B127+(365*24/12),DATA.SAGA!$B127+(365*48/12)),"*")</f>
        <v>*</v>
      </c>
      <c r="H127" s="9" t="str">
        <f t="shared" si="10"/>
        <v>*</v>
      </c>
      <c r="I127" s="7" t="str">
        <f>IF(DATA.SAGA!$I127="","*",YEAR(DATA.SAGA!$I127))</f>
        <v>*</v>
      </c>
      <c r="J127" s="9" t="str">
        <f ca="1">IF($D127="Formado",(DATA.SAGA!$I127-DATA.SAGA!$B127)/365*12,
IF(OR($D127="Pré-Inscrito",$D127="Matriculado",$D127="Pré-inscrito"),(TODAY()-DATA.SAGA!$B127)/365*12,"*"))</f>
        <v>*</v>
      </c>
      <c r="K127" s="9" t="str">
        <f t="shared" si="6"/>
        <v>Desligado</v>
      </c>
      <c r="L127" s="9" t="str">
        <f t="shared" si="7"/>
        <v>*</v>
      </c>
      <c r="M127" s="7" t="str">
        <f t="shared" ca="1" si="8"/>
        <v>*</v>
      </c>
      <c r="N127" s="9" t="str">
        <f t="shared" si="9"/>
        <v>*</v>
      </c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7" t="str">
        <f>IF(LEFT(DATA.SAGA!$C128,8)="Mestrado","Mestrado",
IF(LEFT(DATA.SAGA!C128,9)="Doutorado","Doutorado",
"Pós-Doutorado"))</f>
        <v>Mestrado</v>
      </c>
      <c r="B128" s="7" t="str">
        <f>DATA.SAGA!$D128</f>
        <v>Rachel da Rosa Alcantara Namen</v>
      </c>
      <c r="C128" s="7" t="str">
        <f>IF(DATA.SAGA!$F128="","Sem orientador",DATA.SAGA!$F128)</f>
        <v>FTO1137 - Ney Filho</v>
      </c>
      <c r="D128" s="7" t="str">
        <f>DATA.SAGA!$H128</f>
        <v>Formado</v>
      </c>
      <c r="E128" s="7" t="str">
        <f>IF(DATA.SAGA!J128="","*",DATA.SAGA!J128)</f>
        <v>RJ</v>
      </c>
      <c r="F128" s="7">
        <f>YEAR(DATA.SAGA!$B128)</f>
        <v>2015</v>
      </c>
      <c r="G128" s="8" t="str">
        <f>IF(OR($D128="Pré-Inscrito",$D128="Matriculado",$D128="Trancado"),
IF($A128="Mestrado",DATA.SAGA!$B128+(365*24/12),DATA.SAGA!$B128+(365*48/12)),"*")</f>
        <v>*</v>
      </c>
      <c r="H128" s="9" t="str">
        <f t="shared" si="10"/>
        <v>*</v>
      </c>
      <c r="I128" s="7">
        <f>IF(DATA.SAGA!$I128="","*",YEAR(DATA.SAGA!$I128))</f>
        <v>2017</v>
      </c>
      <c r="J128" s="9">
        <f ca="1">IF($D128="Formado",(DATA.SAGA!$I128-DATA.SAGA!$B128)/365*12,
IF(OR($D128="Pré-Inscrito",$D128="Matriculado",$D128="Pré-inscrito"),(TODAY()-DATA.SAGA!$B128)/365*12,"*"))</f>
        <v>24.460273972602742</v>
      </c>
      <c r="K128" s="9" t="str">
        <f t="shared" si="6"/>
        <v>Formado</v>
      </c>
      <c r="L128" s="9">
        <f t="shared" ca="1" si="7"/>
        <v>24.460273972602742</v>
      </c>
      <c r="M128" s="7" t="str">
        <f t="shared" ca="1" si="8"/>
        <v>Egresso &gt; 5 anos</v>
      </c>
      <c r="N128" s="9" t="str">
        <f t="shared" si="9"/>
        <v>*</v>
      </c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7" t="str">
        <f>IF(LEFT(DATA.SAGA!$C129,8)="Mestrado","Mestrado",
IF(LEFT(DATA.SAGA!C129,9)="Doutorado","Doutorado",
"Pós-Doutorado"))</f>
        <v>Mestrado</v>
      </c>
      <c r="B129" s="7" t="str">
        <f>DATA.SAGA!$D129</f>
        <v>Carlos Henrique Ramos Horsczaruk</v>
      </c>
      <c r="C129" s="7" t="str">
        <f>IF(DATA.SAGA!$F129="","Sem orientador",DATA.SAGA!$F129)</f>
        <v>FTO1111 - Laura Oliveira</v>
      </c>
      <c r="D129" s="7" t="str">
        <f>DATA.SAGA!$H129</f>
        <v>Formado</v>
      </c>
      <c r="E129" s="7" t="str">
        <f>IF(DATA.SAGA!J129="","*",DATA.SAGA!J129)</f>
        <v>RJ</v>
      </c>
      <c r="F129" s="7">
        <f>YEAR(DATA.SAGA!$B129)</f>
        <v>2015</v>
      </c>
      <c r="G129" s="8" t="str">
        <f>IF(OR($D129="Pré-Inscrito",$D129="Matriculado",$D129="Trancado"),
IF($A129="Mestrado",DATA.SAGA!$B129+(365*24/12),DATA.SAGA!$B129+(365*48/12)),"*")</f>
        <v>*</v>
      </c>
      <c r="H129" s="9" t="str">
        <f t="shared" si="10"/>
        <v>*</v>
      </c>
      <c r="I129" s="7">
        <f>IF(DATA.SAGA!$I129="","*",YEAR(DATA.SAGA!$I129))</f>
        <v>2017</v>
      </c>
      <c r="J129" s="9">
        <f ca="1">IF($D129="Formado",(DATA.SAGA!$I129-DATA.SAGA!$B129)/365*12,
IF(OR($D129="Pré-Inscrito",$D129="Matriculado",$D129="Pré-inscrito"),(TODAY()-DATA.SAGA!$B129)/365*12,"*"))</f>
        <v>24.69041095890411</v>
      </c>
      <c r="K129" s="9" t="str">
        <f t="shared" si="6"/>
        <v>Formado</v>
      </c>
      <c r="L129" s="9">
        <f t="shared" ca="1" si="7"/>
        <v>24.69041095890411</v>
      </c>
      <c r="M129" s="7" t="str">
        <f t="shared" ca="1" si="8"/>
        <v>Egresso &gt; 5 anos</v>
      </c>
      <c r="N129" s="9" t="str">
        <f t="shared" si="9"/>
        <v>*</v>
      </c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7" t="str">
        <f>IF(LEFT(DATA.SAGA!$C130,8)="Mestrado","Mestrado",
IF(LEFT(DATA.SAGA!C130,9)="Doutorado","Doutorado",
"Pós-Doutorado"))</f>
        <v>Mestrado</v>
      </c>
      <c r="B130" s="7" t="str">
        <f>DATA.SAGA!$D130</f>
        <v>Marcello Paz Soares Felicio</v>
      </c>
      <c r="C130" s="7" t="str">
        <f>IF(DATA.SAGA!$F130="","Sem orientador",DATA.SAGA!$F130)</f>
        <v>EDF1084 - Thiago Carvalho</v>
      </c>
      <c r="D130" s="7" t="str">
        <f>DATA.SAGA!$H130</f>
        <v>Formado</v>
      </c>
      <c r="E130" s="7" t="str">
        <f>IF(DATA.SAGA!J130="","*",DATA.SAGA!J130)</f>
        <v>RJ</v>
      </c>
      <c r="F130" s="7">
        <f>YEAR(DATA.SAGA!$B130)</f>
        <v>2015</v>
      </c>
      <c r="G130" s="8" t="str">
        <f>IF(OR($D130="Pré-Inscrito",$D130="Matriculado",$D130="Trancado"),
IF($A130="Mestrado",DATA.SAGA!$B130+(365*24/12),DATA.SAGA!$B130+(365*48/12)),"*")</f>
        <v>*</v>
      </c>
      <c r="H130" s="9" t="str">
        <f t="shared" si="10"/>
        <v>*</v>
      </c>
      <c r="I130" s="7">
        <f>IF(DATA.SAGA!$I130="","*",YEAR(DATA.SAGA!$I130))</f>
        <v>2017</v>
      </c>
      <c r="J130" s="9">
        <f ca="1">IF($D130="Formado",(DATA.SAGA!$I130-DATA.SAGA!$B130)/365*12,
IF(OR($D130="Pré-Inscrito",$D130="Matriculado",$D130="Pré-inscrito"),(TODAY()-DATA.SAGA!$B130)/365*12,"*"))</f>
        <v>26.301369863013697</v>
      </c>
      <c r="K130" s="9" t="str">
        <f t="shared" ref="K130:K193" si="11">IF($D130="Formado",$D130,
IF(OR($D130="Abandono",$D130="Desligado",$D130="Jubilado",$D130="Trancado",$D130="Titulado",$D130="Externo",$D130="Cancelado",$D130="Upgrade"),$D130,
IF($A130="Mestrado",IF($J130&lt;=18,$D130,IF($J130&lt;=24,"Defesa imediata",IF($J130&lt;=36,"Defesa EM ATRASO","JUBILAR"))),
IF($J130&lt;=42,$D130,IF($J130&lt;=48,"Defesa imediata",IF($J130&lt;=60,"Defesa EM ATRASO","JUBILAR"))))))</f>
        <v>Formado</v>
      </c>
      <c r="L130" s="9">
        <f t="shared" ref="L130:L193" ca="1" si="12">IFERROR(VALUE(IF($K130="Formado",$J130,"")),"*")</f>
        <v>26.301369863013697</v>
      </c>
      <c r="M130" s="7" t="str">
        <f t="shared" ref="M130:M193" ca="1" si="13">IF($I130="*","*",
IF(YEAR(TODAY())-$I130&lt;6,"Egresso","Egresso &gt; 5 anos"))</f>
        <v>Egresso &gt; 5 anos</v>
      </c>
      <c r="N130" s="9" t="str">
        <f t="shared" ref="N130:N193" si="14">IF(AND(COUNTIF($B:$B,$B130)&gt;1,$A130="Doutorado"),"Sim","*")</f>
        <v>*</v>
      </c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7" t="str">
        <f>IF(LEFT(DATA.SAGA!$C131,8)="Mestrado","Mestrado",
IF(LEFT(DATA.SAGA!C131,9)="Doutorado","Doutorado",
"Pós-Doutorado"))</f>
        <v>Mestrado</v>
      </c>
      <c r="B131" s="7" t="str">
        <f>DATA.SAGA!$D131</f>
        <v>Nathália Alves de Oliveira Saraiva</v>
      </c>
      <c r="C131" s="7" t="str">
        <f>IF(DATA.SAGA!$F131="","Sem orientador",DATA.SAGA!$F131)</f>
        <v>FTO1083 - Fernando Silva</v>
      </c>
      <c r="D131" s="7" t="str">
        <f>DATA.SAGA!$H131</f>
        <v>Formado</v>
      </c>
      <c r="E131" s="7" t="str">
        <f>IF(DATA.SAGA!J131="","*",DATA.SAGA!J131)</f>
        <v>RJ</v>
      </c>
      <c r="F131" s="7">
        <f>YEAR(DATA.SAGA!$B131)</f>
        <v>2015</v>
      </c>
      <c r="G131" s="8" t="str">
        <f>IF(OR($D131="Pré-Inscrito",$D131="Matriculado",$D131="Trancado"),
IF($A131="Mestrado",DATA.SAGA!$B131+(365*24/12),DATA.SAGA!$B131+(365*48/12)),"*")</f>
        <v>*</v>
      </c>
      <c r="H131" s="9" t="str">
        <f t="shared" ref="H131:H194" si="15">IF(OR($D131="Pré-Inscrito",$D131="Matriculado"),_xlfn.CONCAT(YEAR(G131),"-",IF(MONTH(G131)&lt;=6,1,2)),"*")</f>
        <v>*</v>
      </c>
      <c r="I131" s="7">
        <f>IF(DATA.SAGA!$I131="","*",YEAR(DATA.SAGA!$I131))</f>
        <v>2017</v>
      </c>
      <c r="J131" s="9">
        <f ca="1">IF($D131="Formado",(DATA.SAGA!$I131-DATA.SAGA!$B131)/365*12,
IF(OR($D131="Pré-Inscrito",$D131="Matriculado",$D131="Pré-inscrito"),(TODAY()-DATA.SAGA!$B131)/365*12,"*"))</f>
        <v>23.769863013698629</v>
      </c>
      <c r="K131" s="9" t="str">
        <f t="shared" si="11"/>
        <v>Formado</v>
      </c>
      <c r="L131" s="9">
        <f t="shared" ca="1" si="12"/>
        <v>23.769863013698629</v>
      </c>
      <c r="M131" s="7" t="str">
        <f t="shared" ca="1" si="13"/>
        <v>Egresso &gt; 5 anos</v>
      </c>
      <c r="N131" s="9" t="str">
        <f t="shared" si="14"/>
        <v>*</v>
      </c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7" t="str">
        <f>IF(LEFT(DATA.SAGA!$C132,8)="Mestrado","Mestrado",
IF(LEFT(DATA.SAGA!C132,9)="Doutorado","Doutorado",
"Pós-Doutorado"))</f>
        <v>Mestrado</v>
      </c>
      <c r="B132" s="7" t="str">
        <f>DATA.SAGA!$D132</f>
        <v>André da Cunha Michalski</v>
      </c>
      <c r="C132" s="7" t="str">
        <f>IF(DATA.SAGA!$F132="","Sem orientador",DATA.SAGA!$F132)</f>
        <v>FTO1083 - Fernando Silva</v>
      </c>
      <c r="D132" s="7" t="str">
        <f>DATA.SAGA!$H132</f>
        <v>Formado</v>
      </c>
      <c r="E132" s="7" t="str">
        <f>IF(DATA.SAGA!J132="","*",DATA.SAGA!J132)</f>
        <v>RJ</v>
      </c>
      <c r="F132" s="7">
        <f>YEAR(DATA.SAGA!$B132)</f>
        <v>2015</v>
      </c>
      <c r="G132" s="8" t="str">
        <f>IF(OR($D132="Pré-Inscrito",$D132="Matriculado",$D132="Trancado"),
IF($A132="Mestrado",DATA.SAGA!$B132+(365*24/12),DATA.SAGA!$B132+(365*48/12)),"*")</f>
        <v>*</v>
      </c>
      <c r="H132" s="9" t="str">
        <f t="shared" si="15"/>
        <v>*</v>
      </c>
      <c r="I132" s="7">
        <f>IF(DATA.SAGA!$I132="","*",YEAR(DATA.SAGA!$I132))</f>
        <v>2017</v>
      </c>
      <c r="J132" s="9">
        <f ca="1">IF($D132="Formado",(DATA.SAGA!$I132-DATA.SAGA!$B132)/365*12,
IF(OR($D132="Pré-Inscrito",$D132="Matriculado",$D132="Pré-inscrito"),(TODAY()-DATA.SAGA!$B132)/365*12,"*"))</f>
        <v>23.769863013698629</v>
      </c>
      <c r="K132" s="9" t="str">
        <f t="shared" si="11"/>
        <v>Formado</v>
      </c>
      <c r="L132" s="9">
        <f t="shared" ca="1" si="12"/>
        <v>23.769863013698629</v>
      </c>
      <c r="M132" s="7" t="str">
        <f t="shared" ca="1" si="13"/>
        <v>Egresso &gt; 5 anos</v>
      </c>
      <c r="N132" s="9" t="str">
        <f t="shared" si="14"/>
        <v>*</v>
      </c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7" t="str">
        <f>IF(LEFT(DATA.SAGA!$C133,8)="Mestrado","Mestrado",
IF(LEFT(DATA.SAGA!C133,9)="Doutorado","Doutorado",
"Pós-Doutorado"))</f>
        <v>Mestrado</v>
      </c>
      <c r="B133" s="7" t="str">
        <f>DATA.SAGA!$D133</f>
        <v>Hebert Olimpio Junior</v>
      </c>
      <c r="C133" s="7" t="str">
        <f>IF(DATA.SAGA!$F133="","Sem orientador",DATA.SAGA!$F133)</f>
        <v>FTO1075 - Sara Menezes</v>
      </c>
      <c r="D133" s="7" t="str">
        <f>DATA.SAGA!$H133</f>
        <v>Formado</v>
      </c>
      <c r="E133" s="7" t="str">
        <f>IF(DATA.SAGA!J133="","*",DATA.SAGA!J133)</f>
        <v>MG</v>
      </c>
      <c r="F133" s="7">
        <f>YEAR(DATA.SAGA!$B133)</f>
        <v>2015</v>
      </c>
      <c r="G133" s="8" t="str">
        <f>IF(OR($D133="Pré-Inscrito",$D133="Matriculado",$D133="Trancado"),
IF($A133="Mestrado",DATA.SAGA!$B133+(365*24/12),DATA.SAGA!$B133+(365*48/12)),"*")</f>
        <v>*</v>
      </c>
      <c r="H133" s="9" t="str">
        <f t="shared" si="15"/>
        <v>*</v>
      </c>
      <c r="I133" s="7">
        <f>IF(DATA.SAGA!$I133="","*",YEAR(DATA.SAGA!$I133))</f>
        <v>2017</v>
      </c>
      <c r="J133" s="9">
        <f ca="1">IF($D133="Formado",(DATA.SAGA!$I133-DATA.SAGA!$B133)/365*12,
IF(OR($D133="Pré-Inscrito",$D133="Matriculado",$D133="Pré-inscrito"),(TODAY()-DATA.SAGA!$B133)/365*12,"*"))</f>
        <v>23.769863013698629</v>
      </c>
      <c r="K133" s="9" t="str">
        <f t="shared" si="11"/>
        <v>Formado</v>
      </c>
      <c r="L133" s="9">
        <f t="shared" ca="1" si="12"/>
        <v>23.769863013698629</v>
      </c>
      <c r="M133" s="7" t="str">
        <f t="shared" ca="1" si="13"/>
        <v>Egresso &gt; 5 anos</v>
      </c>
      <c r="N133" s="9" t="str">
        <f t="shared" si="14"/>
        <v>*</v>
      </c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7" t="str">
        <f>IF(LEFT(DATA.SAGA!$C134,8)="Mestrado","Mestrado",
IF(LEFT(DATA.SAGA!C134,9)="Doutorado","Doutorado",
"Pós-Doutorado"))</f>
        <v>Mestrado</v>
      </c>
      <c r="B134" s="7" t="str">
        <f>DATA.SAGA!$D134</f>
        <v>Beatriz dos Santos Ribeiro</v>
      </c>
      <c r="C134" s="7" t="str">
        <f>IF(DATA.SAGA!$F134="","Sem orientador",DATA.SAGA!$F134)</f>
        <v>FTO1083 - Fernando Silva</v>
      </c>
      <c r="D134" s="7" t="str">
        <f>DATA.SAGA!$H134</f>
        <v>Formado</v>
      </c>
      <c r="E134" s="7" t="str">
        <f>IF(DATA.SAGA!J134="","*",DATA.SAGA!J134)</f>
        <v>RJ</v>
      </c>
      <c r="F134" s="7">
        <f>YEAR(DATA.SAGA!$B134)</f>
        <v>2015</v>
      </c>
      <c r="G134" s="8" t="str">
        <f>IF(OR($D134="Pré-Inscrito",$D134="Matriculado",$D134="Trancado"),
IF($A134="Mestrado",DATA.SAGA!$B134+(365*24/12),DATA.SAGA!$B134+(365*48/12)),"*")</f>
        <v>*</v>
      </c>
      <c r="H134" s="9" t="str">
        <f t="shared" si="15"/>
        <v>*</v>
      </c>
      <c r="I134" s="7">
        <f>IF(DATA.SAGA!$I134="","*",YEAR(DATA.SAGA!$I134))</f>
        <v>2017</v>
      </c>
      <c r="J134" s="9">
        <f ca="1">IF($D134="Formado",(DATA.SAGA!$I134-DATA.SAGA!$B134)/365*12,
IF(OR($D134="Pré-Inscrito",$D134="Matriculado",$D134="Pré-inscrito"),(TODAY()-DATA.SAGA!$B134)/365*12,"*"))</f>
        <v>27.649315068493152</v>
      </c>
      <c r="K134" s="9" t="str">
        <f t="shared" si="11"/>
        <v>Formado</v>
      </c>
      <c r="L134" s="9">
        <f t="shared" ca="1" si="12"/>
        <v>27.649315068493152</v>
      </c>
      <c r="M134" s="7" t="str">
        <f t="shared" ca="1" si="13"/>
        <v>Egresso &gt; 5 anos</v>
      </c>
      <c r="N134" s="9" t="str">
        <f t="shared" si="14"/>
        <v>*</v>
      </c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7" t="str">
        <f>IF(LEFT(DATA.SAGA!$C135,8)="Mestrado","Mestrado",
IF(LEFT(DATA.SAGA!C135,9)="Doutorado","Doutorado",
"Pós-Doutorado"))</f>
        <v>Mestrado</v>
      </c>
      <c r="B135" s="7" t="str">
        <f>DATA.SAGA!$D135</f>
        <v>Cláudio Alessandro Lacerda de Deus</v>
      </c>
      <c r="C135" s="7" t="str">
        <f>IF(DATA.SAGA!$F135="","Sem orientador",DATA.SAGA!$F135)</f>
        <v>FTO1101 - Agnaldo Lopes</v>
      </c>
      <c r="D135" s="7" t="str">
        <f>DATA.SAGA!$H135</f>
        <v>Formado</v>
      </c>
      <c r="E135" s="7" t="str">
        <f>IF(DATA.SAGA!J135="","*",DATA.SAGA!J135)</f>
        <v>RJ</v>
      </c>
      <c r="F135" s="7">
        <f>YEAR(DATA.SAGA!$B135)</f>
        <v>2015</v>
      </c>
      <c r="G135" s="8" t="str">
        <f>IF(OR($D135="Pré-Inscrito",$D135="Matriculado",$D135="Trancado"),
IF($A135="Mestrado",DATA.SAGA!$B135+(365*24/12),DATA.SAGA!$B135+(365*48/12)),"*")</f>
        <v>*</v>
      </c>
      <c r="H135" s="9" t="str">
        <f t="shared" si="15"/>
        <v>*</v>
      </c>
      <c r="I135" s="7">
        <f>IF(DATA.SAGA!$I135="","*",YEAR(DATA.SAGA!$I135))</f>
        <v>2017</v>
      </c>
      <c r="J135" s="9">
        <f ca="1">IF($D135="Formado",(DATA.SAGA!$I135-DATA.SAGA!$B135)/365*12,
IF(OR($D135="Pré-Inscrito",$D135="Matriculado",$D135="Pré-inscrito"),(TODAY()-DATA.SAGA!$B135)/365*12,"*"))</f>
        <v>21.665753424657535</v>
      </c>
      <c r="K135" s="9" t="str">
        <f t="shared" si="11"/>
        <v>Formado</v>
      </c>
      <c r="L135" s="9">
        <f t="shared" ca="1" si="12"/>
        <v>21.665753424657535</v>
      </c>
      <c r="M135" s="7" t="str">
        <f t="shared" ca="1" si="13"/>
        <v>Egresso &gt; 5 anos</v>
      </c>
      <c r="N135" s="9" t="str">
        <f t="shared" si="14"/>
        <v>*</v>
      </c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7" t="str">
        <f>IF(LEFT(DATA.SAGA!$C136,8)="Mestrado","Mestrado",
IF(LEFT(DATA.SAGA!C136,9)="Doutorado","Doutorado",
"Pós-Doutorado"))</f>
        <v>Mestrado</v>
      </c>
      <c r="B136" s="7" t="str">
        <f>DATA.SAGA!$D136</f>
        <v>Rodrigo Luis Cavalcante Silva</v>
      </c>
      <c r="C136" s="7" t="str">
        <f>IF(DATA.SAGA!$F136="","Sem orientador",DATA.SAGA!$F136)</f>
        <v>EDF1078 - Alex Souto Alves</v>
      </c>
      <c r="D136" s="7" t="str">
        <f>DATA.SAGA!$H136</f>
        <v>Formado</v>
      </c>
      <c r="E136" s="7" t="str">
        <f>IF(DATA.SAGA!J136="","*",DATA.SAGA!J136)</f>
        <v>RJ</v>
      </c>
      <c r="F136" s="7">
        <f>YEAR(DATA.SAGA!$B136)</f>
        <v>2015</v>
      </c>
      <c r="G136" s="8" t="str">
        <f>IF(OR($D136="Pré-Inscrito",$D136="Matriculado",$D136="Trancado"),
IF($A136="Mestrado",DATA.SAGA!$B136+(365*24/12),DATA.SAGA!$B136+(365*48/12)),"*")</f>
        <v>*</v>
      </c>
      <c r="H136" s="9" t="str">
        <f t="shared" si="15"/>
        <v>*</v>
      </c>
      <c r="I136" s="7">
        <f>IF(DATA.SAGA!$I136="","*",YEAR(DATA.SAGA!$I136))</f>
        <v>2019</v>
      </c>
      <c r="J136" s="9">
        <f ca="1">IF($D136="Formado",(DATA.SAGA!$I136-DATA.SAGA!$B136)/365*12,
IF(OR($D136="Pré-Inscrito",$D136="Matriculado",$D136="Pré-inscrito"),(TODAY()-DATA.SAGA!$B136)/365*12,"*"))</f>
        <v>43.791780821917811</v>
      </c>
      <c r="K136" s="9" t="str">
        <f t="shared" si="11"/>
        <v>Formado</v>
      </c>
      <c r="L136" s="9">
        <f t="shared" ca="1" si="12"/>
        <v>43.791780821917811</v>
      </c>
      <c r="M136" s="7" t="str">
        <f t="shared" ca="1" si="13"/>
        <v>Egresso</v>
      </c>
      <c r="N136" s="9" t="str">
        <f t="shared" si="14"/>
        <v>*</v>
      </c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7" t="str">
        <f>IF(LEFT(DATA.SAGA!$C137,8)="Mestrado","Mestrado",
IF(LEFT(DATA.SAGA!C137,9)="Doutorado","Doutorado",
"Pós-Doutorado"))</f>
        <v>Mestrado</v>
      </c>
      <c r="B137" s="7" t="str">
        <f>DATA.SAGA!$D137</f>
        <v>Júlia Ribeiro Lemos</v>
      </c>
      <c r="C137" s="7" t="str">
        <f>IF(DATA.SAGA!$F137="","Sem orientador",DATA.SAGA!$F137)</f>
        <v>EDF1074 - Patrícia Vigário</v>
      </c>
      <c r="D137" s="7" t="str">
        <f>DATA.SAGA!$H137</f>
        <v>Formado</v>
      </c>
      <c r="E137" s="7" t="str">
        <f>IF(DATA.SAGA!J137="","*",DATA.SAGA!J137)</f>
        <v>RJ</v>
      </c>
      <c r="F137" s="7">
        <f>YEAR(DATA.SAGA!$B137)</f>
        <v>2015</v>
      </c>
      <c r="G137" s="8" t="str">
        <f>IF(OR($D137="Pré-Inscrito",$D137="Matriculado",$D137="Trancado"),
IF($A137="Mestrado",DATA.SAGA!$B137+(365*24/12),DATA.SAGA!$B137+(365*48/12)),"*")</f>
        <v>*</v>
      </c>
      <c r="H137" s="9" t="str">
        <f t="shared" si="15"/>
        <v>*</v>
      </c>
      <c r="I137" s="7">
        <f>IF(DATA.SAGA!$I137="","*",YEAR(DATA.SAGA!$I137))</f>
        <v>2017</v>
      </c>
      <c r="J137" s="9">
        <f ca="1">IF($D137="Formado",(DATA.SAGA!$I137-DATA.SAGA!$B137)/365*12,
IF(OR($D137="Pré-Inscrito",$D137="Matriculado",$D137="Pré-inscrito"),(TODAY()-DATA.SAGA!$B137)/365*12,"*"))</f>
        <v>25.347945205479455</v>
      </c>
      <c r="K137" s="9" t="str">
        <f t="shared" si="11"/>
        <v>Formado</v>
      </c>
      <c r="L137" s="9">
        <f t="shared" ca="1" si="12"/>
        <v>25.347945205479455</v>
      </c>
      <c r="M137" s="7" t="str">
        <f t="shared" ca="1" si="13"/>
        <v>Egresso &gt; 5 anos</v>
      </c>
      <c r="N137" s="9" t="str">
        <f t="shared" si="14"/>
        <v>*</v>
      </c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7" t="str">
        <f>IF(LEFT(DATA.SAGA!$C138,8)="Mestrado","Mestrado",
IF(LEFT(DATA.SAGA!C138,9)="Doutorado","Doutorado",
"Pós-Doutorado"))</f>
        <v>Mestrado</v>
      </c>
      <c r="B138" s="7" t="str">
        <f>DATA.SAGA!$D138</f>
        <v>Maicom da Silva Lima</v>
      </c>
      <c r="C138" s="7" t="str">
        <f>IF(DATA.SAGA!$F138="","Sem orientador",DATA.SAGA!$F138)</f>
        <v>FTO1137 - Ney Filho</v>
      </c>
      <c r="D138" s="7" t="str">
        <f>DATA.SAGA!$H138</f>
        <v>Formado</v>
      </c>
      <c r="E138" s="7" t="str">
        <f>IF(DATA.SAGA!J138="","*",DATA.SAGA!J138)</f>
        <v>RJ</v>
      </c>
      <c r="F138" s="7">
        <f>YEAR(DATA.SAGA!$B138)</f>
        <v>2015</v>
      </c>
      <c r="G138" s="8" t="str">
        <f>IF(OR($D138="Pré-Inscrito",$D138="Matriculado",$D138="Trancado"),
IF($A138="Mestrado",DATA.SAGA!$B138+(365*24/12),DATA.SAGA!$B138+(365*48/12)),"*")</f>
        <v>*</v>
      </c>
      <c r="H138" s="9" t="str">
        <f t="shared" si="15"/>
        <v>*</v>
      </c>
      <c r="I138" s="7">
        <f>IF(DATA.SAGA!$I138="","*",YEAR(DATA.SAGA!$I138))</f>
        <v>2017</v>
      </c>
      <c r="J138" s="9">
        <f ca="1">IF($D138="Formado",(DATA.SAGA!$I138-DATA.SAGA!$B138)/365*12,
IF(OR($D138="Pré-Inscrito",$D138="Matriculado",$D138="Pré-inscrito"),(TODAY()-DATA.SAGA!$B138)/365*12,"*"))</f>
        <v>19.101369863013698</v>
      </c>
      <c r="K138" s="9" t="str">
        <f t="shared" si="11"/>
        <v>Formado</v>
      </c>
      <c r="L138" s="9">
        <f t="shared" ca="1" si="12"/>
        <v>19.101369863013698</v>
      </c>
      <c r="M138" s="7" t="str">
        <f t="shared" ca="1" si="13"/>
        <v>Egresso &gt; 5 anos</v>
      </c>
      <c r="N138" s="9" t="str">
        <f t="shared" si="14"/>
        <v>*</v>
      </c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7" t="str">
        <f>IF(LEFT(DATA.SAGA!$C139,8)="Mestrado","Mestrado",
IF(LEFT(DATA.SAGA!C139,9)="Doutorado","Doutorado",
"Pós-Doutorado"))</f>
        <v>Mestrado</v>
      </c>
      <c r="B139" s="7" t="str">
        <f>DATA.SAGA!$D139</f>
        <v>Aline Souza Gomes</v>
      </c>
      <c r="C139" s="7" t="str">
        <f>IF(DATA.SAGA!$F139="","Sem orientador",DATA.SAGA!$F139)</f>
        <v>FTO1137 - Ney Filho</v>
      </c>
      <c r="D139" s="7" t="str">
        <f>DATA.SAGA!$H139</f>
        <v>Formado</v>
      </c>
      <c r="E139" s="7" t="str">
        <f>IF(DATA.SAGA!J139="","*",DATA.SAGA!J139)</f>
        <v>*</v>
      </c>
      <c r="F139" s="7">
        <f>YEAR(DATA.SAGA!$B139)</f>
        <v>2015</v>
      </c>
      <c r="G139" s="8" t="str">
        <f>IF(OR($D139="Pré-Inscrito",$D139="Matriculado",$D139="Trancado"),
IF($A139="Mestrado",DATA.SAGA!$B139+(365*24/12),DATA.SAGA!$B139+(365*48/12)),"*")</f>
        <v>*</v>
      </c>
      <c r="H139" s="9" t="str">
        <f t="shared" si="15"/>
        <v>*</v>
      </c>
      <c r="I139" s="7">
        <f>IF(DATA.SAGA!$I139="","*",YEAR(DATA.SAGA!$I139))</f>
        <v>2017</v>
      </c>
      <c r="J139" s="9">
        <f ca="1">IF($D139="Formado",(DATA.SAGA!$I139-DATA.SAGA!$B139)/365*12,
IF(OR($D139="Pré-Inscrito",$D139="Matriculado",$D139="Pré-inscrito"),(TODAY()-DATA.SAGA!$B139)/365*12,"*"))</f>
        <v>24.789041095890411</v>
      </c>
      <c r="K139" s="9" t="str">
        <f t="shared" si="11"/>
        <v>Formado</v>
      </c>
      <c r="L139" s="9">
        <f t="shared" ca="1" si="12"/>
        <v>24.789041095890411</v>
      </c>
      <c r="M139" s="7" t="str">
        <f t="shared" ca="1" si="13"/>
        <v>Egresso &gt; 5 anos</v>
      </c>
      <c r="N139" s="9" t="str">
        <f t="shared" si="14"/>
        <v>*</v>
      </c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7" t="str">
        <f>IF(LEFT(DATA.SAGA!$C140,8)="Mestrado","Mestrado",
IF(LEFT(DATA.SAGA!C140,9)="Doutorado","Doutorado",
"Pós-Doutorado"))</f>
        <v>Mestrado</v>
      </c>
      <c r="B140" s="7" t="str">
        <f>DATA.SAGA!$D140</f>
        <v>Hermano Gurgel Batista</v>
      </c>
      <c r="C140" s="7" t="str">
        <f>IF(DATA.SAGA!$F140="","Sem orientador",DATA.SAGA!$F140)</f>
        <v>FTO1079 - Julio G. Silva</v>
      </c>
      <c r="D140" s="7" t="str">
        <f>DATA.SAGA!$H140</f>
        <v>Formado</v>
      </c>
      <c r="E140" s="7" t="str">
        <f>IF(DATA.SAGA!J140="","*",DATA.SAGA!J140)</f>
        <v>CE</v>
      </c>
      <c r="F140" s="7">
        <f>YEAR(DATA.SAGA!$B140)</f>
        <v>2015</v>
      </c>
      <c r="G140" s="8" t="str">
        <f>IF(OR($D140="Pré-Inscrito",$D140="Matriculado",$D140="Trancado"),
IF($A140="Mestrado",DATA.SAGA!$B140+(365*24/12),DATA.SAGA!$B140+(365*48/12)),"*")</f>
        <v>*</v>
      </c>
      <c r="H140" s="9" t="str">
        <f t="shared" si="15"/>
        <v>*</v>
      </c>
      <c r="I140" s="7">
        <f>IF(DATA.SAGA!$I140="","*",YEAR(DATA.SAGA!$I140))</f>
        <v>2017</v>
      </c>
      <c r="J140" s="9">
        <f ca="1">IF($D140="Formado",(DATA.SAGA!$I140-DATA.SAGA!$B140)/365*12,
IF(OR($D140="Pré-Inscrito",$D140="Matriculado",$D140="Pré-inscrito"),(TODAY()-DATA.SAGA!$B140)/365*12,"*"))</f>
        <v>26.005479452054793</v>
      </c>
      <c r="K140" s="9" t="str">
        <f t="shared" si="11"/>
        <v>Formado</v>
      </c>
      <c r="L140" s="9">
        <f t="shared" ca="1" si="12"/>
        <v>26.005479452054793</v>
      </c>
      <c r="M140" s="7" t="str">
        <f t="shared" ca="1" si="13"/>
        <v>Egresso &gt; 5 anos</v>
      </c>
      <c r="N140" s="9" t="str">
        <f t="shared" si="14"/>
        <v>*</v>
      </c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7" t="str">
        <f>IF(LEFT(DATA.SAGA!$C141,8)="Mestrado","Mestrado",
IF(LEFT(DATA.SAGA!C141,9)="Doutorado","Doutorado",
"Pós-Doutorado"))</f>
        <v>Mestrado</v>
      </c>
      <c r="B141" s="7" t="str">
        <f>DATA.SAGA!$D141</f>
        <v>Raísa Martins Borghi</v>
      </c>
      <c r="C141" s="7" t="str">
        <f>IF(DATA.SAGA!$F141="","Sem orientador",DATA.SAGA!$F141)</f>
        <v>Sem orientador</v>
      </c>
      <c r="D141" s="7" t="str">
        <f>DATA.SAGA!$H141</f>
        <v>Cancelado</v>
      </c>
      <c r="E141" s="7" t="str">
        <f>IF(DATA.SAGA!J141="","*",DATA.SAGA!J141)</f>
        <v>RJ</v>
      </c>
      <c r="F141" s="7">
        <f>YEAR(DATA.SAGA!$B141)</f>
        <v>2015</v>
      </c>
      <c r="G141" s="8" t="str">
        <f>IF(OR($D141="Pré-Inscrito",$D141="Matriculado",$D141="Trancado"),
IF($A141="Mestrado",DATA.SAGA!$B141+(365*24/12),DATA.SAGA!$B141+(365*48/12)),"*")</f>
        <v>*</v>
      </c>
      <c r="H141" s="9" t="str">
        <f t="shared" si="15"/>
        <v>*</v>
      </c>
      <c r="I141" s="7" t="str">
        <f>IF(DATA.SAGA!$I141="","*",YEAR(DATA.SAGA!$I141))</f>
        <v>*</v>
      </c>
      <c r="J141" s="9" t="str">
        <f ca="1">IF($D141="Formado",(DATA.SAGA!$I141-DATA.SAGA!$B141)/365*12,
IF(OR($D141="Pré-Inscrito",$D141="Matriculado",$D141="Pré-inscrito"),(TODAY()-DATA.SAGA!$B141)/365*12,"*"))</f>
        <v>*</v>
      </c>
      <c r="K141" s="9" t="str">
        <f t="shared" si="11"/>
        <v>Cancelado</v>
      </c>
      <c r="L141" s="9" t="str">
        <f t="shared" si="12"/>
        <v>*</v>
      </c>
      <c r="M141" s="7" t="str">
        <f t="shared" ca="1" si="13"/>
        <v>*</v>
      </c>
      <c r="N141" s="9" t="str">
        <f t="shared" si="14"/>
        <v>*</v>
      </c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7" t="str">
        <f>IF(LEFT(DATA.SAGA!$C142,8)="Mestrado","Mestrado",
IF(LEFT(DATA.SAGA!C142,9)="Doutorado","Doutorado",
"Pós-Doutorado"))</f>
        <v>Mestrado</v>
      </c>
      <c r="B142" s="7" t="str">
        <f>DATA.SAGA!$D142</f>
        <v>Maria Alice Mainenti Pagnez</v>
      </c>
      <c r="C142" s="7" t="str">
        <f>IF(DATA.SAGA!$F142="","Sem orientador",DATA.SAGA!$F142)</f>
        <v>FTO1124 - Leandro Nogueira</v>
      </c>
      <c r="D142" s="7" t="str">
        <f>DATA.SAGA!$H142</f>
        <v>Formado</v>
      </c>
      <c r="E142" s="7" t="str">
        <f>IF(DATA.SAGA!J142="","*",DATA.SAGA!J142)</f>
        <v>RJ</v>
      </c>
      <c r="F142" s="7">
        <f>YEAR(DATA.SAGA!$B142)</f>
        <v>2015</v>
      </c>
      <c r="G142" s="8" t="str">
        <f>IF(OR($D142="Pré-Inscrito",$D142="Matriculado",$D142="Trancado"),
IF($A142="Mestrado",DATA.SAGA!$B142+(365*24/12),DATA.SAGA!$B142+(365*48/12)),"*")</f>
        <v>*</v>
      </c>
      <c r="H142" s="9" t="str">
        <f t="shared" si="15"/>
        <v>*</v>
      </c>
      <c r="I142" s="7">
        <f>IF(DATA.SAGA!$I142="","*",YEAR(DATA.SAGA!$I142))</f>
        <v>2017</v>
      </c>
      <c r="J142" s="9">
        <f ca="1">IF($D142="Formado",(DATA.SAGA!$I142-DATA.SAGA!$B142)/365*12,
IF(OR($D142="Pré-Inscrito",$D142="Matriculado",$D142="Pré-inscrito"),(TODAY()-DATA.SAGA!$B142)/365*12,"*"))</f>
        <v>22.553424657534247</v>
      </c>
      <c r="K142" s="9" t="str">
        <f t="shared" si="11"/>
        <v>Formado</v>
      </c>
      <c r="L142" s="9">
        <f t="shared" ca="1" si="12"/>
        <v>22.553424657534247</v>
      </c>
      <c r="M142" s="7" t="str">
        <f t="shared" ca="1" si="13"/>
        <v>Egresso &gt; 5 anos</v>
      </c>
      <c r="N142" s="9" t="str">
        <f t="shared" si="14"/>
        <v>*</v>
      </c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7" t="str">
        <f>IF(LEFT(DATA.SAGA!$C143,8)="Mestrado","Mestrado",
IF(LEFT(DATA.SAGA!C143,9)="Doutorado","Doutorado",
"Pós-Doutorado"))</f>
        <v>Mestrado</v>
      </c>
      <c r="B143" s="7" t="str">
        <f>DATA.SAGA!$D143</f>
        <v>Christiane Melo Almeida</v>
      </c>
      <c r="C143" s="7" t="str">
        <f>IF(DATA.SAGA!$F143="","Sem orientador",DATA.SAGA!$F143)</f>
        <v>FTO1083 - Fernando Silva</v>
      </c>
      <c r="D143" s="7" t="str">
        <f>DATA.SAGA!$H143</f>
        <v>Formado</v>
      </c>
      <c r="E143" s="7" t="str">
        <f>IF(DATA.SAGA!J143="","*",DATA.SAGA!J143)</f>
        <v>MG</v>
      </c>
      <c r="F143" s="7">
        <f>YEAR(DATA.SAGA!$B143)</f>
        <v>2015</v>
      </c>
      <c r="G143" s="8" t="str">
        <f>IF(OR($D143="Pré-Inscrito",$D143="Matriculado",$D143="Trancado"),
IF($A143="Mestrado",DATA.SAGA!$B143+(365*24/12),DATA.SAGA!$B143+(365*48/12)),"*")</f>
        <v>*</v>
      </c>
      <c r="H143" s="9" t="str">
        <f t="shared" si="15"/>
        <v>*</v>
      </c>
      <c r="I143" s="7">
        <f>IF(DATA.SAGA!$I143="","*",YEAR(DATA.SAGA!$I143))</f>
        <v>2017</v>
      </c>
      <c r="J143" s="9">
        <f ca="1">IF($D143="Formado",(DATA.SAGA!$I143-DATA.SAGA!$B143)/365*12,
IF(OR($D143="Pré-Inscrito",$D143="Matriculado",$D143="Pré-inscrito"),(TODAY()-DATA.SAGA!$B143)/365*12,"*"))</f>
        <v>22.06027397260274</v>
      </c>
      <c r="K143" s="9" t="str">
        <f t="shared" si="11"/>
        <v>Formado</v>
      </c>
      <c r="L143" s="9">
        <f t="shared" ca="1" si="12"/>
        <v>22.06027397260274</v>
      </c>
      <c r="M143" s="7" t="str">
        <f t="shared" ca="1" si="13"/>
        <v>Egresso &gt; 5 anos</v>
      </c>
      <c r="N143" s="9" t="str">
        <f t="shared" si="14"/>
        <v>*</v>
      </c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7" t="str">
        <f>IF(LEFT(DATA.SAGA!$C144,8)="Mestrado","Mestrado",
IF(LEFT(DATA.SAGA!C144,9)="Doutorado","Doutorado",
"Pós-Doutorado"))</f>
        <v>Mestrado</v>
      </c>
      <c r="B144" s="7" t="str">
        <f>DATA.SAGA!$D144</f>
        <v>Adrea Leal da Hora</v>
      </c>
      <c r="C144" s="7" t="str">
        <f>IF(DATA.SAGA!$F144="","Sem orientador",DATA.SAGA!$F144)</f>
        <v>FTO1101 - Agnaldo Lopes</v>
      </c>
      <c r="D144" s="7" t="str">
        <f>DATA.SAGA!$H144</f>
        <v>Formado</v>
      </c>
      <c r="E144" s="7" t="str">
        <f>IF(DATA.SAGA!J144="","*",DATA.SAGA!J144)</f>
        <v>RJ</v>
      </c>
      <c r="F144" s="7">
        <f>YEAR(DATA.SAGA!$B144)</f>
        <v>2015</v>
      </c>
      <c r="G144" s="8" t="str">
        <f>IF(OR($D144="Pré-Inscrito",$D144="Matriculado",$D144="Trancado"),
IF($A144="Mestrado",DATA.SAGA!$B144+(365*24/12),DATA.SAGA!$B144+(365*48/12)),"*")</f>
        <v>*</v>
      </c>
      <c r="H144" s="9" t="str">
        <f t="shared" si="15"/>
        <v>*</v>
      </c>
      <c r="I144" s="7">
        <f>IF(DATA.SAGA!$I144="","*",YEAR(DATA.SAGA!$I144))</f>
        <v>2017</v>
      </c>
      <c r="J144" s="9">
        <f ca="1">IF($D144="Formado",(DATA.SAGA!$I144-DATA.SAGA!$B144)/365*12,
IF(OR($D144="Pré-Inscrito",$D144="Matriculado",$D144="Pré-inscrito"),(TODAY()-DATA.SAGA!$B144)/365*12,"*"))</f>
        <v>23.013698630136986</v>
      </c>
      <c r="K144" s="9" t="str">
        <f t="shared" si="11"/>
        <v>Formado</v>
      </c>
      <c r="L144" s="9">
        <f t="shared" ca="1" si="12"/>
        <v>23.013698630136986</v>
      </c>
      <c r="M144" s="7" t="str">
        <f t="shared" ca="1" si="13"/>
        <v>Egresso &gt; 5 anos</v>
      </c>
      <c r="N144" s="9" t="str">
        <f t="shared" si="14"/>
        <v>*</v>
      </c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7" t="str">
        <f>IF(LEFT(DATA.SAGA!$C145,8)="Mestrado","Mestrado",
IF(LEFT(DATA.SAGA!C145,9)="Doutorado","Doutorado",
"Pós-Doutorado"))</f>
        <v>Mestrado</v>
      </c>
      <c r="B145" s="7" t="str">
        <f>DATA.SAGA!$D145</f>
        <v>Vanessa Paes Fernandes</v>
      </c>
      <c r="C145" s="7" t="str">
        <f>IF(DATA.SAGA!$F145="","Sem orientador",DATA.SAGA!$F145)</f>
        <v>FTO1079 - Julio G. Silva</v>
      </c>
      <c r="D145" s="7" t="str">
        <f>DATA.SAGA!$H145</f>
        <v>Formado</v>
      </c>
      <c r="E145" s="7" t="str">
        <f>IF(DATA.SAGA!J145="","*",DATA.SAGA!J145)</f>
        <v>RJ</v>
      </c>
      <c r="F145" s="7">
        <f>YEAR(DATA.SAGA!$B145)</f>
        <v>2015</v>
      </c>
      <c r="G145" s="8" t="str">
        <f>IF(OR($D145="Pré-Inscrito",$D145="Matriculado",$D145="Trancado"),
IF($A145="Mestrado",DATA.SAGA!$B145+(365*24/12),DATA.SAGA!$B145+(365*48/12)),"*")</f>
        <v>*</v>
      </c>
      <c r="H145" s="9" t="str">
        <f t="shared" si="15"/>
        <v>*</v>
      </c>
      <c r="I145" s="7">
        <f>IF(DATA.SAGA!$I145="","*",YEAR(DATA.SAGA!$I145))</f>
        <v>2017</v>
      </c>
      <c r="J145" s="9">
        <f ca="1">IF($D145="Formado",(DATA.SAGA!$I145-DATA.SAGA!$B145)/365*12,
IF(OR($D145="Pré-Inscrito",$D145="Matriculado",$D145="Pré-inscrito"),(TODAY()-DATA.SAGA!$B145)/365*12,"*"))</f>
        <v>21.830136986301369</v>
      </c>
      <c r="K145" s="9" t="str">
        <f t="shared" si="11"/>
        <v>Formado</v>
      </c>
      <c r="L145" s="9">
        <f t="shared" ca="1" si="12"/>
        <v>21.830136986301369</v>
      </c>
      <c r="M145" s="7" t="str">
        <f t="shared" ca="1" si="13"/>
        <v>Egresso &gt; 5 anos</v>
      </c>
      <c r="N145" s="9" t="str">
        <f t="shared" si="14"/>
        <v>*</v>
      </c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7" t="str">
        <f>IF(LEFT(DATA.SAGA!$C146,8)="Mestrado","Mestrado",
IF(LEFT(DATA.SAGA!C146,9)="Doutorado","Doutorado",
"Pós-Doutorado"))</f>
        <v>Mestrado</v>
      </c>
      <c r="B146" s="7" t="str">
        <f>DATA.SAGA!$D146</f>
        <v>Thiago Vilas Boas Guimarães</v>
      </c>
      <c r="C146" s="7" t="str">
        <f>IF(DATA.SAGA!$F146="","Sem orientador",DATA.SAGA!$F146)</f>
        <v>Sem orientador</v>
      </c>
      <c r="D146" s="7" t="str">
        <f>DATA.SAGA!$H146</f>
        <v>Desligado</v>
      </c>
      <c r="E146" s="7" t="str">
        <f>IF(DATA.SAGA!J146="","*",DATA.SAGA!J146)</f>
        <v>RJ</v>
      </c>
      <c r="F146" s="7">
        <f>YEAR(DATA.SAGA!$B146)</f>
        <v>2015</v>
      </c>
      <c r="G146" s="8" t="str">
        <f>IF(OR($D146="Pré-Inscrito",$D146="Matriculado",$D146="Trancado"),
IF($A146="Mestrado",DATA.SAGA!$B146+(365*24/12),DATA.SAGA!$B146+(365*48/12)),"*")</f>
        <v>*</v>
      </c>
      <c r="H146" s="9" t="str">
        <f t="shared" si="15"/>
        <v>*</v>
      </c>
      <c r="I146" s="7" t="str">
        <f>IF(DATA.SAGA!$I146="","*",YEAR(DATA.SAGA!$I146))</f>
        <v>*</v>
      </c>
      <c r="J146" s="9" t="str">
        <f ca="1">IF($D146="Formado",(DATA.SAGA!$I146-DATA.SAGA!$B146)/365*12,
IF(OR($D146="Pré-Inscrito",$D146="Matriculado",$D146="Pré-inscrito"),(TODAY()-DATA.SAGA!$B146)/365*12,"*"))</f>
        <v>*</v>
      </c>
      <c r="K146" s="9" t="str">
        <f t="shared" si="11"/>
        <v>Desligado</v>
      </c>
      <c r="L146" s="9" t="str">
        <f t="shared" si="12"/>
        <v>*</v>
      </c>
      <c r="M146" s="7" t="str">
        <f t="shared" ca="1" si="13"/>
        <v>*</v>
      </c>
      <c r="N146" s="9" t="str">
        <f t="shared" si="14"/>
        <v>*</v>
      </c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7" t="str">
        <f>IF(LEFT(DATA.SAGA!$C147,8)="Mestrado","Mestrado",
IF(LEFT(DATA.SAGA!C147,9)="Doutorado","Doutorado",
"Pós-Doutorado"))</f>
        <v>Doutorado</v>
      </c>
      <c r="B147" s="7" t="str">
        <f>DATA.SAGA!$D147</f>
        <v>Vívian Pinto de Almeida</v>
      </c>
      <c r="C147" s="7" t="str">
        <f>IF(DATA.SAGA!$F147="","Sem orientador",DATA.SAGA!$F147)</f>
        <v>FTO1101 - Agnaldo Lopes</v>
      </c>
      <c r="D147" s="7" t="str">
        <f>DATA.SAGA!$H147</f>
        <v>Formado</v>
      </c>
      <c r="E147" s="7" t="str">
        <f>IF(DATA.SAGA!J147="","*",DATA.SAGA!J147)</f>
        <v>RJ</v>
      </c>
      <c r="F147" s="7">
        <f>YEAR(DATA.SAGA!$B147)</f>
        <v>2015</v>
      </c>
      <c r="G147" s="8" t="str">
        <f>IF(OR($D147="Pré-Inscrito",$D147="Matriculado",$D147="Trancado"),
IF($A147="Mestrado",DATA.SAGA!$B147+(365*24/12),DATA.SAGA!$B147+(365*48/12)),"*")</f>
        <v>*</v>
      </c>
      <c r="H147" s="9" t="str">
        <f t="shared" si="15"/>
        <v>*</v>
      </c>
      <c r="I147" s="7">
        <f>IF(DATA.SAGA!$I147="","*",YEAR(DATA.SAGA!$I147))</f>
        <v>2018</v>
      </c>
      <c r="J147" s="9">
        <f ca="1">IF($D147="Formado",(DATA.SAGA!$I147-DATA.SAGA!$B147)/365*12,
IF(OR($D147="Pré-Inscrito",$D147="Matriculado",$D147="Pré-inscrito"),(TODAY()-DATA.SAGA!$B147)/365*12,"*"))</f>
        <v>39.747945205479454</v>
      </c>
      <c r="K147" s="9" t="str">
        <f t="shared" si="11"/>
        <v>Formado</v>
      </c>
      <c r="L147" s="9">
        <f t="shared" ca="1" si="12"/>
        <v>39.747945205479454</v>
      </c>
      <c r="M147" s="7" t="str">
        <f t="shared" ca="1" si="13"/>
        <v>Egresso</v>
      </c>
      <c r="N147" s="9" t="str">
        <f t="shared" si="14"/>
        <v>Sim</v>
      </c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7" t="str">
        <f>IF(LEFT(DATA.SAGA!$C148,8)="Mestrado","Mestrado",
IF(LEFT(DATA.SAGA!C148,9)="Doutorado","Doutorado",
"Pós-Doutorado"))</f>
        <v>Doutorado</v>
      </c>
      <c r="B148" s="7" t="str">
        <f>DATA.SAGA!$D148</f>
        <v>Tatiana Rafaela de Lemos Lima</v>
      </c>
      <c r="C148" s="7" t="str">
        <f>IF(DATA.SAGA!$F148="","Sem orientador",DATA.SAGA!$F148)</f>
        <v>FTO1101 - Agnaldo Lopes</v>
      </c>
      <c r="D148" s="7" t="str">
        <f>DATA.SAGA!$H148</f>
        <v>Formado</v>
      </c>
      <c r="E148" s="7" t="str">
        <f>IF(DATA.SAGA!J148="","*",DATA.SAGA!J148)</f>
        <v>RJ</v>
      </c>
      <c r="F148" s="7">
        <f>YEAR(DATA.SAGA!$B148)</f>
        <v>2015</v>
      </c>
      <c r="G148" s="8" t="str">
        <f>IF(OR($D148="Pré-Inscrito",$D148="Matriculado",$D148="Trancado"),
IF($A148="Mestrado",DATA.SAGA!$B148+(365*24/12),DATA.SAGA!$B148+(365*48/12)),"*")</f>
        <v>*</v>
      </c>
      <c r="H148" s="9" t="str">
        <f t="shared" si="15"/>
        <v>*</v>
      </c>
      <c r="I148" s="7">
        <f>IF(DATA.SAGA!$I148="","*",YEAR(DATA.SAGA!$I148))</f>
        <v>2019</v>
      </c>
      <c r="J148" s="9">
        <f ca="1">IF($D148="Formado",(DATA.SAGA!$I148-DATA.SAGA!$B148)/365*12,
IF(OR($D148="Pré-Inscrito",$D148="Matriculado",$D148="Pré-inscrito"),(TODAY()-DATA.SAGA!$B148)/365*12,"*"))</f>
        <v>48.164383561643831</v>
      </c>
      <c r="K148" s="9" t="str">
        <f t="shared" si="11"/>
        <v>Formado</v>
      </c>
      <c r="L148" s="9">
        <f t="shared" ca="1" si="12"/>
        <v>48.164383561643831</v>
      </c>
      <c r="M148" s="7" t="str">
        <f t="shared" ca="1" si="13"/>
        <v>Egresso</v>
      </c>
      <c r="N148" s="9" t="str">
        <f t="shared" si="14"/>
        <v>Sim</v>
      </c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7" t="str">
        <f>IF(LEFT(DATA.SAGA!$C149,8)="Mestrado","Mestrado",
IF(LEFT(DATA.SAGA!C149,9)="Doutorado","Doutorado",
"Pós-Doutorado"))</f>
        <v>Doutorado</v>
      </c>
      <c r="B149" s="7" t="str">
        <f>DATA.SAGA!$D149</f>
        <v>Luciano Teixeira dos Santos</v>
      </c>
      <c r="C149" s="7" t="str">
        <f>IF(DATA.SAGA!$F149="","Sem orientador",DATA.SAGA!$F149)</f>
        <v>FTO1124 - Leandro Nogueira</v>
      </c>
      <c r="D149" s="7" t="str">
        <f>DATA.SAGA!$H149</f>
        <v>Formado</v>
      </c>
      <c r="E149" s="7" t="str">
        <f>IF(DATA.SAGA!J149="","*",DATA.SAGA!J149)</f>
        <v>RJ</v>
      </c>
      <c r="F149" s="7">
        <f>YEAR(DATA.SAGA!$B149)</f>
        <v>2015</v>
      </c>
      <c r="G149" s="8" t="str">
        <f>IF(OR($D149="Pré-Inscrito",$D149="Matriculado",$D149="Trancado"),
IF($A149="Mestrado",DATA.SAGA!$B149+(365*24/12),DATA.SAGA!$B149+(365*48/12)),"*")</f>
        <v>*</v>
      </c>
      <c r="H149" s="9" t="str">
        <f t="shared" si="15"/>
        <v>*</v>
      </c>
      <c r="I149" s="7">
        <f>IF(DATA.SAGA!$I149="","*",YEAR(DATA.SAGA!$I149))</f>
        <v>2019</v>
      </c>
      <c r="J149" s="9">
        <f ca="1">IF($D149="Formado",(DATA.SAGA!$I149-DATA.SAGA!$B149)/365*12,
IF(OR($D149="Pré-Inscrito",$D149="Matriculado",$D149="Pré-inscrito"),(TODAY()-DATA.SAGA!$B149)/365*12,"*"))</f>
        <v>47.934246575342463</v>
      </c>
      <c r="K149" s="9" t="str">
        <f t="shared" si="11"/>
        <v>Formado</v>
      </c>
      <c r="L149" s="9">
        <f t="shared" ca="1" si="12"/>
        <v>47.934246575342463</v>
      </c>
      <c r="M149" s="7" t="str">
        <f t="shared" ca="1" si="13"/>
        <v>Egresso</v>
      </c>
      <c r="N149" s="9" t="str">
        <f t="shared" si="14"/>
        <v>*</v>
      </c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7" t="str">
        <f>IF(LEFT(DATA.SAGA!$C150,8)="Mestrado","Mestrado",
IF(LEFT(DATA.SAGA!C150,9)="Doutorado","Doutorado",
"Pós-Doutorado"))</f>
        <v>Doutorado</v>
      </c>
      <c r="B150" s="7" t="str">
        <f>DATA.SAGA!$D150</f>
        <v>Fabiana Azevedo Terra Cunha Belache</v>
      </c>
      <c r="C150" s="7" t="str">
        <f>IF(DATA.SAGA!$F150="","Sem orientador",DATA.SAGA!$F150)</f>
        <v>FTO1137 - Ney Filho</v>
      </c>
      <c r="D150" s="7" t="str">
        <f>DATA.SAGA!$H150</f>
        <v>Formado</v>
      </c>
      <c r="E150" s="7" t="str">
        <f>IF(DATA.SAGA!J150="","*",DATA.SAGA!J150)</f>
        <v>RJ</v>
      </c>
      <c r="F150" s="7">
        <f>YEAR(DATA.SAGA!$B150)</f>
        <v>2015</v>
      </c>
      <c r="G150" s="8" t="str">
        <f>IF(OR($D150="Pré-Inscrito",$D150="Matriculado",$D150="Trancado"),
IF($A150="Mestrado",DATA.SAGA!$B150+(365*24/12),DATA.SAGA!$B150+(365*48/12)),"*")</f>
        <v>*</v>
      </c>
      <c r="H150" s="9" t="str">
        <f t="shared" si="15"/>
        <v>*</v>
      </c>
      <c r="I150" s="7">
        <f>IF(DATA.SAGA!$I150="","*",YEAR(DATA.SAGA!$I150))</f>
        <v>2019</v>
      </c>
      <c r="J150" s="9">
        <f ca="1">IF($D150="Formado",(DATA.SAGA!$I150-DATA.SAGA!$B150)/365*12,
IF(OR($D150="Pré-Inscrito",$D150="Matriculado",$D150="Pré-inscrito"),(TODAY()-DATA.SAGA!$B150)/365*12,"*"))</f>
        <v>48.295890410958904</v>
      </c>
      <c r="K150" s="9" t="str">
        <f t="shared" si="11"/>
        <v>Formado</v>
      </c>
      <c r="L150" s="9">
        <f t="shared" ca="1" si="12"/>
        <v>48.295890410958904</v>
      </c>
      <c r="M150" s="7" t="str">
        <f t="shared" ca="1" si="13"/>
        <v>Egresso</v>
      </c>
      <c r="N150" s="9" t="str">
        <f t="shared" si="14"/>
        <v>Sim</v>
      </c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7" t="str">
        <f>IF(LEFT(DATA.SAGA!$C151,8)="Mestrado","Mestrado",
IF(LEFT(DATA.SAGA!C151,9)="Doutorado","Doutorado",
"Pós-Doutorado"))</f>
        <v>Doutorado</v>
      </c>
      <c r="B151" s="7" t="str">
        <f>DATA.SAGA!$D151</f>
        <v>Camilla Polonini Martins</v>
      </c>
      <c r="C151" s="7" t="str">
        <f>IF(DATA.SAGA!$F151="","Sem orientador",DATA.SAGA!$F151)</f>
        <v>FTO1111 - Laura Oliveira</v>
      </c>
      <c r="D151" s="7" t="str">
        <f>DATA.SAGA!$H151</f>
        <v>Formado</v>
      </c>
      <c r="E151" s="7" t="str">
        <f>IF(DATA.SAGA!J151="","*",DATA.SAGA!J151)</f>
        <v>RJ</v>
      </c>
      <c r="F151" s="7">
        <f>YEAR(DATA.SAGA!$B151)</f>
        <v>2015</v>
      </c>
      <c r="G151" s="8" t="str">
        <f>IF(OR($D151="Pré-Inscrito",$D151="Matriculado",$D151="Trancado"),
IF($A151="Mestrado",DATA.SAGA!$B151+(365*24/12),DATA.SAGA!$B151+(365*48/12)),"*")</f>
        <v>*</v>
      </c>
      <c r="H151" s="9" t="str">
        <f t="shared" si="15"/>
        <v>*</v>
      </c>
      <c r="I151" s="7">
        <f>IF(DATA.SAGA!$I151="","*",YEAR(DATA.SAGA!$I151))</f>
        <v>2019</v>
      </c>
      <c r="J151" s="9">
        <f ca="1">IF($D151="Formado",(DATA.SAGA!$I151-DATA.SAGA!$B151)/365*12,
IF(OR($D151="Pré-Inscrito",$D151="Matriculado",$D151="Pré-inscrito"),(TODAY()-DATA.SAGA!$B151)/365*12,"*"))</f>
        <v>48.065753424657537</v>
      </c>
      <c r="K151" s="9" t="str">
        <f t="shared" si="11"/>
        <v>Formado</v>
      </c>
      <c r="L151" s="9">
        <f t="shared" ca="1" si="12"/>
        <v>48.065753424657537</v>
      </c>
      <c r="M151" s="7" t="str">
        <f t="shared" ca="1" si="13"/>
        <v>Egresso</v>
      </c>
      <c r="N151" s="9" t="str">
        <f t="shared" si="14"/>
        <v>Sim</v>
      </c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7" t="str">
        <f>IF(LEFT(DATA.SAGA!$C152,8)="Mestrado","Mestrado",
IF(LEFT(DATA.SAGA!C152,9)="Doutorado","Doutorado",
"Pós-Doutorado"))</f>
        <v>Doutorado</v>
      </c>
      <c r="B152" s="7" t="str">
        <f>DATA.SAGA!$D152</f>
        <v>Vanessa Joaquim Ribeiro Moço</v>
      </c>
      <c r="C152" s="7" t="str">
        <f>IF(DATA.SAGA!$F152="","Sem orientador",DATA.SAGA!$F152)</f>
        <v>FTO1063 - Luis Felipe Reis</v>
      </c>
      <c r="D152" s="7" t="str">
        <f>DATA.SAGA!$H152</f>
        <v>Formado</v>
      </c>
      <c r="E152" s="7" t="str">
        <f>IF(DATA.SAGA!J152="","*",DATA.SAGA!J152)</f>
        <v>RJ</v>
      </c>
      <c r="F152" s="7">
        <f>YEAR(DATA.SAGA!$B152)</f>
        <v>2015</v>
      </c>
      <c r="G152" s="8" t="str">
        <f>IF(OR($D152="Pré-Inscrito",$D152="Matriculado",$D152="Trancado"),
IF($A152="Mestrado",DATA.SAGA!$B152+(365*24/12),DATA.SAGA!$B152+(365*48/12)),"*")</f>
        <v>*</v>
      </c>
      <c r="H152" s="9" t="str">
        <f t="shared" si="15"/>
        <v>*</v>
      </c>
      <c r="I152" s="7">
        <f>IF(DATA.SAGA!$I152="","*",YEAR(DATA.SAGA!$I152))</f>
        <v>2020</v>
      </c>
      <c r="J152" s="9">
        <f ca="1">IF($D152="Formado",(DATA.SAGA!$I152-DATA.SAGA!$B152)/365*12,
IF(OR($D152="Pré-Inscrito",$D152="Matriculado",$D152="Pré-inscrito"),(TODAY()-DATA.SAGA!$B152)/365*12,"*"))</f>
        <v>58.915068493150685</v>
      </c>
      <c r="K152" s="9" t="str">
        <f t="shared" si="11"/>
        <v>Formado</v>
      </c>
      <c r="L152" s="9">
        <f t="shared" ca="1" si="12"/>
        <v>58.915068493150685</v>
      </c>
      <c r="M152" s="7" t="str">
        <f t="shared" ca="1" si="13"/>
        <v>Egresso</v>
      </c>
      <c r="N152" s="9" t="str">
        <f t="shared" si="14"/>
        <v>Sim</v>
      </c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7" t="str">
        <f>IF(LEFT(DATA.SAGA!$C153,8)="Mestrado","Mestrado",
IF(LEFT(DATA.SAGA!C153,9)="Doutorado","Doutorado",
"Pós-Doutorado"))</f>
        <v>Doutorado</v>
      </c>
      <c r="B153" s="7" t="str">
        <f>DATA.SAGA!$D153</f>
        <v>Jeter Pereira de Freitas</v>
      </c>
      <c r="C153" s="7" t="str">
        <f>IF(DATA.SAGA!$F153="","Sem orientador",DATA.SAGA!$F153)</f>
        <v>EDF1074 - Patrícia Vigário</v>
      </c>
      <c r="D153" s="7" t="str">
        <f>DATA.SAGA!$H153</f>
        <v>Formado</v>
      </c>
      <c r="E153" s="7" t="str">
        <f>IF(DATA.SAGA!J153="","*",DATA.SAGA!J153)</f>
        <v>RJ</v>
      </c>
      <c r="F153" s="7">
        <f>YEAR(DATA.SAGA!$B153)</f>
        <v>2015</v>
      </c>
      <c r="G153" s="8" t="str">
        <f>IF(OR($D153="Pré-Inscrito",$D153="Matriculado",$D153="Trancado"),
IF($A153="Mestrado",DATA.SAGA!$B153+(365*24/12),DATA.SAGA!$B153+(365*48/12)),"*")</f>
        <v>*</v>
      </c>
      <c r="H153" s="9" t="str">
        <f t="shared" si="15"/>
        <v>*</v>
      </c>
      <c r="I153" s="7">
        <f>IF(DATA.SAGA!$I153="","*",YEAR(DATA.SAGA!$I153))</f>
        <v>2020</v>
      </c>
      <c r="J153" s="9">
        <f ca="1">IF($D153="Formado",(DATA.SAGA!$I153-DATA.SAGA!$B153)/365*12,
IF(OR($D153="Pré-Inscrito",$D153="Matriculado",$D153="Pré-inscrito"),(TODAY()-DATA.SAGA!$B153)/365*12,"*"))</f>
        <v>60.032876712328772</v>
      </c>
      <c r="K153" s="9" t="str">
        <f t="shared" si="11"/>
        <v>Formado</v>
      </c>
      <c r="L153" s="9">
        <f t="shared" ca="1" si="12"/>
        <v>60.032876712328772</v>
      </c>
      <c r="M153" s="7" t="str">
        <f t="shared" ca="1" si="13"/>
        <v>Egresso</v>
      </c>
      <c r="N153" s="9" t="str">
        <f t="shared" si="14"/>
        <v>Sim</v>
      </c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7" t="str">
        <f>IF(LEFT(DATA.SAGA!$C154,8)="Mestrado","Mestrado",
IF(LEFT(DATA.SAGA!C154,9)="Doutorado","Doutorado",
"Pós-Doutorado"))</f>
        <v>Doutorado</v>
      </c>
      <c r="B154" s="7" t="str">
        <f>DATA.SAGA!$D154</f>
        <v>Michelle Costa de Mello</v>
      </c>
      <c r="C154" s="7" t="str">
        <f>IF(DATA.SAGA!$F154="","Sem orientador",DATA.SAGA!$F154)</f>
        <v>EDF1084 - Thiago Carvalho</v>
      </c>
      <c r="D154" s="7" t="str">
        <f>DATA.SAGA!$H154</f>
        <v>Formado</v>
      </c>
      <c r="E154" s="7" t="str">
        <f>IF(DATA.SAGA!J154="","*",DATA.SAGA!J154)</f>
        <v>RJ</v>
      </c>
      <c r="F154" s="7">
        <f>YEAR(DATA.SAGA!$B154)</f>
        <v>2015</v>
      </c>
      <c r="G154" s="8" t="str">
        <f>IF(OR($D154="Pré-Inscrito",$D154="Matriculado",$D154="Trancado"),
IF($A154="Mestrado",DATA.SAGA!$B154+(365*24/12),DATA.SAGA!$B154+(365*48/12)),"*")</f>
        <v>*</v>
      </c>
      <c r="H154" s="9" t="str">
        <f t="shared" si="15"/>
        <v>*</v>
      </c>
      <c r="I154" s="7">
        <f>IF(DATA.SAGA!$I154="","*",YEAR(DATA.SAGA!$I154))</f>
        <v>2019</v>
      </c>
      <c r="J154" s="9">
        <f ca="1">IF($D154="Formado",(DATA.SAGA!$I154-DATA.SAGA!$B154)/365*12,
IF(OR($D154="Pré-Inscrito",$D154="Matriculado",$D154="Pré-inscrito"),(TODAY()-DATA.SAGA!$B154)/365*12,"*"))</f>
        <v>48.953424657534249</v>
      </c>
      <c r="K154" s="9" t="str">
        <f t="shared" si="11"/>
        <v>Formado</v>
      </c>
      <c r="L154" s="9">
        <f t="shared" ca="1" si="12"/>
        <v>48.953424657534249</v>
      </c>
      <c r="M154" s="7" t="str">
        <f t="shared" ca="1" si="13"/>
        <v>Egresso</v>
      </c>
      <c r="N154" s="9" t="str">
        <f t="shared" si="14"/>
        <v>Sim</v>
      </c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7" t="str">
        <f>IF(LEFT(DATA.SAGA!$C155,8)="Mestrado","Mestrado",
IF(LEFT(DATA.SAGA!C155,9)="Doutorado","Doutorado",
"Pós-Doutorado"))</f>
        <v>Doutorado</v>
      </c>
      <c r="B155" s="7" t="str">
        <f>DATA.SAGA!$D155</f>
        <v>Pablo Rodrigo de Oliveira Silva</v>
      </c>
      <c r="C155" s="7" t="str">
        <f>IF(DATA.SAGA!$F155="","Sem orientador",DATA.SAGA!$F155)</f>
        <v>EDF1074 - Patrícia Vigário</v>
      </c>
      <c r="D155" s="7" t="str">
        <f>DATA.SAGA!$H155</f>
        <v>Formado</v>
      </c>
      <c r="E155" s="7" t="str">
        <f>IF(DATA.SAGA!J155="","*",DATA.SAGA!J155)</f>
        <v>RJ</v>
      </c>
      <c r="F155" s="7">
        <f>YEAR(DATA.SAGA!$B155)</f>
        <v>2015</v>
      </c>
      <c r="G155" s="8" t="str">
        <f>IF(OR($D155="Pré-Inscrito",$D155="Matriculado",$D155="Trancado"),
IF($A155="Mestrado",DATA.SAGA!$B155+(365*24/12),DATA.SAGA!$B155+(365*48/12)),"*")</f>
        <v>*</v>
      </c>
      <c r="H155" s="9" t="str">
        <f t="shared" si="15"/>
        <v>*</v>
      </c>
      <c r="I155" s="7">
        <f>IF(DATA.SAGA!$I155="","*",YEAR(DATA.SAGA!$I155))</f>
        <v>2020</v>
      </c>
      <c r="J155" s="9">
        <f ca="1">IF($D155="Formado",(DATA.SAGA!$I155-DATA.SAGA!$B155)/365*12,
IF(OR($D155="Pré-Inscrito",$D155="Matriculado",$D155="Pré-inscrito"),(TODAY()-DATA.SAGA!$B155)/365*12,"*"))</f>
        <v>59.112328767123287</v>
      </c>
      <c r="K155" s="9" t="str">
        <f t="shared" si="11"/>
        <v>Formado</v>
      </c>
      <c r="L155" s="9">
        <f t="shared" ca="1" si="12"/>
        <v>59.112328767123287</v>
      </c>
      <c r="M155" s="7" t="str">
        <f t="shared" ca="1" si="13"/>
        <v>Egresso</v>
      </c>
      <c r="N155" s="9" t="str">
        <f t="shared" si="14"/>
        <v>Sim</v>
      </c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7" t="str">
        <f>IF(LEFT(DATA.SAGA!$C156,8)="Mestrado","Mestrado",
IF(LEFT(DATA.SAGA!C156,9)="Doutorado","Doutorado",
"Pós-Doutorado"))</f>
        <v>Doutorado</v>
      </c>
      <c r="B156" s="7" t="str">
        <f>DATA.SAGA!$D156</f>
        <v>Frederico Barreto Kochem</v>
      </c>
      <c r="C156" s="7" t="str">
        <f>IF(DATA.SAGA!$F156="","Sem orientador",DATA.SAGA!$F156)</f>
        <v>FTO1079 - Julio G. Silva</v>
      </c>
      <c r="D156" s="7" t="str">
        <f>DATA.SAGA!$H156</f>
        <v>Formado</v>
      </c>
      <c r="E156" s="7" t="str">
        <f>IF(DATA.SAGA!J156="","*",DATA.SAGA!J156)</f>
        <v>RJ</v>
      </c>
      <c r="F156" s="7">
        <f>YEAR(DATA.SAGA!$B156)</f>
        <v>2015</v>
      </c>
      <c r="G156" s="8" t="str">
        <f>IF(OR($D156="Pré-Inscrito",$D156="Matriculado",$D156="Trancado"),
IF($A156="Mestrado",DATA.SAGA!$B156+(365*24/12),DATA.SAGA!$B156+(365*48/12)),"*")</f>
        <v>*</v>
      </c>
      <c r="H156" s="9" t="str">
        <f t="shared" si="15"/>
        <v>*</v>
      </c>
      <c r="I156" s="7">
        <f>IF(DATA.SAGA!$I156="","*",YEAR(DATA.SAGA!$I156))</f>
        <v>2019</v>
      </c>
      <c r="J156" s="9">
        <f ca="1">IF($D156="Formado",(DATA.SAGA!$I156-DATA.SAGA!$B156)/365*12,
IF(OR($D156="Pré-Inscrito",$D156="Matriculado",$D156="Pré-inscrito"),(TODAY()-DATA.SAGA!$B156)/365*12,"*"))</f>
        <v>48.032876712328772</v>
      </c>
      <c r="K156" s="9" t="str">
        <f t="shared" si="11"/>
        <v>Formado</v>
      </c>
      <c r="L156" s="9">
        <f t="shared" ca="1" si="12"/>
        <v>48.032876712328772</v>
      </c>
      <c r="M156" s="7" t="str">
        <f t="shared" ca="1" si="13"/>
        <v>Egresso</v>
      </c>
      <c r="N156" s="9" t="str">
        <f t="shared" si="14"/>
        <v>Sim</v>
      </c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7" t="str">
        <f>IF(LEFT(DATA.SAGA!$C157,8)="Mestrado","Mestrado",
IF(LEFT(DATA.SAGA!C157,9)="Doutorado","Doutorado",
"Pós-Doutorado"))</f>
        <v>Doutorado</v>
      </c>
      <c r="B157" s="7" t="str">
        <f>DATA.SAGA!$D157</f>
        <v>Natalia de Araujo Ferreira</v>
      </c>
      <c r="C157" s="7" t="str">
        <f>IF(DATA.SAGA!$F157="","Sem orientador",DATA.SAGA!$F157)</f>
        <v>FTO1096 - Arthur Ferreira</v>
      </c>
      <c r="D157" s="7" t="str">
        <f>DATA.SAGA!$H157</f>
        <v>Formado</v>
      </c>
      <c r="E157" s="7" t="str">
        <f>IF(DATA.SAGA!J157="","*",DATA.SAGA!J157)</f>
        <v>RJ</v>
      </c>
      <c r="F157" s="7">
        <f>YEAR(DATA.SAGA!$B157)</f>
        <v>2015</v>
      </c>
      <c r="G157" s="8" t="str">
        <f>IF(OR($D157="Pré-Inscrito",$D157="Matriculado",$D157="Trancado"),
IF($A157="Mestrado",DATA.SAGA!$B157+(365*24/12),DATA.SAGA!$B157+(365*48/12)),"*")</f>
        <v>*</v>
      </c>
      <c r="H157" s="9" t="str">
        <f t="shared" si="15"/>
        <v>*</v>
      </c>
      <c r="I157" s="7">
        <f>IF(DATA.SAGA!$I157="","*",YEAR(DATA.SAGA!$I157))</f>
        <v>2020</v>
      </c>
      <c r="J157" s="9">
        <f ca="1">IF($D157="Formado",(DATA.SAGA!$I157-DATA.SAGA!$B157)/365*12,
IF(OR($D157="Pré-Inscrito",$D157="Matriculado",$D157="Pré-inscrito"),(TODAY()-DATA.SAGA!$B157)/365*12,"*"))</f>
        <v>55.035616438356165</v>
      </c>
      <c r="K157" s="9" t="str">
        <f t="shared" si="11"/>
        <v>Formado</v>
      </c>
      <c r="L157" s="9">
        <f t="shared" ca="1" si="12"/>
        <v>55.035616438356165</v>
      </c>
      <c r="M157" s="7" t="str">
        <f t="shared" ca="1" si="13"/>
        <v>Egresso</v>
      </c>
      <c r="N157" s="9" t="str">
        <f t="shared" si="14"/>
        <v>Sim</v>
      </c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7" t="str">
        <f>IF(LEFT(DATA.SAGA!$C158,8)="Mestrado","Mestrado",
IF(LEFT(DATA.SAGA!C158,9)="Doutorado","Doutorado",
"Pós-Doutorado"))</f>
        <v>Doutorado</v>
      </c>
      <c r="B158" s="7" t="str">
        <f>DATA.SAGA!$D158</f>
        <v>Carla Porto Lourenço</v>
      </c>
      <c r="C158" s="7" t="str">
        <f>IF(DATA.SAGA!$F158="","Sem orientador",DATA.SAGA!$F158)</f>
        <v>FTO1096 - Arthur Ferreira</v>
      </c>
      <c r="D158" s="7" t="str">
        <f>DATA.SAGA!$H158</f>
        <v>Formado</v>
      </c>
      <c r="E158" s="7" t="str">
        <f>IF(DATA.SAGA!J158="","*",DATA.SAGA!J158)</f>
        <v>RJ</v>
      </c>
      <c r="F158" s="7">
        <f>YEAR(DATA.SAGA!$B158)</f>
        <v>2015</v>
      </c>
      <c r="G158" s="8" t="str">
        <f>IF(OR($D158="Pré-Inscrito",$D158="Matriculado",$D158="Trancado"),
IF($A158="Mestrado",DATA.SAGA!$B158+(365*24/12),DATA.SAGA!$B158+(365*48/12)),"*")</f>
        <v>*</v>
      </c>
      <c r="H158" s="9" t="str">
        <f t="shared" si="15"/>
        <v>*</v>
      </c>
      <c r="I158" s="7">
        <f>IF(DATA.SAGA!$I158="","*",YEAR(DATA.SAGA!$I158))</f>
        <v>2019</v>
      </c>
      <c r="J158" s="9">
        <f ca="1">IF($D158="Formado",(DATA.SAGA!$I158-DATA.SAGA!$B158)/365*12,
IF(OR($D158="Pré-Inscrito",$D158="Matriculado",$D158="Pré-inscrito"),(TODAY()-DATA.SAGA!$B158)/365*12,"*"))</f>
        <v>48.230136986301368</v>
      </c>
      <c r="K158" s="9" t="str">
        <f t="shared" si="11"/>
        <v>Formado</v>
      </c>
      <c r="L158" s="9">
        <f t="shared" ca="1" si="12"/>
        <v>48.230136986301368</v>
      </c>
      <c r="M158" s="7" t="str">
        <f t="shared" ca="1" si="13"/>
        <v>Egresso</v>
      </c>
      <c r="N158" s="9" t="str">
        <f t="shared" si="14"/>
        <v>Sim</v>
      </c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7" t="str">
        <f>IF(LEFT(DATA.SAGA!$C159,8)="Mestrado","Mestrado",
IF(LEFT(DATA.SAGA!C159,9)="Doutorado","Doutorado",
"Pós-Doutorado"))</f>
        <v>Doutorado</v>
      </c>
      <c r="B159" s="7" t="str">
        <f>DATA.SAGA!$D159</f>
        <v>Cintia Pereira de Souza</v>
      </c>
      <c r="C159" s="7" t="str">
        <f>IF(DATA.SAGA!$F159="","Sem orientador",DATA.SAGA!$F159)</f>
        <v>FTO1137 - Ney Filho</v>
      </c>
      <c r="D159" s="7" t="str">
        <f>DATA.SAGA!$H159</f>
        <v>Formado</v>
      </c>
      <c r="E159" s="7" t="str">
        <f>IF(DATA.SAGA!J159="","*",DATA.SAGA!J159)</f>
        <v>RJ</v>
      </c>
      <c r="F159" s="7">
        <f>YEAR(DATA.SAGA!$B159)</f>
        <v>2015</v>
      </c>
      <c r="G159" s="8" t="str">
        <f>IF(OR($D159="Pré-Inscrito",$D159="Matriculado",$D159="Trancado"),
IF($A159="Mestrado",DATA.SAGA!$B159+(365*24/12),DATA.SAGA!$B159+(365*48/12)),"*")</f>
        <v>*</v>
      </c>
      <c r="H159" s="9" t="str">
        <f t="shared" si="15"/>
        <v>*</v>
      </c>
      <c r="I159" s="7">
        <f>IF(DATA.SAGA!$I159="","*",YEAR(DATA.SAGA!$I159))</f>
        <v>2020</v>
      </c>
      <c r="J159" s="9">
        <f ca="1">IF($D159="Formado",(DATA.SAGA!$I159-DATA.SAGA!$B159)/365*12,
IF(OR($D159="Pré-Inscrito",$D159="Matriculado",$D159="Pré-inscrito"),(TODAY()-DATA.SAGA!$B159)/365*12,"*"))</f>
        <v>56.350684931506848</v>
      </c>
      <c r="K159" s="9" t="str">
        <f t="shared" si="11"/>
        <v>Formado</v>
      </c>
      <c r="L159" s="9">
        <f t="shared" ca="1" si="12"/>
        <v>56.350684931506848</v>
      </c>
      <c r="M159" s="7" t="str">
        <f t="shared" ca="1" si="13"/>
        <v>Egresso</v>
      </c>
      <c r="N159" s="9" t="str">
        <f t="shared" si="14"/>
        <v>*</v>
      </c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7" t="str">
        <f>IF(LEFT(DATA.SAGA!$C160,8)="Mestrado","Mestrado",
IF(LEFT(DATA.SAGA!C160,9)="Doutorado","Doutorado",
"Pós-Doutorado"))</f>
        <v>Mestrado</v>
      </c>
      <c r="B160" s="7" t="str">
        <f>DATA.SAGA!$D160</f>
        <v>Vanessa Knust Coelho</v>
      </c>
      <c r="C160" s="7" t="str">
        <f>IF(DATA.SAGA!$F160="","Sem orientador",DATA.SAGA!$F160)</f>
        <v>FTO1124 - Leandro Nogueira</v>
      </c>
      <c r="D160" s="7" t="str">
        <f>DATA.SAGA!$H160</f>
        <v>Formado</v>
      </c>
      <c r="E160" s="7" t="str">
        <f>IF(DATA.SAGA!J160="","*",DATA.SAGA!J160)</f>
        <v>RJ</v>
      </c>
      <c r="F160" s="7">
        <f>YEAR(DATA.SAGA!$B160)</f>
        <v>2015</v>
      </c>
      <c r="G160" s="8" t="str">
        <f>IF(OR($D160="Pré-Inscrito",$D160="Matriculado",$D160="Trancado"),
IF($A160="Mestrado",DATA.SAGA!$B160+(365*24/12),DATA.SAGA!$B160+(365*48/12)),"*")</f>
        <v>*</v>
      </c>
      <c r="H160" s="9" t="str">
        <f t="shared" si="15"/>
        <v>*</v>
      </c>
      <c r="I160" s="7">
        <f>IF(DATA.SAGA!$I160="","*",YEAR(DATA.SAGA!$I160))</f>
        <v>2017</v>
      </c>
      <c r="J160" s="9">
        <f ca="1">IF($D160="Formado",(DATA.SAGA!$I160-DATA.SAGA!$B160)/365*12,
IF(OR($D160="Pré-Inscrito",$D160="Matriculado",$D160="Pré-inscrito"),(TODAY()-DATA.SAGA!$B160)/365*12,"*"))</f>
        <v>24</v>
      </c>
      <c r="K160" s="9" t="str">
        <f t="shared" si="11"/>
        <v>Formado</v>
      </c>
      <c r="L160" s="9">
        <f t="shared" ca="1" si="12"/>
        <v>24</v>
      </c>
      <c r="M160" s="7" t="str">
        <f t="shared" ca="1" si="13"/>
        <v>Egresso &gt; 5 anos</v>
      </c>
      <c r="N160" s="9" t="str">
        <f t="shared" si="14"/>
        <v>*</v>
      </c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7" t="str">
        <f>IF(LEFT(DATA.SAGA!$C161,8)="Mestrado","Mestrado",
IF(LEFT(DATA.SAGA!C161,9)="Doutorado","Doutorado",
"Pós-Doutorado"))</f>
        <v>Mestrado</v>
      </c>
      <c r="B161" s="7" t="str">
        <f>DATA.SAGA!$D161</f>
        <v>Tamires Cristina Campos de Almeida</v>
      </c>
      <c r="C161" s="7" t="str">
        <f>IF(DATA.SAGA!$F161="","Sem orientador",DATA.SAGA!$F161)</f>
        <v>Sem orientador</v>
      </c>
      <c r="D161" s="7" t="str">
        <f>DATA.SAGA!$H161</f>
        <v>Cancelado</v>
      </c>
      <c r="E161" s="7" t="str">
        <f>IF(DATA.SAGA!J161="","*",DATA.SAGA!J161)</f>
        <v>RJ</v>
      </c>
      <c r="F161" s="7">
        <f>YEAR(DATA.SAGA!$B161)</f>
        <v>2016</v>
      </c>
      <c r="G161" s="8" t="str">
        <f>IF(OR($D161="Pré-Inscrito",$D161="Matriculado",$D161="Trancado"),
IF($A161="Mestrado",DATA.SAGA!$B161+(365*24/12),DATA.SAGA!$B161+(365*48/12)),"*")</f>
        <v>*</v>
      </c>
      <c r="H161" s="9" t="str">
        <f t="shared" si="15"/>
        <v>*</v>
      </c>
      <c r="I161" s="7" t="str">
        <f>IF(DATA.SAGA!$I161="","*",YEAR(DATA.SAGA!$I161))</f>
        <v>*</v>
      </c>
      <c r="J161" s="9" t="str">
        <f ca="1">IF($D161="Formado",(DATA.SAGA!$I161-DATA.SAGA!$B161)/365*12,
IF(OR($D161="Pré-Inscrito",$D161="Matriculado",$D161="Pré-inscrito"),(TODAY()-DATA.SAGA!$B161)/365*12,"*"))</f>
        <v>*</v>
      </c>
      <c r="K161" s="9" t="str">
        <f t="shared" si="11"/>
        <v>Cancelado</v>
      </c>
      <c r="L161" s="9" t="str">
        <f t="shared" si="12"/>
        <v>*</v>
      </c>
      <c r="M161" s="7" t="str">
        <f t="shared" ca="1" si="13"/>
        <v>*</v>
      </c>
      <c r="N161" s="9" t="str">
        <f t="shared" si="14"/>
        <v>*</v>
      </c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7" t="str">
        <f>IF(LEFT(DATA.SAGA!$C162,8)="Mestrado","Mestrado",
IF(LEFT(DATA.SAGA!C162,9)="Doutorado","Doutorado",
"Pós-Doutorado"))</f>
        <v>Mestrado</v>
      </c>
      <c r="B162" s="7" t="str">
        <f>DATA.SAGA!$D162</f>
        <v>Leonardo Matta Pereira</v>
      </c>
      <c r="C162" s="7" t="str">
        <f>IF(DATA.SAGA!$F162="","Sem orientador",DATA.SAGA!$F162)</f>
        <v>Sem orientador</v>
      </c>
      <c r="D162" s="7" t="str">
        <f>DATA.SAGA!$H162</f>
        <v>Cancelado</v>
      </c>
      <c r="E162" s="7" t="str">
        <f>IF(DATA.SAGA!J162="","*",DATA.SAGA!J162)</f>
        <v>RJ</v>
      </c>
      <c r="F162" s="7">
        <f>YEAR(DATA.SAGA!$B162)</f>
        <v>2016</v>
      </c>
      <c r="G162" s="8" t="str">
        <f>IF(OR($D162="Pré-Inscrito",$D162="Matriculado",$D162="Trancado"),
IF($A162="Mestrado",DATA.SAGA!$B162+(365*24/12),DATA.SAGA!$B162+(365*48/12)),"*")</f>
        <v>*</v>
      </c>
      <c r="H162" s="9" t="str">
        <f t="shared" si="15"/>
        <v>*</v>
      </c>
      <c r="I162" s="7" t="str">
        <f>IF(DATA.SAGA!$I162="","*",YEAR(DATA.SAGA!$I162))</f>
        <v>*</v>
      </c>
      <c r="J162" s="9" t="str">
        <f ca="1">IF($D162="Formado",(DATA.SAGA!$I162-DATA.SAGA!$B162)/365*12,
IF(OR($D162="Pré-Inscrito",$D162="Matriculado",$D162="Pré-inscrito"),(TODAY()-DATA.SAGA!$B162)/365*12,"*"))</f>
        <v>*</v>
      </c>
      <c r="K162" s="9" t="str">
        <f t="shared" si="11"/>
        <v>Cancelado</v>
      </c>
      <c r="L162" s="9" t="str">
        <f t="shared" si="12"/>
        <v>*</v>
      </c>
      <c r="M162" s="7" t="str">
        <f t="shared" ca="1" si="13"/>
        <v>*</v>
      </c>
      <c r="N162" s="9" t="str">
        <f t="shared" si="14"/>
        <v>*</v>
      </c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7" t="str">
        <f>IF(LEFT(DATA.SAGA!$C163,8)="Mestrado","Mestrado",
IF(LEFT(DATA.SAGA!C163,9)="Doutorado","Doutorado",
"Pós-Doutorado"))</f>
        <v>Mestrado</v>
      </c>
      <c r="B163" s="7" t="str">
        <f>DATA.SAGA!$D163</f>
        <v>Myllena de Souza Miranda</v>
      </c>
      <c r="C163" s="7" t="str">
        <f>IF(DATA.SAGA!$F163="","Sem orientador",DATA.SAGA!$F163)</f>
        <v>Sem orientador</v>
      </c>
      <c r="D163" s="7" t="str">
        <f>DATA.SAGA!$H163</f>
        <v>Cancelado</v>
      </c>
      <c r="E163" s="7" t="str">
        <f>IF(DATA.SAGA!J163="","*",DATA.SAGA!J163)</f>
        <v>RJ</v>
      </c>
      <c r="F163" s="7">
        <f>YEAR(DATA.SAGA!$B163)</f>
        <v>2016</v>
      </c>
      <c r="G163" s="8" t="str">
        <f>IF(OR($D163="Pré-Inscrito",$D163="Matriculado",$D163="Trancado"),
IF($A163="Mestrado",DATA.SAGA!$B163+(365*24/12),DATA.SAGA!$B163+(365*48/12)),"*")</f>
        <v>*</v>
      </c>
      <c r="H163" s="9" t="str">
        <f t="shared" si="15"/>
        <v>*</v>
      </c>
      <c r="I163" s="7" t="str">
        <f>IF(DATA.SAGA!$I163="","*",YEAR(DATA.SAGA!$I163))</f>
        <v>*</v>
      </c>
      <c r="J163" s="9" t="str">
        <f ca="1">IF($D163="Formado",(DATA.SAGA!$I163-DATA.SAGA!$B163)/365*12,
IF(OR($D163="Pré-Inscrito",$D163="Matriculado",$D163="Pré-inscrito"),(TODAY()-DATA.SAGA!$B163)/365*12,"*"))</f>
        <v>*</v>
      </c>
      <c r="K163" s="9" t="str">
        <f t="shared" si="11"/>
        <v>Cancelado</v>
      </c>
      <c r="L163" s="9" t="str">
        <f t="shared" si="12"/>
        <v>*</v>
      </c>
      <c r="M163" s="7" t="str">
        <f t="shared" ca="1" si="13"/>
        <v>*</v>
      </c>
      <c r="N163" s="9" t="str">
        <f t="shared" si="14"/>
        <v>*</v>
      </c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7" t="str">
        <f>IF(LEFT(DATA.SAGA!$C164,8)="Mestrado","Mestrado",
IF(LEFT(DATA.SAGA!C164,9)="Doutorado","Doutorado",
"Pós-Doutorado"))</f>
        <v>Mestrado</v>
      </c>
      <c r="B164" s="7" t="str">
        <f>DATA.SAGA!$D164</f>
        <v>Danielle Terra Alvim</v>
      </c>
      <c r="C164" s="7" t="str">
        <f>IF(DATA.SAGA!$F164="","Sem orientador",DATA.SAGA!$F164)</f>
        <v>FTO1096 - Arthur Ferreira</v>
      </c>
      <c r="D164" s="7" t="str">
        <f>DATA.SAGA!$H164</f>
        <v>Formado</v>
      </c>
      <c r="E164" s="7" t="str">
        <f>IF(DATA.SAGA!J164="","*",DATA.SAGA!J164)</f>
        <v>RJ</v>
      </c>
      <c r="F164" s="7">
        <f>YEAR(DATA.SAGA!$B164)</f>
        <v>2016</v>
      </c>
      <c r="G164" s="8" t="str">
        <f>IF(OR($D164="Pré-Inscrito",$D164="Matriculado",$D164="Trancado"),
IF($A164="Mestrado",DATA.SAGA!$B164+(365*24/12),DATA.SAGA!$B164+(365*48/12)),"*")</f>
        <v>*</v>
      </c>
      <c r="H164" s="9" t="str">
        <f t="shared" si="15"/>
        <v>*</v>
      </c>
      <c r="I164" s="7">
        <f>IF(DATA.SAGA!$I164="","*",YEAR(DATA.SAGA!$I164))</f>
        <v>2018</v>
      </c>
      <c r="J164" s="9">
        <f ca="1">IF($D164="Formado",(DATA.SAGA!$I164-DATA.SAGA!$B164)/365*12,
IF(OR($D164="Pré-Inscrito",$D164="Matriculado",$D164="Pré-inscrito"),(TODAY()-DATA.SAGA!$B164)/365*12,"*"))</f>
        <v>26.827397260273976</v>
      </c>
      <c r="K164" s="9" t="str">
        <f t="shared" si="11"/>
        <v>Formado</v>
      </c>
      <c r="L164" s="9">
        <f t="shared" ca="1" si="12"/>
        <v>26.827397260273976</v>
      </c>
      <c r="M164" s="7" t="str">
        <f t="shared" ca="1" si="13"/>
        <v>Egresso</v>
      </c>
      <c r="N164" s="9" t="str">
        <f t="shared" si="14"/>
        <v>*</v>
      </c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7" t="str">
        <f>IF(LEFT(DATA.SAGA!$C165,8)="Mestrado","Mestrado",
IF(LEFT(DATA.SAGA!C165,9)="Doutorado","Doutorado",
"Pós-Doutorado"))</f>
        <v>Mestrado</v>
      </c>
      <c r="B165" s="7" t="str">
        <f>DATA.SAGA!$D165</f>
        <v>Raphael Machado dos Santos</v>
      </c>
      <c r="C165" s="7" t="str">
        <f>IF(DATA.SAGA!$F165="","Sem orientador",DATA.SAGA!$F165)</f>
        <v>FTO1079 - Julio G. Silva</v>
      </c>
      <c r="D165" s="7" t="str">
        <f>DATA.SAGA!$H165</f>
        <v>Formado</v>
      </c>
      <c r="E165" s="7" t="str">
        <f>IF(DATA.SAGA!J165="","*",DATA.SAGA!J165)</f>
        <v>RJ</v>
      </c>
      <c r="F165" s="7">
        <f>YEAR(DATA.SAGA!$B165)</f>
        <v>2016</v>
      </c>
      <c r="G165" s="8" t="str">
        <f>IF(OR($D165="Pré-Inscrito",$D165="Matriculado",$D165="Trancado"),
IF($A165="Mestrado",DATA.SAGA!$B165+(365*24/12),DATA.SAGA!$B165+(365*48/12)),"*")</f>
        <v>*</v>
      </c>
      <c r="H165" s="9" t="str">
        <f t="shared" si="15"/>
        <v>*</v>
      </c>
      <c r="I165" s="7">
        <f>IF(DATA.SAGA!$I165="","*",YEAR(DATA.SAGA!$I165))</f>
        <v>2017</v>
      </c>
      <c r="J165" s="9">
        <f ca="1">IF($D165="Formado",(DATA.SAGA!$I165-DATA.SAGA!$B165)/365*12,
IF(OR($D165="Pré-Inscrito",$D165="Matriculado",$D165="Pré-inscrito"),(TODAY()-DATA.SAGA!$B165)/365*12,"*"))</f>
        <v>23.605479452054794</v>
      </c>
      <c r="K165" s="9" t="str">
        <f t="shared" si="11"/>
        <v>Formado</v>
      </c>
      <c r="L165" s="9">
        <f t="shared" ca="1" si="12"/>
        <v>23.605479452054794</v>
      </c>
      <c r="M165" s="7" t="str">
        <f t="shared" ca="1" si="13"/>
        <v>Egresso &gt; 5 anos</v>
      </c>
      <c r="N165" s="9" t="str">
        <f t="shared" si="14"/>
        <v>*</v>
      </c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7" t="str">
        <f>IF(LEFT(DATA.SAGA!$C166,8)="Mestrado","Mestrado",
IF(LEFT(DATA.SAGA!C166,9)="Doutorado","Doutorado",
"Pós-Doutorado"))</f>
        <v>Mestrado</v>
      </c>
      <c r="B166" s="7" t="str">
        <f>DATA.SAGA!$D166</f>
        <v>Rafael de Almeida Sá</v>
      </c>
      <c r="C166" s="7" t="str">
        <f>IF(DATA.SAGA!$F166="","Sem orientador",DATA.SAGA!$F166)</f>
        <v>FTO1111 - Laura Oliveira</v>
      </c>
      <c r="D166" s="7" t="str">
        <f>DATA.SAGA!$H166</f>
        <v>Formado</v>
      </c>
      <c r="E166" s="7" t="str">
        <f>IF(DATA.SAGA!J166="","*",DATA.SAGA!J166)</f>
        <v>RJ</v>
      </c>
      <c r="F166" s="7">
        <f>YEAR(DATA.SAGA!$B166)</f>
        <v>2016</v>
      </c>
      <c r="G166" s="8" t="str">
        <f>IF(OR($D166="Pré-Inscrito",$D166="Matriculado",$D166="Trancado"),
IF($A166="Mestrado",DATA.SAGA!$B166+(365*24/12),DATA.SAGA!$B166+(365*48/12)),"*")</f>
        <v>*</v>
      </c>
      <c r="H166" s="9" t="str">
        <f t="shared" si="15"/>
        <v>*</v>
      </c>
      <c r="I166" s="7">
        <f>IF(DATA.SAGA!$I166="","*",YEAR(DATA.SAGA!$I166))</f>
        <v>2018</v>
      </c>
      <c r="J166" s="9">
        <f ca="1">IF($D166="Formado",(DATA.SAGA!$I166-DATA.SAGA!$B166)/365*12,
IF(OR($D166="Pré-Inscrito",$D166="Matriculado",$D166="Pré-inscrito"),(TODAY()-DATA.SAGA!$B166)/365*12,"*"))</f>
        <v>26.991780821917811</v>
      </c>
      <c r="K166" s="9" t="str">
        <f t="shared" si="11"/>
        <v>Formado</v>
      </c>
      <c r="L166" s="9">
        <f t="shared" ca="1" si="12"/>
        <v>26.991780821917811</v>
      </c>
      <c r="M166" s="7" t="str">
        <f t="shared" ca="1" si="13"/>
        <v>Egresso</v>
      </c>
      <c r="N166" s="9" t="str">
        <f t="shared" si="14"/>
        <v>*</v>
      </c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7" t="str">
        <f>IF(LEFT(DATA.SAGA!$C167,8)="Mestrado","Mestrado",
IF(LEFT(DATA.SAGA!C167,9)="Doutorado","Doutorado",
"Pós-Doutorado"))</f>
        <v>Mestrado</v>
      </c>
      <c r="B167" s="7" t="str">
        <f>DATA.SAGA!$D167</f>
        <v>Camila de Souza Monteiro</v>
      </c>
      <c r="C167" s="7" t="str">
        <f>IF(DATA.SAGA!$F167="","Sem orientador",DATA.SAGA!$F167)</f>
        <v>FTO1096 - Arthur Ferreira</v>
      </c>
      <c r="D167" s="7" t="str">
        <f>DATA.SAGA!$H167</f>
        <v>Formado</v>
      </c>
      <c r="E167" s="7" t="str">
        <f>IF(DATA.SAGA!J167="","*",DATA.SAGA!J167)</f>
        <v>RJ</v>
      </c>
      <c r="F167" s="7">
        <f>YEAR(DATA.SAGA!$B167)</f>
        <v>2016</v>
      </c>
      <c r="G167" s="8" t="str">
        <f>IF(OR($D167="Pré-Inscrito",$D167="Matriculado",$D167="Trancado"),
IF($A167="Mestrado",DATA.SAGA!$B167+(365*24/12),DATA.SAGA!$B167+(365*48/12)),"*")</f>
        <v>*</v>
      </c>
      <c r="H167" s="9" t="str">
        <f t="shared" si="15"/>
        <v>*</v>
      </c>
      <c r="I167" s="7">
        <f>IF(DATA.SAGA!$I167="","*",YEAR(DATA.SAGA!$I167))</f>
        <v>2019</v>
      </c>
      <c r="J167" s="9">
        <f ca="1">IF($D167="Formado",(DATA.SAGA!$I167-DATA.SAGA!$B167)/365*12,
IF(OR($D167="Pré-Inscrito",$D167="Matriculado",$D167="Pré-inscrito"),(TODAY()-DATA.SAGA!$B167)/365*12,"*"))</f>
        <v>40.56986301369863</v>
      </c>
      <c r="K167" s="9" t="str">
        <f t="shared" si="11"/>
        <v>Formado</v>
      </c>
      <c r="L167" s="9">
        <f t="shared" ca="1" si="12"/>
        <v>40.56986301369863</v>
      </c>
      <c r="M167" s="7" t="str">
        <f t="shared" ca="1" si="13"/>
        <v>Egresso</v>
      </c>
      <c r="N167" s="9" t="str">
        <f t="shared" si="14"/>
        <v>*</v>
      </c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7" t="str">
        <f>IF(LEFT(DATA.SAGA!$C168,8)="Mestrado","Mestrado",
IF(LEFT(DATA.SAGA!C168,9)="Doutorado","Doutorado",
"Pós-Doutorado"))</f>
        <v>Mestrado</v>
      </c>
      <c r="B168" s="7" t="str">
        <f>DATA.SAGA!$D168</f>
        <v>Carlos Eduardo do Amaral Gonçalves</v>
      </c>
      <c r="C168" s="7" t="str">
        <f>IF(DATA.SAGA!$F168="","Sem orientador",DATA.SAGA!$F168)</f>
        <v>FTO1101 - Agnaldo Lopes</v>
      </c>
      <c r="D168" s="7" t="str">
        <f>DATA.SAGA!$H168</f>
        <v>Formado</v>
      </c>
      <c r="E168" s="7" t="str">
        <f>IF(DATA.SAGA!J168="","*",DATA.SAGA!J168)</f>
        <v>RJ</v>
      </c>
      <c r="F168" s="7">
        <f>YEAR(DATA.SAGA!$B168)</f>
        <v>2016</v>
      </c>
      <c r="G168" s="8" t="str">
        <f>IF(OR($D168="Pré-Inscrito",$D168="Matriculado",$D168="Trancado"),
IF($A168="Mestrado",DATA.SAGA!$B168+(365*24/12),DATA.SAGA!$B168+(365*48/12)),"*")</f>
        <v>*</v>
      </c>
      <c r="H168" s="9" t="str">
        <f t="shared" si="15"/>
        <v>*</v>
      </c>
      <c r="I168" s="7">
        <f>IF(DATA.SAGA!$I168="","*",YEAR(DATA.SAGA!$I168))</f>
        <v>2017</v>
      </c>
      <c r="J168" s="9">
        <f ca="1">IF($D168="Formado",(DATA.SAGA!$I168-DATA.SAGA!$B168)/365*12,
IF(OR($D168="Pré-Inscrito",$D168="Matriculado",$D168="Pré-inscrito"),(TODAY()-DATA.SAGA!$B168)/365*12,"*"))</f>
        <v>21.994520547945204</v>
      </c>
      <c r="K168" s="9" t="str">
        <f t="shared" si="11"/>
        <v>Formado</v>
      </c>
      <c r="L168" s="9">
        <f t="shared" ca="1" si="12"/>
        <v>21.994520547945204</v>
      </c>
      <c r="M168" s="7" t="str">
        <f t="shared" ca="1" si="13"/>
        <v>Egresso &gt; 5 anos</v>
      </c>
      <c r="N168" s="9" t="str">
        <f t="shared" si="14"/>
        <v>*</v>
      </c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7" t="str">
        <f>IF(LEFT(DATA.SAGA!$C169,8)="Mestrado","Mestrado",
IF(LEFT(DATA.SAGA!C169,9)="Doutorado","Doutorado",
"Pós-Doutorado"))</f>
        <v>Mestrado</v>
      </c>
      <c r="B169" s="7" t="str">
        <f>DATA.SAGA!$D169</f>
        <v>Leonardo Matta Pereira</v>
      </c>
      <c r="C169" s="7" t="str">
        <f>IF(DATA.SAGA!$F169="","Sem orientador",DATA.SAGA!$F169)</f>
        <v>EDF1078 - Alex Souto Alves</v>
      </c>
      <c r="D169" s="7" t="str">
        <f>DATA.SAGA!$H169</f>
        <v>Formado</v>
      </c>
      <c r="E169" s="7" t="str">
        <f>IF(DATA.SAGA!J169="","*",DATA.SAGA!J169)</f>
        <v>RJ</v>
      </c>
      <c r="F169" s="7">
        <f>YEAR(DATA.SAGA!$B169)</f>
        <v>2016</v>
      </c>
      <c r="G169" s="8" t="str">
        <f>IF(OR($D169="Pré-Inscrito",$D169="Matriculado",$D169="Trancado"),
IF($A169="Mestrado",DATA.SAGA!$B169+(365*24/12),DATA.SAGA!$B169+(365*48/12)),"*")</f>
        <v>*</v>
      </c>
      <c r="H169" s="9" t="str">
        <f t="shared" si="15"/>
        <v>*</v>
      </c>
      <c r="I169" s="7">
        <f>IF(DATA.SAGA!$I169="","*",YEAR(DATA.SAGA!$I169))</f>
        <v>2017</v>
      </c>
      <c r="J169" s="9">
        <f ca="1">IF($D169="Formado",(DATA.SAGA!$I169-DATA.SAGA!$B169)/365*12,
IF(OR($D169="Pré-Inscrito",$D169="Matriculado",$D169="Pré-inscrito"),(TODAY()-DATA.SAGA!$B169)/365*12,"*"))</f>
        <v>21.797260273972604</v>
      </c>
      <c r="K169" s="9" t="str">
        <f t="shared" si="11"/>
        <v>Formado</v>
      </c>
      <c r="L169" s="9">
        <f t="shared" ca="1" si="12"/>
        <v>21.797260273972604</v>
      </c>
      <c r="M169" s="7" t="str">
        <f t="shared" ca="1" si="13"/>
        <v>Egresso &gt; 5 anos</v>
      </c>
      <c r="N169" s="9" t="str">
        <f t="shared" si="14"/>
        <v>*</v>
      </c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7" t="str">
        <f>IF(LEFT(DATA.SAGA!$C170,8)="Mestrado","Mestrado",
IF(LEFT(DATA.SAGA!C170,9)="Doutorado","Doutorado",
"Pós-Doutorado"))</f>
        <v>Mestrado</v>
      </c>
      <c r="B170" s="7" t="str">
        <f>DATA.SAGA!$D170</f>
        <v>Myllena de Souza Miranda</v>
      </c>
      <c r="C170" s="7" t="str">
        <f>IF(DATA.SAGA!$F170="","Sem orientador",DATA.SAGA!$F170)</f>
        <v>Sem orientador</v>
      </c>
      <c r="D170" s="7" t="str">
        <f>DATA.SAGA!$H170</f>
        <v>Cancelado</v>
      </c>
      <c r="E170" s="7" t="str">
        <f>IF(DATA.SAGA!J170="","*",DATA.SAGA!J170)</f>
        <v>RJ</v>
      </c>
      <c r="F170" s="7">
        <f>YEAR(DATA.SAGA!$B170)</f>
        <v>2016</v>
      </c>
      <c r="G170" s="8" t="str">
        <f>IF(OR($D170="Pré-Inscrito",$D170="Matriculado",$D170="Trancado"),
IF($A170="Mestrado",DATA.SAGA!$B170+(365*24/12),DATA.SAGA!$B170+(365*48/12)),"*")</f>
        <v>*</v>
      </c>
      <c r="H170" s="9" t="str">
        <f t="shared" si="15"/>
        <v>*</v>
      </c>
      <c r="I170" s="7" t="str">
        <f>IF(DATA.SAGA!$I170="","*",YEAR(DATA.SAGA!$I170))</f>
        <v>*</v>
      </c>
      <c r="J170" s="9" t="str">
        <f ca="1">IF($D170="Formado",(DATA.SAGA!$I170-DATA.SAGA!$B170)/365*12,
IF(OR($D170="Pré-Inscrito",$D170="Matriculado",$D170="Pré-inscrito"),(TODAY()-DATA.SAGA!$B170)/365*12,"*"))</f>
        <v>*</v>
      </c>
      <c r="K170" s="9" t="str">
        <f t="shared" si="11"/>
        <v>Cancelado</v>
      </c>
      <c r="L170" s="9" t="str">
        <f t="shared" si="12"/>
        <v>*</v>
      </c>
      <c r="M170" s="7" t="str">
        <f t="shared" ca="1" si="13"/>
        <v>*</v>
      </c>
      <c r="N170" s="9" t="str">
        <f t="shared" si="14"/>
        <v>*</v>
      </c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7" t="str">
        <f>IF(LEFT(DATA.SAGA!$C171,8)="Mestrado","Mestrado",
IF(LEFT(DATA.SAGA!C171,9)="Doutorado","Doutorado",
"Pós-Doutorado"))</f>
        <v>Mestrado</v>
      </c>
      <c r="B171" s="7" t="str">
        <f>DATA.SAGA!$D171</f>
        <v>Tamires Cristina Campos de Almeida</v>
      </c>
      <c r="C171" s="7" t="str">
        <f>IF(DATA.SAGA!$F171="","Sem orientador",DATA.SAGA!$F171)</f>
        <v>FTO1079 - Julio G. Silva</v>
      </c>
      <c r="D171" s="7" t="str">
        <f>DATA.SAGA!$H171</f>
        <v>Formado</v>
      </c>
      <c r="E171" s="7" t="str">
        <f>IF(DATA.SAGA!J171="","*",DATA.SAGA!J171)</f>
        <v>RJ</v>
      </c>
      <c r="F171" s="7">
        <f>YEAR(DATA.SAGA!$B171)</f>
        <v>2016</v>
      </c>
      <c r="G171" s="8" t="str">
        <f>IF(OR($D171="Pré-Inscrito",$D171="Matriculado",$D171="Trancado"),
IF($A171="Mestrado",DATA.SAGA!$B171+(365*24/12),DATA.SAGA!$B171+(365*48/12)),"*")</f>
        <v>*</v>
      </c>
      <c r="H171" s="9" t="str">
        <f t="shared" si="15"/>
        <v>*</v>
      </c>
      <c r="I171" s="7">
        <f>IF(DATA.SAGA!$I171="","*",YEAR(DATA.SAGA!$I171))</f>
        <v>2017</v>
      </c>
      <c r="J171" s="9">
        <f ca="1">IF($D171="Formado",(DATA.SAGA!$I171-DATA.SAGA!$B171)/365*12,
IF(OR($D171="Pré-Inscrito",$D171="Matriculado",$D171="Pré-inscrito"),(TODAY()-DATA.SAGA!$B171)/365*12,"*"))</f>
        <v>23.605479452054794</v>
      </c>
      <c r="K171" s="9" t="str">
        <f t="shared" si="11"/>
        <v>Formado</v>
      </c>
      <c r="L171" s="9">
        <f t="shared" ca="1" si="12"/>
        <v>23.605479452054794</v>
      </c>
      <c r="M171" s="7" t="str">
        <f t="shared" ca="1" si="13"/>
        <v>Egresso &gt; 5 anos</v>
      </c>
      <c r="N171" s="9" t="str">
        <f t="shared" si="14"/>
        <v>*</v>
      </c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7" t="str">
        <f>IF(LEFT(DATA.SAGA!$C172,8)="Mestrado","Mestrado",
IF(LEFT(DATA.SAGA!C172,9)="Doutorado","Doutorado",
"Pós-Doutorado"))</f>
        <v>Mestrado</v>
      </c>
      <c r="B172" s="7" t="str">
        <f>DATA.SAGA!$D172</f>
        <v>Guilherme de Freitas Fonseca</v>
      </c>
      <c r="C172" s="7" t="str">
        <f>IF(DATA.SAGA!$F172="","Sem orientador",DATA.SAGA!$F172)</f>
        <v>EDF1087 - Felipe da Cunha</v>
      </c>
      <c r="D172" s="7" t="str">
        <f>DATA.SAGA!$H172</f>
        <v>Formado</v>
      </c>
      <c r="E172" s="7" t="str">
        <f>IF(DATA.SAGA!J172="","*",DATA.SAGA!J172)</f>
        <v>RJ</v>
      </c>
      <c r="F172" s="7">
        <f>YEAR(DATA.SAGA!$B172)</f>
        <v>2016</v>
      </c>
      <c r="G172" s="8" t="str">
        <f>IF(OR($D172="Pré-Inscrito",$D172="Matriculado",$D172="Trancado"),
IF($A172="Mestrado",DATA.SAGA!$B172+(365*24/12),DATA.SAGA!$B172+(365*48/12)),"*")</f>
        <v>*</v>
      </c>
      <c r="H172" s="9" t="str">
        <f t="shared" si="15"/>
        <v>*</v>
      </c>
      <c r="I172" s="7">
        <f>IF(DATA.SAGA!$I172="","*",YEAR(DATA.SAGA!$I172))</f>
        <v>2017</v>
      </c>
      <c r="J172" s="9">
        <f ca="1">IF($D172="Formado",(DATA.SAGA!$I172-DATA.SAGA!$B172)/365*12,
IF(OR($D172="Pré-Inscrito",$D172="Matriculado",$D172="Pré-inscrito"),(TODAY()-DATA.SAGA!$B172)/365*12,"*"))</f>
        <v>19.298630136986301</v>
      </c>
      <c r="K172" s="9" t="str">
        <f t="shared" si="11"/>
        <v>Formado</v>
      </c>
      <c r="L172" s="9">
        <f t="shared" ca="1" si="12"/>
        <v>19.298630136986301</v>
      </c>
      <c r="M172" s="7" t="str">
        <f t="shared" ca="1" si="13"/>
        <v>Egresso &gt; 5 anos</v>
      </c>
      <c r="N172" s="9" t="str">
        <f t="shared" si="14"/>
        <v>*</v>
      </c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7" t="str">
        <f>IF(LEFT(DATA.SAGA!$C173,8)="Mestrado","Mestrado",
IF(LEFT(DATA.SAGA!C173,9)="Doutorado","Doutorado",
"Pós-Doutorado"))</f>
        <v>Mestrado</v>
      </c>
      <c r="B173" s="7" t="str">
        <f>DATA.SAGA!$D173</f>
        <v>Felipe Ribeiro Cabral Fagundes</v>
      </c>
      <c r="C173" s="7" t="str">
        <f>IF(DATA.SAGA!$F173="","Sem orientador",DATA.SAGA!$F173)</f>
        <v>Sem orientador</v>
      </c>
      <c r="D173" s="7" t="str">
        <f>DATA.SAGA!$H173</f>
        <v>Desligado</v>
      </c>
      <c r="E173" s="7" t="str">
        <f>IF(DATA.SAGA!J173="","*",DATA.SAGA!J173)</f>
        <v>*</v>
      </c>
      <c r="F173" s="7">
        <f>YEAR(DATA.SAGA!$B173)</f>
        <v>2016</v>
      </c>
      <c r="G173" s="8" t="str">
        <f>IF(OR($D173="Pré-Inscrito",$D173="Matriculado",$D173="Trancado"),
IF($A173="Mestrado",DATA.SAGA!$B173+(365*24/12),DATA.SAGA!$B173+(365*48/12)),"*")</f>
        <v>*</v>
      </c>
      <c r="H173" s="9" t="str">
        <f t="shared" si="15"/>
        <v>*</v>
      </c>
      <c r="I173" s="7" t="str">
        <f>IF(DATA.SAGA!$I173="","*",YEAR(DATA.SAGA!$I173))</f>
        <v>*</v>
      </c>
      <c r="J173" s="9" t="str">
        <f ca="1">IF($D173="Formado",(DATA.SAGA!$I173-DATA.SAGA!$B173)/365*12,
IF(OR($D173="Pré-Inscrito",$D173="Matriculado",$D173="Pré-inscrito"),(TODAY()-DATA.SAGA!$B173)/365*12,"*"))</f>
        <v>*</v>
      </c>
      <c r="K173" s="9" t="str">
        <f t="shared" si="11"/>
        <v>Desligado</v>
      </c>
      <c r="L173" s="9" t="str">
        <f t="shared" si="12"/>
        <v>*</v>
      </c>
      <c r="M173" s="7" t="str">
        <f t="shared" ca="1" si="13"/>
        <v>*</v>
      </c>
      <c r="N173" s="9" t="str">
        <f t="shared" si="14"/>
        <v>*</v>
      </c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7" t="str">
        <f>IF(LEFT(DATA.SAGA!$C174,8)="Mestrado","Mestrado",
IF(LEFT(DATA.SAGA!C174,9)="Doutorado","Doutorado",
"Pós-Doutorado"))</f>
        <v>Mestrado</v>
      </c>
      <c r="B174" s="7" t="str">
        <f>DATA.SAGA!$D174</f>
        <v>Michele Souza Menezes Autran</v>
      </c>
      <c r="C174" s="7" t="str">
        <f>IF(DATA.SAGA!$F174="","Sem orientador",DATA.SAGA!$F174)</f>
        <v>FTO1096 - Arthur Ferreira</v>
      </c>
      <c r="D174" s="7" t="str">
        <f>DATA.SAGA!$H174</f>
        <v>Formado</v>
      </c>
      <c r="E174" s="7" t="str">
        <f>IF(DATA.SAGA!J174="","*",DATA.SAGA!J174)</f>
        <v>RJ</v>
      </c>
      <c r="F174" s="7">
        <f>YEAR(DATA.SAGA!$B174)</f>
        <v>2016</v>
      </c>
      <c r="G174" s="8" t="str">
        <f>IF(OR($D174="Pré-Inscrito",$D174="Matriculado",$D174="Trancado"),
IF($A174="Mestrado",DATA.SAGA!$B174+(365*24/12),DATA.SAGA!$B174+(365*48/12)),"*")</f>
        <v>*</v>
      </c>
      <c r="H174" s="9" t="str">
        <f t="shared" si="15"/>
        <v>*</v>
      </c>
      <c r="I174" s="7">
        <f>IF(DATA.SAGA!$I174="","*",YEAR(DATA.SAGA!$I174))</f>
        <v>2018</v>
      </c>
      <c r="J174" s="9">
        <f ca="1">IF($D174="Formado",(DATA.SAGA!$I174-DATA.SAGA!$B174)/365*12,
IF(OR($D174="Pré-Inscrito",$D174="Matriculado",$D174="Pré-inscrito"),(TODAY()-DATA.SAGA!$B174)/365*12,"*"))</f>
        <v>27.682191780821917</v>
      </c>
      <c r="K174" s="9" t="str">
        <f t="shared" si="11"/>
        <v>Formado</v>
      </c>
      <c r="L174" s="9">
        <f t="shared" ca="1" si="12"/>
        <v>27.682191780821917</v>
      </c>
      <c r="M174" s="7" t="str">
        <f t="shared" ca="1" si="13"/>
        <v>Egresso</v>
      </c>
      <c r="N174" s="9" t="str">
        <f t="shared" si="14"/>
        <v>*</v>
      </c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7" t="str">
        <f>IF(LEFT(DATA.SAGA!$C175,8)="Mestrado","Mestrado",
IF(LEFT(DATA.SAGA!C175,9)="Doutorado","Doutorado",
"Pós-Doutorado"))</f>
        <v>Mestrado</v>
      </c>
      <c r="B175" s="7" t="str">
        <f>DATA.SAGA!$D175</f>
        <v>Vinicius Bruno Alves da Silva</v>
      </c>
      <c r="C175" s="7" t="str">
        <f>IF(DATA.SAGA!$F175="","Sem orientador",DATA.SAGA!$F175)</f>
        <v>Sem orientador</v>
      </c>
      <c r="D175" s="7" t="str">
        <f>DATA.SAGA!$H175</f>
        <v>Desligado</v>
      </c>
      <c r="E175" s="7" t="str">
        <f>IF(DATA.SAGA!J175="","*",DATA.SAGA!J175)</f>
        <v>RJ</v>
      </c>
      <c r="F175" s="7">
        <f>YEAR(DATA.SAGA!$B175)</f>
        <v>2016</v>
      </c>
      <c r="G175" s="8" t="str">
        <f>IF(OR($D175="Pré-Inscrito",$D175="Matriculado",$D175="Trancado"),
IF($A175="Mestrado",DATA.SAGA!$B175+(365*24/12),DATA.SAGA!$B175+(365*48/12)),"*")</f>
        <v>*</v>
      </c>
      <c r="H175" s="9" t="str">
        <f t="shared" si="15"/>
        <v>*</v>
      </c>
      <c r="I175" s="7" t="str">
        <f>IF(DATA.SAGA!$I175="","*",YEAR(DATA.SAGA!$I175))</f>
        <v>*</v>
      </c>
      <c r="J175" s="9" t="str">
        <f ca="1">IF($D175="Formado",(DATA.SAGA!$I175-DATA.SAGA!$B175)/365*12,
IF(OR($D175="Pré-Inscrito",$D175="Matriculado",$D175="Pré-inscrito"),(TODAY()-DATA.SAGA!$B175)/365*12,"*"))</f>
        <v>*</v>
      </c>
      <c r="K175" s="9" t="str">
        <f t="shared" si="11"/>
        <v>Desligado</v>
      </c>
      <c r="L175" s="9" t="str">
        <f t="shared" si="12"/>
        <v>*</v>
      </c>
      <c r="M175" s="7" t="str">
        <f t="shared" ca="1" si="13"/>
        <v>*</v>
      </c>
      <c r="N175" s="9" t="str">
        <f t="shared" si="14"/>
        <v>*</v>
      </c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7" t="str">
        <f>IF(LEFT(DATA.SAGA!$C176,8)="Mestrado","Mestrado",
IF(LEFT(DATA.SAGA!C176,9)="Doutorado","Doutorado",
"Pós-Doutorado"))</f>
        <v>Mestrado</v>
      </c>
      <c r="B176" s="7" t="str">
        <f>DATA.SAGA!$D176</f>
        <v>Danielle Calado de Mattos</v>
      </c>
      <c r="C176" s="7" t="str">
        <f>IF(DATA.SAGA!$F176="","Sem orientador",DATA.SAGA!$F176)</f>
        <v>FTO1111 - Laura Oliveira</v>
      </c>
      <c r="D176" s="7" t="str">
        <f>DATA.SAGA!$H176</f>
        <v>Formado</v>
      </c>
      <c r="E176" s="7" t="str">
        <f>IF(DATA.SAGA!J176="","*",DATA.SAGA!J176)</f>
        <v>RJ</v>
      </c>
      <c r="F176" s="7">
        <f>YEAR(DATA.SAGA!$B176)</f>
        <v>2016</v>
      </c>
      <c r="G176" s="8" t="str">
        <f>IF(OR($D176="Pré-Inscrito",$D176="Matriculado",$D176="Trancado"),
IF($A176="Mestrado",DATA.SAGA!$B176+(365*24/12),DATA.SAGA!$B176+(365*48/12)),"*")</f>
        <v>*</v>
      </c>
      <c r="H176" s="9" t="str">
        <f t="shared" si="15"/>
        <v>*</v>
      </c>
      <c r="I176" s="7">
        <f>IF(DATA.SAGA!$I176="","*",YEAR(DATA.SAGA!$I176))</f>
        <v>2018</v>
      </c>
      <c r="J176" s="9">
        <f ca="1">IF($D176="Formado",(DATA.SAGA!$I176-DATA.SAGA!$B176)/365*12,
IF(OR($D176="Pré-Inscrito",$D176="Matriculado",$D176="Pré-inscrito"),(TODAY()-DATA.SAGA!$B176)/365*12,"*"))</f>
        <v>27.12328767123288</v>
      </c>
      <c r="K176" s="9" t="str">
        <f t="shared" si="11"/>
        <v>Formado</v>
      </c>
      <c r="L176" s="9">
        <f t="shared" ca="1" si="12"/>
        <v>27.12328767123288</v>
      </c>
      <c r="M176" s="7" t="str">
        <f t="shared" ca="1" si="13"/>
        <v>Egresso</v>
      </c>
      <c r="N176" s="9" t="str">
        <f t="shared" si="14"/>
        <v>*</v>
      </c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7" t="str">
        <f>IF(LEFT(DATA.SAGA!$C177,8)="Mestrado","Mestrado",
IF(LEFT(DATA.SAGA!C177,9)="Doutorado","Doutorado",
"Pós-Doutorado"))</f>
        <v>Mestrado</v>
      </c>
      <c r="B177" s="7" t="str">
        <f>DATA.SAGA!$D177</f>
        <v>Cibele Jeremias Oliveira</v>
      </c>
      <c r="C177" s="7" t="str">
        <f>IF(DATA.SAGA!$F177="","Sem orientador",DATA.SAGA!$F177)</f>
        <v>Sem orientador</v>
      </c>
      <c r="D177" s="7" t="str">
        <f>DATA.SAGA!$H177</f>
        <v>Cancelado</v>
      </c>
      <c r="E177" s="7" t="str">
        <f>IF(DATA.SAGA!J177="","*",DATA.SAGA!J177)</f>
        <v>RJ</v>
      </c>
      <c r="F177" s="7">
        <f>YEAR(DATA.SAGA!$B177)</f>
        <v>2016</v>
      </c>
      <c r="G177" s="8" t="str">
        <f>IF(OR($D177="Pré-Inscrito",$D177="Matriculado",$D177="Trancado"),
IF($A177="Mestrado",DATA.SAGA!$B177+(365*24/12),DATA.SAGA!$B177+(365*48/12)),"*")</f>
        <v>*</v>
      </c>
      <c r="H177" s="9" t="str">
        <f t="shared" si="15"/>
        <v>*</v>
      </c>
      <c r="I177" s="7" t="str">
        <f>IF(DATA.SAGA!$I177="","*",YEAR(DATA.SAGA!$I177))</f>
        <v>*</v>
      </c>
      <c r="J177" s="9" t="str">
        <f ca="1">IF($D177="Formado",(DATA.SAGA!$I177-DATA.SAGA!$B177)/365*12,
IF(OR($D177="Pré-Inscrito",$D177="Matriculado",$D177="Pré-inscrito"),(TODAY()-DATA.SAGA!$B177)/365*12,"*"))</f>
        <v>*</v>
      </c>
      <c r="K177" s="9" t="str">
        <f t="shared" si="11"/>
        <v>Cancelado</v>
      </c>
      <c r="L177" s="9" t="str">
        <f t="shared" si="12"/>
        <v>*</v>
      </c>
      <c r="M177" s="7" t="str">
        <f t="shared" ca="1" si="13"/>
        <v>*</v>
      </c>
      <c r="N177" s="9" t="str">
        <f t="shared" si="14"/>
        <v>*</v>
      </c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7" t="str">
        <f>IF(LEFT(DATA.SAGA!$C178,8)="Mestrado","Mestrado",
IF(LEFT(DATA.SAGA!C178,9)="Doutorado","Doutorado",
"Pós-Doutorado"))</f>
        <v>Mestrado</v>
      </c>
      <c r="B178" s="7" t="str">
        <f>DATA.SAGA!$D178</f>
        <v>Manuella Melo Galhardo</v>
      </c>
      <c r="C178" s="7" t="str">
        <f>IF(DATA.SAGA!$F178="","Sem orientador",DATA.SAGA!$F178)</f>
        <v>FTO1083 - Fernando Silva</v>
      </c>
      <c r="D178" s="7" t="str">
        <f>DATA.SAGA!$H178</f>
        <v>Formado</v>
      </c>
      <c r="E178" s="7" t="str">
        <f>IF(DATA.SAGA!J178="","*",DATA.SAGA!J178)</f>
        <v>RJ</v>
      </c>
      <c r="F178" s="7">
        <f>YEAR(DATA.SAGA!$B178)</f>
        <v>2016</v>
      </c>
      <c r="G178" s="8" t="str">
        <f>IF(OR($D178="Pré-Inscrito",$D178="Matriculado",$D178="Trancado"),
IF($A178="Mestrado",DATA.SAGA!$B178+(365*24/12),DATA.SAGA!$B178+(365*48/12)),"*")</f>
        <v>*</v>
      </c>
      <c r="H178" s="9" t="str">
        <f t="shared" si="15"/>
        <v>*</v>
      </c>
      <c r="I178" s="7">
        <f>IF(DATA.SAGA!$I178="","*",YEAR(DATA.SAGA!$I178))</f>
        <v>2018</v>
      </c>
      <c r="J178" s="9">
        <f ca="1">IF($D178="Formado",(DATA.SAGA!$I178-DATA.SAGA!$B178)/365*12,
IF(OR($D178="Pré-Inscrito",$D178="Matriculado",$D178="Pré-inscrito"),(TODAY()-DATA.SAGA!$B178)/365*12,"*"))</f>
        <v>29.457534246575342</v>
      </c>
      <c r="K178" s="9" t="str">
        <f t="shared" si="11"/>
        <v>Formado</v>
      </c>
      <c r="L178" s="9">
        <f t="shared" ca="1" si="12"/>
        <v>29.457534246575342</v>
      </c>
      <c r="M178" s="7" t="str">
        <f t="shared" ca="1" si="13"/>
        <v>Egresso</v>
      </c>
      <c r="N178" s="9" t="str">
        <f t="shared" si="14"/>
        <v>*</v>
      </c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7" t="str">
        <f>IF(LEFT(DATA.SAGA!$C179,8)="Mestrado","Mestrado",
IF(LEFT(DATA.SAGA!C179,9)="Doutorado","Doutorado",
"Pós-Doutorado"))</f>
        <v>Mestrado</v>
      </c>
      <c r="B179" s="7" t="str">
        <f>DATA.SAGA!$D179</f>
        <v>Priscila de Oliveira da Silva</v>
      </c>
      <c r="C179" s="7" t="str">
        <f>IF(DATA.SAGA!$F179="","Sem orientador",DATA.SAGA!$F179)</f>
        <v>FTO1101 - Agnaldo Lopes</v>
      </c>
      <c r="D179" s="7" t="str">
        <f>DATA.SAGA!$H179</f>
        <v>Formado</v>
      </c>
      <c r="E179" s="7" t="str">
        <f>IF(DATA.SAGA!J179="","*",DATA.SAGA!J179)</f>
        <v>RJ</v>
      </c>
      <c r="F179" s="7">
        <f>YEAR(DATA.SAGA!$B179)</f>
        <v>2016</v>
      </c>
      <c r="G179" s="8" t="str">
        <f>IF(OR($D179="Pré-Inscrito",$D179="Matriculado",$D179="Trancado"),
IF($A179="Mestrado",DATA.SAGA!$B179+(365*24/12),DATA.SAGA!$B179+(365*48/12)),"*")</f>
        <v>*</v>
      </c>
      <c r="H179" s="9" t="str">
        <f t="shared" si="15"/>
        <v>*</v>
      </c>
      <c r="I179" s="7">
        <f>IF(DATA.SAGA!$I179="","*",YEAR(DATA.SAGA!$I179))</f>
        <v>2018</v>
      </c>
      <c r="J179" s="9">
        <f ca="1">IF($D179="Formado",(DATA.SAGA!$I179-DATA.SAGA!$B179)/365*12,
IF(OR($D179="Pré-Inscrito",$D179="Matriculado",$D179="Pré-inscrito"),(TODAY()-DATA.SAGA!$B179)/365*12,"*"))</f>
        <v>19.989041095890411</v>
      </c>
      <c r="K179" s="9" t="str">
        <f t="shared" si="11"/>
        <v>Formado</v>
      </c>
      <c r="L179" s="9">
        <f t="shared" ca="1" si="12"/>
        <v>19.989041095890411</v>
      </c>
      <c r="M179" s="7" t="str">
        <f t="shared" ca="1" si="13"/>
        <v>Egresso</v>
      </c>
      <c r="N179" s="9" t="str">
        <f t="shared" si="14"/>
        <v>*</v>
      </c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7" t="str">
        <f>IF(LEFT(DATA.SAGA!$C180,8)="Mestrado","Mestrado",
IF(LEFT(DATA.SAGA!C180,9)="Doutorado","Doutorado",
"Pós-Doutorado"))</f>
        <v>Mestrado</v>
      </c>
      <c r="B180" s="7" t="str">
        <f>DATA.SAGA!$D180</f>
        <v>Cibele Jeremias Oliveira</v>
      </c>
      <c r="C180" s="7" t="str">
        <f>IF(DATA.SAGA!$F180="","Sem orientador",DATA.SAGA!$F180)</f>
        <v>FTO1079 - Julio G. Silva</v>
      </c>
      <c r="D180" s="7" t="str">
        <f>DATA.SAGA!$H180</f>
        <v>Formado</v>
      </c>
      <c r="E180" s="7" t="str">
        <f>IF(DATA.SAGA!J180="","*",DATA.SAGA!J180)</f>
        <v>RJ</v>
      </c>
      <c r="F180" s="7">
        <f>YEAR(DATA.SAGA!$B180)</f>
        <v>2016</v>
      </c>
      <c r="G180" s="8" t="str">
        <f>IF(OR($D180="Pré-Inscrito",$D180="Matriculado",$D180="Trancado"),
IF($A180="Mestrado",DATA.SAGA!$B180+(365*24/12),DATA.SAGA!$B180+(365*48/12)),"*")</f>
        <v>*</v>
      </c>
      <c r="H180" s="9" t="str">
        <f t="shared" si="15"/>
        <v>*</v>
      </c>
      <c r="I180" s="7">
        <f>IF(DATA.SAGA!$I180="","*",YEAR(DATA.SAGA!$I180))</f>
        <v>2018</v>
      </c>
      <c r="J180" s="9">
        <f ca="1">IF($D180="Formado",(DATA.SAGA!$I180-DATA.SAGA!$B180)/365*12,
IF(OR($D180="Pré-Inscrito",$D180="Matriculado",$D180="Pré-inscrito"),(TODAY()-DATA.SAGA!$B180)/365*12,"*"))</f>
        <v>29.457534246575342</v>
      </c>
      <c r="K180" s="9" t="str">
        <f t="shared" si="11"/>
        <v>Formado</v>
      </c>
      <c r="L180" s="9">
        <f t="shared" ca="1" si="12"/>
        <v>29.457534246575342</v>
      </c>
      <c r="M180" s="7" t="str">
        <f t="shared" ca="1" si="13"/>
        <v>Egresso</v>
      </c>
      <c r="N180" s="9" t="str">
        <f t="shared" si="14"/>
        <v>*</v>
      </c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7" t="str">
        <f>IF(LEFT(DATA.SAGA!$C181,8)="Mestrado","Mestrado",
IF(LEFT(DATA.SAGA!C181,9)="Doutorado","Doutorado",
"Pós-Doutorado"))</f>
        <v>Mestrado</v>
      </c>
      <c r="B181" s="7" t="str">
        <f>DATA.SAGA!$D181</f>
        <v>Gustavo Bitterncourt Camilo</v>
      </c>
      <c r="C181" s="7" t="str">
        <f>IF(DATA.SAGA!$F181="","Sem orientador",DATA.SAGA!$F181)</f>
        <v>Sem orientador</v>
      </c>
      <c r="D181" s="7" t="str">
        <f>DATA.SAGA!$H181</f>
        <v>Cancelado</v>
      </c>
      <c r="E181" s="7" t="str">
        <f>IF(DATA.SAGA!J181="","*",DATA.SAGA!J181)</f>
        <v>*</v>
      </c>
      <c r="F181" s="7">
        <f>YEAR(DATA.SAGA!$B181)</f>
        <v>2016</v>
      </c>
      <c r="G181" s="8" t="str">
        <f>IF(OR($D181="Pré-Inscrito",$D181="Matriculado",$D181="Trancado"),
IF($A181="Mestrado",DATA.SAGA!$B181+(365*24/12),DATA.SAGA!$B181+(365*48/12)),"*")</f>
        <v>*</v>
      </c>
      <c r="H181" s="9" t="str">
        <f t="shared" si="15"/>
        <v>*</v>
      </c>
      <c r="I181" s="7" t="str">
        <f>IF(DATA.SAGA!$I181="","*",YEAR(DATA.SAGA!$I181))</f>
        <v>*</v>
      </c>
      <c r="J181" s="9" t="str">
        <f ca="1">IF($D181="Formado",(DATA.SAGA!$I181-DATA.SAGA!$B181)/365*12,
IF(OR($D181="Pré-Inscrito",$D181="Matriculado",$D181="Pré-inscrito"),(TODAY()-DATA.SAGA!$B181)/365*12,"*"))</f>
        <v>*</v>
      </c>
      <c r="K181" s="9" t="str">
        <f t="shared" si="11"/>
        <v>Cancelado</v>
      </c>
      <c r="L181" s="9" t="str">
        <f t="shared" si="12"/>
        <v>*</v>
      </c>
      <c r="M181" s="7" t="str">
        <f t="shared" ca="1" si="13"/>
        <v>*</v>
      </c>
      <c r="N181" s="9" t="str">
        <f t="shared" si="14"/>
        <v>*</v>
      </c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7" t="str">
        <f>IF(LEFT(DATA.SAGA!$C182,8)="Mestrado","Mestrado",
IF(LEFT(DATA.SAGA!C182,9)="Doutorado","Doutorado",
"Pós-Doutorado"))</f>
        <v>Mestrado</v>
      </c>
      <c r="B182" s="7" t="str">
        <f>DATA.SAGA!$D182</f>
        <v>Leticia Amaral Corrêa</v>
      </c>
      <c r="C182" s="7" t="str">
        <f>IF(DATA.SAGA!$F182="","Sem orientador",DATA.SAGA!$F182)</f>
        <v>FTO1124 - Leandro Nogueira</v>
      </c>
      <c r="D182" s="7" t="str">
        <f>DATA.SAGA!$H182</f>
        <v>Formado</v>
      </c>
      <c r="E182" s="7" t="str">
        <f>IF(DATA.SAGA!J182="","*",DATA.SAGA!J182)</f>
        <v>RJ</v>
      </c>
      <c r="F182" s="7">
        <f>YEAR(DATA.SAGA!$B182)</f>
        <v>2016</v>
      </c>
      <c r="G182" s="8" t="str">
        <f>IF(OR($D182="Pré-Inscrito",$D182="Matriculado",$D182="Trancado"),
IF($A182="Mestrado",DATA.SAGA!$B182+(365*24/12),DATA.SAGA!$B182+(365*48/12)),"*")</f>
        <v>*</v>
      </c>
      <c r="H182" s="9" t="str">
        <f t="shared" si="15"/>
        <v>*</v>
      </c>
      <c r="I182" s="7">
        <f>IF(DATA.SAGA!$I182="","*",YEAR(DATA.SAGA!$I182))</f>
        <v>2019</v>
      </c>
      <c r="J182" s="9">
        <f ca="1">IF($D182="Formado",(DATA.SAGA!$I182-DATA.SAGA!$B182)/365*12,
IF(OR($D182="Pré-Inscrito",$D182="Matriculado",$D182="Pré-inscrito"),(TODAY()-DATA.SAGA!$B182)/365*12,"*"))</f>
        <v>26.991780821917811</v>
      </c>
      <c r="K182" s="9" t="str">
        <f t="shared" si="11"/>
        <v>Formado</v>
      </c>
      <c r="L182" s="9">
        <f t="shared" ca="1" si="12"/>
        <v>26.991780821917811</v>
      </c>
      <c r="M182" s="7" t="str">
        <f t="shared" ca="1" si="13"/>
        <v>Egresso</v>
      </c>
      <c r="N182" s="9" t="str">
        <f t="shared" si="14"/>
        <v>*</v>
      </c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7" t="str">
        <f>IF(LEFT(DATA.SAGA!$C183,8)="Mestrado","Mestrado",
IF(LEFT(DATA.SAGA!C183,9)="Doutorado","Doutorado",
"Pós-Doutorado"))</f>
        <v>Mestrado</v>
      </c>
      <c r="B183" s="7" t="str">
        <f>DATA.SAGA!$D183</f>
        <v>Marcos Paulo Gonçalves dos Santos</v>
      </c>
      <c r="C183" s="7" t="str">
        <f>IF(DATA.SAGA!$F183="","Sem orientador",DATA.SAGA!$F183)</f>
        <v>FTO1111 - Laura Oliveira</v>
      </c>
      <c r="D183" s="7" t="str">
        <f>DATA.SAGA!$H183</f>
        <v>Formado</v>
      </c>
      <c r="E183" s="7" t="str">
        <f>IF(DATA.SAGA!J183="","*",DATA.SAGA!J183)</f>
        <v>RJ</v>
      </c>
      <c r="F183" s="7">
        <f>YEAR(DATA.SAGA!$B183)</f>
        <v>2016</v>
      </c>
      <c r="G183" s="8" t="str">
        <f>IF(OR($D183="Pré-Inscrito",$D183="Matriculado",$D183="Trancado"),
IF($A183="Mestrado",DATA.SAGA!$B183+(365*24/12),DATA.SAGA!$B183+(365*48/12)),"*")</f>
        <v>*</v>
      </c>
      <c r="H183" s="9" t="str">
        <f t="shared" si="15"/>
        <v>*</v>
      </c>
      <c r="I183" s="7">
        <f>IF(DATA.SAGA!$I183="","*",YEAR(DATA.SAGA!$I183))</f>
        <v>2019</v>
      </c>
      <c r="J183" s="9">
        <f ca="1">IF($D183="Formado",(DATA.SAGA!$I183-DATA.SAGA!$B183)/365*12,
IF(OR($D183="Pré-Inscrito",$D183="Matriculado",$D183="Pré-inscrito"),(TODAY()-DATA.SAGA!$B183)/365*12,"*"))</f>
        <v>26.63013698630137</v>
      </c>
      <c r="K183" s="9" t="str">
        <f t="shared" si="11"/>
        <v>Formado</v>
      </c>
      <c r="L183" s="9">
        <f t="shared" ca="1" si="12"/>
        <v>26.63013698630137</v>
      </c>
      <c r="M183" s="7" t="str">
        <f t="shared" ca="1" si="13"/>
        <v>Egresso</v>
      </c>
      <c r="N183" s="9" t="str">
        <f t="shared" si="14"/>
        <v>*</v>
      </c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7" t="str">
        <f>IF(LEFT(DATA.SAGA!$C184,8)="Mestrado","Mestrado",
IF(LEFT(DATA.SAGA!C184,9)="Doutorado","Doutorado",
"Pós-Doutorado"))</f>
        <v>Mestrado</v>
      </c>
      <c r="B184" s="7" t="str">
        <f>DATA.SAGA!$D184</f>
        <v>Julia Damasceno de Castro</v>
      </c>
      <c r="C184" s="7" t="str">
        <f>IF(DATA.SAGA!$F184="","Sem orientador",DATA.SAGA!$F184)</f>
        <v>FTO1137 - Ney Filho</v>
      </c>
      <c r="D184" s="7" t="str">
        <f>DATA.SAGA!$H184</f>
        <v>Formado</v>
      </c>
      <c r="E184" s="7" t="str">
        <f>IF(DATA.SAGA!J184="","*",DATA.SAGA!J184)</f>
        <v>SP</v>
      </c>
      <c r="F184" s="7">
        <f>YEAR(DATA.SAGA!$B184)</f>
        <v>2016</v>
      </c>
      <c r="G184" s="8" t="str">
        <f>IF(OR($D184="Pré-Inscrito",$D184="Matriculado",$D184="Trancado"),
IF($A184="Mestrado",DATA.SAGA!$B184+(365*24/12),DATA.SAGA!$B184+(365*48/12)),"*")</f>
        <v>*</v>
      </c>
      <c r="H184" s="9" t="str">
        <f t="shared" si="15"/>
        <v>*</v>
      </c>
      <c r="I184" s="7">
        <f>IF(DATA.SAGA!$I184="","*",YEAR(DATA.SAGA!$I184))</f>
        <v>2019</v>
      </c>
      <c r="J184" s="9">
        <f ca="1">IF($D184="Formado",(DATA.SAGA!$I184-DATA.SAGA!$B184)/365*12,
IF(OR($D184="Pré-Inscrito",$D184="Matriculado",$D184="Pré-inscrito"),(TODAY()-DATA.SAGA!$B184)/365*12,"*"))</f>
        <v>26.465753424657535</v>
      </c>
      <c r="K184" s="9" t="str">
        <f t="shared" si="11"/>
        <v>Formado</v>
      </c>
      <c r="L184" s="9">
        <f t="shared" ca="1" si="12"/>
        <v>26.465753424657535</v>
      </c>
      <c r="M184" s="7" t="str">
        <f t="shared" ca="1" si="13"/>
        <v>Egresso</v>
      </c>
      <c r="N184" s="9" t="str">
        <f t="shared" si="14"/>
        <v>*</v>
      </c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7" t="str">
        <f>IF(LEFT(DATA.SAGA!$C185,8)="Mestrado","Mestrado",
IF(LEFT(DATA.SAGA!C185,9)="Doutorado","Doutorado",
"Pós-Doutorado"))</f>
        <v>Mestrado</v>
      </c>
      <c r="B185" s="7" t="str">
        <f>DATA.SAGA!$D185</f>
        <v>Albert Nunes Queiróz dos Santos</v>
      </c>
      <c r="C185" s="7" t="str">
        <f>IF(DATA.SAGA!$F185="","Sem orientador",DATA.SAGA!$F185)</f>
        <v>FTO1079 - Julio G. Silva</v>
      </c>
      <c r="D185" s="7" t="str">
        <f>DATA.SAGA!$H185</f>
        <v>Formado</v>
      </c>
      <c r="E185" s="7" t="str">
        <f>IF(DATA.SAGA!J185="","*",DATA.SAGA!J185)</f>
        <v>MG</v>
      </c>
      <c r="F185" s="7">
        <f>YEAR(DATA.SAGA!$B185)</f>
        <v>2016</v>
      </c>
      <c r="G185" s="8" t="str">
        <f>IF(OR($D185="Pré-Inscrito",$D185="Matriculado",$D185="Trancado"),
IF($A185="Mestrado",DATA.SAGA!$B185+(365*24/12),DATA.SAGA!$B185+(365*48/12)),"*")</f>
        <v>*</v>
      </c>
      <c r="H185" s="9" t="str">
        <f t="shared" si="15"/>
        <v>*</v>
      </c>
      <c r="I185" s="7">
        <f>IF(DATA.SAGA!$I185="","*",YEAR(DATA.SAGA!$I185))</f>
        <v>2019</v>
      </c>
      <c r="J185" s="9">
        <f ca="1">IF($D185="Formado",(DATA.SAGA!$I185-DATA.SAGA!$B185)/365*12,
IF(OR($D185="Pré-Inscrito",$D185="Matriculado",$D185="Pré-inscrito"),(TODAY()-DATA.SAGA!$B185)/365*12,"*"))</f>
        <v>30.706849315068492</v>
      </c>
      <c r="K185" s="9" t="str">
        <f t="shared" si="11"/>
        <v>Formado</v>
      </c>
      <c r="L185" s="9">
        <f t="shared" ca="1" si="12"/>
        <v>30.706849315068492</v>
      </c>
      <c r="M185" s="7" t="str">
        <f t="shared" ca="1" si="13"/>
        <v>Egresso</v>
      </c>
      <c r="N185" s="9" t="str">
        <f t="shared" si="14"/>
        <v>*</v>
      </c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7" t="str">
        <f>IF(LEFT(DATA.SAGA!$C186,8)="Mestrado","Mestrado",
IF(LEFT(DATA.SAGA!C186,9)="Doutorado","Doutorado",
"Pós-Doutorado"))</f>
        <v>Mestrado</v>
      </c>
      <c r="B186" s="7" t="str">
        <f>DATA.SAGA!$D186</f>
        <v>Fernanda Baseggio Lopes Figueiredo</v>
      </c>
      <c r="C186" s="7" t="str">
        <f>IF(DATA.SAGA!$F186="","Sem orientador",DATA.SAGA!$F186)</f>
        <v>FTO1107 - Erika de Carvalho</v>
      </c>
      <c r="D186" s="7" t="str">
        <f>DATA.SAGA!$H186</f>
        <v>Formado</v>
      </c>
      <c r="E186" s="7" t="str">
        <f>IF(DATA.SAGA!J186="","*",DATA.SAGA!J186)</f>
        <v>RJ</v>
      </c>
      <c r="F186" s="7">
        <f>YEAR(DATA.SAGA!$B186)</f>
        <v>2017</v>
      </c>
      <c r="G186" s="8" t="str">
        <f>IF(OR($D186="Pré-Inscrito",$D186="Matriculado",$D186="Trancado"),
IF($A186="Mestrado",DATA.SAGA!$B186+(365*24/12),DATA.SAGA!$B186+(365*48/12)),"*")</f>
        <v>*</v>
      </c>
      <c r="H186" s="9" t="str">
        <f t="shared" si="15"/>
        <v>*</v>
      </c>
      <c r="I186" s="7">
        <f>IF(DATA.SAGA!$I186="","*",YEAR(DATA.SAGA!$I186))</f>
        <v>2019</v>
      </c>
      <c r="J186" s="9">
        <f ca="1">IF($D186="Formado",(DATA.SAGA!$I186-DATA.SAGA!$B186)/365*12,
IF(OR($D186="Pré-Inscrito",$D186="Matriculado",$D186="Pré-inscrito"),(TODAY()-DATA.SAGA!$B186)/365*12,"*"))</f>
        <v>32.38356164383562</v>
      </c>
      <c r="K186" s="9" t="str">
        <f t="shared" si="11"/>
        <v>Formado</v>
      </c>
      <c r="L186" s="9">
        <f t="shared" ca="1" si="12"/>
        <v>32.38356164383562</v>
      </c>
      <c r="M186" s="7" t="str">
        <f t="shared" ca="1" si="13"/>
        <v>Egresso</v>
      </c>
      <c r="N186" s="9" t="str">
        <f t="shared" si="14"/>
        <v>*</v>
      </c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7" t="str">
        <f>IF(LEFT(DATA.SAGA!$C187,8)="Mestrado","Mestrado",
IF(LEFT(DATA.SAGA!C187,9)="Doutorado","Doutorado",
"Pós-Doutorado"))</f>
        <v>Mestrado</v>
      </c>
      <c r="B187" s="7" t="str">
        <f>DATA.SAGA!$D187</f>
        <v>Amanda Chain Costa</v>
      </c>
      <c r="C187" s="7" t="str">
        <f>IF(DATA.SAGA!$F187="","Sem orientador",DATA.SAGA!$F187)</f>
        <v>FTO1107 - Erika de Carvalho</v>
      </c>
      <c r="D187" s="7" t="str">
        <f>DATA.SAGA!$H187</f>
        <v>Formado</v>
      </c>
      <c r="E187" s="7" t="str">
        <f>IF(DATA.SAGA!J187="","*",DATA.SAGA!J187)</f>
        <v>RJ</v>
      </c>
      <c r="F187" s="7">
        <f>YEAR(DATA.SAGA!$B187)</f>
        <v>2017</v>
      </c>
      <c r="G187" s="8" t="str">
        <f>IF(OR($D187="Pré-Inscrito",$D187="Matriculado",$D187="Trancado"),
IF($A187="Mestrado",DATA.SAGA!$B187+(365*24/12),DATA.SAGA!$B187+(365*48/12)),"*")</f>
        <v>*</v>
      </c>
      <c r="H187" s="9" t="str">
        <f t="shared" si="15"/>
        <v>*</v>
      </c>
      <c r="I187" s="7">
        <f>IF(DATA.SAGA!$I187="","*",YEAR(DATA.SAGA!$I187))</f>
        <v>2019</v>
      </c>
      <c r="J187" s="9">
        <f ca="1">IF($D187="Formado",(DATA.SAGA!$I187-DATA.SAGA!$B187)/365*12,
IF(OR($D187="Pré-Inscrito",$D187="Matriculado",$D187="Pré-inscrito"),(TODAY()-DATA.SAGA!$B187)/365*12,"*"))</f>
        <v>32.38356164383562</v>
      </c>
      <c r="K187" s="9" t="str">
        <f t="shared" si="11"/>
        <v>Formado</v>
      </c>
      <c r="L187" s="9">
        <f t="shared" ca="1" si="12"/>
        <v>32.38356164383562</v>
      </c>
      <c r="M187" s="7" t="str">
        <f t="shared" ca="1" si="13"/>
        <v>Egresso</v>
      </c>
      <c r="N187" s="9" t="str">
        <f t="shared" si="14"/>
        <v>*</v>
      </c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7" t="str">
        <f>IF(LEFT(DATA.SAGA!$C188,8)="Mestrado","Mestrado",
IF(LEFT(DATA.SAGA!C188,9)="Doutorado","Doutorado",
"Pós-Doutorado"))</f>
        <v>Mestrado</v>
      </c>
      <c r="B188" s="7" t="str">
        <f>DATA.SAGA!$D188</f>
        <v>Igor da Silva Bonfim</v>
      </c>
      <c r="C188" s="7" t="str">
        <f>IF(DATA.SAGA!$F188="","Sem orientador",DATA.SAGA!$F188)</f>
        <v>FTO1152 - Renato Almeida</v>
      </c>
      <c r="D188" s="7" t="str">
        <f>DATA.SAGA!$H188</f>
        <v>Formado</v>
      </c>
      <c r="E188" s="7" t="str">
        <f>IF(DATA.SAGA!J188="","*",DATA.SAGA!J188)</f>
        <v>RJ</v>
      </c>
      <c r="F188" s="7">
        <f>YEAR(DATA.SAGA!$B188)</f>
        <v>2017</v>
      </c>
      <c r="G188" s="8" t="str">
        <f>IF(OR($D188="Pré-Inscrito",$D188="Matriculado",$D188="Trancado"),
IF($A188="Mestrado",DATA.SAGA!$B188+(365*24/12),DATA.SAGA!$B188+(365*48/12)),"*")</f>
        <v>*</v>
      </c>
      <c r="H188" s="9" t="str">
        <f t="shared" si="15"/>
        <v>*</v>
      </c>
      <c r="I188" s="7">
        <f>IF(DATA.SAGA!$I188="","*",YEAR(DATA.SAGA!$I188))</f>
        <v>2019</v>
      </c>
      <c r="J188" s="9">
        <f ca="1">IF($D188="Formado",(DATA.SAGA!$I188-DATA.SAGA!$B188)/365*12,
IF(OR($D188="Pré-Inscrito",$D188="Matriculado",$D188="Pré-inscrito"),(TODAY()-DATA.SAGA!$B188)/365*12,"*"))</f>
        <v>25.709589041095889</v>
      </c>
      <c r="K188" s="9" t="str">
        <f t="shared" si="11"/>
        <v>Formado</v>
      </c>
      <c r="L188" s="9">
        <f t="shared" ca="1" si="12"/>
        <v>25.709589041095889</v>
      </c>
      <c r="M188" s="7" t="str">
        <f t="shared" ca="1" si="13"/>
        <v>Egresso</v>
      </c>
      <c r="N188" s="9" t="str">
        <f t="shared" si="14"/>
        <v>*</v>
      </c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7" t="str">
        <f>IF(LEFT(DATA.SAGA!$C189,8)="Mestrado","Mestrado",
IF(LEFT(DATA.SAGA!C189,9)="Doutorado","Doutorado",
"Pós-Doutorado"))</f>
        <v>Mestrado</v>
      </c>
      <c r="B189" s="7" t="str">
        <f>DATA.SAGA!$D189</f>
        <v>Pedro Emerson da Cruz Saldanha</v>
      </c>
      <c r="C189" s="7" t="str">
        <f>IF(DATA.SAGA!$F189="","Sem orientador",DATA.SAGA!$F189)</f>
        <v>EDF1084 - Thiago Carvalho</v>
      </c>
      <c r="D189" s="7" t="str">
        <f>DATA.SAGA!$H189</f>
        <v>Formado</v>
      </c>
      <c r="E189" s="7" t="str">
        <f>IF(DATA.SAGA!J189="","*",DATA.SAGA!J189)</f>
        <v>RJ</v>
      </c>
      <c r="F189" s="7">
        <f>YEAR(DATA.SAGA!$B189)</f>
        <v>2017</v>
      </c>
      <c r="G189" s="8" t="str">
        <f>IF(OR($D189="Pré-Inscrito",$D189="Matriculado",$D189="Trancado"),
IF($A189="Mestrado",DATA.SAGA!$B189+(365*24/12),DATA.SAGA!$B189+(365*48/12)),"*")</f>
        <v>*</v>
      </c>
      <c r="H189" s="9" t="str">
        <f t="shared" si="15"/>
        <v>*</v>
      </c>
      <c r="I189" s="7">
        <f>IF(DATA.SAGA!$I189="","*",YEAR(DATA.SAGA!$I189))</f>
        <v>2019</v>
      </c>
      <c r="J189" s="9">
        <f ca="1">IF($D189="Formado",(DATA.SAGA!$I189-DATA.SAGA!$B189)/365*12,
IF(OR($D189="Pré-Inscrito",$D189="Matriculado",$D189="Pré-inscrito"),(TODAY()-DATA.SAGA!$B189)/365*12,"*"))</f>
        <v>25.643835616438359</v>
      </c>
      <c r="K189" s="9" t="str">
        <f t="shared" si="11"/>
        <v>Formado</v>
      </c>
      <c r="L189" s="9">
        <f t="shared" ca="1" si="12"/>
        <v>25.643835616438359</v>
      </c>
      <c r="M189" s="7" t="str">
        <f t="shared" ca="1" si="13"/>
        <v>Egresso</v>
      </c>
      <c r="N189" s="9" t="str">
        <f t="shared" si="14"/>
        <v>*</v>
      </c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7" t="str">
        <f>IF(LEFT(DATA.SAGA!$C190,8)="Mestrado","Mestrado",
IF(LEFT(DATA.SAGA!C190,9)="Doutorado","Doutorado",
"Pós-Doutorado"))</f>
        <v>Mestrado</v>
      </c>
      <c r="B190" s="7" t="str">
        <f>DATA.SAGA!$D190</f>
        <v>Patricia Sant'Anna do Carmo Aprigio</v>
      </c>
      <c r="C190" s="7" t="str">
        <f>IF(DATA.SAGA!$F190="","Sem orientador",DATA.SAGA!$F190)</f>
        <v>FTO1096 - Arthur Ferreira</v>
      </c>
      <c r="D190" s="7" t="str">
        <f>DATA.SAGA!$H190</f>
        <v>Formado</v>
      </c>
      <c r="E190" s="7" t="str">
        <f>IF(DATA.SAGA!J190="","*",DATA.SAGA!J190)</f>
        <v>RJ</v>
      </c>
      <c r="F190" s="7">
        <f>YEAR(DATA.SAGA!$B190)</f>
        <v>2017</v>
      </c>
      <c r="G190" s="8" t="str">
        <f>IF(OR($D190="Pré-Inscrito",$D190="Matriculado",$D190="Trancado"),
IF($A190="Mestrado",DATA.SAGA!$B190+(365*24/12),DATA.SAGA!$B190+(365*48/12)),"*")</f>
        <v>*</v>
      </c>
      <c r="H190" s="9" t="str">
        <f t="shared" si="15"/>
        <v>*</v>
      </c>
      <c r="I190" s="7">
        <f>IF(DATA.SAGA!$I190="","*",YEAR(DATA.SAGA!$I190))</f>
        <v>2019</v>
      </c>
      <c r="J190" s="9">
        <f ca="1">IF($D190="Formado",(DATA.SAGA!$I190-DATA.SAGA!$B190)/365*12,
IF(OR($D190="Pré-Inscrito",$D190="Matriculado",$D190="Pré-inscrito"),(TODAY()-DATA.SAGA!$B190)/365*12,"*"))</f>
        <v>27.945205479452056</v>
      </c>
      <c r="K190" s="9" t="str">
        <f t="shared" si="11"/>
        <v>Formado</v>
      </c>
      <c r="L190" s="9">
        <f t="shared" ca="1" si="12"/>
        <v>27.945205479452056</v>
      </c>
      <c r="M190" s="7" t="str">
        <f t="shared" ca="1" si="13"/>
        <v>Egresso</v>
      </c>
      <c r="N190" s="9" t="str">
        <f t="shared" si="14"/>
        <v>*</v>
      </c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7" t="str">
        <f>IF(LEFT(DATA.SAGA!$C191,8)="Mestrado","Mestrado",
IF(LEFT(DATA.SAGA!C191,9)="Doutorado","Doutorado",
"Pós-Doutorado"))</f>
        <v>Mestrado</v>
      </c>
      <c r="B191" s="7" t="str">
        <f>DATA.SAGA!$D191</f>
        <v>Erik Bueno de Ávila</v>
      </c>
      <c r="C191" s="7" t="str">
        <f>IF(DATA.SAGA!$F191="","Sem orientador",DATA.SAGA!$F191)</f>
        <v>Sem orientador</v>
      </c>
      <c r="D191" s="7" t="str">
        <f>DATA.SAGA!$H191</f>
        <v>Cancelado</v>
      </c>
      <c r="E191" s="7" t="str">
        <f>IF(DATA.SAGA!J191="","*",DATA.SAGA!J191)</f>
        <v>RJ</v>
      </c>
      <c r="F191" s="7">
        <f>YEAR(DATA.SAGA!$B191)</f>
        <v>2017</v>
      </c>
      <c r="G191" s="8" t="str">
        <f>IF(OR($D191="Pré-Inscrito",$D191="Matriculado",$D191="Trancado"),
IF($A191="Mestrado",DATA.SAGA!$B191+(365*24/12),DATA.SAGA!$B191+(365*48/12)),"*")</f>
        <v>*</v>
      </c>
      <c r="H191" s="9" t="str">
        <f t="shared" si="15"/>
        <v>*</v>
      </c>
      <c r="I191" s="7" t="str">
        <f>IF(DATA.SAGA!$I191="","*",YEAR(DATA.SAGA!$I191))</f>
        <v>*</v>
      </c>
      <c r="J191" s="9" t="str">
        <f ca="1">IF($D191="Formado",(DATA.SAGA!$I191-DATA.SAGA!$B191)/365*12,
IF(OR($D191="Pré-Inscrito",$D191="Matriculado",$D191="Pré-inscrito"),(TODAY()-DATA.SAGA!$B191)/365*12,"*"))</f>
        <v>*</v>
      </c>
      <c r="K191" s="9" t="str">
        <f t="shared" si="11"/>
        <v>Cancelado</v>
      </c>
      <c r="L191" s="9" t="str">
        <f t="shared" si="12"/>
        <v>*</v>
      </c>
      <c r="M191" s="7" t="str">
        <f t="shared" ca="1" si="13"/>
        <v>*</v>
      </c>
      <c r="N191" s="9" t="str">
        <f t="shared" si="14"/>
        <v>*</v>
      </c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7" t="str">
        <f>IF(LEFT(DATA.SAGA!$C192,8)="Mestrado","Mestrado",
IF(LEFT(DATA.SAGA!C192,9)="Doutorado","Doutorado",
"Pós-Doutorado"))</f>
        <v>Mestrado</v>
      </c>
      <c r="B192" s="7" t="str">
        <f>DATA.SAGA!$D192</f>
        <v>Felipe Feitosa Fonseca</v>
      </c>
      <c r="C192" s="7" t="str">
        <f>IF(DATA.SAGA!$F192="","Sem orientador",DATA.SAGA!$F192)</f>
        <v>Sem orientador</v>
      </c>
      <c r="D192" s="7" t="str">
        <f>DATA.SAGA!$H192</f>
        <v>Desligado</v>
      </c>
      <c r="E192" s="7" t="str">
        <f>IF(DATA.SAGA!J192="","*",DATA.SAGA!J192)</f>
        <v>RJ</v>
      </c>
      <c r="F192" s="7">
        <f>YEAR(DATA.SAGA!$B192)</f>
        <v>2017</v>
      </c>
      <c r="G192" s="8" t="str">
        <f>IF(OR($D192="Pré-Inscrito",$D192="Matriculado",$D192="Trancado"),
IF($A192="Mestrado",DATA.SAGA!$B192+(365*24/12),DATA.SAGA!$B192+(365*48/12)),"*")</f>
        <v>*</v>
      </c>
      <c r="H192" s="9" t="str">
        <f t="shared" si="15"/>
        <v>*</v>
      </c>
      <c r="I192" s="7" t="str">
        <f>IF(DATA.SAGA!$I192="","*",YEAR(DATA.SAGA!$I192))</f>
        <v>*</v>
      </c>
      <c r="J192" s="9" t="str">
        <f ca="1">IF($D192="Formado",(DATA.SAGA!$I192-DATA.SAGA!$B192)/365*12,
IF(OR($D192="Pré-Inscrito",$D192="Matriculado",$D192="Pré-inscrito"),(TODAY()-DATA.SAGA!$B192)/365*12,"*"))</f>
        <v>*</v>
      </c>
      <c r="K192" s="9" t="str">
        <f t="shared" si="11"/>
        <v>Desligado</v>
      </c>
      <c r="L192" s="9" t="str">
        <f t="shared" si="12"/>
        <v>*</v>
      </c>
      <c r="M192" s="7" t="str">
        <f t="shared" ca="1" si="13"/>
        <v>*</v>
      </c>
      <c r="N192" s="9" t="str">
        <f t="shared" si="14"/>
        <v>*</v>
      </c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7" t="str">
        <f>IF(LEFT(DATA.SAGA!$C193,8)="Mestrado","Mestrado",
IF(LEFT(DATA.SAGA!C193,9)="Doutorado","Doutorado",
"Pós-Doutorado"))</f>
        <v>Mestrado</v>
      </c>
      <c r="B193" s="7" t="str">
        <f>DATA.SAGA!$D193</f>
        <v>Carlos Eduardo Guedes da Costa</v>
      </c>
      <c r="C193" s="7" t="str">
        <f>IF(DATA.SAGA!$F193="","Sem orientador",DATA.SAGA!$F193)</f>
        <v>EDF1084 - Thiago Carvalho</v>
      </c>
      <c r="D193" s="7" t="str">
        <f>DATA.SAGA!$H193</f>
        <v>Formado</v>
      </c>
      <c r="E193" s="7" t="str">
        <f>IF(DATA.SAGA!J193="","*",DATA.SAGA!J193)</f>
        <v>RJ</v>
      </c>
      <c r="F193" s="7">
        <f>YEAR(DATA.SAGA!$B193)</f>
        <v>2017</v>
      </c>
      <c r="G193" s="8" t="str">
        <f>IF(OR($D193="Pré-Inscrito",$D193="Matriculado",$D193="Trancado"),
IF($A193="Mestrado",DATA.SAGA!$B193+(365*24/12),DATA.SAGA!$B193+(365*48/12)),"*")</f>
        <v>*</v>
      </c>
      <c r="H193" s="9" t="str">
        <f t="shared" si="15"/>
        <v>*</v>
      </c>
      <c r="I193" s="7">
        <f>IF(DATA.SAGA!$I193="","*",YEAR(DATA.SAGA!$I193))</f>
        <v>2019</v>
      </c>
      <c r="J193" s="9">
        <f ca="1">IF($D193="Formado",(DATA.SAGA!$I193-DATA.SAGA!$B193)/365*12,
IF(OR($D193="Pré-Inscrito",$D193="Matriculado",$D193="Pré-inscrito"),(TODAY()-DATA.SAGA!$B193)/365*12,"*"))</f>
        <v>24.624657534246577</v>
      </c>
      <c r="K193" s="9" t="str">
        <f t="shared" si="11"/>
        <v>Formado</v>
      </c>
      <c r="L193" s="9">
        <f t="shared" ca="1" si="12"/>
        <v>24.624657534246577</v>
      </c>
      <c r="M193" s="7" t="str">
        <f t="shared" ca="1" si="13"/>
        <v>Egresso</v>
      </c>
      <c r="N193" s="9" t="str">
        <f t="shared" si="14"/>
        <v>*</v>
      </c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7" t="str">
        <f>IF(LEFT(DATA.SAGA!$C194,8)="Mestrado","Mestrado",
IF(LEFT(DATA.SAGA!C194,9)="Doutorado","Doutorado",
"Pós-Doutorado"))</f>
        <v>Mestrado</v>
      </c>
      <c r="B194" s="7" t="str">
        <f>DATA.SAGA!$D194</f>
        <v>Maria Letizia Moraes Maddaluno</v>
      </c>
      <c r="C194" s="7" t="str">
        <f>IF(DATA.SAGA!$F194="","Sem orientador",DATA.SAGA!$F194)</f>
        <v>FTO1096 - Arthur Ferreira</v>
      </c>
      <c r="D194" s="7" t="str">
        <f>DATA.SAGA!$H194</f>
        <v>Formado</v>
      </c>
      <c r="E194" s="7" t="str">
        <f>IF(DATA.SAGA!J194="","*",DATA.SAGA!J194)</f>
        <v>RJ</v>
      </c>
      <c r="F194" s="7">
        <f>YEAR(DATA.SAGA!$B194)</f>
        <v>2017</v>
      </c>
      <c r="G194" s="8" t="str">
        <f>IF(OR($D194="Pré-Inscrito",$D194="Matriculado",$D194="Trancado"),
IF($A194="Mestrado",DATA.SAGA!$B194+(365*24/12),DATA.SAGA!$B194+(365*48/12)),"*")</f>
        <v>*</v>
      </c>
      <c r="H194" s="9" t="str">
        <f t="shared" si="15"/>
        <v>*</v>
      </c>
      <c r="I194" s="7">
        <f>IF(DATA.SAGA!$I194="","*",YEAR(DATA.SAGA!$I194))</f>
        <v>2019</v>
      </c>
      <c r="J194" s="9">
        <f ca="1">IF($D194="Formado",(DATA.SAGA!$I194-DATA.SAGA!$B194)/365*12,
IF(OR($D194="Pré-Inscrito",$D194="Matriculado",$D194="Pré-inscrito"),(TODAY()-DATA.SAGA!$B194)/365*12,"*"))</f>
        <v>24.854794520547944</v>
      </c>
      <c r="K194" s="9" t="str">
        <f t="shared" ref="K194:K257" si="16">IF($D194="Formado",$D194,
IF(OR($D194="Abandono",$D194="Desligado",$D194="Jubilado",$D194="Trancado",$D194="Titulado",$D194="Externo",$D194="Cancelado",$D194="Upgrade"),$D194,
IF($A194="Mestrado",IF($J194&lt;=18,$D194,IF($J194&lt;=24,"Defesa imediata",IF($J194&lt;=36,"Defesa EM ATRASO","JUBILAR"))),
IF($J194&lt;=42,$D194,IF($J194&lt;=48,"Defesa imediata",IF($J194&lt;=60,"Defesa EM ATRASO","JUBILAR"))))))</f>
        <v>Formado</v>
      </c>
      <c r="L194" s="9">
        <f t="shared" ref="L194:L257" ca="1" si="17">IFERROR(VALUE(IF($K194="Formado",$J194,"")),"*")</f>
        <v>24.854794520547944</v>
      </c>
      <c r="M194" s="7" t="str">
        <f t="shared" ref="M194:M257" ca="1" si="18">IF($I194="*","*",
IF(YEAR(TODAY())-$I194&lt;6,"Egresso","Egresso &gt; 5 anos"))</f>
        <v>Egresso</v>
      </c>
      <c r="N194" s="9" t="str">
        <f t="shared" ref="N194:N257" si="19">IF(AND(COUNTIF($B:$B,$B194)&gt;1,$A194="Doutorado"),"Sim","*")</f>
        <v>*</v>
      </c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7" t="str">
        <f>IF(LEFT(DATA.SAGA!$C195,8)="Mestrado","Mestrado",
IF(LEFT(DATA.SAGA!C195,9)="Doutorado","Doutorado",
"Pós-Doutorado"))</f>
        <v>Mestrado</v>
      </c>
      <c r="B195" s="7" t="str">
        <f>DATA.SAGA!$D195</f>
        <v>Jessica Fernandez Mosqueira Gomes</v>
      </c>
      <c r="C195" s="7" t="str">
        <f>IF(DATA.SAGA!$F195="","Sem orientador",DATA.SAGA!$F195)</f>
        <v>FTO1137 - Ney Filho</v>
      </c>
      <c r="D195" s="7" t="str">
        <f>DATA.SAGA!$H195</f>
        <v>Formado</v>
      </c>
      <c r="E195" s="7" t="str">
        <f>IF(DATA.SAGA!J195="","*",DATA.SAGA!J195)</f>
        <v>RJ</v>
      </c>
      <c r="F195" s="7">
        <f>YEAR(DATA.SAGA!$B195)</f>
        <v>2017</v>
      </c>
      <c r="G195" s="8" t="str">
        <f>IF(OR($D195="Pré-Inscrito",$D195="Matriculado",$D195="Trancado"),
IF($A195="Mestrado",DATA.SAGA!$B195+(365*24/12),DATA.SAGA!$B195+(365*48/12)),"*")</f>
        <v>*</v>
      </c>
      <c r="H195" s="9" t="str">
        <f t="shared" ref="H195:H258" si="20">IF(OR($D195="Pré-Inscrito",$D195="Matriculado"),_xlfn.CONCAT(YEAR(G195),"-",IF(MONTH(G195)&lt;=6,1,2)),"*")</f>
        <v>*</v>
      </c>
      <c r="I195" s="7">
        <f>IF(DATA.SAGA!$I195="","*",YEAR(DATA.SAGA!$I195))</f>
        <v>2019</v>
      </c>
      <c r="J195" s="9">
        <f ca="1">IF($D195="Formado",(DATA.SAGA!$I195-DATA.SAGA!$B195)/365*12,
IF(OR($D195="Pré-Inscrito",$D195="Matriculado",$D195="Pré-inscrito"),(TODAY()-DATA.SAGA!$B195)/365*12,"*"))</f>
        <v>24.263013698630136</v>
      </c>
      <c r="K195" s="9" t="str">
        <f t="shared" si="16"/>
        <v>Formado</v>
      </c>
      <c r="L195" s="9">
        <f t="shared" ca="1" si="17"/>
        <v>24.263013698630136</v>
      </c>
      <c r="M195" s="7" t="str">
        <f t="shared" ca="1" si="18"/>
        <v>Egresso</v>
      </c>
      <c r="N195" s="9" t="str">
        <f t="shared" si="19"/>
        <v>*</v>
      </c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7" t="str">
        <f>IF(LEFT(DATA.SAGA!$C196,8)="Mestrado","Mestrado",
IF(LEFT(DATA.SAGA!C196,9)="Doutorado","Doutorado",
"Pós-Doutorado"))</f>
        <v>Mestrado</v>
      </c>
      <c r="B196" s="7" t="str">
        <f>DATA.SAGA!$D196</f>
        <v>Carolina Grandelli Silva Santos</v>
      </c>
      <c r="C196" s="7" t="str">
        <f>IF(DATA.SAGA!$F196="","Sem orientador",DATA.SAGA!$F196)</f>
        <v>FTO1096 - Arthur Ferreira</v>
      </c>
      <c r="D196" s="7" t="str">
        <f>DATA.SAGA!$H196</f>
        <v>Formado</v>
      </c>
      <c r="E196" s="7" t="str">
        <f>IF(DATA.SAGA!J196="","*",DATA.SAGA!J196)</f>
        <v>RJ</v>
      </c>
      <c r="F196" s="7">
        <f>YEAR(DATA.SAGA!$B196)</f>
        <v>2017</v>
      </c>
      <c r="G196" s="8" t="str">
        <f>IF(OR($D196="Pré-Inscrito",$D196="Matriculado",$D196="Trancado"),
IF($A196="Mestrado",DATA.SAGA!$B196+(365*24/12),DATA.SAGA!$B196+(365*48/12)),"*")</f>
        <v>*</v>
      </c>
      <c r="H196" s="9" t="str">
        <f t="shared" si="20"/>
        <v>*</v>
      </c>
      <c r="I196" s="7">
        <f>IF(DATA.SAGA!$I196="","*",YEAR(DATA.SAGA!$I196))</f>
        <v>2020</v>
      </c>
      <c r="J196" s="9">
        <f ca="1">IF($D196="Formado",(DATA.SAGA!$I196-DATA.SAGA!$B196)/365*12,
IF(OR($D196="Pré-Inscrito",$D196="Matriculado",$D196="Pré-inscrito"),(TODAY()-DATA.SAGA!$B196)/365*12,"*"))</f>
        <v>36</v>
      </c>
      <c r="K196" s="9" t="str">
        <f t="shared" si="16"/>
        <v>Formado</v>
      </c>
      <c r="L196" s="9">
        <f t="shared" ca="1" si="17"/>
        <v>36</v>
      </c>
      <c r="M196" s="7" t="str">
        <f t="shared" ca="1" si="18"/>
        <v>Egresso</v>
      </c>
      <c r="N196" s="9" t="str">
        <f t="shared" si="19"/>
        <v>*</v>
      </c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7" t="str">
        <f>IF(LEFT(DATA.SAGA!$C197,8)="Mestrado","Mestrado",
IF(LEFT(DATA.SAGA!C197,9)="Doutorado","Doutorado",
"Pós-Doutorado"))</f>
        <v>Mestrado</v>
      </c>
      <c r="B197" s="7" t="str">
        <f>DATA.SAGA!$D197</f>
        <v>Romulo Fonseca dos Santos Pinto</v>
      </c>
      <c r="C197" s="7" t="str">
        <f>IF(DATA.SAGA!$F197="","Sem orientador",DATA.SAGA!$F197)</f>
        <v>EDF1074 - Patrícia Vigário</v>
      </c>
      <c r="D197" s="7" t="str">
        <f>DATA.SAGA!$H197</f>
        <v>Formado</v>
      </c>
      <c r="E197" s="7" t="str">
        <f>IF(DATA.SAGA!J197="","*",DATA.SAGA!J197)</f>
        <v>RJ</v>
      </c>
      <c r="F197" s="7">
        <f>YEAR(DATA.SAGA!$B197)</f>
        <v>2017</v>
      </c>
      <c r="G197" s="8" t="str">
        <f>IF(OR($D197="Pré-Inscrito",$D197="Matriculado",$D197="Trancado"),
IF($A197="Mestrado",DATA.SAGA!$B197+(365*24/12),DATA.SAGA!$B197+(365*48/12)),"*")</f>
        <v>*</v>
      </c>
      <c r="H197" s="9" t="str">
        <f t="shared" si="20"/>
        <v>*</v>
      </c>
      <c r="I197" s="7">
        <f>IF(DATA.SAGA!$I197="","*",YEAR(DATA.SAGA!$I197))</f>
        <v>2020</v>
      </c>
      <c r="J197" s="9">
        <f ca="1">IF($D197="Formado",(DATA.SAGA!$I197-DATA.SAGA!$B197)/365*12,
IF(OR($D197="Pré-Inscrito",$D197="Matriculado",$D197="Pré-inscrito"),(TODAY()-DATA.SAGA!$B197)/365*12,"*"))</f>
        <v>35.868493150684934</v>
      </c>
      <c r="K197" s="9" t="str">
        <f t="shared" si="16"/>
        <v>Formado</v>
      </c>
      <c r="L197" s="9">
        <f t="shared" ca="1" si="17"/>
        <v>35.868493150684934</v>
      </c>
      <c r="M197" s="7" t="str">
        <f t="shared" ca="1" si="18"/>
        <v>Egresso</v>
      </c>
      <c r="N197" s="9" t="str">
        <f t="shared" si="19"/>
        <v>*</v>
      </c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7" t="str">
        <f>IF(LEFT(DATA.SAGA!$C198,8)="Mestrado","Mestrado",
IF(LEFT(DATA.SAGA!C198,9)="Doutorado","Doutorado",
"Pós-Doutorado"))</f>
        <v>Mestrado</v>
      </c>
      <c r="B198" s="7" t="str">
        <f>DATA.SAGA!$D198</f>
        <v>Carla Andressa Pedron</v>
      </c>
      <c r="C198" s="7" t="str">
        <f>IF(DATA.SAGA!$F198="","Sem orientador",DATA.SAGA!$F198)</f>
        <v>FTO1111 - Laura Oliveira</v>
      </c>
      <c r="D198" s="7" t="str">
        <f>DATA.SAGA!$H198</f>
        <v>Formado</v>
      </c>
      <c r="E198" s="7" t="str">
        <f>IF(DATA.SAGA!J198="","*",DATA.SAGA!J198)</f>
        <v>RJ</v>
      </c>
      <c r="F198" s="7">
        <f>YEAR(DATA.SAGA!$B198)</f>
        <v>2017</v>
      </c>
      <c r="G198" s="8" t="str">
        <f>IF(OR($D198="Pré-Inscrito",$D198="Matriculado",$D198="Trancado"),
IF($A198="Mestrado",DATA.SAGA!$B198+(365*24/12),DATA.SAGA!$B198+(365*48/12)),"*")</f>
        <v>*</v>
      </c>
      <c r="H198" s="9" t="str">
        <f t="shared" si="20"/>
        <v>*</v>
      </c>
      <c r="I198" s="7">
        <f>IF(DATA.SAGA!$I198="","*",YEAR(DATA.SAGA!$I198))</f>
        <v>2019</v>
      </c>
      <c r="J198" s="9">
        <f ca="1">IF($D198="Formado",(DATA.SAGA!$I198-DATA.SAGA!$B198)/365*12,
IF(OR($D198="Pré-Inscrito",$D198="Matriculado",$D198="Pré-inscrito"),(TODAY()-DATA.SAGA!$B198)/365*12,"*"))</f>
        <v>24.854794520547944</v>
      </c>
      <c r="K198" s="9" t="str">
        <f t="shared" si="16"/>
        <v>Formado</v>
      </c>
      <c r="L198" s="9">
        <f t="shared" ca="1" si="17"/>
        <v>24.854794520547944</v>
      </c>
      <c r="M198" s="7" t="str">
        <f t="shared" ca="1" si="18"/>
        <v>Egresso</v>
      </c>
      <c r="N198" s="9" t="str">
        <f t="shared" si="19"/>
        <v>*</v>
      </c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7" t="str">
        <f>IF(LEFT(DATA.SAGA!$C199,8)="Mestrado","Mestrado",
IF(LEFT(DATA.SAGA!C199,9)="Doutorado","Doutorado",
"Pós-Doutorado"))</f>
        <v>Mestrado</v>
      </c>
      <c r="B199" s="7" t="str">
        <f>DATA.SAGA!$D199</f>
        <v>Cliff Bruce Moreno Ferreira</v>
      </c>
      <c r="C199" s="7" t="str">
        <f>IF(DATA.SAGA!$F199="","Sem orientador",DATA.SAGA!$F199)</f>
        <v>Sem orientador</v>
      </c>
      <c r="D199" s="7" t="str">
        <f>DATA.SAGA!$H199</f>
        <v>Desligado</v>
      </c>
      <c r="E199" s="7" t="str">
        <f>IF(DATA.SAGA!J199="","*",DATA.SAGA!J199)</f>
        <v>RJ</v>
      </c>
      <c r="F199" s="7">
        <f>YEAR(DATA.SAGA!$B199)</f>
        <v>2017</v>
      </c>
      <c r="G199" s="8" t="str">
        <f>IF(OR($D199="Pré-Inscrito",$D199="Matriculado",$D199="Trancado"),
IF($A199="Mestrado",DATA.SAGA!$B199+(365*24/12),DATA.SAGA!$B199+(365*48/12)),"*")</f>
        <v>*</v>
      </c>
      <c r="H199" s="9" t="str">
        <f t="shared" si="20"/>
        <v>*</v>
      </c>
      <c r="I199" s="7" t="str">
        <f>IF(DATA.SAGA!$I199="","*",YEAR(DATA.SAGA!$I199))</f>
        <v>*</v>
      </c>
      <c r="J199" s="9" t="str">
        <f ca="1">IF($D199="Formado",(DATA.SAGA!$I199-DATA.SAGA!$B199)/365*12,
IF(OR($D199="Pré-Inscrito",$D199="Matriculado",$D199="Pré-inscrito"),(TODAY()-DATA.SAGA!$B199)/365*12,"*"))</f>
        <v>*</v>
      </c>
      <c r="K199" s="9" t="str">
        <f t="shared" si="16"/>
        <v>Desligado</v>
      </c>
      <c r="L199" s="9" t="str">
        <f t="shared" si="17"/>
        <v>*</v>
      </c>
      <c r="M199" s="7" t="str">
        <f t="shared" ca="1" si="18"/>
        <v>*</v>
      </c>
      <c r="N199" s="9" t="str">
        <f t="shared" si="19"/>
        <v>*</v>
      </c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7" t="str">
        <f>IF(LEFT(DATA.SAGA!$C200,8)="Mestrado","Mestrado",
IF(LEFT(DATA.SAGA!C200,9)="Doutorado","Doutorado",
"Pós-Doutorado"))</f>
        <v>Mestrado</v>
      </c>
      <c r="B200" s="7" t="str">
        <f>DATA.SAGA!$D200</f>
        <v>Fabiano Martins de Andrade</v>
      </c>
      <c r="C200" s="7" t="str">
        <f>IF(DATA.SAGA!$F200="","Sem orientador",DATA.SAGA!$F200)</f>
        <v>FTO1101 - Agnaldo Lopes</v>
      </c>
      <c r="D200" s="7" t="str">
        <f>DATA.SAGA!$H200</f>
        <v>Formado</v>
      </c>
      <c r="E200" s="7" t="str">
        <f>IF(DATA.SAGA!J200="","*",DATA.SAGA!J200)</f>
        <v>MG</v>
      </c>
      <c r="F200" s="7">
        <f>YEAR(DATA.SAGA!$B200)</f>
        <v>2017</v>
      </c>
      <c r="G200" s="8" t="str">
        <f>IF(OR($D200="Pré-Inscrito",$D200="Matriculado",$D200="Trancado"),
IF($A200="Mestrado",DATA.SAGA!$B200+(365*24/12),DATA.SAGA!$B200+(365*48/12)),"*")</f>
        <v>*</v>
      </c>
      <c r="H200" s="9" t="str">
        <f t="shared" si="20"/>
        <v>*</v>
      </c>
      <c r="I200" s="7">
        <f>IF(DATA.SAGA!$I200="","*",YEAR(DATA.SAGA!$I200))</f>
        <v>2019</v>
      </c>
      <c r="J200" s="9">
        <f ca="1">IF($D200="Formado",(DATA.SAGA!$I200-DATA.SAGA!$B200)/365*12,
IF(OR($D200="Pré-Inscrito",$D200="Matriculado",$D200="Pré-inscrito"),(TODAY()-DATA.SAGA!$B200)/365*12,"*"))</f>
        <v>23.210958904109589</v>
      </c>
      <c r="K200" s="9" t="str">
        <f t="shared" si="16"/>
        <v>Formado</v>
      </c>
      <c r="L200" s="9">
        <f t="shared" ca="1" si="17"/>
        <v>23.210958904109589</v>
      </c>
      <c r="M200" s="7" t="str">
        <f t="shared" ca="1" si="18"/>
        <v>Egresso</v>
      </c>
      <c r="N200" s="9" t="str">
        <f t="shared" si="19"/>
        <v>*</v>
      </c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7" t="str">
        <f>IF(LEFT(DATA.SAGA!$C201,8)="Mestrado","Mestrado",
IF(LEFT(DATA.SAGA!C201,9)="Doutorado","Doutorado",
"Pós-Doutorado"))</f>
        <v>Mestrado</v>
      </c>
      <c r="B201" s="7" t="str">
        <f>DATA.SAGA!$D201</f>
        <v>Luiz Alberto Werneck Neto</v>
      </c>
      <c r="C201" s="7" t="str">
        <f>IF(DATA.SAGA!$F201="","Sem orientador",DATA.SAGA!$F201)</f>
        <v>Sem orientador</v>
      </c>
      <c r="D201" s="7" t="str">
        <f>DATA.SAGA!$H201</f>
        <v>Cancelado</v>
      </c>
      <c r="E201" s="7" t="str">
        <f>IF(DATA.SAGA!J201="","*",DATA.SAGA!J201)</f>
        <v>RJ</v>
      </c>
      <c r="F201" s="7">
        <f>YEAR(DATA.SAGA!$B201)</f>
        <v>2017</v>
      </c>
      <c r="G201" s="8" t="str">
        <f>IF(OR($D201="Pré-Inscrito",$D201="Matriculado",$D201="Trancado"),
IF($A201="Mestrado",DATA.SAGA!$B201+(365*24/12),DATA.SAGA!$B201+(365*48/12)),"*")</f>
        <v>*</v>
      </c>
      <c r="H201" s="9" t="str">
        <f t="shared" si="20"/>
        <v>*</v>
      </c>
      <c r="I201" s="7" t="str">
        <f>IF(DATA.SAGA!$I201="","*",YEAR(DATA.SAGA!$I201))</f>
        <v>*</v>
      </c>
      <c r="J201" s="9" t="str">
        <f ca="1">IF($D201="Formado",(DATA.SAGA!$I201-DATA.SAGA!$B201)/365*12,
IF(OR($D201="Pré-Inscrito",$D201="Matriculado",$D201="Pré-inscrito"),(TODAY()-DATA.SAGA!$B201)/365*12,"*"))</f>
        <v>*</v>
      </c>
      <c r="K201" s="9" t="str">
        <f t="shared" si="16"/>
        <v>Cancelado</v>
      </c>
      <c r="L201" s="9" t="str">
        <f t="shared" si="17"/>
        <v>*</v>
      </c>
      <c r="M201" s="7" t="str">
        <f t="shared" ca="1" si="18"/>
        <v>*</v>
      </c>
      <c r="N201" s="9" t="str">
        <f t="shared" si="19"/>
        <v>*</v>
      </c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7" t="str">
        <f>IF(LEFT(DATA.SAGA!$C202,8)="Mestrado","Mestrado",
IF(LEFT(DATA.SAGA!C202,9)="Doutorado","Doutorado",
"Pós-Doutorado"))</f>
        <v>Mestrado</v>
      </c>
      <c r="B202" s="7" t="str">
        <f>DATA.SAGA!$D202</f>
        <v>Pedro Manoel Pena Junior</v>
      </c>
      <c r="C202" s="7" t="str">
        <f>IF(DATA.SAGA!$F202="","Sem orientador",DATA.SAGA!$F202)</f>
        <v>FTO1124 - Leandro Nogueira</v>
      </c>
      <c r="D202" s="7" t="str">
        <f>DATA.SAGA!$H202</f>
        <v>Formado</v>
      </c>
      <c r="E202" s="7" t="str">
        <f>IF(DATA.SAGA!J202="","*",DATA.SAGA!J202)</f>
        <v>RJ</v>
      </c>
      <c r="F202" s="7">
        <f>YEAR(DATA.SAGA!$B202)</f>
        <v>2017</v>
      </c>
      <c r="G202" s="8" t="str">
        <f>IF(OR($D202="Pré-Inscrito",$D202="Matriculado",$D202="Trancado"),
IF($A202="Mestrado",DATA.SAGA!$B202+(365*24/12),DATA.SAGA!$B202+(365*48/12)),"*")</f>
        <v>*</v>
      </c>
      <c r="H202" s="9" t="str">
        <f t="shared" si="20"/>
        <v>*</v>
      </c>
      <c r="I202" s="7">
        <f>IF(DATA.SAGA!$I202="","*",YEAR(DATA.SAGA!$I202))</f>
        <v>2019</v>
      </c>
      <c r="J202" s="9">
        <f ca="1">IF($D202="Formado",(DATA.SAGA!$I202-DATA.SAGA!$B202)/365*12,
IF(OR($D202="Pré-Inscrito",$D202="Matriculado",$D202="Pré-inscrito"),(TODAY()-DATA.SAGA!$B202)/365*12,"*"))</f>
        <v>27.12328767123288</v>
      </c>
      <c r="K202" s="9" t="str">
        <f t="shared" si="16"/>
        <v>Formado</v>
      </c>
      <c r="L202" s="9">
        <f t="shared" ca="1" si="17"/>
        <v>27.12328767123288</v>
      </c>
      <c r="M202" s="7" t="str">
        <f t="shared" ca="1" si="18"/>
        <v>Egresso</v>
      </c>
      <c r="N202" s="9" t="str">
        <f t="shared" si="19"/>
        <v>*</v>
      </c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7" t="str">
        <f>IF(LEFT(DATA.SAGA!$C203,8)="Mestrado","Mestrado",
IF(LEFT(DATA.SAGA!C203,9)="Doutorado","Doutorado",
"Pós-Doutorado"))</f>
        <v>Mestrado</v>
      </c>
      <c r="B203" s="7" t="str">
        <f>DATA.SAGA!$D203</f>
        <v>Maria Carmen Monteiro Pereira</v>
      </c>
      <c r="C203" s="7" t="str">
        <f>IF(DATA.SAGA!$F203="","Sem orientador",DATA.SAGA!$F203)</f>
        <v>Sem orientador</v>
      </c>
      <c r="D203" s="7" t="str">
        <f>DATA.SAGA!$H203</f>
        <v>Desligado</v>
      </c>
      <c r="E203" s="7" t="str">
        <f>IF(DATA.SAGA!J203="","*",DATA.SAGA!J203)</f>
        <v>RJ</v>
      </c>
      <c r="F203" s="7">
        <f>YEAR(DATA.SAGA!$B203)</f>
        <v>2017</v>
      </c>
      <c r="G203" s="8" t="str">
        <f>IF(OR($D203="Pré-Inscrito",$D203="Matriculado",$D203="Trancado"),
IF($A203="Mestrado",DATA.SAGA!$B203+(365*24/12),DATA.SAGA!$B203+(365*48/12)),"*")</f>
        <v>*</v>
      </c>
      <c r="H203" s="9" t="str">
        <f t="shared" si="20"/>
        <v>*</v>
      </c>
      <c r="I203" s="7" t="str">
        <f>IF(DATA.SAGA!$I203="","*",YEAR(DATA.SAGA!$I203))</f>
        <v>*</v>
      </c>
      <c r="J203" s="9" t="str">
        <f ca="1">IF($D203="Formado",(DATA.SAGA!$I203-DATA.SAGA!$B203)/365*12,
IF(OR($D203="Pré-Inscrito",$D203="Matriculado",$D203="Pré-inscrito"),(TODAY()-DATA.SAGA!$B203)/365*12,"*"))</f>
        <v>*</v>
      </c>
      <c r="K203" s="9" t="str">
        <f t="shared" si="16"/>
        <v>Desligado</v>
      </c>
      <c r="L203" s="9" t="str">
        <f t="shared" si="17"/>
        <v>*</v>
      </c>
      <c r="M203" s="7" t="str">
        <f t="shared" ca="1" si="18"/>
        <v>*</v>
      </c>
      <c r="N203" s="9" t="str">
        <f t="shared" si="19"/>
        <v>*</v>
      </c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7" t="str">
        <f>IF(LEFT(DATA.SAGA!$C204,8)="Mestrado","Mestrado",
IF(LEFT(DATA.SAGA!C204,9)="Doutorado","Doutorado",
"Pós-Doutorado"))</f>
        <v>Doutorado</v>
      </c>
      <c r="B204" s="7" t="str">
        <f>DATA.SAGA!$D204</f>
        <v>Ana Christina Certain Curi</v>
      </c>
      <c r="C204" s="7" t="str">
        <f>IF(DATA.SAGA!$F204="","Sem orientador",DATA.SAGA!$F204)</f>
        <v>FTO1096 - Arthur Ferreira</v>
      </c>
      <c r="D204" s="7" t="str">
        <f>DATA.SAGA!$H204</f>
        <v>Formado</v>
      </c>
      <c r="E204" s="7" t="str">
        <f>IF(DATA.SAGA!J204="","*",DATA.SAGA!J204)</f>
        <v>RJ</v>
      </c>
      <c r="F204" s="7">
        <f>YEAR(DATA.SAGA!$B204)</f>
        <v>2017</v>
      </c>
      <c r="G204" s="8" t="str">
        <f>IF(OR($D204="Pré-Inscrito",$D204="Matriculado",$D204="Trancado"),
IF($A204="Mestrado",DATA.SAGA!$B204+(365*24/12),DATA.SAGA!$B204+(365*48/12)),"*")</f>
        <v>*</v>
      </c>
      <c r="H204" s="9" t="str">
        <f t="shared" si="20"/>
        <v>*</v>
      </c>
      <c r="I204" s="7">
        <f>IF(DATA.SAGA!$I204="","*",YEAR(DATA.SAGA!$I204))</f>
        <v>2022</v>
      </c>
      <c r="J204" s="9">
        <f ca="1">IF($D204="Formado",(DATA.SAGA!$I204-DATA.SAGA!$B204)/365*12,
IF(OR($D204="Pré-Inscrito",$D204="Matriculado",$D204="Pré-inscrito"),(TODAY()-DATA.SAGA!$B204)/365*12,"*"))</f>
        <v>59.901369863013699</v>
      </c>
      <c r="K204" s="9" t="str">
        <f t="shared" si="16"/>
        <v>Formado</v>
      </c>
      <c r="L204" s="9">
        <f t="shared" ca="1" si="17"/>
        <v>59.901369863013699</v>
      </c>
      <c r="M204" s="7" t="str">
        <f t="shared" ca="1" si="18"/>
        <v>Egresso</v>
      </c>
      <c r="N204" s="9" t="str">
        <f t="shared" si="19"/>
        <v>Sim</v>
      </c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7" t="str">
        <f>IF(LEFT(DATA.SAGA!$C205,8)="Mestrado","Mestrado",
IF(LEFT(DATA.SAGA!C205,9)="Doutorado","Doutorado",
"Pós-Doutorado"))</f>
        <v>Doutorado</v>
      </c>
      <c r="B205" s="7" t="str">
        <f>DATA.SAGA!$D205</f>
        <v>Débora Cristina Lima da Silva</v>
      </c>
      <c r="C205" s="7" t="str">
        <f>IF(DATA.SAGA!$F205="","Sem orientador",DATA.SAGA!$F205)</f>
        <v>EDF1084 - Thiago Carvalho</v>
      </c>
      <c r="D205" s="7" t="str">
        <f>DATA.SAGA!$H205</f>
        <v>Formado</v>
      </c>
      <c r="E205" s="7" t="str">
        <f>IF(DATA.SAGA!J205="","*",DATA.SAGA!J205)</f>
        <v>RJ</v>
      </c>
      <c r="F205" s="7">
        <f>YEAR(DATA.SAGA!$B205)</f>
        <v>2017</v>
      </c>
      <c r="G205" s="8" t="str">
        <f>IF(OR($D205="Pré-Inscrito",$D205="Matriculado",$D205="Trancado"),
IF($A205="Mestrado",DATA.SAGA!$B205+(365*24/12),DATA.SAGA!$B205+(365*48/12)),"*")</f>
        <v>*</v>
      </c>
      <c r="H205" s="9" t="str">
        <f t="shared" si="20"/>
        <v>*</v>
      </c>
      <c r="I205" s="7">
        <f>IF(DATA.SAGA!$I205="","*",YEAR(DATA.SAGA!$I205))</f>
        <v>2021</v>
      </c>
      <c r="J205" s="9">
        <f ca="1">IF($D205="Formado",(DATA.SAGA!$I205-DATA.SAGA!$B205)/365*12,
IF(OR($D205="Pré-Inscrito",$D205="Matriculado",$D205="Pré-inscrito"),(TODAY()-DATA.SAGA!$B205)/365*12,"*"))</f>
        <v>52.9972602739726</v>
      </c>
      <c r="K205" s="9" t="str">
        <f t="shared" si="16"/>
        <v>Formado</v>
      </c>
      <c r="L205" s="9">
        <f t="shared" ca="1" si="17"/>
        <v>52.9972602739726</v>
      </c>
      <c r="M205" s="7" t="str">
        <f t="shared" ca="1" si="18"/>
        <v>Egresso</v>
      </c>
      <c r="N205" s="9" t="str">
        <f t="shared" si="19"/>
        <v>Sim</v>
      </c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7" t="str">
        <f>IF(LEFT(DATA.SAGA!$C206,8)="Mestrado","Mestrado",
IF(LEFT(DATA.SAGA!C206,9)="Doutorado","Doutorado",
"Pós-Doutorado"))</f>
        <v>Doutorado</v>
      </c>
      <c r="B206" s="7" t="str">
        <f>DATA.SAGA!$D206</f>
        <v>Ana Paula Antunes Ferreira</v>
      </c>
      <c r="C206" s="7" t="str">
        <f>IF(DATA.SAGA!$F206="","Sem orientador",DATA.SAGA!$F206)</f>
        <v>FTO1096 - Arthur Ferreira</v>
      </c>
      <c r="D206" s="7" t="str">
        <f>DATA.SAGA!$H206</f>
        <v>Formado</v>
      </c>
      <c r="E206" s="7" t="str">
        <f>IF(DATA.SAGA!J206="","*",DATA.SAGA!J206)</f>
        <v>RJ</v>
      </c>
      <c r="F206" s="7">
        <f>YEAR(DATA.SAGA!$B206)</f>
        <v>2017</v>
      </c>
      <c r="G206" s="8" t="str">
        <f>IF(OR($D206="Pré-Inscrito",$D206="Matriculado",$D206="Trancado"),
IF($A206="Mestrado",DATA.SAGA!$B206+(365*24/12),DATA.SAGA!$B206+(365*48/12)),"*")</f>
        <v>*</v>
      </c>
      <c r="H206" s="9" t="str">
        <f t="shared" si="20"/>
        <v>*</v>
      </c>
      <c r="I206" s="7">
        <f>IF(DATA.SAGA!$I206="","*",YEAR(DATA.SAGA!$I206))</f>
        <v>2020</v>
      </c>
      <c r="J206" s="9">
        <f ca="1">IF($D206="Formado",(DATA.SAGA!$I206-DATA.SAGA!$B206)/365*12,
IF(OR($D206="Pré-Inscrito",$D206="Matriculado",$D206="Pré-inscrito"),(TODAY()-DATA.SAGA!$B206)/365*12,"*"))</f>
        <v>39.386301369863013</v>
      </c>
      <c r="K206" s="9" t="str">
        <f t="shared" si="16"/>
        <v>Formado</v>
      </c>
      <c r="L206" s="9">
        <f t="shared" ca="1" si="17"/>
        <v>39.386301369863013</v>
      </c>
      <c r="M206" s="7" t="str">
        <f t="shared" ca="1" si="18"/>
        <v>Egresso</v>
      </c>
      <c r="N206" s="9" t="str">
        <f t="shared" si="19"/>
        <v>Sim</v>
      </c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7" t="str">
        <f>IF(LEFT(DATA.SAGA!$C207,8)="Mestrado","Mestrado",
IF(LEFT(DATA.SAGA!C207,9)="Doutorado","Doutorado",
"Pós-Doutorado"))</f>
        <v>Mestrado</v>
      </c>
      <c r="B207" s="7" t="str">
        <f>DATA.SAGA!$D207</f>
        <v>José Carlos de Campos Junior</v>
      </c>
      <c r="C207" s="7" t="str">
        <f>IF(DATA.SAGA!$F207="","Sem orientador",DATA.SAGA!$F207)</f>
        <v>EDF1078 - Alex Souto Alves</v>
      </c>
      <c r="D207" s="7" t="str">
        <f>DATA.SAGA!$H207</f>
        <v>Formado</v>
      </c>
      <c r="E207" s="7" t="str">
        <f>IF(DATA.SAGA!J207="","*",DATA.SAGA!J207)</f>
        <v>RJ</v>
      </c>
      <c r="F207" s="7">
        <f>YEAR(DATA.SAGA!$B207)</f>
        <v>2017</v>
      </c>
      <c r="G207" s="8" t="str">
        <f>IF(OR($D207="Pré-Inscrito",$D207="Matriculado",$D207="Trancado"),
IF($A207="Mestrado",DATA.SAGA!$B207+(365*24/12),DATA.SAGA!$B207+(365*48/12)),"*")</f>
        <v>*</v>
      </c>
      <c r="H207" s="9" t="str">
        <f t="shared" si="20"/>
        <v>*</v>
      </c>
      <c r="I207" s="7">
        <f>IF(DATA.SAGA!$I207="","*",YEAR(DATA.SAGA!$I207))</f>
        <v>2019</v>
      </c>
      <c r="J207" s="9">
        <f ca="1">IF($D207="Formado",(DATA.SAGA!$I207-DATA.SAGA!$B207)/365*12,
IF(OR($D207="Pré-Inscrito",$D207="Matriculado",$D207="Pré-inscrito"),(TODAY()-DATA.SAGA!$B207)/365*12,"*"))</f>
        <v>28.339726027397258</v>
      </c>
      <c r="K207" s="9" t="str">
        <f t="shared" si="16"/>
        <v>Formado</v>
      </c>
      <c r="L207" s="9">
        <f t="shared" ca="1" si="17"/>
        <v>28.339726027397258</v>
      </c>
      <c r="M207" s="7" t="str">
        <f t="shared" ca="1" si="18"/>
        <v>Egresso</v>
      </c>
      <c r="N207" s="9" t="str">
        <f t="shared" si="19"/>
        <v>*</v>
      </c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7" t="str">
        <f>IF(LEFT(DATA.SAGA!$C208,8)="Mestrado","Mestrado",
IF(LEFT(DATA.SAGA!C208,9)="Doutorado","Doutorado",
"Pós-Doutorado"))</f>
        <v>Mestrado</v>
      </c>
      <c r="B208" s="7" t="str">
        <f>DATA.SAGA!$D208</f>
        <v>Maxwell Tostes Vieira de Almeida</v>
      </c>
      <c r="C208" s="7" t="str">
        <f>IF(DATA.SAGA!$F208="","Sem orientador",DATA.SAGA!$F208)</f>
        <v>EDF1084 - Thiago Carvalho</v>
      </c>
      <c r="D208" s="7" t="str">
        <f>DATA.SAGA!$H208</f>
        <v>Formado</v>
      </c>
      <c r="E208" s="7" t="str">
        <f>IF(DATA.SAGA!J208="","*",DATA.SAGA!J208)</f>
        <v>RJ</v>
      </c>
      <c r="F208" s="7">
        <f>YEAR(DATA.SAGA!$B208)</f>
        <v>2017</v>
      </c>
      <c r="G208" s="8" t="str">
        <f>IF(OR($D208="Pré-Inscrito",$D208="Matriculado",$D208="Trancado"),
IF($A208="Mestrado",DATA.SAGA!$B208+(365*24/12),DATA.SAGA!$B208+(365*48/12)),"*")</f>
        <v>*</v>
      </c>
      <c r="H208" s="9" t="str">
        <f t="shared" si="20"/>
        <v>*</v>
      </c>
      <c r="I208" s="7">
        <f>IF(DATA.SAGA!$I208="","*",YEAR(DATA.SAGA!$I208))</f>
        <v>2020</v>
      </c>
      <c r="J208" s="9">
        <f ca="1">IF($D208="Formado",(DATA.SAGA!$I208-DATA.SAGA!$B208)/365*12,
IF(OR($D208="Pré-Inscrito",$D208="Matriculado",$D208="Pré-inscrito"),(TODAY()-DATA.SAGA!$B208)/365*12,"*"))</f>
        <v>35.243835616438353</v>
      </c>
      <c r="K208" s="9" t="str">
        <f t="shared" si="16"/>
        <v>Formado</v>
      </c>
      <c r="L208" s="9">
        <f t="shared" ca="1" si="17"/>
        <v>35.243835616438353</v>
      </c>
      <c r="M208" s="7" t="str">
        <f t="shared" ca="1" si="18"/>
        <v>Egresso</v>
      </c>
      <c r="N208" s="9" t="str">
        <f t="shared" si="19"/>
        <v>*</v>
      </c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7" t="str">
        <f>IF(LEFT(DATA.SAGA!$C209,8)="Mestrado","Mestrado",
IF(LEFT(DATA.SAGA!C209,9)="Doutorado","Doutorado",
"Pós-Doutorado"))</f>
        <v>Mestrado</v>
      </c>
      <c r="B209" s="7" t="str">
        <f>DATA.SAGA!$D209</f>
        <v>Roberto Miranda Ramos Costa</v>
      </c>
      <c r="C209" s="7" t="str">
        <f>IF(DATA.SAGA!$F209="","Sem orientador",DATA.SAGA!$F209)</f>
        <v>EDF1074 - Patrícia Vigário</v>
      </c>
      <c r="D209" s="7" t="str">
        <f>DATA.SAGA!$H209</f>
        <v>Formado</v>
      </c>
      <c r="E209" s="7" t="str">
        <f>IF(DATA.SAGA!J209="","*",DATA.SAGA!J209)</f>
        <v>RJ</v>
      </c>
      <c r="F209" s="7">
        <f>YEAR(DATA.SAGA!$B209)</f>
        <v>2017</v>
      </c>
      <c r="G209" s="8" t="str">
        <f>IF(OR($D209="Pré-Inscrito",$D209="Matriculado",$D209="Trancado"),
IF($A209="Mestrado",DATA.SAGA!$B209+(365*24/12),DATA.SAGA!$B209+(365*48/12)),"*")</f>
        <v>*</v>
      </c>
      <c r="H209" s="9" t="str">
        <f t="shared" si="20"/>
        <v>*</v>
      </c>
      <c r="I209" s="7">
        <f>IF(DATA.SAGA!$I209="","*",YEAR(DATA.SAGA!$I209))</f>
        <v>2019</v>
      </c>
      <c r="J209" s="9">
        <f ca="1">IF($D209="Formado",(DATA.SAGA!$I209-DATA.SAGA!$B209)/365*12,
IF(OR($D209="Pré-Inscrito",$D209="Matriculado",$D209="Pré-inscrito"),(TODAY()-DATA.SAGA!$B209)/365*12,"*"))</f>
        <v>24.230136986301368</v>
      </c>
      <c r="K209" s="9" t="str">
        <f t="shared" si="16"/>
        <v>Formado</v>
      </c>
      <c r="L209" s="9">
        <f t="shared" ca="1" si="17"/>
        <v>24.230136986301368</v>
      </c>
      <c r="M209" s="7" t="str">
        <f t="shared" ca="1" si="18"/>
        <v>Egresso</v>
      </c>
      <c r="N209" s="9" t="str">
        <f t="shared" si="19"/>
        <v>*</v>
      </c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7" t="str">
        <f>IF(LEFT(DATA.SAGA!$C210,8)="Mestrado","Mestrado",
IF(LEFT(DATA.SAGA!C210,9)="Doutorado","Doutorado",
"Pós-Doutorado"))</f>
        <v>Mestrado</v>
      </c>
      <c r="B210" s="7" t="str">
        <f>DATA.SAGA!$D210</f>
        <v>Viviane Pereira de Souza Amaral</v>
      </c>
      <c r="C210" s="7" t="str">
        <f>IF(DATA.SAGA!$F210="","Sem orientador",DATA.SAGA!$F210)</f>
        <v>FTO1152 - Renato Almeida</v>
      </c>
      <c r="D210" s="7" t="str">
        <f>DATA.SAGA!$H210</f>
        <v>Formado</v>
      </c>
      <c r="E210" s="7" t="str">
        <f>IF(DATA.SAGA!J210="","*",DATA.SAGA!J210)</f>
        <v>RJ</v>
      </c>
      <c r="F210" s="7">
        <f>YEAR(DATA.SAGA!$B210)</f>
        <v>2017</v>
      </c>
      <c r="G210" s="8" t="str">
        <f>IF(OR($D210="Pré-Inscrito",$D210="Matriculado",$D210="Trancado"),
IF($A210="Mestrado",DATA.SAGA!$B210+(365*24/12),DATA.SAGA!$B210+(365*48/12)),"*")</f>
        <v>*</v>
      </c>
      <c r="H210" s="9" t="str">
        <f t="shared" si="20"/>
        <v>*</v>
      </c>
      <c r="I210" s="7">
        <f>IF(DATA.SAGA!$I210="","*",YEAR(DATA.SAGA!$I210))</f>
        <v>2020</v>
      </c>
      <c r="J210" s="9">
        <f ca="1">IF($D210="Formado",(DATA.SAGA!$I210-DATA.SAGA!$B210)/365*12,
IF(OR($D210="Pré-Inscrito",$D210="Matriculado",$D210="Pré-inscrito"),(TODAY()-DATA.SAGA!$B210)/365*12,"*"))</f>
        <v>36.295890410958904</v>
      </c>
      <c r="K210" s="9" t="str">
        <f t="shared" si="16"/>
        <v>Formado</v>
      </c>
      <c r="L210" s="9">
        <f t="shared" ca="1" si="17"/>
        <v>36.295890410958904</v>
      </c>
      <c r="M210" s="7" t="str">
        <f t="shared" ca="1" si="18"/>
        <v>Egresso</v>
      </c>
      <c r="N210" s="9" t="str">
        <f t="shared" si="19"/>
        <v>*</v>
      </c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7" t="str">
        <f>IF(LEFT(DATA.SAGA!$C211,8)="Mestrado","Mestrado",
IF(LEFT(DATA.SAGA!C211,9)="Doutorado","Doutorado",
"Pós-Doutorado"))</f>
        <v>Mestrado</v>
      </c>
      <c r="B211" s="7" t="str">
        <f>DATA.SAGA!$D211</f>
        <v>Raphael Marques Bragança Milagres</v>
      </c>
      <c r="C211" s="7" t="str">
        <f>IF(DATA.SAGA!$F211="","Sem orientador",DATA.SAGA!$F211)</f>
        <v>Sem orientador</v>
      </c>
      <c r="D211" s="7" t="str">
        <f>DATA.SAGA!$H211</f>
        <v>Desligado</v>
      </c>
      <c r="E211" s="7" t="str">
        <f>IF(DATA.SAGA!J211="","*",DATA.SAGA!J211)</f>
        <v>RJ</v>
      </c>
      <c r="F211" s="7">
        <f>YEAR(DATA.SAGA!$B211)</f>
        <v>2017</v>
      </c>
      <c r="G211" s="8" t="str">
        <f>IF(OR($D211="Pré-Inscrito",$D211="Matriculado",$D211="Trancado"),
IF($A211="Mestrado",DATA.SAGA!$B211+(365*24/12),DATA.SAGA!$B211+(365*48/12)),"*")</f>
        <v>*</v>
      </c>
      <c r="H211" s="9" t="str">
        <f t="shared" si="20"/>
        <v>*</v>
      </c>
      <c r="I211" s="7" t="str">
        <f>IF(DATA.SAGA!$I211="","*",YEAR(DATA.SAGA!$I211))</f>
        <v>*</v>
      </c>
      <c r="J211" s="9" t="str">
        <f ca="1">IF($D211="Formado",(DATA.SAGA!$I211-DATA.SAGA!$B211)/365*12,
IF(OR($D211="Pré-Inscrito",$D211="Matriculado",$D211="Pré-inscrito"),(TODAY()-DATA.SAGA!$B211)/365*12,"*"))</f>
        <v>*</v>
      </c>
      <c r="K211" s="9" t="str">
        <f t="shared" si="16"/>
        <v>Desligado</v>
      </c>
      <c r="L211" s="9" t="str">
        <f t="shared" si="17"/>
        <v>*</v>
      </c>
      <c r="M211" s="7" t="str">
        <f t="shared" ca="1" si="18"/>
        <v>*</v>
      </c>
      <c r="N211" s="9" t="str">
        <f t="shared" si="19"/>
        <v>*</v>
      </c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7" t="str">
        <f>IF(LEFT(DATA.SAGA!$C212,8)="Mestrado","Mestrado",
IF(LEFT(DATA.SAGA!C212,9)="Doutorado","Doutorado",
"Pós-Doutorado"))</f>
        <v>Mestrado</v>
      </c>
      <c r="B212" s="7" t="str">
        <f>DATA.SAGA!$D212</f>
        <v>Igor Macêdo Tavares Correia</v>
      </c>
      <c r="C212" s="7" t="str">
        <f>IF(DATA.SAGA!$F212="","Sem orientador",DATA.SAGA!$F212)</f>
        <v>FTO1137 - Ney Filho</v>
      </c>
      <c r="D212" s="7" t="str">
        <f>DATA.SAGA!$H212</f>
        <v>Formado</v>
      </c>
      <c r="E212" s="7" t="str">
        <f>IF(DATA.SAGA!J212="","*",DATA.SAGA!J212)</f>
        <v>RJ</v>
      </c>
      <c r="F212" s="7">
        <f>YEAR(DATA.SAGA!$B212)</f>
        <v>2017</v>
      </c>
      <c r="G212" s="8" t="str">
        <f>IF(OR($D212="Pré-Inscrito",$D212="Matriculado",$D212="Trancado"),
IF($A212="Mestrado",DATA.SAGA!$B212+(365*24/12),DATA.SAGA!$B212+(365*48/12)),"*")</f>
        <v>*</v>
      </c>
      <c r="H212" s="9" t="str">
        <f t="shared" si="20"/>
        <v>*</v>
      </c>
      <c r="I212" s="7">
        <f>IF(DATA.SAGA!$I212="","*",YEAR(DATA.SAGA!$I212))</f>
        <v>2019</v>
      </c>
      <c r="J212" s="9">
        <f ca="1">IF($D212="Formado",(DATA.SAGA!$I212-DATA.SAGA!$B212)/365*12,
IF(OR($D212="Pré-Inscrito",$D212="Matriculado",$D212="Pré-inscrito"),(TODAY()-DATA.SAGA!$B212)/365*12,"*"))</f>
        <v>23.638356164383563</v>
      </c>
      <c r="K212" s="9" t="str">
        <f t="shared" si="16"/>
        <v>Formado</v>
      </c>
      <c r="L212" s="9">
        <f t="shared" ca="1" si="17"/>
        <v>23.638356164383563</v>
      </c>
      <c r="M212" s="7" t="str">
        <f t="shared" ca="1" si="18"/>
        <v>Egresso</v>
      </c>
      <c r="N212" s="9" t="str">
        <f t="shared" si="19"/>
        <v>*</v>
      </c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7" t="str">
        <f>IF(LEFT(DATA.SAGA!$C213,8)="Mestrado","Mestrado",
IF(LEFT(DATA.SAGA!C213,9)="Doutorado","Doutorado",
"Pós-Doutorado"))</f>
        <v>Mestrado</v>
      </c>
      <c r="B213" s="7" t="str">
        <f>DATA.SAGA!$D213</f>
        <v>Marcia Cliton Bezerra</v>
      </c>
      <c r="C213" s="7" t="str">
        <f>IF(DATA.SAGA!$F213="","Sem orientador",DATA.SAGA!$F213)</f>
        <v>FTO1124 - Leandro Nogueira</v>
      </c>
      <c r="D213" s="7" t="str">
        <f>DATA.SAGA!$H213</f>
        <v>Formado</v>
      </c>
      <c r="E213" s="7" t="str">
        <f>IF(DATA.SAGA!J213="","*",DATA.SAGA!J213)</f>
        <v>PR</v>
      </c>
      <c r="F213" s="7">
        <f>YEAR(DATA.SAGA!$B213)</f>
        <v>2017</v>
      </c>
      <c r="G213" s="8" t="str">
        <f>IF(OR($D213="Pré-Inscrito",$D213="Matriculado",$D213="Trancado"),
IF($A213="Mestrado",DATA.SAGA!$B213+(365*24/12),DATA.SAGA!$B213+(365*48/12)),"*")</f>
        <v>*</v>
      </c>
      <c r="H213" s="9" t="str">
        <f t="shared" si="20"/>
        <v>*</v>
      </c>
      <c r="I213" s="7">
        <f>IF(DATA.SAGA!$I213="","*",YEAR(DATA.SAGA!$I213))</f>
        <v>2020</v>
      </c>
      <c r="J213" s="9">
        <f ca="1">IF($D213="Formado",(DATA.SAGA!$I213-DATA.SAGA!$B213)/365*12,
IF(OR($D213="Pré-Inscrito",$D213="Matriculado",$D213="Pré-inscrito"),(TODAY()-DATA.SAGA!$B213)/365*12,"*"))</f>
        <v>27.353424657534248</v>
      </c>
      <c r="K213" s="9" t="str">
        <f t="shared" si="16"/>
        <v>Formado</v>
      </c>
      <c r="L213" s="9">
        <f t="shared" ca="1" si="17"/>
        <v>27.353424657534248</v>
      </c>
      <c r="M213" s="7" t="str">
        <f t="shared" ca="1" si="18"/>
        <v>Egresso</v>
      </c>
      <c r="N213" s="9" t="str">
        <f t="shared" si="19"/>
        <v>*</v>
      </c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7" t="str">
        <f>IF(LEFT(DATA.SAGA!$C214,8)="Mestrado","Mestrado",
IF(LEFT(DATA.SAGA!C214,9)="Doutorado","Doutorado",
"Pós-Doutorado"))</f>
        <v>Mestrado</v>
      </c>
      <c r="B214" s="7" t="str">
        <f>DATA.SAGA!$D214</f>
        <v>Carolina Pontes Nonato</v>
      </c>
      <c r="C214" s="7" t="str">
        <f>IF(DATA.SAGA!$F214="","Sem orientador",DATA.SAGA!$F214)</f>
        <v>FTO1101 - Agnaldo Lopes</v>
      </c>
      <c r="D214" s="7" t="str">
        <f>DATA.SAGA!$H214</f>
        <v>Formado</v>
      </c>
      <c r="E214" s="7" t="str">
        <f>IF(DATA.SAGA!J214="","*",DATA.SAGA!J214)</f>
        <v>RJ</v>
      </c>
      <c r="F214" s="7">
        <f>YEAR(DATA.SAGA!$B214)</f>
        <v>2017</v>
      </c>
      <c r="G214" s="8" t="str">
        <f>IF(OR($D214="Pré-Inscrito",$D214="Matriculado",$D214="Trancado"),
IF($A214="Mestrado",DATA.SAGA!$B214+(365*24/12),DATA.SAGA!$B214+(365*48/12)),"*")</f>
        <v>*</v>
      </c>
      <c r="H214" s="9" t="str">
        <f t="shared" si="20"/>
        <v>*</v>
      </c>
      <c r="I214" s="7">
        <f>IF(DATA.SAGA!$I214="","*",YEAR(DATA.SAGA!$I214))</f>
        <v>2019</v>
      </c>
      <c r="J214" s="9">
        <f ca="1">IF($D214="Formado",(DATA.SAGA!$I214-DATA.SAGA!$B214)/365*12,
IF(OR($D214="Pré-Inscrito",$D214="Matriculado",$D214="Pré-inscrito"),(TODAY()-DATA.SAGA!$B214)/365*12,"*"))</f>
        <v>22.980821917808221</v>
      </c>
      <c r="K214" s="9" t="str">
        <f t="shared" si="16"/>
        <v>Formado</v>
      </c>
      <c r="L214" s="9">
        <f t="shared" ca="1" si="17"/>
        <v>22.980821917808221</v>
      </c>
      <c r="M214" s="7" t="str">
        <f t="shared" ca="1" si="18"/>
        <v>Egresso</v>
      </c>
      <c r="N214" s="9" t="str">
        <f t="shared" si="19"/>
        <v>*</v>
      </c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7" t="str">
        <f>IF(LEFT(DATA.SAGA!$C215,8)="Mestrado","Mestrado",
IF(LEFT(DATA.SAGA!C215,9)="Doutorado","Doutorado",
"Pós-Doutorado"))</f>
        <v>Mestrado</v>
      </c>
      <c r="B215" s="7" t="str">
        <f>DATA.SAGA!$D215</f>
        <v>Magda Valentim Palassi Quintela</v>
      </c>
      <c r="C215" s="7" t="str">
        <f>IF(DATA.SAGA!$F215="","Sem orientador",DATA.SAGA!$F215)</f>
        <v>Sem orientador</v>
      </c>
      <c r="D215" s="7" t="str">
        <f>DATA.SAGA!$H215</f>
        <v>Cancelado</v>
      </c>
      <c r="E215" s="7" t="str">
        <f>IF(DATA.SAGA!J215="","*",DATA.SAGA!J215)</f>
        <v>RJ</v>
      </c>
      <c r="F215" s="7">
        <f>YEAR(DATA.SAGA!$B215)</f>
        <v>2017</v>
      </c>
      <c r="G215" s="8" t="str">
        <f>IF(OR($D215="Pré-Inscrito",$D215="Matriculado",$D215="Trancado"),
IF($A215="Mestrado",DATA.SAGA!$B215+(365*24/12),DATA.SAGA!$B215+(365*48/12)),"*")</f>
        <v>*</v>
      </c>
      <c r="H215" s="9" t="str">
        <f t="shared" si="20"/>
        <v>*</v>
      </c>
      <c r="I215" s="7" t="str">
        <f>IF(DATA.SAGA!$I215="","*",YEAR(DATA.SAGA!$I215))</f>
        <v>*</v>
      </c>
      <c r="J215" s="9" t="str">
        <f ca="1">IF($D215="Formado",(DATA.SAGA!$I215-DATA.SAGA!$B215)/365*12,
IF(OR($D215="Pré-Inscrito",$D215="Matriculado",$D215="Pré-inscrito"),(TODAY()-DATA.SAGA!$B215)/365*12,"*"))</f>
        <v>*</v>
      </c>
      <c r="K215" s="9" t="str">
        <f t="shared" si="16"/>
        <v>Cancelado</v>
      </c>
      <c r="L215" s="9" t="str">
        <f t="shared" si="17"/>
        <v>*</v>
      </c>
      <c r="M215" s="7" t="str">
        <f t="shared" ca="1" si="18"/>
        <v>*</v>
      </c>
      <c r="N215" s="9" t="str">
        <f t="shared" si="19"/>
        <v>*</v>
      </c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7" t="str">
        <f>IF(LEFT(DATA.SAGA!$C216,8)="Mestrado","Mestrado",
IF(LEFT(DATA.SAGA!C216,9)="Doutorado","Doutorado",
"Pós-Doutorado"))</f>
        <v>Mestrado</v>
      </c>
      <c r="B216" s="7" t="str">
        <f>DATA.SAGA!$D216</f>
        <v>Magda Valentim Palassi Quintela</v>
      </c>
      <c r="C216" s="7" t="str">
        <f>IF(DATA.SAGA!$F216="","Sem orientador",DATA.SAGA!$F216)</f>
        <v>Sem orientador</v>
      </c>
      <c r="D216" s="7" t="str">
        <f>DATA.SAGA!$H216</f>
        <v>Cancelado</v>
      </c>
      <c r="E216" s="7" t="str">
        <f>IF(DATA.SAGA!J216="","*",DATA.SAGA!J216)</f>
        <v>RJ</v>
      </c>
      <c r="F216" s="7">
        <f>YEAR(DATA.SAGA!$B216)</f>
        <v>2017</v>
      </c>
      <c r="G216" s="8" t="str">
        <f>IF(OR($D216="Pré-Inscrito",$D216="Matriculado",$D216="Trancado"),
IF($A216="Mestrado",DATA.SAGA!$B216+(365*24/12),DATA.SAGA!$B216+(365*48/12)),"*")</f>
        <v>*</v>
      </c>
      <c r="H216" s="9" t="str">
        <f t="shared" si="20"/>
        <v>*</v>
      </c>
      <c r="I216" s="7" t="str">
        <f>IF(DATA.SAGA!$I216="","*",YEAR(DATA.SAGA!$I216))</f>
        <v>*</v>
      </c>
      <c r="J216" s="9" t="str">
        <f ca="1">IF($D216="Formado",(DATA.SAGA!$I216-DATA.SAGA!$B216)/365*12,
IF(OR($D216="Pré-Inscrito",$D216="Matriculado",$D216="Pré-inscrito"),(TODAY()-DATA.SAGA!$B216)/365*12,"*"))</f>
        <v>*</v>
      </c>
      <c r="K216" s="9" t="str">
        <f t="shared" si="16"/>
        <v>Cancelado</v>
      </c>
      <c r="L216" s="9" t="str">
        <f t="shared" si="17"/>
        <v>*</v>
      </c>
      <c r="M216" s="7" t="str">
        <f t="shared" ca="1" si="18"/>
        <v>*</v>
      </c>
      <c r="N216" s="9" t="str">
        <f t="shared" si="19"/>
        <v>*</v>
      </c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7" t="str">
        <f>IF(LEFT(DATA.SAGA!$C217,8)="Mestrado","Mestrado",
IF(LEFT(DATA.SAGA!C217,9)="Doutorado","Doutorado",
"Pós-Doutorado"))</f>
        <v>Mestrado</v>
      </c>
      <c r="B217" s="7" t="str">
        <f>DATA.SAGA!$D217</f>
        <v>Thais de Freitas Borba Pinheiro</v>
      </c>
      <c r="C217" s="7" t="str">
        <f>IF(DATA.SAGA!$F217="","Sem orientador",DATA.SAGA!$F217)</f>
        <v>FTO1137 - Ney Filho</v>
      </c>
      <c r="D217" s="7" t="str">
        <f>DATA.SAGA!$H217</f>
        <v>Formado</v>
      </c>
      <c r="E217" s="7" t="str">
        <f>IF(DATA.SAGA!J217="","*",DATA.SAGA!J217)</f>
        <v>RJ</v>
      </c>
      <c r="F217" s="7">
        <f>YEAR(DATA.SAGA!$B217)</f>
        <v>2017</v>
      </c>
      <c r="G217" s="8" t="str">
        <f>IF(OR($D217="Pré-Inscrito",$D217="Matriculado",$D217="Trancado"),
IF($A217="Mestrado",DATA.SAGA!$B217+(365*24/12),DATA.SAGA!$B217+(365*48/12)),"*")</f>
        <v>*</v>
      </c>
      <c r="H217" s="9" t="str">
        <f t="shared" si="20"/>
        <v>*</v>
      </c>
      <c r="I217" s="7">
        <f>IF(DATA.SAGA!$I217="","*",YEAR(DATA.SAGA!$I217))</f>
        <v>2020</v>
      </c>
      <c r="J217" s="9">
        <f ca="1">IF($D217="Formado",(DATA.SAGA!$I217-DATA.SAGA!$B217)/365*12,
IF(OR($D217="Pré-Inscrito",$D217="Matriculado",$D217="Pré-inscrito"),(TODAY()-DATA.SAGA!$B217)/365*12,"*"))</f>
        <v>30.706849315068492</v>
      </c>
      <c r="K217" s="9" t="str">
        <f t="shared" si="16"/>
        <v>Formado</v>
      </c>
      <c r="L217" s="9">
        <f t="shared" ca="1" si="17"/>
        <v>30.706849315068492</v>
      </c>
      <c r="M217" s="7" t="str">
        <f t="shared" ca="1" si="18"/>
        <v>Egresso</v>
      </c>
      <c r="N217" s="9" t="str">
        <f t="shared" si="19"/>
        <v>*</v>
      </c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7" t="str">
        <f>IF(LEFT(DATA.SAGA!$C218,8)="Mestrado","Mestrado",
IF(LEFT(DATA.SAGA!C218,9)="Doutorado","Doutorado",
"Pós-Doutorado"))</f>
        <v>Mestrado</v>
      </c>
      <c r="B218" s="7" t="str">
        <f>DATA.SAGA!$D218</f>
        <v>João Fabricio Salema</v>
      </c>
      <c r="C218" s="7" t="str">
        <f>IF(DATA.SAGA!$F218="","Sem orientador",DATA.SAGA!$F218)</f>
        <v>Sem orientador</v>
      </c>
      <c r="D218" s="7" t="str">
        <f>DATA.SAGA!$H218</f>
        <v>Desligado</v>
      </c>
      <c r="E218" s="7" t="str">
        <f>IF(DATA.SAGA!J218="","*",DATA.SAGA!J218)</f>
        <v>RJ</v>
      </c>
      <c r="F218" s="7">
        <f>YEAR(DATA.SAGA!$B218)</f>
        <v>2017</v>
      </c>
      <c r="G218" s="8" t="str">
        <f>IF(OR($D218="Pré-Inscrito",$D218="Matriculado",$D218="Trancado"),
IF($A218="Mestrado",DATA.SAGA!$B218+(365*24/12),DATA.SAGA!$B218+(365*48/12)),"*")</f>
        <v>*</v>
      </c>
      <c r="H218" s="9" t="str">
        <f t="shared" si="20"/>
        <v>*</v>
      </c>
      <c r="I218" s="7" t="str">
        <f>IF(DATA.SAGA!$I218="","*",YEAR(DATA.SAGA!$I218))</f>
        <v>*</v>
      </c>
      <c r="J218" s="9" t="str">
        <f ca="1">IF($D218="Formado",(DATA.SAGA!$I218-DATA.SAGA!$B218)/365*12,
IF(OR($D218="Pré-Inscrito",$D218="Matriculado",$D218="Pré-inscrito"),(TODAY()-DATA.SAGA!$B218)/365*12,"*"))</f>
        <v>*</v>
      </c>
      <c r="K218" s="9" t="str">
        <f t="shared" si="16"/>
        <v>Desligado</v>
      </c>
      <c r="L218" s="9" t="str">
        <f t="shared" si="17"/>
        <v>*</v>
      </c>
      <c r="M218" s="7" t="str">
        <f t="shared" ca="1" si="18"/>
        <v>*</v>
      </c>
      <c r="N218" s="9" t="str">
        <f t="shared" si="19"/>
        <v>*</v>
      </c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7" t="str">
        <f>IF(LEFT(DATA.SAGA!$C219,8)="Mestrado","Mestrado",
IF(LEFT(DATA.SAGA!C219,9)="Doutorado","Doutorado",
"Pós-Doutorado"))</f>
        <v>Mestrado</v>
      </c>
      <c r="B219" s="7" t="str">
        <f>DATA.SAGA!$D219</f>
        <v>Ailton Teixeira Osório</v>
      </c>
      <c r="C219" s="7" t="str">
        <f>IF(DATA.SAGA!$F219="","Sem orientador",DATA.SAGA!$F219)</f>
        <v>EDF1078 - Alex Souto Alves</v>
      </c>
      <c r="D219" s="7" t="str">
        <f>DATA.SAGA!$H219</f>
        <v>Formado</v>
      </c>
      <c r="E219" s="7" t="str">
        <f>IF(DATA.SAGA!J219="","*",DATA.SAGA!J219)</f>
        <v>RJ</v>
      </c>
      <c r="F219" s="7">
        <f>YEAR(DATA.SAGA!$B219)</f>
        <v>2017</v>
      </c>
      <c r="G219" s="8" t="str">
        <f>IF(OR($D219="Pré-Inscrito",$D219="Matriculado",$D219="Trancado"),
IF($A219="Mestrado",DATA.SAGA!$B219+(365*24/12),DATA.SAGA!$B219+(365*48/12)),"*")</f>
        <v>*</v>
      </c>
      <c r="H219" s="9" t="str">
        <f t="shared" si="20"/>
        <v>*</v>
      </c>
      <c r="I219" s="7">
        <f>IF(DATA.SAGA!$I219="","*",YEAR(DATA.SAGA!$I219))</f>
        <v>2020</v>
      </c>
      <c r="J219" s="9">
        <f ca="1">IF($D219="Formado",(DATA.SAGA!$I219-DATA.SAGA!$B219)/365*12,
IF(OR($D219="Pré-Inscrito",$D219="Matriculado",$D219="Pré-inscrito"),(TODAY()-DATA.SAGA!$B219)/365*12,"*"))</f>
        <v>28.56986301369863</v>
      </c>
      <c r="K219" s="9" t="str">
        <f t="shared" si="16"/>
        <v>Formado</v>
      </c>
      <c r="L219" s="9">
        <f t="shared" ca="1" si="17"/>
        <v>28.56986301369863</v>
      </c>
      <c r="M219" s="7" t="str">
        <f t="shared" ca="1" si="18"/>
        <v>Egresso</v>
      </c>
      <c r="N219" s="9" t="str">
        <f t="shared" si="19"/>
        <v>*</v>
      </c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7" t="str">
        <f>IF(LEFT(DATA.SAGA!$C220,8)="Mestrado","Mestrado",
IF(LEFT(DATA.SAGA!C220,9)="Doutorado","Doutorado",
"Pós-Doutorado"))</f>
        <v>Mestrado</v>
      </c>
      <c r="B220" s="7" t="str">
        <f>DATA.SAGA!$D220</f>
        <v>Gabriela Almeida de Mendonça Soares</v>
      </c>
      <c r="C220" s="7" t="str">
        <f>IF(DATA.SAGA!$F220="","Sem orientador",DATA.SAGA!$F220)</f>
        <v>Sem orientador</v>
      </c>
      <c r="D220" s="7" t="str">
        <f>DATA.SAGA!$H220</f>
        <v>Desligado</v>
      </c>
      <c r="E220" s="7" t="str">
        <f>IF(DATA.SAGA!J220="","*",DATA.SAGA!J220)</f>
        <v>RJ</v>
      </c>
      <c r="F220" s="7">
        <f>YEAR(DATA.SAGA!$B220)</f>
        <v>2017</v>
      </c>
      <c r="G220" s="8" t="str">
        <f>IF(OR($D220="Pré-Inscrito",$D220="Matriculado",$D220="Trancado"),
IF($A220="Mestrado",DATA.SAGA!$B220+(365*24/12),DATA.SAGA!$B220+(365*48/12)),"*")</f>
        <v>*</v>
      </c>
      <c r="H220" s="9" t="str">
        <f t="shared" si="20"/>
        <v>*</v>
      </c>
      <c r="I220" s="7" t="str">
        <f>IF(DATA.SAGA!$I220="","*",YEAR(DATA.SAGA!$I220))</f>
        <v>*</v>
      </c>
      <c r="J220" s="9" t="str">
        <f ca="1">IF($D220="Formado",(DATA.SAGA!$I220-DATA.SAGA!$B220)/365*12,
IF(OR($D220="Pré-Inscrito",$D220="Matriculado",$D220="Pré-inscrito"),(TODAY()-DATA.SAGA!$B220)/365*12,"*"))</f>
        <v>*</v>
      </c>
      <c r="K220" s="9" t="str">
        <f t="shared" si="16"/>
        <v>Desligado</v>
      </c>
      <c r="L220" s="9" t="str">
        <f t="shared" si="17"/>
        <v>*</v>
      </c>
      <c r="M220" s="7" t="str">
        <f t="shared" ca="1" si="18"/>
        <v>*</v>
      </c>
      <c r="N220" s="9" t="str">
        <f t="shared" si="19"/>
        <v>*</v>
      </c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7" t="str">
        <f>IF(LEFT(DATA.SAGA!$C221,8)="Mestrado","Mestrado",
IF(LEFT(DATA.SAGA!C221,9)="Doutorado","Doutorado",
"Pós-Doutorado"))</f>
        <v>Mestrado</v>
      </c>
      <c r="B221" s="7" t="str">
        <f>DATA.SAGA!$D221</f>
        <v>Bruno Rangel Antunes da Silva</v>
      </c>
      <c r="C221" s="7" t="str">
        <f>IF(DATA.SAGA!$F221="","Sem orientador",DATA.SAGA!$F221)</f>
        <v>Sem orientador</v>
      </c>
      <c r="D221" s="7" t="str">
        <f>DATA.SAGA!$H221</f>
        <v>Cancelado</v>
      </c>
      <c r="E221" s="7" t="str">
        <f>IF(DATA.SAGA!J221="","*",DATA.SAGA!J221)</f>
        <v>RJ</v>
      </c>
      <c r="F221" s="7">
        <f>YEAR(DATA.SAGA!$B221)</f>
        <v>2018</v>
      </c>
      <c r="G221" s="8" t="str">
        <f>IF(OR($D221="Pré-Inscrito",$D221="Matriculado",$D221="Trancado"),
IF($A221="Mestrado",DATA.SAGA!$B221+(365*24/12),DATA.SAGA!$B221+(365*48/12)),"*")</f>
        <v>*</v>
      </c>
      <c r="H221" s="9" t="str">
        <f t="shared" si="20"/>
        <v>*</v>
      </c>
      <c r="I221" s="7" t="str">
        <f>IF(DATA.SAGA!$I221="","*",YEAR(DATA.SAGA!$I221))</f>
        <v>*</v>
      </c>
      <c r="J221" s="9" t="str">
        <f ca="1">IF($D221="Formado",(DATA.SAGA!$I221-DATA.SAGA!$B221)/365*12,
IF(OR($D221="Pré-Inscrito",$D221="Matriculado",$D221="Pré-inscrito"),(TODAY()-DATA.SAGA!$B221)/365*12,"*"))</f>
        <v>*</v>
      </c>
      <c r="K221" s="9" t="str">
        <f t="shared" si="16"/>
        <v>Cancelado</v>
      </c>
      <c r="L221" s="9" t="str">
        <f t="shared" si="17"/>
        <v>*</v>
      </c>
      <c r="M221" s="7" t="str">
        <f t="shared" ca="1" si="18"/>
        <v>*</v>
      </c>
      <c r="N221" s="9" t="str">
        <f t="shared" si="19"/>
        <v>*</v>
      </c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7" t="str">
        <f>IF(LEFT(DATA.SAGA!$C222,8)="Mestrado","Mestrado",
IF(LEFT(DATA.SAGA!C222,9)="Doutorado","Doutorado",
"Pós-Doutorado"))</f>
        <v>Mestrado</v>
      </c>
      <c r="B222" s="7" t="str">
        <f>DATA.SAGA!$D222</f>
        <v>Patricia Marques Lisboa Aroso de Castro</v>
      </c>
      <c r="C222" s="7" t="str">
        <f>IF(DATA.SAGA!$F222="","Sem orientador",DATA.SAGA!$F222)</f>
        <v>EDF1074 - Patrícia Vigário</v>
      </c>
      <c r="D222" s="7" t="str">
        <f>DATA.SAGA!$H222</f>
        <v>Formado</v>
      </c>
      <c r="E222" s="7" t="str">
        <f>IF(DATA.SAGA!J222="","*",DATA.SAGA!J222)</f>
        <v>RJ</v>
      </c>
      <c r="F222" s="7">
        <f>YEAR(DATA.SAGA!$B222)</f>
        <v>2018</v>
      </c>
      <c r="G222" s="8" t="str">
        <f>IF(OR($D222="Pré-Inscrito",$D222="Matriculado",$D222="Trancado"),
IF($A222="Mestrado",DATA.SAGA!$B222+(365*24/12),DATA.SAGA!$B222+(365*48/12)),"*")</f>
        <v>*</v>
      </c>
      <c r="H222" s="9" t="str">
        <f t="shared" si="20"/>
        <v>*</v>
      </c>
      <c r="I222" s="7">
        <f>IF(DATA.SAGA!$I222="","*",YEAR(DATA.SAGA!$I222))</f>
        <v>2019</v>
      </c>
      <c r="J222" s="9">
        <f ca="1">IF($D222="Formado",(DATA.SAGA!$I222-DATA.SAGA!$B222)/365*12,
IF(OR($D222="Pré-Inscrito",$D222="Matriculado",$D222="Pré-inscrito"),(TODAY()-DATA.SAGA!$B222)/365*12,"*"))</f>
        <v>22.454794520547946</v>
      </c>
      <c r="K222" s="9" t="str">
        <f t="shared" si="16"/>
        <v>Formado</v>
      </c>
      <c r="L222" s="9">
        <f t="shared" ca="1" si="17"/>
        <v>22.454794520547946</v>
      </c>
      <c r="M222" s="7" t="str">
        <f t="shared" ca="1" si="18"/>
        <v>Egresso</v>
      </c>
      <c r="N222" s="9" t="str">
        <f t="shared" si="19"/>
        <v>*</v>
      </c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7" t="str">
        <f>IF(LEFT(DATA.SAGA!$C223,8)="Mestrado","Mestrado",
IF(LEFT(DATA.SAGA!C223,9)="Doutorado","Doutorado",
"Pós-Doutorado"))</f>
        <v>Mestrado</v>
      </c>
      <c r="B223" s="7" t="str">
        <f>DATA.SAGA!$D223</f>
        <v>Joelson Guilherme de Almeida</v>
      </c>
      <c r="C223" s="7" t="str">
        <f>IF(DATA.SAGA!$F223="","Sem orientador",DATA.SAGA!$F223)</f>
        <v>EDF1074 - Patrícia Vigário</v>
      </c>
      <c r="D223" s="7" t="str">
        <f>DATA.SAGA!$H223</f>
        <v>Formado</v>
      </c>
      <c r="E223" s="7" t="str">
        <f>IF(DATA.SAGA!J223="","*",DATA.SAGA!J223)</f>
        <v>RJ</v>
      </c>
      <c r="F223" s="7">
        <f>YEAR(DATA.SAGA!$B223)</f>
        <v>2018</v>
      </c>
      <c r="G223" s="8" t="str">
        <f>IF(OR($D223="Pré-Inscrito",$D223="Matriculado",$D223="Trancado"),
IF($A223="Mestrado",DATA.SAGA!$B223+(365*24/12),DATA.SAGA!$B223+(365*48/12)),"*")</f>
        <v>*</v>
      </c>
      <c r="H223" s="9" t="str">
        <f t="shared" si="20"/>
        <v>*</v>
      </c>
      <c r="I223" s="7">
        <f>IF(DATA.SAGA!$I223="","*",YEAR(DATA.SAGA!$I223))</f>
        <v>2020</v>
      </c>
      <c r="J223" s="9">
        <f ca="1">IF($D223="Formado",(DATA.SAGA!$I223-DATA.SAGA!$B223)/365*12,
IF(OR($D223="Pré-Inscrito",$D223="Matriculado",$D223="Pré-inscrito"),(TODAY()-DATA.SAGA!$B223)/365*12,"*"))</f>
        <v>27.18904109589041</v>
      </c>
      <c r="K223" s="9" t="str">
        <f t="shared" si="16"/>
        <v>Formado</v>
      </c>
      <c r="L223" s="9">
        <f t="shared" ca="1" si="17"/>
        <v>27.18904109589041</v>
      </c>
      <c r="M223" s="7" t="str">
        <f t="shared" ca="1" si="18"/>
        <v>Egresso</v>
      </c>
      <c r="N223" s="9" t="str">
        <f t="shared" si="19"/>
        <v>*</v>
      </c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7" t="str">
        <f>IF(LEFT(DATA.SAGA!$C224,8)="Mestrado","Mestrado",
IF(LEFT(DATA.SAGA!C224,9)="Doutorado","Doutorado",
"Pós-Doutorado"))</f>
        <v>Mestrado</v>
      </c>
      <c r="B224" s="7" t="str">
        <f>DATA.SAGA!$D224</f>
        <v>Bruno Rangel Antunes da Silva</v>
      </c>
      <c r="C224" s="7" t="str">
        <f>IF(DATA.SAGA!$F224="","Sem orientador",DATA.SAGA!$F224)</f>
        <v>Sem orientador</v>
      </c>
      <c r="D224" s="7" t="str">
        <f>DATA.SAGA!$H224</f>
        <v>Cancelado</v>
      </c>
      <c r="E224" s="7" t="str">
        <f>IF(DATA.SAGA!J224="","*",DATA.SAGA!J224)</f>
        <v>RJ</v>
      </c>
      <c r="F224" s="7">
        <f>YEAR(DATA.SAGA!$B224)</f>
        <v>2018</v>
      </c>
      <c r="G224" s="8" t="str">
        <f>IF(OR($D224="Pré-Inscrito",$D224="Matriculado",$D224="Trancado"),
IF($A224="Mestrado",DATA.SAGA!$B224+(365*24/12),DATA.SAGA!$B224+(365*48/12)),"*")</f>
        <v>*</v>
      </c>
      <c r="H224" s="9" t="str">
        <f t="shared" si="20"/>
        <v>*</v>
      </c>
      <c r="I224" s="7" t="str">
        <f>IF(DATA.SAGA!$I224="","*",YEAR(DATA.SAGA!$I224))</f>
        <v>*</v>
      </c>
      <c r="J224" s="9" t="str">
        <f ca="1">IF($D224="Formado",(DATA.SAGA!$I224-DATA.SAGA!$B224)/365*12,
IF(OR($D224="Pré-Inscrito",$D224="Matriculado",$D224="Pré-inscrito"),(TODAY()-DATA.SAGA!$B224)/365*12,"*"))</f>
        <v>*</v>
      </c>
      <c r="K224" s="9" t="str">
        <f t="shared" si="16"/>
        <v>Cancelado</v>
      </c>
      <c r="L224" s="9" t="str">
        <f t="shared" si="17"/>
        <v>*</v>
      </c>
      <c r="M224" s="7" t="str">
        <f t="shared" ca="1" si="18"/>
        <v>*</v>
      </c>
      <c r="N224" s="9" t="str">
        <f t="shared" si="19"/>
        <v>*</v>
      </c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7" t="str">
        <f>IF(LEFT(DATA.SAGA!$C225,8)="Mestrado","Mestrado",
IF(LEFT(DATA.SAGA!C225,9)="Doutorado","Doutorado",
"Pós-Doutorado"))</f>
        <v>Mestrado</v>
      </c>
      <c r="B225" s="7" t="str">
        <f>DATA.SAGA!$D225</f>
        <v>Felipe Paes Leme Diniz</v>
      </c>
      <c r="C225" s="7" t="str">
        <f>IF(DATA.SAGA!$F225="","Sem orientador",DATA.SAGA!$F225)</f>
        <v>FTO1152 - Renato Almeida</v>
      </c>
      <c r="D225" s="7" t="str">
        <f>DATA.SAGA!$H225</f>
        <v>Formado</v>
      </c>
      <c r="E225" s="7" t="str">
        <f>IF(DATA.SAGA!J225="","*",DATA.SAGA!J225)</f>
        <v>RJ</v>
      </c>
      <c r="F225" s="7">
        <f>YEAR(DATA.SAGA!$B225)</f>
        <v>2018</v>
      </c>
      <c r="G225" s="8" t="str">
        <f>IF(OR($D225="Pré-Inscrito",$D225="Matriculado",$D225="Trancado"),
IF($A225="Mestrado",DATA.SAGA!$B225+(365*24/12),DATA.SAGA!$B225+(365*48/12)),"*")</f>
        <v>*</v>
      </c>
      <c r="H225" s="9" t="str">
        <f t="shared" si="20"/>
        <v>*</v>
      </c>
      <c r="I225" s="7">
        <f>IF(DATA.SAGA!$I225="","*",YEAR(DATA.SAGA!$I225))</f>
        <v>2021</v>
      </c>
      <c r="J225" s="9">
        <f ca="1">IF($D225="Formado",(DATA.SAGA!$I225-DATA.SAGA!$B225)/365*12,
IF(OR($D225="Pré-Inscrito",$D225="Matriculado",$D225="Pré-inscrito"),(TODAY()-DATA.SAGA!$B225)/365*12,"*"))</f>
        <v>32.219178082191782</v>
      </c>
      <c r="K225" s="9" t="str">
        <f t="shared" si="16"/>
        <v>Formado</v>
      </c>
      <c r="L225" s="9">
        <f t="shared" ca="1" si="17"/>
        <v>32.219178082191782</v>
      </c>
      <c r="M225" s="7" t="str">
        <f t="shared" ca="1" si="18"/>
        <v>Egresso</v>
      </c>
      <c r="N225" s="9" t="str">
        <f t="shared" si="19"/>
        <v>*</v>
      </c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7" t="str">
        <f>IF(LEFT(DATA.SAGA!$C226,8)="Mestrado","Mestrado",
IF(LEFT(DATA.SAGA!C226,9)="Doutorado","Doutorado",
"Pós-Doutorado"))</f>
        <v>Mestrado</v>
      </c>
      <c r="B226" s="7" t="str">
        <f>DATA.SAGA!$D226</f>
        <v>Katia Prenda de Souza</v>
      </c>
      <c r="C226" s="7" t="str">
        <f>IF(DATA.SAGA!$F226="","Sem orientador",DATA.SAGA!$F226)</f>
        <v>EDF1074 - Patrícia Vigário</v>
      </c>
      <c r="D226" s="7" t="str">
        <f>DATA.SAGA!$H226</f>
        <v>Formado</v>
      </c>
      <c r="E226" s="7" t="str">
        <f>IF(DATA.SAGA!J226="","*",DATA.SAGA!J226)</f>
        <v>RJ</v>
      </c>
      <c r="F226" s="7">
        <f>YEAR(DATA.SAGA!$B226)</f>
        <v>2018</v>
      </c>
      <c r="G226" s="8" t="str">
        <f>IF(OR($D226="Pré-Inscrito",$D226="Matriculado",$D226="Trancado"),
IF($A226="Mestrado",DATA.SAGA!$B226+(365*24/12),DATA.SAGA!$B226+(365*48/12)),"*")</f>
        <v>*</v>
      </c>
      <c r="H226" s="9" t="str">
        <f t="shared" si="20"/>
        <v>*</v>
      </c>
      <c r="I226" s="7">
        <f>IF(DATA.SAGA!$I226="","*",YEAR(DATA.SAGA!$I226))</f>
        <v>2020</v>
      </c>
      <c r="J226" s="9">
        <f ca="1">IF($D226="Formado",(DATA.SAGA!$I226-DATA.SAGA!$B226)/365*12,
IF(OR($D226="Pré-Inscrito",$D226="Matriculado",$D226="Pré-inscrito"),(TODAY()-DATA.SAGA!$B226)/365*12,"*"))</f>
        <v>28.504109589041093</v>
      </c>
      <c r="K226" s="9" t="str">
        <f t="shared" si="16"/>
        <v>Formado</v>
      </c>
      <c r="L226" s="9">
        <f t="shared" ca="1" si="17"/>
        <v>28.504109589041093</v>
      </c>
      <c r="M226" s="7" t="str">
        <f t="shared" ca="1" si="18"/>
        <v>Egresso</v>
      </c>
      <c r="N226" s="9" t="str">
        <f t="shared" si="19"/>
        <v>*</v>
      </c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7" t="str">
        <f>IF(LEFT(DATA.SAGA!$C227,8)="Mestrado","Mestrado",
IF(LEFT(DATA.SAGA!C227,9)="Doutorado","Doutorado",
"Pós-Doutorado"))</f>
        <v>Mestrado</v>
      </c>
      <c r="B227" s="7" t="str">
        <f>DATA.SAGA!$D227</f>
        <v>Márcia Santos de Almeida</v>
      </c>
      <c r="C227" s="7" t="str">
        <f>IF(DATA.SAGA!$F227="","Sem orientador",DATA.SAGA!$F227)</f>
        <v>EDF1084 - Thiago Carvalho</v>
      </c>
      <c r="D227" s="7" t="str">
        <f>DATA.SAGA!$H227</f>
        <v>Formado</v>
      </c>
      <c r="E227" s="7" t="str">
        <f>IF(DATA.SAGA!J227="","*",DATA.SAGA!J227)</f>
        <v>RJ</v>
      </c>
      <c r="F227" s="7">
        <f>YEAR(DATA.SAGA!$B227)</f>
        <v>2018</v>
      </c>
      <c r="G227" s="8" t="str">
        <f>IF(OR($D227="Pré-Inscrito",$D227="Matriculado",$D227="Trancado"),
IF($A227="Mestrado",DATA.SAGA!$B227+(365*24/12),DATA.SAGA!$B227+(365*48/12)),"*")</f>
        <v>*</v>
      </c>
      <c r="H227" s="9" t="str">
        <f t="shared" si="20"/>
        <v>*</v>
      </c>
      <c r="I227" s="7">
        <f>IF(DATA.SAGA!$I227="","*",YEAR(DATA.SAGA!$I227))</f>
        <v>2021</v>
      </c>
      <c r="J227" s="9">
        <f ca="1">IF($D227="Formado",(DATA.SAGA!$I227-DATA.SAGA!$B227)/365*12,
IF(OR($D227="Pré-Inscrito",$D227="Matriculado",$D227="Pré-inscrito"),(TODAY()-DATA.SAGA!$B227)/365*12,"*"))</f>
        <v>35.802739726027397</v>
      </c>
      <c r="K227" s="9" t="str">
        <f t="shared" si="16"/>
        <v>Formado</v>
      </c>
      <c r="L227" s="9">
        <f t="shared" ca="1" si="17"/>
        <v>35.802739726027397</v>
      </c>
      <c r="M227" s="7" t="str">
        <f t="shared" ca="1" si="18"/>
        <v>Egresso</v>
      </c>
      <c r="N227" s="9" t="str">
        <f t="shared" si="19"/>
        <v>*</v>
      </c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7" t="str">
        <f>IF(LEFT(DATA.SAGA!$C228,8)="Mestrado","Mestrado",
IF(LEFT(DATA.SAGA!C228,9)="Doutorado","Doutorado",
"Pós-Doutorado"))</f>
        <v>Mestrado</v>
      </c>
      <c r="B228" s="7" t="str">
        <f>DATA.SAGA!$D228</f>
        <v>Marcia Cristina Ferreira de Souza</v>
      </c>
      <c r="C228" s="7" t="str">
        <f>IF(DATA.SAGA!$F228="","Sem orientador",DATA.SAGA!$F228)</f>
        <v>EDF1074 - Patrícia Vigário</v>
      </c>
      <c r="D228" s="7" t="str">
        <f>DATA.SAGA!$H228</f>
        <v>Formado</v>
      </c>
      <c r="E228" s="7" t="str">
        <f>IF(DATA.SAGA!J228="","*",DATA.SAGA!J228)</f>
        <v>RJ</v>
      </c>
      <c r="F228" s="7">
        <f>YEAR(DATA.SAGA!$B228)</f>
        <v>2018</v>
      </c>
      <c r="G228" s="8" t="str">
        <f>IF(OR($D228="Pré-Inscrito",$D228="Matriculado",$D228="Trancado"),
IF($A228="Mestrado",DATA.SAGA!$B228+(365*24/12),DATA.SAGA!$B228+(365*48/12)),"*")</f>
        <v>*</v>
      </c>
      <c r="H228" s="9" t="str">
        <f t="shared" si="20"/>
        <v>*</v>
      </c>
      <c r="I228" s="7">
        <f>IF(DATA.SAGA!$I228="","*",YEAR(DATA.SAGA!$I228))</f>
        <v>2020</v>
      </c>
      <c r="J228" s="9">
        <f ca="1">IF($D228="Formado",(DATA.SAGA!$I228-DATA.SAGA!$B228)/365*12,
IF(OR($D228="Pré-Inscrito",$D228="Matriculado",$D228="Pré-inscrito"),(TODAY()-DATA.SAGA!$B228)/365*12,"*"))</f>
        <v>28.438356164383563</v>
      </c>
      <c r="K228" s="9" t="str">
        <f t="shared" si="16"/>
        <v>Formado</v>
      </c>
      <c r="L228" s="9">
        <f t="shared" ca="1" si="17"/>
        <v>28.438356164383563</v>
      </c>
      <c r="M228" s="7" t="str">
        <f t="shared" ca="1" si="18"/>
        <v>Egresso</v>
      </c>
      <c r="N228" s="9" t="str">
        <f t="shared" si="19"/>
        <v>*</v>
      </c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7" t="str">
        <f>IF(LEFT(DATA.SAGA!$C229,8)="Mestrado","Mestrado",
IF(LEFT(DATA.SAGA!C229,9)="Doutorado","Doutorado",
"Pós-Doutorado"))</f>
        <v>Mestrado</v>
      </c>
      <c r="B229" s="7" t="str">
        <f>DATA.SAGA!$D229</f>
        <v>Marco Leandro Martins de Assis</v>
      </c>
      <c r="C229" s="7" t="str">
        <f>IF(DATA.SAGA!$F229="","Sem orientador",DATA.SAGA!$F229)</f>
        <v>EDF1078 - Alex Souto Alves</v>
      </c>
      <c r="D229" s="7" t="str">
        <f>DATA.SAGA!$H229</f>
        <v>Formado</v>
      </c>
      <c r="E229" s="7" t="str">
        <f>IF(DATA.SAGA!J229="","*",DATA.SAGA!J229)</f>
        <v>RJ</v>
      </c>
      <c r="F229" s="7">
        <f>YEAR(DATA.SAGA!$B229)</f>
        <v>2018</v>
      </c>
      <c r="G229" s="8" t="str">
        <f>IF(OR($D229="Pré-Inscrito",$D229="Matriculado",$D229="Trancado"),
IF($A229="Mestrado",DATA.SAGA!$B229+(365*24/12),DATA.SAGA!$B229+(365*48/12)),"*")</f>
        <v>*</v>
      </c>
      <c r="H229" s="9" t="str">
        <f t="shared" si="20"/>
        <v>*</v>
      </c>
      <c r="I229" s="7">
        <f>IF(DATA.SAGA!$I229="","*",YEAR(DATA.SAGA!$I229))</f>
        <v>2021</v>
      </c>
      <c r="J229" s="9">
        <f ca="1">IF($D229="Formado",(DATA.SAGA!$I229-DATA.SAGA!$B229)/365*12,
IF(OR($D229="Pré-Inscrito",$D229="Matriculado",$D229="Pré-inscrito"),(TODAY()-DATA.SAGA!$B229)/365*12,"*"))</f>
        <v>37.775342465753425</v>
      </c>
      <c r="K229" s="9" t="str">
        <f t="shared" si="16"/>
        <v>Formado</v>
      </c>
      <c r="L229" s="9">
        <f t="shared" ca="1" si="17"/>
        <v>37.775342465753425</v>
      </c>
      <c r="M229" s="7" t="str">
        <f t="shared" ca="1" si="18"/>
        <v>Egresso</v>
      </c>
      <c r="N229" s="9" t="str">
        <f t="shared" si="19"/>
        <v>*</v>
      </c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7" t="str">
        <f>IF(LEFT(DATA.SAGA!$C230,8)="Mestrado","Mestrado",
IF(LEFT(DATA.SAGA!C230,9)="Doutorado","Doutorado",
"Pós-Doutorado"))</f>
        <v>Mestrado</v>
      </c>
      <c r="B230" s="7" t="str">
        <f>DATA.SAGA!$D230</f>
        <v>Juliana Valentim Bittencourt</v>
      </c>
      <c r="C230" s="7" t="str">
        <f>IF(DATA.SAGA!$F230="","Sem orientador",DATA.SAGA!$F230)</f>
        <v>FTO1124 - Leandro Nogueira</v>
      </c>
      <c r="D230" s="7" t="str">
        <f>DATA.SAGA!$H230</f>
        <v>Formado</v>
      </c>
      <c r="E230" s="7" t="str">
        <f>IF(DATA.SAGA!J230="","*",DATA.SAGA!J230)</f>
        <v>RJ</v>
      </c>
      <c r="F230" s="7">
        <f>YEAR(DATA.SAGA!$B230)</f>
        <v>2018</v>
      </c>
      <c r="G230" s="8" t="str">
        <f>IF(OR($D230="Pré-Inscrito",$D230="Matriculado",$D230="Trancado"),
IF($A230="Mestrado",DATA.SAGA!$B230+(365*24/12),DATA.SAGA!$B230+(365*48/12)),"*")</f>
        <v>*</v>
      </c>
      <c r="H230" s="9" t="str">
        <f t="shared" si="20"/>
        <v>*</v>
      </c>
      <c r="I230" s="7">
        <f>IF(DATA.SAGA!$I230="","*",YEAR(DATA.SAGA!$I230))</f>
        <v>2019</v>
      </c>
      <c r="J230" s="9">
        <f ca="1">IF($D230="Formado",(DATA.SAGA!$I230-DATA.SAGA!$B230)/365*12,
IF(OR($D230="Pré-Inscrito",$D230="Matriculado",$D230="Pré-inscrito"),(TODAY()-DATA.SAGA!$B230)/365*12,"*"))</f>
        <v>14.104109589041094</v>
      </c>
      <c r="K230" s="9" t="str">
        <f t="shared" si="16"/>
        <v>Formado</v>
      </c>
      <c r="L230" s="9">
        <f t="shared" ca="1" si="17"/>
        <v>14.104109589041094</v>
      </c>
      <c r="M230" s="7" t="str">
        <f t="shared" ca="1" si="18"/>
        <v>Egresso</v>
      </c>
      <c r="N230" s="9" t="str">
        <f t="shared" si="19"/>
        <v>*</v>
      </c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7" t="str">
        <f>IF(LEFT(DATA.SAGA!$C231,8)="Mestrado","Mestrado",
IF(LEFT(DATA.SAGA!C231,9)="Doutorado","Doutorado",
"Pós-Doutorado"))</f>
        <v>Mestrado</v>
      </c>
      <c r="B231" s="7" t="str">
        <f>DATA.SAGA!$D231</f>
        <v>Louise da Silva Mota</v>
      </c>
      <c r="C231" s="7" t="str">
        <f>IF(DATA.SAGA!$F231="","Sem orientador",DATA.SAGA!$F231)</f>
        <v>Sem orientador</v>
      </c>
      <c r="D231" s="7" t="str">
        <f>DATA.SAGA!$H231</f>
        <v>Cancelado</v>
      </c>
      <c r="E231" s="7" t="str">
        <f>IF(DATA.SAGA!J231="","*",DATA.SAGA!J231)</f>
        <v>RJ</v>
      </c>
      <c r="F231" s="7">
        <f>YEAR(DATA.SAGA!$B231)</f>
        <v>2018</v>
      </c>
      <c r="G231" s="8" t="str">
        <f>IF(OR($D231="Pré-Inscrito",$D231="Matriculado",$D231="Trancado"),
IF($A231="Mestrado",DATA.SAGA!$B231+(365*24/12),DATA.SAGA!$B231+(365*48/12)),"*")</f>
        <v>*</v>
      </c>
      <c r="H231" s="9" t="str">
        <f t="shared" si="20"/>
        <v>*</v>
      </c>
      <c r="I231" s="7" t="str">
        <f>IF(DATA.SAGA!$I231="","*",YEAR(DATA.SAGA!$I231))</f>
        <v>*</v>
      </c>
      <c r="J231" s="9" t="str">
        <f ca="1">IF($D231="Formado",(DATA.SAGA!$I231-DATA.SAGA!$B231)/365*12,
IF(OR($D231="Pré-Inscrito",$D231="Matriculado",$D231="Pré-inscrito"),(TODAY()-DATA.SAGA!$B231)/365*12,"*"))</f>
        <v>*</v>
      </c>
      <c r="K231" s="9" t="str">
        <f t="shared" si="16"/>
        <v>Cancelado</v>
      </c>
      <c r="L231" s="9" t="str">
        <f t="shared" si="17"/>
        <v>*</v>
      </c>
      <c r="M231" s="7" t="str">
        <f t="shared" ca="1" si="18"/>
        <v>*</v>
      </c>
      <c r="N231" s="9" t="str">
        <f t="shared" si="19"/>
        <v>*</v>
      </c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7" t="str">
        <f>IF(LEFT(DATA.SAGA!$C232,8)="Mestrado","Mestrado",
IF(LEFT(DATA.SAGA!C232,9)="Doutorado","Doutorado",
"Pós-Doutorado"))</f>
        <v>Mestrado</v>
      </c>
      <c r="B232" s="7" t="str">
        <f>DATA.SAGA!$D232</f>
        <v>Marcus Vinicius de Oliveira</v>
      </c>
      <c r="C232" s="7" t="str">
        <f>IF(DATA.SAGA!$F232="","Sem orientador",DATA.SAGA!$F232)</f>
        <v>Sem orientador</v>
      </c>
      <c r="D232" s="7" t="str">
        <f>DATA.SAGA!$H232</f>
        <v>Desligado</v>
      </c>
      <c r="E232" s="7" t="str">
        <f>IF(DATA.SAGA!J232="","*",DATA.SAGA!J232)</f>
        <v>RJ</v>
      </c>
      <c r="F232" s="7">
        <f>YEAR(DATA.SAGA!$B232)</f>
        <v>2018</v>
      </c>
      <c r="G232" s="8" t="str">
        <f>IF(OR($D232="Pré-Inscrito",$D232="Matriculado",$D232="Trancado"),
IF($A232="Mestrado",DATA.SAGA!$B232+(365*24/12),DATA.SAGA!$B232+(365*48/12)),"*")</f>
        <v>*</v>
      </c>
      <c r="H232" s="9" t="str">
        <f t="shared" si="20"/>
        <v>*</v>
      </c>
      <c r="I232" s="7" t="str">
        <f>IF(DATA.SAGA!$I232="","*",YEAR(DATA.SAGA!$I232))</f>
        <v>*</v>
      </c>
      <c r="J232" s="9" t="str">
        <f ca="1">IF($D232="Formado",(DATA.SAGA!$I232-DATA.SAGA!$B232)/365*12,
IF(OR($D232="Pré-Inscrito",$D232="Matriculado",$D232="Pré-inscrito"),(TODAY()-DATA.SAGA!$B232)/365*12,"*"))</f>
        <v>*</v>
      </c>
      <c r="K232" s="9" t="str">
        <f t="shared" si="16"/>
        <v>Desligado</v>
      </c>
      <c r="L232" s="9" t="str">
        <f t="shared" si="17"/>
        <v>*</v>
      </c>
      <c r="M232" s="7" t="str">
        <f t="shared" ca="1" si="18"/>
        <v>*</v>
      </c>
      <c r="N232" s="9" t="str">
        <f t="shared" si="19"/>
        <v>*</v>
      </c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7" t="str">
        <f>IF(LEFT(DATA.SAGA!$C233,8)="Mestrado","Mestrado",
IF(LEFT(DATA.SAGA!C233,9)="Doutorado","Doutorado",
"Pós-Doutorado"))</f>
        <v>Mestrado</v>
      </c>
      <c r="B233" s="7" t="str">
        <f>DATA.SAGA!$D233</f>
        <v>Samantha Gomes de Alegria</v>
      </c>
      <c r="C233" s="7" t="str">
        <f>IF(DATA.SAGA!$F233="","Sem orientador",DATA.SAGA!$F233)</f>
        <v>FTO1101 - Agnaldo Lopes</v>
      </c>
      <c r="D233" s="7" t="str">
        <f>DATA.SAGA!$H233</f>
        <v>Formado</v>
      </c>
      <c r="E233" s="7" t="str">
        <f>IF(DATA.SAGA!J233="","*",DATA.SAGA!J233)</f>
        <v>RJ</v>
      </c>
      <c r="F233" s="7">
        <f>YEAR(DATA.SAGA!$B233)</f>
        <v>2018</v>
      </c>
      <c r="G233" s="8" t="str">
        <f>IF(OR($D233="Pré-Inscrito",$D233="Matriculado",$D233="Trancado"),
IF($A233="Mestrado",DATA.SAGA!$B233+(365*24/12),DATA.SAGA!$B233+(365*48/12)),"*")</f>
        <v>*</v>
      </c>
      <c r="H233" s="9" t="str">
        <f t="shared" si="20"/>
        <v>*</v>
      </c>
      <c r="I233" s="7">
        <f>IF(DATA.SAGA!$I233="","*",YEAR(DATA.SAGA!$I233))</f>
        <v>2020</v>
      </c>
      <c r="J233" s="9">
        <f ca="1">IF($D233="Formado",(DATA.SAGA!$I233-DATA.SAGA!$B233)/365*12,
IF(OR($D233="Pré-Inscrito",$D233="Matriculado",$D233="Pré-inscrito"),(TODAY()-DATA.SAGA!$B233)/365*12,"*"))</f>
        <v>19.824657534246576</v>
      </c>
      <c r="K233" s="9" t="str">
        <f t="shared" si="16"/>
        <v>Formado</v>
      </c>
      <c r="L233" s="9">
        <f t="shared" ca="1" si="17"/>
        <v>19.824657534246576</v>
      </c>
      <c r="M233" s="7" t="str">
        <f t="shared" ca="1" si="18"/>
        <v>Egresso</v>
      </c>
      <c r="N233" s="9" t="str">
        <f t="shared" si="19"/>
        <v>*</v>
      </c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7" t="str">
        <f>IF(LEFT(DATA.SAGA!$C234,8)="Mestrado","Mestrado",
IF(LEFT(DATA.SAGA!C234,9)="Doutorado","Doutorado",
"Pós-Doutorado"))</f>
        <v>Mestrado</v>
      </c>
      <c r="B234" s="7" t="str">
        <f>DATA.SAGA!$D234</f>
        <v>Eduardo Lobo Araujo</v>
      </c>
      <c r="C234" s="7" t="str">
        <f>IF(DATA.SAGA!$F234="","Sem orientador",DATA.SAGA!$F234)</f>
        <v>EDF1078 - Alex Souto Alves</v>
      </c>
      <c r="D234" s="7" t="str">
        <f>DATA.SAGA!$H234</f>
        <v>Formado</v>
      </c>
      <c r="E234" s="7" t="str">
        <f>IF(DATA.SAGA!J234="","*",DATA.SAGA!J234)</f>
        <v>RJ</v>
      </c>
      <c r="F234" s="7">
        <f>YEAR(DATA.SAGA!$B234)</f>
        <v>2018</v>
      </c>
      <c r="G234" s="8" t="str">
        <f>IF(OR($D234="Pré-Inscrito",$D234="Matriculado",$D234="Trancado"),
IF($A234="Mestrado",DATA.SAGA!$B234+(365*24/12),DATA.SAGA!$B234+(365*48/12)),"*")</f>
        <v>*</v>
      </c>
      <c r="H234" s="9" t="str">
        <f t="shared" si="20"/>
        <v>*</v>
      </c>
      <c r="I234" s="7">
        <f>IF(DATA.SAGA!$I234="","*",YEAR(DATA.SAGA!$I234))</f>
        <v>2020</v>
      </c>
      <c r="J234" s="9">
        <f ca="1">IF($D234="Formado",(DATA.SAGA!$I234-DATA.SAGA!$B234)/365*12,
IF(OR($D234="Pré-Inscrito",$D234="Matriculado",$D234="Pré-inscrito"),(TODAY()-DATA.SAGA!$B234)/365*12,"*"))</f>
        <v>27.813698630136987</v>
      </c>
      <c r="K234" s="9" t="str">
        <f t="shared" si="16"/>
        <v>Formado</v>
      </c>
      <c r="L234" s="9">
        <f t="shared" ca="1" si="17"/>
        <v>27.813698630136987</v>
      </c>
      <c r="M234" s="7" t="str">
        <f t="shared" ca="1" si="18"/>
        <v>Egresso</v>
      </c>
      <c r="N234" s="9" t="str">
        <f t="shared" si="19"/>
        <v>*</v>
      </c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7" t="str">
        <f>IF(LEFT(DATA.SAGA!$C235,8)="Mestrado","Mestrado",
IF(LEFT(DATA.SAGA!C235,9)="Doutorado","Doutorado",
"Pós-Doutorado"))</f>
        <v>Mestrado</v>
      </c>
      <c r="B235" s="7" t="str">
        <f>DATA.SAGA!$D235</f>
        <v>Gustavo Felicio Telles</v>
      </c>
      <c r="C235" s="7" t="str">
        <f>IF(DATA.SAGA!$F235="","Sem orientador",DATA.SAGA!$F235)</f>
        <v>FTO1124 - Leandro Nogueira</v>
      </c>
      <c r="D235" s="7" t="str">
        <f>DATA.SAGA!$H235</f>
        <v>Formado</v>
      </c>
      <c r="E235" s="7" t="str">
        <f>IF(DATA.SAGA!J235="","*",DATA.SAGA!J235)</f>
        <v>RJ</v>
      </c>
      <c r="F235" s="7">
        <f>YEAR(DATA.SAGA!$B235)</f>
        <v>2018</v>
      </c>
      <c r="G235" s="8" t="str">
        <f>IF(OR($D235="Pré-Inscrito",$D235="Matriculado",$D235="Trancado"),
IF($A235="Mestrado",DATA.SAGA!$B235+(365*24/12),DATA.SAGA!$B235+(365*48/12)),"*")</f>
        <v>*</v>
      </c>
      <c r="H235" s="9" t="str">
        <f t="shared" si="20"/>
        <v>*</v>
      </c>
      <c r="I235" s="7">
        <f>IF(DATA.SAGA!$I235="","*",YEAR(DATA.SAGA!$I235))</f>
        <v>2020</v>
      </c>
      <c r="J235" s="9">
        <f ca="1">IF($D235="Formado",(DATA.SAGA!$I235-DATA.SAGA!$B235)/365*12,
IF(OR($D235="Pré-Inscrito",$D235="Matriculado",$D235="Pré-inscrito"),(TODAY()-DATA.SAGA!$B235)/365*12,"*"))</f>
        <v>19.758904109589039</v>
      </c>
      <c r="K235" s="9" t="str">
        <f t="shared" si="16"/>
        <v>Formado</v>
      </c>
      <c r="L235" s="9">
        <f t="shared" ca="1" si="17"/>
        <v>19.758904109589039</v>
      </c>
      <c r="M235" s="7" t="str">
        <f t="shared" ca="1" si="18"/>
        <v>Egresso</v>
      </c>
      <c r="N235" s="9" t="str">
        <f t="shared" si="19"/>
        <v>*</v>
      </c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7" t="str">
        <f>IF(LEFT(DATA.SAGA!$C236,8)="Mestrado","Mestrado",
IF(LEFT(DATA.SAGA!C236,9)="Doutorado","Doutorado",
"Pós-Doutorado"))</f>
        <v>Mestrado</v>
      </c>
      <c r="B236" s="7" t="str">
        <f>DATA.SAGA!$D236</f>
        <v>Mônica Rotondo Pina</v>
      </c>
      <c r="C236" s="7" t="str">
        <f>IF(DATA.SAGA!$F236="","Sem orientador",DATA.SAGA!$F236)</f>
        <v>EDF1084 - Thiago Carvalho</v>
      </c>
      <c r="D236" s="7" t="str">
        <f>DATA.SAGA!$H236</f>
        <v>Formado</v>
      </c>
      <c r="E236" s="7" t="str">
        <f>IF(DATA.SAGA!J236="","*",DATA.SAGA!J236)</f>
        <v>MG</v>
      </c>
      <c r="F236" s="7">
        <f>YEAR(DATA.SAGA!$B236)</f>
        <v>2018</v>
      </c>
      <c r="G236" s="8" t="str">
        <f>IF(OR($D236="Pré-Inscrito",$D236="Matriculado",$D236="Trancado"),
IF($A236="Mestrado",DATA.SAGA!$B236+(365*24/12),DATA.SAGA!$B236+(365*48/12)),"*")</f>
        <v>*</v>
      </c>
      <c r="H236" s="9" t="str">
        <f t="shared" si="20"/>
        <v>*</v>
      </c>
      <c r="I236" s="7">
        <f>IF(DATA.SAGA!$I236="","*",YEAR(DATA.SAGA!$I236))</f>
        <v>2020</v>
      </c>
      <c r="J236" s="9">
        <f ca="1">IF($D236="Formado",(DATA.SAGA!$I236-DATA.SAGA!$B236)/365*12,
IF(OR($D236="Pré-Inscrito",$D236="Matriculado",$D236="Pré-inscrito"),(TODAY()-DATA.SAGA!$B236)/365*12,"*"))</f>
        <v>28.273972602739725</v>
      </c>
      <c r="K236" s="9" t="str">
        <f t="shared" si="16"/>
        <v>Formado</v>
      </c>
      <c r="L236" s="9">
        <f t="shared" ca="1" si="17"/>
        <v>28.273972602739725</v>
      </c>
      <c r="M236" s="7" t="str">
        <f t="shared" ca="1" si="18"/>
        <v>Egresso</v>
      </c>
      <c r="N236" s="9" t="str">
        <f t="shared" si="19"/>
        <v>*</v>
      </c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7" t="str">
        <f>IF(LEFT(DATA.SAGA!$C237,8)="Mestrado","Mestrado",
IF(LEFT(DATA.SAGA!C237,9)="Doutorado","Doutorado",
"Pós-Doutorado"))</f>
        <v>Mestrado</v>
      </c>
      <c r="B237" s="7" t="str">
        <f>DATA.SAGA!$D237</f>
        <v>Ana Carolina Brandão Assis</v>
      </c>
      <c r="C237" s="7" t="str">
        <f>IF(DATA.SAGA!$F237="","Sem orientador",DATA.SAGA!$F237)</f>
        <v>FTO1101 - Agnaldo Lopes</v>
      </c>
      <c r="D237" s="7" t="str">
        <f>DATA.SAGA!$H237</f>
        <v>Formado</v>
      </c>
      <c r="E237" s="7" t="str">
        <f>IF(DATA.SAGA!J237="","*",DATA.SAGA!J237)</f>
        <v>RJ</v>
      </c>
      <c r="F237" s="7">
        <f>YEAR(DATA.SAGA!$B237)</f>
        <v>2018</v>
      </c>
      <c r="G237" s="8" t="str">
        <f>IF(OR($D237="Pré-Inscrito",$D237="Matriculado",$D237="Trancado"),
IF($A237="Mestrado",DATA.SAGA!$B237+(365*24/12),DATA.SAGA!$B237+(365*48/12)),"*")</f>
        <v>*</v>
      </c>
      <c r="H237" s="9" t="str">
        <f t="shared" si="20"/>
        <v>*</v>
      </c>
      <c r="I237" s="7">
        <f>IF(DATA.SAGA!$I237="","*",YEAR(DATA.SAGA!$I237))</f>
        <v>2020</v>
      </c>
      <c r="J237" s="9">
        <f ca="1">IF($D237="Formado",(DATA.SAGA!$I237-DATA.SAGA!$B237)/365*12,
IF(OR($D237="Pré-Inscrito",$D237="Matriculado",$D237="Pré-inscrito"),(TODAY()-DATA.SAGA!$B237)/365*12,"*"))</f>
        <v>20.712328767123289</v>
      </c>
      <c r="K237" s="9" t="str">
        <f t="shared" si="16"/>
        <v>Formado</v>
      </c>
      <c r="L237" s="9">
        <f t="shared" ca="1" si="17"/>
        <v>20.712328767123289</v>
      </c>
      <c r="M237" s="7" t="str">
        <f t="shared" ca="1" si="18"/>
        <v>Egresso</v>
      </c>
      <c r="N237" s="9" t="str">
        <f t="shared" si="19"/>
        <v>*</v>
      </c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7" t="str">
        <f>IF(LEFT(DATA.SAGA!$C238,8)="Mestrado","Mestrado",
IF(LEFT(DATA.SAGA!C238,9)="Doutorado","Doutorado",
"Pós-Doutorado"))</f>
        <v>Mestrado</v>
      </c>
      <c r="B238" s="7" t="str">
        <f>DATA.SAGA!$D238</f>
        <v>Zilza Carolina de Arruda Lacerda</v>
      </c>
      <c r="C238" s="7" t="str">
        <f>IF(DATA.SAGA!$F238="","Sem orientador",DATA.SAGA!$F238)</f>
        <v>FTO1063 - Luis Felipe Reis</v>
      </c>
      <c r="D238" s="7" t="str">
        <f>DATA.SAGA!$H238</f>
        <v>Formado</v>
      </c>
      <c r="E238" s="7" t="str">
        <f>IF(DATA.SAGA!J238="","*",DATA.SAGA!J238)</f>
        <v>RJ</v>
      </c>
      <c r="F238" s="7">
        <f>YEAR(DATA.SAGA!$B238)</f>
        <v>2018</v>
      </c>
      <c r="G238" s="8" t="str">
        <f>IF(OR($D238="Pré-Inscrito",$D238="Matriculado",$D238="Trancado"),
IF($A238="Mestrado",DATA.SAGA!$B238+(365*24/12),DATA.SAGA!$B238+(365*48/12)),"*")</f>
        <v>*</v>
      </c>
      <c r="H238" s="9" t="str">
        <f t="shared" si="20"/>
        <v>*</v>
      </c>
      <c r="I238" s="7">
        <f>IF(DATA.SAGA!$I238="","*",YEAR(DATA.SAGA!$I238))</f>
        <v>2021</v>
      </c>
      <c r="J238" s="9">
        <f ca="1">IF($D238="Formado",(DATA.SAGA!$I238-DATA.SAGA!$B238)/365*12,
IF(OR($D238="Pré-Inscrito",$D238="Matriculado",$D238="Pré-inscrito"),(TODAY()-DATA.SAGA!$B238)/365*12,"*"))</f>
        <v>37.972602739726028</v>
      </c>
      <c r="K238" s="9" t="str">
        <f t="shared" si="16"/>
        <v>Formado</v>
      </c>
      <c r="L238" s="9">
        <f t="shared" ca="1" si="17"/>
        <v>37.972602739726028</v>
      </c>
      <c r="M238" s="7" t="str">
        <f t="shared" ca="1" si="18"/>
        <v>Egresso</v>
      </c>
      <c r="N238" s="9" t="str">
        <f t="shared" si="19"/>
        <v>*</v>
      </c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7" t="str">
        <f>IF(LEFT(DATA.SAGA!$C239,8)="Mestrado","Mestrado",
IF(LEFT(DATA.SAGA!C239,9)="Doutorado","Doutorado",
"Pós-Doutorado"))</f>
        <v>Mestrado</v>
      </c>
      <c r="B239" s="7" t="str">
        <f>DATA.SAGA!$D239</f>
        <v>Diego Paiva da Silva</v>
      </c>
      <c r="C239" s="7" t="str">
        <f>IF(DATA.SAGA!$F239="","Sem orientador",DATA.SAGA!$F239)</f>
        <v>Sem orientador</v>
      </c>
      <c r="D239" s="7" t="str">
        <f>DATA.SAGA!$H239</f>
        <v>Desligado</v>
      </c>
      <c r="E239" s="7" t="str">
        <f>IF(DATA.SAGA!J239="","*",DATA.SAGA!J239)</f>
        <v>RJ</v>
      </c>
      <c r="F239" s="7">
        <f>YEAR(DATA.SAGA!$B239)</f>
        <v>2018</v>
      </c>
      <c r="G239" s="8" t="str">
        <f>IF(OR($D239="Pré-Inscrito",$D239="Matriculado",$D239="Trancado"),
IF($A239="Mestrado",DATA.SAGA!$B239+(365*24/12),DATA.SAGA!$B239+(365*48/12)),"*")</f>
        <v>*</v>
      </c>
      <c r="H239" s="9" t="str">
        <f t="shared" si="20"/>
        <v>*</v>
      </c>
      <c r="I239" s="7" t="str">
        <f>IF(DATA.SAGA!$I239="","*",YEAR(DATA.SAGA!$I239))</f>
        <v>*</v>
      </c>
      <c r="J239" s="9" t="str">
        <f ca="1">IF($D239="Formado",(DATA.SAGA!$I239-DATA.SAGA!$B239)/365*12,
IF(OR($D239="Pré-Inscrito",$D239="Matriculado",$D239="Pré-inscrito"),(TODAY()-DATA.SAGA!$B239)/365*12,"*"))</f>
        <v>*</v>
      </c>
      <c r="K239" s="9" t="str">
        <f t="shared" si="16"/>
        <v>Desligado</v>
      </c>
      <c r="L239" s="9" t="str">
        <f t="shared" si="17"/>
        <v>*</v>
      </c>
      <c r="M239" s="7" t="str">
        <f t="shared" ca="1" si="18"/>
        <v>*</v>
      </c>
      <c r="N239" s="9" t="str">
        <f t="shared" si="19"/>
        <v>*</v>
      </c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7" t="str">
        <f>IF(LEFT(DATA.SAGA!$C240,8)="Mestrado","Mestrado",
IF(LEFT(DATA.SAGA!C240,9)="Doutorado","Doutorado",
"Pós-Doutorado"))</f>
        <v>Mestrado</v>
      </c>
      <c r="B240" s="7" t="str">
        <f>DATA.SAGA!$D240</f>
        <v>Marcos Vinicius Santos Braz</v>
      </c>
      <c r="C240" s="7" t="str">
        <f>IF(DATA.SAGA!$F240="","Sem orientador",DATA.SAGA!$F240)</f>
        <v>EDF1078 - Alex Souto Alves</v>
      </c>
      <c r="D240" s="7" t="str">
        <f>DATA.SAGA!$H240</f>
        <v>Formado</v>
      </c>
      <c r="E240" s="7" t="str">
        <f>IF(DATA.SAGA!J240="","*",DATA.SAGA!J240)</f>
        <v>RJ</v>
      </c>
      <c r="F240" s="7">
        <f>YEAR(DATA.SAGA!$B240)</f>
        <v>2018</v>
      </c>
      <c r="G240" s="8" t="str">
        <f>IF(OR($D240="Pré-Inscrito",$D240="Matriculado",$D240="Trancado"),
IF($A240="Mestrado",DATA.SAGA!$B240+(365*24/12),DATA.SAGA!$B240+(365*48/12)),"*")</f>
        <v>*</v>
      </c>
      <c r="H240" s="9" t="str">
        <f t="shared" si="20"/>
        <v>*</v>
      </c>
      <c r="I240" s="7">
        <f>IF(DATA.SAGA!$I240="","*",YEAR(DATA.SAGA!$I240))</f>
        <v>2021</v>
      </c>
      <c r="J240" s="9">
        <f ca="1">IF($D240="Formado",(DATA.SAGA!$I240-DATA.SAGA!$B240)/365*12,
IF(OR($D240="Pré-Inscrito",$D240="Matriculado",$D240="Pré-inscrito"),(TODAY()-DATA.SAGA!$B240)/365*12,"*"))</f>
        <v>30.542465753424658</v>
      </c>
      <c r="K240" s="9" t="str">
        <f t="shared" si="16"/>
        <v>Formado</v>
      </c>
      <c r="L240" s="9">
        <f t="shared" ca="1" si="17"/>
        <v>30.542465753424658</v>
      </c>
      <c r="M240" s="7" t="str">
        <f t="shared" ca="1" si="18"/>
        <v>Egresso</v>
      </c>
      <c r="N240" s="9" t="str">
        <f t="shared" si="19"/>
        <v>*</v>
      </c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7" t="str">
        <f>IF(LEFT(DATA.SAGA!$C241,8)="Mestrado","Mestrado",
IF(LEFT(DATA.SAGA!C241,9)="Doutorado","Doutorado",
"Pós-Doutorado"))</f>
        <v>Mestrado</v>
      </c>
      <c r="B241" s="7" t="str">
        <f>DATA.SAGA!$D241</f>
        <v>Patricia Oliveira da Silva</v>
      </c>
      <c r="C241" s="7" t="str">
        <f>IF(DATA.SAGA!$F241="","Sem orientador",DATA.SAGA!$F241)</f>
        <v>FTO1096 - Arthur Ferreira</v>
      </c>
      <c r="D241" s="7" t="str">
        <f>DATA.SAGA!$H241</f>
        <v>Formado</v>
      </c>
      <c r="E241" s="7" t="str">
        <f>IF(DATA.SAGA!J241="","*",DATA.SAGA!J241)</f>
        <v>RJ</v>
      </c>
      <c r="F241" s="7">
        <f>YEAR(DATA.SAGA!$B241)</f>
        <v>2018</v>
      </c>
      <c r="G241" s="8" t="str">
        <f>IF(OR($D241="Pré-Inscrito",$D241="Matriculado",$D241="Trancado"),
IF($A241="Mestrado",DATA.SAGA!$B241+(365*24/12),DATA.SAGA!$B241+(365*48/12)),"*")</f>
        <v>*</v>
      </c>
      <c r="H241" s="9" t="str">
        <f t="shared" si="20"/>
        <v>*</v>
      </c>
      <c r="I241" s="7">
        <f>IF(DATA.SAGA!$I241="","*",YEAR(DATA.SAGA!$I241))</f>
        <v>2021</v>
      </c>
      <c r="J241" s="9">
        <f ca="1">IF($D241="Formado",(DATA.SAGA!$I241-DATA.SAGA!$B241)/365*12,
IF(OR($D241="Pré-Inscrito",$D241="Matriculado",$D241="Pré-inscrito"),(TODAY()-DATA.SAGA!$B241)/365*12,"*"))</f>
        <v>32.153424657534245</v>
      </c>
      <c r="K241" s="9" t="str">
        <f t="shared" si="16"/>
        <v>Formado</v>
      </c>
      <c r="L241" s="9">
        <f t="shared" ca="1" si="17"/>
        <v>32.153424657534245</v>
      </c>
      <c r="M241" s="7" t="str">
        <f t="shared" ca="1" si="18"/>
        <v>Egresso</v>
      </c>
      <c r="N241" s="9" t="str">
        <f t="shared" si="19"/>
        <v>*</v>
      </c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7" t="str">
        <f>IF(LEFT(DATA.SAGA!$C242,8)="Mestrado","Mestrado",
IF(LEFT(DATA.SAGA!C242,9)="Doutorado","Doutorado",
"Pós-Doutorado"))</f>
        <v>Mestrado</v>
      </c>
      <c r="B242" s="7" t="str">
        <f>DATA.SAGA!$D242</f>
        <v>Rafael Teixeira Lopes</v>
      </c>
      <c r="C242" s="7" t="str">
        <f>IF(DATA.SAGA!$F242="","Sem orientador",DATA.SAGA!$F242)</f>
        <v>EDF1078 - Alex Souto Alves</v>
      </c>
      <c r="D242" s="7" t="str">
        <f>DATA.SAGA!$H242</f>
        <v>Formado</v>
      </c>
      <c r="E242" s="7" t="str">
        <f>IF(DATA.SAGA!J242="","*",DATA.SAGA!J242)</f>
        <v>RJ</v>
      </c>
      <c r="F242" s="7">
        <f>YEAR(DATA.SAGA!$B242)</f>
        <v>2018</v>
      </c>
      <c r="G242" s="8" t="str">
        <f>IF(OR($D242="Pré-Inscrito",$D242="Matriculado",$D242="Trancado"),
IF($A242="Mestrado",DATA.SAGA!$B242+(365*24/12),DATA.SAGA!$B242+(365*48/12)),"*")</f>
        <v>*</v>
      </c>
      <c r="H242" s="9" t="str">
        <f t="shared" si="20"/>
        <v>*</v>
      </c>
      <c r="I242" s="7">
        <f>IF(DATA.SAGA!$I242="","*",YEAR(DATA.SAGA!$I242))</f>
        <v>2020</v>
      </c>
      <c r="J242" s="9">
        <f ca="1">IF($D242="Formado",(DATA.SAGA!$I242-DATA.SAGA!$B242)/365*12,
IF(OR($D242="Pré-Inscrito",$D242="Matriculado",$D242="Pré-inscrito"),(TODAY()-DATA.SAGA!$B242)/365*12,"*"))</f>
        <v>26.169863013698631</v>
      </c>
      <c r="K242" s="9" t="str">
        <f t="shared" si="16"/>
        <v>Formado</v>
      </c>
      <c r="L242" s="9">
        <f t="shared" ca="1" si="17"/>
        <v>26.169863013698631</v>
      </c>
      <c r="M242" s="7" t="str">
        <f t="shared" ca="1" si="18"/>
        <v>Egresso</v>
      </c>
      <c r="N242" s="9" t="str">
        <f t="shared" si="19"/>
        <v>*</v>
      </c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7" t="str">
        <f>IF(LEFT(DATA.SAGA!$C243,8)="Mestrado","Mestrado",
IF(LEFT(DATA.SAGA!C243,9)="Doutorado","Doutorado",
"Pós-Doutorado"))</f>
        <v>Mestrado</v>
      </c>
      <c r="B243" s="7" t="str">
        <f>DATA.SAGA!$D243</f>
        <v>Igor Mauricio Antunes Carvalho</v>
      </c>
      <c r="C243" s="7" t="str">
        <f>IF(DATA.SAGA!$F243="","Sem orientador",DATA.SAGA!$F243)</f>
        <v>EDF1084 - Thiago Carvalho</v>
      </c>
      <c r="D243" s="7" t="str">
        <f>DATA.SAGA!$H243</f>
        <v>Formado</v>
      </c>
      <c r="E243" s="7" t="str">
        <f>IF(DATA.SAGA!J243="","*",DATA.SAGA!J243)</f>
        <v>RJ</v>
      </c>
      <c r="F243" s="7">
        <f>YEAR(DATA.SAGA!$B243)</f>
        <v>2018</v>
      </c>
      <c r="G243" s="8" t="str">
        <f>IF(OR($D243="Pré-Inscrito",$D243="Matriculado",$D243="Trancado"),
IF($A243="Mestrado",DATA.SAGA!$B243+(365*24/12),DATA.SAGA!$B243+(365*48/12)),"*")</f>
        <v>*</v>
      </c>
      <c r="H243" s="9" t="str">
        <f t="shared" si="20"/>
        <v>*</v>
      </c>
      <c r="I243" s="7">
        <f>IF(DATA.SAGA!$I243="","*",YEAR(DATA.SAGA!$I243))</f>
        <v>2021</v>
      </c>
      <c r="J243" s="9">
        <f ca="1">IF($D243="Formado",(DATA.SAGA!$I243-DATA.SAGA!$B243)/365*12,
IF(OR($D243="Pré-Inscrito",$D243="Matriculado",$D243="Pré-inscrito"),(TODAY()-DATA.SAGA!$B243)/365*12,"*"))</f>
        <v>30.608219178082194</v>
      </c>
      <c r="K243" s="9" t="str">
        <f t="shared" si="16"/>
        <v>Formado</v>
      </c>
      <c r="L243" s="9">
        <f t="shared" ca="1" si="17"/>
        <v>30.608219178082194</v>
      </c>
      <c r="M243" s="7" t="str">
        <f t="shared" ca="1" si="18"/>
        <v>Egresso</v>
      </c>
      <c r="N243" s="9" t="str">
        <f t="shared" si="19"/>
        <v>*</v>
      </c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7" t="str">
        <f>IF(LEFT(DATA.SAGA!$C244,8)="Mestrado","Mestrado",
IF(LEFT(DATA.SAGA!C244,9)="Doutorado","Doutorado",
"Pós-Doutorado"))</f>
        <v>Mestrado</v>
      </c>
      <c r="B244" s="7" t="str">
        <f>DATA.SAGA!$D244</f>
        <v>Ana Paula dos Santos Bento</v>
      </c>
      <c r="C244" s="7" t="str">
        <f>IF(DATA.SAGA!$F244="","Sem orientador",DATA.SAGA!$F244)</f>
        <v>FTO1152 - Renato Almeida</v>
      </c>
      <c r="D244" s="7" t="str">
        <f>DATA.SAGA!$H244</f>
        <v>Formado</v>
      </c>
      <c r="E244" s="7" t="str">
        <f>IF(DATA.SAGA!J244="","*",DATA.SAGA!J244)</f>
        <v>RJ</v>
      </c>
      <c r="F244" s="7">
        <f>YEAR(DATA.SAGA!$B244)</f>
        <v>2018</v>
      </c>
      <c r="G244" s="8" t="str">
        <f>IF(OR($D244="Pré-Inscrito",$D244="Matriculado",$D244="Trancado"),
IF($A244="Mestrado",DATA.SAGA!$B244+(365*24/12),DATA.SAGA!$B244+(365*48/12)),"*")</f>
        <v>*</v>
      </c>
      <c r="H244" s="9" t="str">
        <f t="shared" si="20"/>
        <v>*</v>
      </c>
      <c r="I244" s="7">
        <f>IF(DATA.SAGA!$I244="","*",YEAR(DATA.SAGA!$I244))</f>
        <v>2021</v>
      </c>
      <c r="J244" s="9">
        <f ca="1">IF($D244="Formado",(DATA.SAGA!$I244-DATA.SAGA!$B244)/365*12,
IF(OR($D244="Pré-Inscrito",$D244="Matriculado",$D244="Pré-inscrito"),(TODAY()-DATA.SAGA!$B244)/365*12,"*"))</f>
        <v>28.701369863013699</v>
      </c>
      <c r="K244" s="9" t="str">
        <f t="shared" si="16"/>
        <v>Formado</v>
      </c>
      <c r="L244" s="9">
        <f t="shared" ca="1" si="17"/>
        <v>28.701369863013699</v>
      </c>
      <c r="M244" s="7" t="str">
        <f t="shared" ca="1" si="18"/>
        <v>Egresso</v>
      </c>
      <c r="N244" s="9" t="str">
        <f t="shared" si="19"/>
        <v>*</v>
      </c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7" t="str">
        <f>IF(LEFT(DATA.SAGA!$C245,8)="Mestrado","Mestrado",
IF(LEFT(DATA.SAGA!C245,9)="Doutorado","Doutorado",
"Pós-Doutorado"))</f>
        <v>Mestrado</v>
      </c>
      <c r="B245" s="7" t="str">
        <f>DATA.SAGA!$D245</f>
        <v>Geferson Honorato da Silva</v>
      </c>
      <c r="C245" s="7" t="str">
        <f>IF(DATA.SAGA!$F245="","Sem orientador",DATA.SAGA!$F245)</f>
        <v>EDF1078 - Alex Souto Alves</v>
      </c>
      <c r="D245" s="7" t="str">
        <f>DATA.SAGA!$H245</f>
        <v>Formado</v>
      </c>
      <c r="E245" s="7" t="str">
        <f>IF(DATA.SAGA!J245="","*",DATA.SAGA!J245)</f>
        <v>RJ</v>
      </c>
      <c r="F245" s="7">
        <f>YEAR(DATA.SAGA!$B245)</f>
        <v>2018</v>
      </c>
      <c r="G245" s="8" t="str">
        <f>IF(OR($D245="Pré-Inscrito",$D245="Matriculado",$D245="Trancado"),
IF($A245="Mestrado",DATA.SAGA!$B245+(365*24/12),DATA.SAGA!$B245+(365*48/12)),"*")</f>
        <v>*</v>
      </c>
      <c r="H245" s="9" t="str">
        <f t="shared" si="20"/>
        <v>*</v>
      </c>
      <c r="I245" s="7">
        <f>IF(DATA.SAGA!$I245="","*",YEAR(DATA.SAGA!$I245))</f>
        <v>2021</v>
      </c>
      <c r="J245" s="9">
        <f ca="1">IF($D245="Formado",(DATA.SAGA!$I245-DATA.SAGA!$B245)/365*12,
IF(OR($D245="Pré-Inscrito",$D245="Matriculado",$D245="Pré-inscrito"),(TODAY()-DATA.SAGA!$B245)/365*12,"*"))</f>
        <v>29.62191780821918</v>
      </c>
      <c r="K245" s="9" t="str">
        <f t="shared" si="16"/>
        <v>Formado</v>
      </c>
      <c r="L245" s="9">
        <f t="shared" ca="1" si="17"/>
        <v>29.62191780821918</v>
      </c>
      <c r="M245" s="7" t="str">
        <f t="shared" ca="1" si="18"/>
        <v>Egresso</v>
      </c>
      <c r="N245" s="9" t="str">
        <f t="shared" si="19"/>
        <v>*</v>
      </c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7" t="str">
        <f>IF(LEFT(DATA.SAGA!$C246,8)="Mestrado","Mestrado",
IF(LEFT(DATA.SAGA!C246,9)="Doutorado","Doutorado",
"Pós-Doutorado"))</f>
        <v>Mestrado</v>
      </c>
      <c r="B246" s="7" t="str">
        <f>DATA.SAGA!$D246</f>
        <v>Lucas Pires Lopes</v>
      </c>
      <c r="C246" s="7" t="str">
        <f>IF(DATA.SAGA!$F246="","Sem orientador",DATA.SAGA!$F246)</f>
        <v>Sem orientador</v>
      </c>
      <c r="D246" s="7" t="str">
        <f>DATA.SAGA!$H246</f>
        <v>Cancelado</v>
      </c>
      <c r="E246" s="7" t="str">
        <f>IF(DATA.SAGA!J246="","*",DATA.SAGA!J246)</f>
        <v>RJ</v>
      </c>
      <c r="F246" s="7">
        <f>YEAR(DATA.SAGA!$B246)</f>
        <v>2018</v>
      </c>
      <c r="G246" s="8" t="str">
        <f>IF(OR($D246="Pré-Inscrito",$D246="Matriculado",$D246="Trancado"),
IF($A246="Mestrado",DATA.SAGA!$B246+(365*24/12),DATA.SAGA!$B246+(365*48/12)),"*")</f>
        <v>*</v>
      </c>
      <c r="H246" s="9" t="str">
        <f t="shared" si="20"/>
        <v>*</v>
      </c>
      <c r="I246" s="7" t="str">
        <f>IF(DATA.SAGA!$I246="","*",YEAR(DATA.SAGA!$I246))</f>
        <v>*</v>
      </c>
      <c r="J246" s="9" t="str">
        <f ca="1">IF($D246="Formado",(DATA.SAGA!$I246-DATA.SAGA!$B246)/365*12,
IF(OR($D246="Pré-Inscrito",$D246="Matriculado",$D246="Pré-inscrito"),(TODAY()-DATA.SAGA!$B246)/365*12,"*"))</f>
        <v>*</v>
      </c>
      <c r="K246" s="9" t="str">
        <f t="shared" si="16"/>
        <v>Cancelado</v>
      </c>
      <c r="L246" s="9" t="str">
        <f t="shared" si="17"/>
        <v>*</v>
      </c>
      <c r="M246" s="7" t="str">
        <f t="shared" ca="1" si="18"/>
        <v>*</v>
      </c>
      <c r="N246" s="9" t="str">
        <f t="shared" si="19"/>
        <v>*</v>
      </c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7" t="str">
        <f>IF(LEFT(DATA.SAGA!$C247,8)="Mestrado","Mestrado",
IF(LEFT(DATA.SAGA!C247,9)="Doutorado","Doutorado",
"Pós-Doutorado"))</f>
        <v>Mestrado</v>
      </c>
      <c r="B247" s="7" t="str">
        <f>DATA.SAGA!$D247</f>
        <v>Karen Ribeiro Theodoro dos Santos</v>
      </c>
      <c r="C247" s="7" t="str">
        <f>IF(DATA.SAGA!$F247="","Sem orientador",DATA.SAGA!$F247)</f>
        <v>Sem orientador</v>
      </c>
      <c r="D247" s="7" t="str">
        <f>DATA.SAGA!$H247</f>
        <v>Cancelado</v>
      </c>
      <c r="E247" s="7" t="str">
        <f>IF(DATA.SAGA!J247="","*",DATA.SAGA!J247)</f>
        <v>RJ</v>
      </c>
      <c r="F247" s="7">
        <f>YEAR(DATA.SAGA!$B247)</f>
        <v>2018</v>
      </c>
      <c r="G247" s="8" t="str">
        <f>IF(OR($D247="Pré-Inscrito",$D247="Matriculado",$D247="Trancado"),
IF($A247="Mestrado",DATA.SAGA!$B247+(365*24/12),DATA.SAGA!$B247+(365*48/12)),"*")</f>
        <v>*</v>
      </c>
      <c r="H247" s="9" t="str">
        <f t="shared" si="20"/>
        <v>*</v>
      </c>
      <c r="I247" s="7" t="str">
        <f>IF(DATA.SAGA!$I247="","*",YEAR(DATA.SAGA!$I247))</f>
        <v>*</v>
      </c>
      <c r="J247" s="9" t="str">
        <f ca="1">IF($D247="Formado",(DATA.SAGA!$I247-DATA.SAGA!$B247)/365*12,
IF(OR($D247="Pré-Inscrito",$D247="Matriculado",$D247="Pré-inscrito"),(TODAY()-DATA.SAGA!$B247)/365*12,"*"))</f>
        <v>*</v>
      </c>
      <c r="K247" s="9" t="str">
        <f t="shared" si="16"/>
        <v>Cancelado</v>
      </c>
      <c r="L247" s="9" t="str">
        <f t="shared" si="17"/>
        <v>*</v>
      </c>
      <c r="M247" s="7" t="str">
        <f t="shared" ca="1" si="18"/>
        <v>*</v>
      </c>
      <c r="N247" s="9" t="str">
        <f t="shared" si="19"/>
        <v>*</v>
      </c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7" t="str">
        <f>IF(LEFT(DATA.SAGA!$C248,8)="Mestrado","Mestrado",
IF(LEFT(DATA.SAGA!C248,9)="Doutorado","Doutorado",
"Pós-Doutorado"))</f>
        <v>Mestrado</v>
      </c>
      <c r="B248" s="7" t="str">
        <f>DATA.SAGA!$D248</f>
        <v>Ari Cantuaria Vilela</v>
      </c>
      <c r="C248" s="7" t="str">
        <f>IF(DATA.SAGA!$F248="","Sem orientador",DATA.SAGA!$F248)</f>
        <v>FTO1152 - Renato Almeida</v>
      </c>
      <c r="D248" s="7" t="str">
        <f>DATA.SAGA!$H248</f>
        <v>Formado</v>
      </c>
      <c r="E248" s="7" t="str">
        <f>IF(DATA.SAGA!J248="","*",DATA.SAGA!J248)</f>
        <v>RJ</v>
      </c>
      <c r="F248" s="7">
        <f>YEAR(DATA.SAGA!$B248)</f>
        <v>2018</v>
      </c>
      <c r="G248" s="8" t="str">
        <f>IF(OR($D248="Pré-Inscrito",$D248="Matriculado",$D248="Trancado"),
IF($A248="Mestrado",DATA.SAGA!$B248+(365*24/12),DATA.SAGA!$B248+(365*48/12)),"*")</f>
        <v>*</v>
      </c>
      <c r="H248" s="9" t="str">
        <f t="shared" si="20"/>
        <v>*</v>
      </c>
      <c r="I248" s="7">
        <f>IF(DATA.SAGA!$I248="","*",YEAR(DATA.SAGA!$I248))</f>
        <v>2021</v>
      </c>
      <c r="J248" s="9">
        <f ca="1">IF($D248="Formado",(DATA.SAGA!$I248-DATA.SAGA!$B248)/365*12,
IF(OR($D248="Pré-Inscrito",$D248="Matriculado",$D248="Pré-inscrito"),(TODAY()-DATA.SAGA!$B248)/365*12,"*"))</f>
        <v>26.926027397260274</v>
      </c>
      <c r="K248" s="9" t="str">
        <f t="shared" si="16"/>
        <v>Formado</v>
      </c>
      <c r="L248" s="9">
        <f t="shared" ca="1" si="17"/>
        <v>26.926027397260274</v>
      </c>
      <c r="M248" s="7" t="str">
        <f t="shared" ca="1" si="18"/>
        <v>Egresso</v>
      </c>
      <c r="N248" s="9" t="str">
        <f t="shared" si="19"/>
        <v>*</v>
      </c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7" t="str">
        <f>IF(LEFT(DATA.SAGA!$C249,8)="Mestrado","Mestrado",
IF(LEFT(DATA.SAGA!C249,9)="Doutorado","Doutorado",
"Pós-Doutorado"))</f>
        <v>Mestrado</v>
      </c>
      <c r="B249" s="7" t="str">
        <f>DATA.SAGA!$D249</f>
        <v>Carlos Alberto Felix Fonseca Junior</v>
      </c>
      <c r="C249" s="7" t="str">
        <f>IF(DATA.SAGA!$F249="","Sem orientador",DATA.SAGA!$F249)</f>
        <v>Sem orientador</v>
      </c>
      <c r="D249" s="7" t="str">
        <f>DATA.SAGA!$H249</f>
        <v>Cancelado</v>
      </c>
      <c r="E249" s="7" t="str">
        <f>IF(DATA.SAGA!J249="","*",DATA.SAGA!J249)</f>
        <v>RJ</v>
      </c>
      <c r="F249" s="7">
        <f>YEAR(DATA.SAGA!$B249)</f>
        <v>2018</v>
      </c>
      <c r="G249" s="8" t="str">
        <f>IF(OR($D249="Pré-Inscrito",$D249="Matriculado",$D249="Trancado"),
IF($A249="Mestrado",DATA.SAGA!$B249+(365*24/12),DATA.SAGA!$B249+(365*48/12)),"*")</f>
        <v>*</v>
      </c>
      <c r="H249" s="9" t="str">
        <f t="shared" si="20"/>
        <v>*</v>
      </c>
      <c r="I249" s="7" t="str">
        <f>IF(DATA.SAGA!$I249="","*",YEAR(DATA.SAGA!$I249))</f>
        <v>*</v>
      </c>
      <c r="J249" s="9" t="str">
        <f ca="1">IF($D249="Formado",(DATA.SAGA!$I249-DATA.SAGA!$B249)/365*12,
IF(OR($D249="Pré-Inscrito",$D249="Matriculado",$D249="Pré-inscrito"),(TODAY()-DATA.SAGA!$B249)/365*12,"*"))</f>
        <v>*</v>
      </c>
      <c r="K249" s="9" t="str">
        <f t="shared" si="16"/>
        <v>Cancelado</v>
      </c>
      <c r="L249" s="9" t="str">
        <f t="shared" si="17"/>
        <v>*</v>
      </c>
      <c r="M249" s="7" t="str">
        <f t="shared" ca="1" si="18"/>
        <v>*</v>
      </c>
      <c r="N249" s="9" t="str">
        <f t="shared" si="19"/>
        <v>*</v>
      </c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7" t="str">
        <f>IF(LEFT(DATA.SAGA!$C250,8)="Mestrado","Mestrado",
IF(LEFT(DATA.SAGA!C250,9)="Doutorado","Doutorado",
"Pós-Doutorado"))</f>
        <v>Mestrado</v>
      </c>
      <c r="B250" s="7" t="str">
        <f>DATA.SAGA!$D250</f>
        <v>Flávia de Albuquerque Fernandes Oliveira</v>
      </c>
      <c r="C250" s="7" t="str">
        <f>IF(DATA.SAGA!$F250="","Sem orientador",DATA.SAGA!$F250)</f>
        <v>EDF1084 - Thiago Carvalho</v>
      </c>
      <c r="D250" s="7" t="str">
        <f>DATA.SAGA!$H250</f>
        <v>Formado</v>
      </c>
      <c r="E250" s="7" t="str">
        <f>IF(DATA.SAGA!J250="","*",DATA.SAGA!J250)</f>
        <v>RJ</v>
      </c>
      <c r="F250" s="7">
        <f>YEAR(DATA.SAGA!$B250)</f>
        <v>2018</v>
      </c>
      <c r="G250" s="8" t="str">
        <f>IF(OR($D250="Pré-Inscrito",$D250="Matriculado",$D250="Trancado"),
IF($A250="Mestrado",DATA.SAGA!$B250+(365*24/12),DATA.SAGA!$B250+(365*48/12)),"*")</f>
        <v>*</v>
      </c>
      <c r="H250" s="9" t="str">
        <f t="shared" si="20"/>
        <v>*</v>
      </c>
      <c r="I250" s="7">
        <f>IF(DATA.SAGA!$I250="","*",YEAR(DATA.SAGA!$I250))</f>
        <v>2021</v>
      </c>
      <c r="J250" s="9">
        <f ca="1">IF($D250="Formado",(DATA.SAGA!$I250-DATA.SAGA!$B250)/365*12,
IF(OR($D250="Pré-Inscrito",$D250="Matriculado",$D250="Pré-inscrito"),(TODAY()-DATA.SAGA!$B250)/365*12,"*"))</f>
        <v>27.287671232876715</v>
      </c>
      <c r="K250" s="9" t="str">
        <f t="shared" si="16"/>
        <v>Formado</v>
      </c>
      <c r="L250" s="9">
        <f t="shared" ca="1" si="17"/>
        <v>27.287671232876715</v>
      </c>
      <c r="M250" s="7" t="str">
        <f t="shared" ca="1" si="18"/>
        <v>Egresso</v>
      </c>
      <c r="N250" s="9" t="str">
        <f t="shared" si="19"/>
        <v>*</v>
      </c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7" t="str">
        <f>IF(LEFT(DATA.SAGA!$C251,8)="Mestrado","Mestrado",
IF(LEFT(DATA.SAGA!C251,9)="Doutorado","Doutorado",
"Pós-Doutorado"))</f>
        <v>Mestrado</v>
      </c>
      <c r="B251" s="7" t="str">
        <f>DATA.SAGA!$D251</f>
        <v>Gabriela Fonseca Saliba</v>
      </c>
      <c r="C251" s="7" t="str">
        <f>IF(DATA.SAGA!$F251="","Sem orientador",DATA.SAGA!$F251)</f>
        <v>FTO1140 - Igor Jesus</v>
      </c>
      <c r="D251" s="7" t="str">
        <f>DATA.SAGA!$H251</f>
        <v>Formado</v>
      </c>
      <c r="E251" s="7" t="str">
        <f>IF(DATA.SAGA!J251="","*",DATA.SAGA!J251)</f>
        <v>RJ</v>
      </c>
      <c r="F251" s="7">
        <f>YEAR(DATA.SAGA!$B251)</f>
        <v>2018</v>
      </c>
      <c r="G251" s="8" t="str">
        <f>IF(OR($D251="Pré-Inscrito",$D251="Matriculado",$D251="Trancado"),
IF($A251="Mestrado",DATA.SAGA!$B251+(365*24/12),DATA.SAGA!$B251+(365*48/12)),"*")</f>
        <v>*</v>
      </c>
      <c r="H251" s="9" t="str">
        <f t="shared" si="20"/>
        <v>*</v>
      </c>
      <c r="I251" s="7">
        <f>IF(DATA.SAGA!$I251="","*",YEAR(DATA.SAGA!$I251))</f>
        <v>2021</v>
      </c>
      <c r="J251" s="9">
        <f ca="1">IF($D251="Formado",(DATA.SAGA!$I251-DATA.SAGA!$B251)/365*12,
IF(OR($D251="Pré-Inscrito",$D251="Matriculado",$D251="Pré-inscrito"),(TODAY()-DATA.SAGA!$B251)/365*12,"*"))</f>
        <v>28.372602739726027</v>
      </c>
      <c r="K251" s="9" t="str">
        <f t="shared" si="16"/>
        <v>Formado</v>
      </c>
      <c r="L251" s="9">
        <f t="shared" ca="1" si="17"/>
        <v>28.372602739726027</v>
      </c>
      <c r="M251" s="7" t="str">
        <f t="shared" ca="1" si="18"/>
        <v>Egresso</v>
      </c>
      <c r="N251" s="9" t="str">
        <f t="shared" si="19"/>
        <v>*</v>
      </c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7" t="str">
        <f>IF(LEFT(DATA.SAGA!$C252,8)="Mestrado","Mestrado",
IF(LEFT(DATA.SAGA!C252,9)="Doutorado","Doutorado",
"Pós-Doutorado"))</f>
        <v>Mestrado</v>
      </c>
      <c r="B252" s="7" t="str">
        <f>DATA.SAGA!$D252</f>
        <v>Ricardo Leo de Almeida Costa</v>
      </c>
      <c r="C252" s="7" t="str">
        <f>IF(DATA.SAGA!$F252="","Sem orientador",DATA.SAGA!$F252)</f>
        <v>Sem orientador</v>
      </c>
      <c r="D252" s="7" t="str">
        <f>DATA.SAGA!$H252</f>
        <v>Desligado</v>
      </c>
      <c r="E252" s="7" t="str">
        <f>IF(DATA.SAGA!J252="","*",DATA.SAGA!J252)</f>
        <v>RJ</v>
      </c>
      <c r="F252" s="7">
        <f>YEAR(DATA.SAGA!$B252)</f>
        <v>2018</v>
      </c>
      <c r="G252" s="8" t="str">
        <f>IF(OR($D252="Pré-Inscrito",$D252="Matriculado",$D252="Trancado"),
IF($A252="Mestrado",DATA.SAGA!$B252+(365*24/12),DATA.SAGA!$B252+(365*48/12)),"*")</f>
        <v>*</v>
      </c>
      <c r="H252" s="9" t="str">
        <f t="shared" si="20"/>
        <v>*</v>
      </c>
      <c r="I252" s="7" t="str">
        <f>IF(DATA.SAGA!$I252="","*",YEAR(DATA.SAGA!$I252))</f>
        <v>*</v>
      </c>
      <c r="J252" s="9" t="str">
        <f ca="1">IF($D252="Formado",(DATA.SAGA!$I252-DATA.SAGA!$B252)/365*12,
IF(OR($D252="Pré-Inscrito",$D252="Matriculado",$D252="Pré-inscrito"),(TODAY()-DATA.SAGA!$B252)/365*12,"*"))</f>
        <v>*</v>
      </c>
      <c r="K252" s="9" t="str">
        <f t="shared" si="16"/>
        <v>Desligado</v>
      </c>
      <c r="L252" s="9" t="str">
        <f t="shared" si="17"/>
        <v>*</v>
      </c>
      <c r="M252" s="7" t="str">
        <f t="shared" ca="1" si="18"/>
        <v>*</v>
      </c>
      <c r="N252" s="9" t="str">
        <f t="shared" si="19"/>
        <v>*</v>
      </c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7" t="str">
        <f>IF(LEFT(DATA.SAGA!$C253,8)="Mestrado","Mestrado",
IF(LEFT(DATA.SAGA!C253,9)="Doutorado","Doutorado",
"Pós-Doutorado"))</f>
        <v>Mestrado</v>
      </c>
      <c r="B253" s="7" t="str">
        <f>DATA.SAGA!$D253</f>
        <v>Tulio Monteiro Lago</v>
      </c>
      <c r="C253" s="7" t="str">
        <f>IF(DATA.SAGA!$F253="","Sem orientador",DATA.SAGA!$F253)</f>
        <v>EDF1084 - Thiago Carvalho</v>
      </c>
      <c r="D253" s="7" t="str">
        <f>DATA.SAGA!$H253</f>
        <v>Formado</v>
      </c>
      <c r="E253" s="7" t="str">
        <f>IF(DATA.SAGA!J253="","*",DATA.SAGA!J253)</f>
        <v>RJ</v>
      </c>
      <c r="F253" s="7">
        <f>YEAR(DATA.SAGA!$B253)</f>
        <v>2018</v>
      </c>
      <c r="G253" s="8" t="str">
        <f>IF(OR($D253="Pré-Inscrito",$D253="Matriculado",$D253="Trancado"),
IF($A253="Mestrado",DATA.SAGA!$B253+(365*24/12),DATA.SAGA!$B253+(365*48/12)),"*")</f>
        <v>*</v>
      </c>
      <c r="H253" s="9" t="str">
        <f t="shared" si="20"/>
        <v>*</v>
      </c>
      <c r="I253" s="7">
        <f>IF(DATA.SAGA!$I253="","*",YEAR(DATA.SAGA!$I253))</f>
        <v>2021</v>
      </c>
      <c r="J253" s="9">
        <f ca="1">IF($D253="Formado",(DATA.SAGA!$I253-DATA.SAGA!$B253)/365*12,
IF(OR($D253="Pré-Inscrito",$D253="Matriculado",$D253="Pré-inscrito"),(TODAY()-DATA.SAGA!$B253)/365*12,"*"))</f>
        <v>26.926027397260274</v>
      </c>
      <c r="K253" s="9" t="str">
        <f t="shared" si="16"/>
        <v>Formado</v>
      </c>
      <c r="L253" s="9">
        <f t="shared" ca="1" si="17"/>
        <v>26.926027397260274</v>
      </c>
      <c r="M253" s="7" t="str">
        <f t="shared" ca="1" si="18"/>
        <v>Egresso</v>
      </c>
      <c r="N253" s="9" t="str">
        <f t="shared" si="19"/>
        <v>*</v>
      </c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7" t="str">
        <f>IF(LEFT(DATA.SAGA!$C254,8)="Mestrado","Mestrado",
IF(LEFT(DATA.SAGA!C254,9)="Doutorado","Doutorado",
"Pós-Doutorado"))</f>
        <v>Mestrado</v>
      </c>
      <c r="B254" s="7" t="str">
        <f>DATA.SAGA!$D254</f>
        <v>Emilson Machado da Luz</v>
      </c>
      <c r="C254" s="7" t="str">
        <f>IF(DATA.SAGA!$F254="","Sem orientador",DATA.SAGA!$F254)</f>
        <v>Sem orientador</v>
      </c>
      <c r="D254" s="7" t="str">
        <f>DATA.SAGA!$H254</f>
        <v>Desligado</v>
      </c>
      <c r="E254" s="7" t="str">
        <f>IF(DATA.SAGA!J254="","*",DATA.SAGA!J254)</f>
        <v>RJ</v>
      </c>
      <c r="F254" s="7">
        <f>YEAR(DATA.SAGA!$B254)</f>
        <v>2018</v>
      </c>
      <c r="G254" s="8" t="str">
        <f>IF(OR($D254="Pré-Inscrito",$D254="Matriculado",$D254="Trancado"),
IF($A254="Mestrado",DATA.SAGA!$B254+(365*24/12),DATA.SAGA!$B254+(365*48/12)),"*")</f>
        <v>*</v>
      </c>
      <c r="H254" s="9" t="str">
        <f t="shared" si="20"/>
        <v>*</v>
      </c>
      <c r="I254" s="7" t="str">
        <f>IF(DATA.SAGA!$I254="","*",YEAR(DATA.SAGA!$I254))</f>
        <v>*</v>
      </c>
      <c r="J254" s="9" t="str">
        <f ca="1">IF($D254="Formado",(DATA.SAGA!$I254-DATA.SAGA!$B254)/365*12,
IF(OR($D254="Pré-Inscrito",$D254="Matriculado",$D254="Pré-inscrito"),(TODAY()-DATA.SAGA!$B254)/365*12,"*"))</f>
        <v>*</v>
      </c>
      <c r="K254" s="9" t="str">
        <f t="shared" si="16"/>
        <v>Desligado</v>
      </c>
      <c r="L254" s="9" t="str">
        <f t="shared" si="17"/>
        <v>*</v>
      </c>
      <c r="M254" s="7" t="str">
        <f t="shared" ca="1" si="18"/>
        <v>*</v>
      </c>
      <c r="N254" s="9" t="str">
        <f t="shared" si="19"/>
        <v>*</v>
      </c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7" t="str">
        <f>IF(LEFT(DATA.SAGA!$C255,8)="Mestrado","Mestrado",
IF(LEFT(DATA.SAGA!C255,9)="Doutorado","Doutorado",
"Pós-Doutorado"))</f>
        <v>Mestrado</v>
      </c>
      <c r="B255" s="7" t="str">
        <f>DATA.SAGA!$D255</f>
        <v>Isaac Salomão Bocai</v>
      </c>
      <c r="C255" s="7" t="str">
        <f>IF(DATA.SAGA!$F255="","Sem orientador",DATA.SAGA!$F255)</f>
        <v>FTO1152 - Renato Almeida</v>
      </c>
      <c r="D255" s="7" t="str">
        <f>DATA.SAGA!$H255</f>
        <v>Formado</v>
      </c>
      <c r="E255" s="7" t="str">
        <f>IF(DATA.SAGA!J255="","*",DATA.SAGA!J255)</f>
        <v>RJ</v>
      </c>
      <c r="F255" s="7">
        <f>YEAR(DATA.SAGA!$B255)</f>
        <v>2019</v>
      </c>
      <c r="G255" s="8" t="str">
        <f>IF(OR($D255="Pré-Inscrito",$D255="Matriculado",$D255="Trancado"),
IF($A255="Mestrado",DATA.SAGA!$B255+(365*24/12),DATA.SAGA!$B255+(365*48/12)),"*")</f>
        <v>*</v>
      </c>
      <c r="H255" s="9" t="str">
        <f t="shared" si="20"/>
        <v>*</v>
      </c>
      <c r="I255" s="7">
        <f>IF(DATA.SAGA!$I255="","*",YEAR(DATA.SAGA!$I255))</f>
        <v>2021</v>
      </c>
      <c r="J255" s="9">
        <f ca="1">IF($D255="Formado",(DATA.SAGA!$I255-DATA.SAGA!$B255)/365*12,
IF(OR($D255="Pré-Inscrito",$D255="Matriculado",$D255="Pré-inscrito"),(TODAY()-DATA.SAGA!$B255)/365*12,"*"))</f>
        <v>35.408219178082192</v>
      </c>
      <c r="K255" s="9" t="str">
        <f t="shared" si="16"/>
        <v>Formado</v>
      </c>
      <c r="L255" s="9">
        <f t="shared" ca="1" si="17"/>
        <v>35.408219178082192</v>
      </c>
      <c r="M255" s="7" t="str">
        <f t="shared" ca="1" si="18"/>
        <v>Egresso</v>
      </c>
      <c r="N255" s="9" t="str">
        <f t="shared" si="19"/>
        <v>*</v>
      </c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7" t="str">
        <f>IF(LEFT(DATA.SAGA!$C256,8)="Mestrado","Mestrado",
IF(LEFT(DATA.SAGA!C256,9)="Doutorado","Doutorado",
"Pós-Doutorado"))</f>
        <v>Mestrado</v>
      </c>
      <c r="B256" s="7" t="str">
        <f>DATA.SAGA!$D256</f>
        <v>Rodolpho Torres da Costa</v>
      </c>
      <c r="C256" s="7" t="str">
        <f>IF(DATA.SAGA!$F256="","Sem orientador",DATA.SAGA!$F256)</f>
        <v>Sem orientador</v>
      </c>
      <c r="D256" s="7" t="str">
        <f>DATA.SAGA!$H256</f>
        <v>Desligado</v>
      </c>
      <c r="E256" s="7" t="str">
        <f>IF(DATA.SAGA!J256="","*",DATA.SAGA!J256)</f>
        <v>RJ</v>
      </c>
      <c r="F256" s="7">
        <f>YEAR(DATA.SAGA!$B256)</f>
        <v>2019</v>
      </c>
      <c r="G256" s="8" t="str">
        <f>IF(OR($D256="Pré-Inscrito",$D256="Matriculado",$D256="Trancado"),
IF($A256="Mestrado",DATA.SAGA!$B256+(365*24/12),DATA.SAGA!$B256+(365*48/12)),"*")</f>
        <v>*</v>
      </c>
      <c r="H256" s="9" t="str">
        <f t="shared" si="20"/>
        <v>*</v>
      </c>
      <c r="I256" s="7" t="str">
        <f>IF(DATA.SAGA!$I256="","*",YEAR(DATA.SAGA!$I256))</f>
        <v>*</v>
      </c>
      <c r="J256" s="9" t="str">
        <f ca="1">IF($D256="Formado",(DATA.SAGA!$I256-DATA.SAGA!$B256)/365*12,
IF(OR($D256="Pré-Inscrito",$D256="Matriculado",$D256="Pré-inscrito"),(TODAY()-DATA.SAGA!$B256)/365*12,"*"))</f>
        <v>*</v>
      </c>
      <c r="K256" s="9" t="str">
        <f t="shared" si="16"/>
        <v>Desligado</v>
      </c>
      <c r="L256" s="9" t="str">
        <f t="shared" si="17"/>
        <v>*</v>
      </c>
      <c r="M256" s="7" t="str">
        <f t="shared" ca="1" si="18"/>
        <v>*</v>
      </c>
      <c r="N256" s="9" t="str">
        <f t="shared" si="19"/>
        <v>*</v>
      </c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7" t="str">
        <f>IF(LEFT(DATA.SAGA!$C257,8)="Mestrado","Mestrado",
IF(LEFT(DATA.SAGA!C257,9)="Doutorado","Doutorado",
"Pós-Doutorado"))</f>
        <v>Mestrado</v>
      </c>
      <c r="B257" s="7" t="str">
        <f>DATA.SAGA!$D257</f>
        <v>Francis Silva Rangel</v>
      </c>
      <c r="C257" s="7" t="str">
        <f>IF(DATA.SAGA!$F257="","Sem orientador",DATA.SAGA!$F257)</f>
        <v>FTO1140 - Igor Jesus</v>
      </c>
      <c r="D257" s="7" t="str">
        <f>DATA.SAGA!$H257</f>
        <v>Formado</v>
      </c>
      <c r="E257" s="7" t="str">
        <f>IF(DATA.SAGA!J257="","*",DATA.SAGA!J257)</f>
        <v>RJ</v>
      </c>
      <c r="F257" s="7">
        <f>YEAR(DATA.SAGA!$B257)</f>
        <v>2019</v>
      </c>
      <c r="G257" s="8" t="str">
        <f>IF(OR($D257="Pré-Inscrito",$D257="Matriculado",$D257="Trancado"),
IF($A257="Mestrado",DATA.SAGA!$B257+(365*24/12),DATA.SAGA!$B257+(365*48/12)),"*")</f>
        <v>*</v>
      </c>
      <c r="H257" s="9" t="str">
        <f t="shared" si="20"/>
        <v>*</v>
      </c>
      <c r="I257" s="7">
        <f>IF(DATA.SAGA!$I257="","*",YEAR(DATA.SAGA!$I257))</f>
        <v>2022</v>
      </c>
      <c r="J257" s="9">
        <f ca="1">IF($D257="Formado",(DATA.SAGA!$I257-DATA.SAGA!$B257)/365*12,
IF(OR($D257="Pré-Inscrito",$D257="Matriculado",$D257="Pré-inscrito"),(TODAY()-DATA.SAGA!$B257)/365*12,"*"))</f>
        <v>38.630136986301366</v>
      </c>
      <c r="K257" s="9" t="str">
        <f t="shared" si="16"/>
        <v>Formado</v>
      </c>
      <c r="L257" s="9">
        <f t="shared" ca="1" si="17"/>
        <v>38.630136986301366</v>
      </c>
      <c r="M257" s="7" t="str">
        <f t="shared" ca="1" si="18"/>
        <v>Egresso</v>
      </c>
      <c r="N257" s="9" t="str">
        <f t="shared" si="19"/>
        <v>*</v>
      </c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7" t="str">
        <f>IF(LEFT(DATA.SAGA!$C258,8)="Mestrado","Mestrado",
IF(LEFT(DATA.SAGA!C258,9)="Doutorado","Doutorado",
"Pós-Doutorado"))</f>
        <v>Mestrado</v>
      </c>
      <c r="B258" s="7" t="str">
        <f>DATA.SAGA!$D258</f>
        <v>Bruno Guimarães de Oliveira</v>
      </c>
      <c r="C258" s="7" t="str">
        <f>IF(DATA.SAGA!$F258="","Sem orientador",DATA.SAGA!$F258)</f>
        <v>EDF1078 - Alex Souto Alves</v>
      </c>
      <c r="D258" s="7" t="str">
        <f>DATA.SAGA!$H258</f>
        <v>Formado</v>
      </c>
      <c r="E258" s="7" t="str">
        <f>IF(DATA.SAGA!J258="","*",DATA.SAGA!J258)</f>
        <v>RJ</v>
      </c>
      <c r="F258" s="7">
        <f>YEAR(DATA.SAGA!$B258)</f>
        <v>2019</v>
      </c>
      <c r="G258" s="8" t="str">
        <f>IF(OR($D258="Pré-Inscrito",$D258="Matriculado",$D258="Trancado"),
IF($A258="Mestrado",DATA.SAGA!$B258+(365*24/12),DATA.SAGA!$B258+(365*48/12)),"*")</f>
        <v>*</v>
      </c>
      <c r="H258" s="9" t="str">
        <f t="shared" si="20"/>
        <v>*</v>
      </c>
      <c r="I258" s="7">
        <f>IF(DATA.SAGA!$I258="","*",YEAR(DATA.SAGA!$I258))</f>
        <v>2021</v>
      </c>
      <c r="J258" s="9">
        <f ca="1">IF($D258="Formado",(DATA.SAGA!$I258-DATA.SAGA!$B258)/365*12,
IF(OR($D258="Pré-Inscrito",$D258="Matriculado",$D258="Pré-inscrito"),(TODAY()-DATA.SAGA!$B258)/365*12,"*"))</f>
        <v>29.095890410958901</v>
      </c>
      <c r="K258" s="9" t="str">
        <f t="shared" ref="K258:K321" si="21">IF($D258="Formado",$D258,
IF(OR($D258="Abandono",$D258="Desligado",$D258="Jubilado",$D258="Trancado",$D258="Titulado",$D258="Externo",$D258="Cancelado",$D258="Upgrade"),$D258,
IF($A258="Mestrado",IF($J258&lt;=18,$D258,IF($J258&lt;=24,"Defesa imediata",IF($J258&lt;=36,"Defesa EM ATRASO","JUBILAR"))),
IF($J258&lt;=42,$D258,IF($J258&lt;=48,"Defesa imediata",IF($J258&lt;=60,"Defesa EM ATRASO","JUBILAR"))))))</f>
        <v>Formado</v>
      </c>
      <c r="L258" s="9">
        <f t="shared" ref="L258:L321" ca="1" si="22">IFERROR(VALUE(IF($K258="Formado",$J258,"")),"*")</f>
        <v>29.095890410958901</v>
      </c>
      <c r="M258" s="7" t="str">
        <f t="shared" ref="M258:M321" ca="1" si="23">IF($I258="*","*",
IF(YEAR(TODAY())-$I258&lt;6,"Egresso","Egresso &gt; 5 anos"))</f>
        <v>Egresso</v>
      </c>
      <c r="N258" s="9" t="str">
        <f t="shared" ref="N258:N321" si="24">IF(AND(COUNTIF($B:$B,$B258)&gt;1,$A258="Doutorado"),"Sim","*")</f>
        <v>*</v>
      </c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7" t="str">
        <f>IF(LEFT(DATA.SAGA!$C259,8)="Mestrado","Mestrado",
IF(LEFT(DATA.SAGA!C259,9)="Doutorado","Doutorado",
"Pós-Doutorado"))</f>
        <v>Mestrado</v>
      </c>
      <c r="B259" s="7" t="str">
        <f>DATA.SAGA!$D259</f>
        <v>Larissa Santos Filbert</v>
      </c>
      <c r="C259" s="7" t="str">
        <f>IF(DATA.SAGA!$F259="","Sem orientador",DATA.SAGA!$F259)</f>
        <v>EDF1084 - Thiago Carvalho</v>
      </c>
      <c r="D259" s="7" t="str">
        <f>DATA.SAGA!$H259</f>
        <v>Formado</v>
      </c>
      <c r="E259" s="7" t="str">
        <f>IF(DATA.SAGA!J259="","*",DATA.SAGA!J259)</f>
        <v>RJ</v>
      </c>
      <c r="F259" s="7">
        <f>YEAR(DATA.SAGA!$B259)</f>
        <v>2019</v>
      </c>
      <c r="G259" s="8" t="str">
        <f>IF(OR($D259="Pré-Inscrito",$D259="Matriculado",$D259="Trancado"),
IF($A259="Mestrado",DATA.SAGA!$B259+(365*24/12),DATA.SAGA!$B259+(365*48/12)),"*")</f>
        <v>*</v>
      </c>
      <c r="H259" s="9" t="str">
        <f t="shared" ref="H259:H322" si="25">IF(OR($D259="Pré-Inscrito",$D259="Matriculado"),_xlfn.CONCAT(YEAR(G259),"-",IF(MONTH(G259)&lt;=6,1,2)),"*")</f>
        <v>*</v>
      </c>
      <c r="I259" s="7">
        <f>IF(DATA.SAGA!$I259="","*",YEAR(DATA.SAGA!$I259))</f>
        <v>2021</v>
      </c>
      <c r="J259" s="9">
        <f ca="1">IF($D259="Formado",(DATA.SAGA!$I259-DATA.SAGA!$B259)/365*12,
IF(OR($D259="Pré-Inscrito",$D259="Matriculado",$D259="Pré-inscrito"),(TODAY()-DATA.SAGA!$B259)/365*12,"*"))</f>
        <v>34.323287671232876</v>
      </c>
      <c r="K259" s="9" t="str">
        <f t="shared" si="21"/>
        <v>Formado</v>
      </c>
      <c r="L259" s="9">
        <f t="shared" ca="1" si="22"/>
        <v>34.323287671232876</v>
      </c>
      <c r="M259" s="7" t="str">
        <f t="shared" ca="1" si="23"/>
        <v>Egresso</v>
      </c>
      <c r="N259" s="9" t="str">
        <f t="shared" si="24"/>
        <v>*</v>
      </c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7" t="str">
        <f>IF(LEFT(DATA.SAGA!$C260,8)="Mestrado","Mestrado",
IF(LEFT(DATA.SAGA!C260,9)="Doutorado","Doutorado",
"Pós-Doutorado"))</f>
        <v>Mestrado</v>
      </c>
      <c r="B260" s="7" t="str">
        <f>DATA.SAGA!$D260</f>
        <v>Ana Carolina Azzolini Pereira Matos</v>
      </c>
      <c r="C260" s="7" t="str">
        <f>IF(DATA.SAGA!$F260="","Sem orientador",DATA.SAGA!$F260)</f>
        <v>EDF1107 - Fabio Anjos</v>
      </c>
      <c r="D260" s="7" t="str">
        <f>DATA.SAGA!$H260</f>
        <v>Formado</v>
      </c>
      <c r="E260" s="7" t="str">
        <f>IF(DATA.SAGA!J260="","*",DATA.SAGA!J260)</f>
        <v>PR</v>
      </c>
      <c r="F260" s="7">
        <f>YEAR(DATA.SAGA!$B260)</f>
        <v>2019</v>
      </c>
      <c r="G260" s="8" t="str">
        <f>IF(OR($D260="Pré-Inscrito",$D260="Matriculado",$D260="Trancado"),
IF($A260="Mestrado",DATA.SAGA!$B260+(365*24/12),DATA.SAGA!$B260+(365*48/12)),"*")</f>
        <v>*</v>
      </c>
      <c r="H260" s="9" t="str">
        <f t="shared" si="25"/>
        <v>*</v>
      </c>
      <c r="I260" s="7">
        <f>IF(DATA.SAGA!$I260="","*",YEAR(DATA.SAGA!$I260))</f>
        <v>2022</v>
      </c>
      <c r="J260" s="9">
        <f ca="1">IF($D260="Formado",(DATA.SAGA!$I260-DATA.SAGA!$B260)/365*12,
IF(OR($D260="Pré-Inscrito",$D260="Matriculado",$D260="Pré-inscrito"),(TODAY()-DATA.SAGA!$B260)/365*12,"*"))</f>
        <v>37.709589041095889</v>
      </c>
      <c r="K260" s="9" t="str">
        <f t="shared" si="21"/>
        <v>Formado</v>
      </c>
      <c r="L260" s="9">
        <f t="shared" ca="1" si="22"/>
        <v>37.709589041095889</v>
      </c>
      <c r="M260" s="7" t="str">
        <f t="shared" ca="1" si="23"/>
        <v>Egresso</v>
      </c>
      <c r="N260" s="9" t="str">
        <f t="shared" si="24"/>
        <v>*</v>
      </c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7" t="str">
        <f>IF(LEFT(DATA.SAGA!$C261,8)="Mestrado","Mestrado",
IF(LEFT(DATA.SAGA!C261,9)="Doutorado","Doutorado",
"Pós-Doutorado"))</f>
        <v>Mestrado</v>
      </c>
      <c r="B261" s="7" t="str">
        <f>DATA.SAGA!$D261</f>
        <v>Antonio Beira de Andrade Junior</v>
      </c>
      <c r="C261" s="7" t="str">
        <f>IF(DATA.SAGA!$F261="","Sem orientador",DATA.SAGA!$F261)</f>
        <v>FTO1101 - Agnaldo Lopes</v>
      </c>
      <c r="D261" s="7" t="str">
        <f>DATA.SAGA!$H261</f>
        <v>Formado</v>
      </c>
      <c r="E261" s="7" t="str">
        <f>IF(DATA.SAGA!J261="","*",DATA.SAGA!J261)</f>
        <v>PR</v>
      </c>
      <c r="F261" s="7">
        <f>YEAR(DATA.SAGA!$B261)</f>
        <v>2019</v>
      </c>
      <c r="G261" s="8" t="str">
        <f>IF(OR($D261="Pré-Inscrito",$D261="Matriculado",$D261="Trancado"),
IF($A261="Mestrado",DATA.SAGA!$B261+(365*24/12),DATA.SAGA!$B261+(365*48/12)),"*")</f>
        <v>*</v>
      </c>
      <c r="H261" s="9" t="str">
        <f t="shared" si="25"/>
        <v>*</v>
      </c>
      <c r="I261" s="7">
        <f>IF(DATA.SAGA!$I261="","*",YEAR(DATA.SAGA!$I261))</f>
        <v>2020</v>
      </c>
      <c r="J261" s="9">
        <f ca="1">IF($D261="Formado",(DATA.SAGA!$I261-DATA.SAGA!$B261)/365*12,
IF(OR($D261="Pré-Inscrito",$D261="Matriculado",$D261="Pré-inscrito"),(TODAY()-DATA.SAGA!$B261)/365*12,"*"))</f>
        <v>19.956164383561642</v>
      </c>
      <c r="K261" s="9" t="str">
        <f t="shared" si="21"/>
        <v>Formado</v>
      </c>
      <c r="L261" s="9">
        <f t="shared" ca="1" si="22"/>
        <v>19.956164383561642</v>
      </c>
      <c r="M261" s="7" t="str">
        <f t="shared" ca="1" si="23"/>
        <v>Egresso</v>
      </c>
      <c r="N261" s="9" t="str">
        <f t="shared" si="24"/>
        <v>*</v>
      </c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7" t="str">
        <f>IF(LEFT(DATA.SAGA!$C262,8)="Mestrado","Mestrado",
IF(LEFT(DATA.SAGA!C262,9)="Doutorado","Doutorado",
"Pós-Doutorado"))</f>
        <v>Mestrado</v>
      </c>
      <c r="B262" s="7" t="str">
        <f>DATA.SAGA!$D262</f>
        <v>Vanessa Rodrigues Gomes Meier</v>
      </c>
      <c r="C262" s="7" t="str">
        <f>IF(DATA.SAGA!$F262="","Sem orientador",DATA.SAGA!$F262)</f>
        <v>FTO1152 - Renato Almeida</v>
      </c>
      <c r="D262" s="7" t="str">
        <f>DATA.SAGA!$H262</f>
        <v>Formado</v>
      </c>
      <c r="E262" s="7" t="str">
        <f>IF(DATA.SAGA!J262="","*",DATA.SAGA!J262)</f>
        <v>RJ</v>
      </c>
      <c r="F262" s="7">
        <f>YEAR(DATA.SAGA!$B262)</f>
        <v>2019</v>
      </c>
      <c r="G262" s="8" t="str">
        <f>IF(OR($D262="Pré-Inscrito",$D262="Matriculado",$D262="Trancado"),
IF($A262="Mestrado",DATA.SAGA!$B262+(365*24/12),DATA.SAGA!$B262+(365*48/12)),"*")</f>
        <v>*</v>
      </c>
      <c r="H262" s="9" t="str">
        <f t="shared" si="25"/>
        <v>*</v>
      </c>
      <c r="I262" s="7">
        <f>IF(DATA.SAGA!$I262="","*",YEAR(DATA.SAGA!$I262))</f>
        <v>2021</v>
      </c>
      <c r="J262" s="9">
        <f ca="1">IF($D262="Formado",(DATA.SAGA!$I262-DATA.SAGA!$B262)/365*12,
IF(OR($D262="Pré-Inscrito",$D262="Matriculado",$D262="Pré-inscrito"),(TODAY()-DATA.SAGA!$B262)/365*12,"*"))</f>
        <v>29.030136986301372</v>
      </c>
      <c r="K262" s="9" t="str">
        <f t="shared" si="21"/>
        <v>Formado</v>
      </c>
      <c r="L262" s="9">
        <f t="shared" ca="1" si="22"/>
        <v>29.030136986301372</v>
      </c>
      <c r="M262" s="7" t="str">
        <f t="shared" ca="1" si="23"/>
        <v>Egresso</v>
      </c>
      <c r="N262" s="9" t="str">
        <f t="shared" si="24"/>
        <v>*</v>
      </c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7" t="str">
        <f>IF(LEFT(DATA.SAGA!$C263,8)="Mestrado","Mestrado",
IF(LEFT(DATA.SAGA!C263,9)="Doutorado","Doutorado",
"Pós-Doutorado"))</f>
        <v>Mestrado</v>
      </c>
      <c r="B263" s="7" t="str">
        <f>DATA.SAGA!$D263</f>
        <v>Camilo Zumbi Rafagnin</v>
      </c>
      <c r="C263" s="7" t="str">
        <f>IF(DATA.SAGA!$F263="","Sem orientador",DATA.SAGA!$F263)</f>
        <v>FTO1124 - Leandro Nogueira</v>
      </c>
      <c r="D263" s="7" t="str">
        <f>DATA.SAGA!$H263</f>
        <v>Formado</v>
      </c>
      <c r="E263" s="7" t="str">
        <f>IF(DATA.SAGA!J263="","*",DATA.SAGA!J263)</f>
        <v>RJ</v>
      </c>
      <c r="F263" s="7">
        <f>YEAR(DATA.SAGA!$B263)</f>
        <v>2019</v>
      </c>
      <c r="G263" s="8" t="str">
        <f>IF(OR($D263="Pré-Inscrito",$D263="Matriculado",$D263="Trancado"),
IF($A263="Mestrado",DATA.SAGA!$B263+(365*24/12),DATA.SAGA!$B263+(365*48/12)),"*")</f>
        <v>*</v>
      </c>
      <c r="H263" s="9" t="str">
        <f t="shared" si="25"/>
        <v>*</v>
      </c>
      <c r="I263" s="7">
        <f>IF(DATA.SAGA!$I263="","*",YEAR(DATA.SAGA!$I263))</f>
        <v>2021</v>
      </c>
      <c r="J263" s="9">
        <f ca="1">IF($D263="Formado",(DATA.SAGA!$I263-DATA.SAGA!$B263)/365*12,
IF(OR($D263="Pré-Inscrito",$D263="Matriculado",$D263="Pré-inscrito"),(TODAY()-DATA.SAGA!$B263)/365*12,"*"))</f>
        <v>24.657534246575345</v>
      </c>
      <c r="K263" s="9" t="str">
        <f t="shared" si="21"/>
        <v>Formado</v>
      </c>
      <c r="L263" s="9">
        <f t="shared" ca="1" si="22"/>
        <v>24.657534246575345</v>
      </c>
      <c r="M263" s="7" t="str">
        <f t="shared" ca="1" si="23"/>
        <v>Egresso</v>
      </c>
      <c r="N263" s="9" t="str">
        <f t="shared" si="24"/>
        <v>*</v>
      </c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7" t="str">
        <f>IF(LEFT(DATA.SAGA!$C264,8)="Mestrado","Mestrado",
IF(LEFT(DATA.SAGA!C264,9)="Doutorado","Doutorado",
"Pós-Doutorado"))</f>
        <v>Mestrado</v>
      </c>
      <c r="B264" s="7" t="str">
        <f>DATA.SAGA!$D264</f>
        <v>Maria Goreti Algelino Willuweit</v>
      </c>
      <c r="C264" s="7" t="str">
        <f>IF(DATA.SAGA!$F264="","Sem orientador",DATA.SAGA!$F264)</f>
        <v>FTO1096 - Arthur Ferreira</v>
      </c>
      <c r="D264" s="7" t="str">
        <f>DATA.SAGA!$H264</f>
        <v>Formado</v>
      </c>
      <c r="E264" s="7" t="str">
        <f>IF(DATA.SAGA!J264="","*",DATA.SAGA!J264)</f>
        <v>PR</v>
      </c>
      <c r="F264" s="7">
        <f>YEAR(DATA.SAGA!$B264)</f>
        <v>2019</v>
      </c>
      <c r="G264" s="8" t="str">
        <f>IF(OR($D264="Pré-Inscrito",$D264="Matriculado",$D264="Trancado"),
IF($A264="Mestrado",DATA.SAGA!$B264+(365*24/12),DATA.SAGA!$B264+(365*48/12)),"*")</f>
        <v>*</v>
      </c>
      <c r="H264" s="9" t="str">
        <f t="shared" si="25"/>
        <v>*</v>
      </c>
      <c r="I264" s="7">
        <f>IF(DATA.SAGA!$I264="","*",YEAR(DATA.SAGA!$I264))</f>
        <v>2021</v>
      </c>
      <c r="J264" s="9">
        <f ca="1">IF($D264="Formado",(DATA.SAGA!$I264-DATA.SAGA!$B264)/365*12,
IF(OR($D264="Pré-Inscrito",$D264="Matriculado",$D264="Pré-inscrito"),(TODAY()-DATA.SAGA!$B264)/365*12,"*"))</f>
        <v>30.575342465753423</v>
      </c>
      <c r="K264" s="9" t="str">
        <f t="shared" si="21"/>
        <v>Formado</v>
      </c>
      <c r="L264" s="9">
        <f t="shared" ca="1" si="22"/>
        <v>30.575342465753423</v>
      </c>
      <c r="M264" s="7" t="str">
        <f t="shared" ca="1" si="23"/>
        <v>Egresso</v>
      </c>
      <c r="N264" s="9" t="str">
        <f t="shared" si="24"/>
        <v>*</v>
      </c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7" t="str">
        <f>IF(LEFT(DATA.SAGA!$C265,8)="Mestrado","Mestrado",
IF(LEFT(DATA.SAGA!C265,9)="Doutorado","Doutorado",
"Pós-Doutorado"))</f>
        <v>Mestrado</v>
      </c>
      <c r="B265" s="7" t="str">
        <f>DATA.SAGA!$D265</f>
        <v>José Renato Almeida de Oliveira</v>
      </c>
      <c r="C265" s="7" t="str">
        <f>IF(DATA.SAGA!$F265="","Sem orientador",DATA.SAGA!$F265)</f>
        <v>EDF1084 - Thiago Carvalho</v>
      </c>
      <c r="D265" s="7" t="str">
        <f>DATA.SAGA!$H265</f>
        <v>Formado</v>
      </c>
      <c r="E265" s="7" t="str">
        <f>IF(DATA.SAGA!J265="","*",DATA.SAGA!J265)</f>
        <v>PR</v>
      </c>
      <c r="F265" s="7">
        <f>YEAR(DATA.SAGA!$B265)</f>
        <v>2019</v>
      </c>
      <c r="G265" s="8" t="str">
        <f>IF(OR($D265="Pré-Inscrito",$D265="Matriculado",$D265="Trancado"),
IF($A265="Mestrado",DATA.SAGA!$B265+(365*24/12),DATA.SAGA!$B265+(365*48/12)),"*")</f>
        <v>*</v>
      </c>
      <c r="H265" s="9" t="str">
        <f t="shared" si="25"/>
        <v>*</v>
      </c>
      <c r="I265" s="7">
        <f>IF(DATA.SAGA!$I265="","*",YEAR(DATA.SAGA!$I265))</f>
        <v>2021</v>
      </c>
      <c r="J265" s="9">
        <f ca="1">IF($D265="Formado",(DATA.SAGA!$I265-DATA.SAGA!$B265)/365*12,
IF(OR($D265="Pré-Inscrito",$D265="Matriculado",$D265="Pré-inscrito"),(TODAY()-DATA.SAGA!$B265)/365*12,"*"))</f>
        <v>31.298630136986301</v>
      </c>
      <c r="K265" s="9" t="str">
        <f t="shared" si="21"/>
        <v>Formado</v>
      </c>
      <c r="L265" s="9">
        <f t="shared" ca="1" si="22"/>
        <v>31.298630136986301</v>
      </c>
      <c r="M265" s="7" t="str">
        <f t="shared" ca="1" si="23"/>
        <v>Egresso</v>
      </c>
      <c r="N265" s="9" t="str">
        <f t="shared" si="24"/>
        <v>*</v>
      </c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7" t="str">
        <f>IF(LEFT(DATA.SAGA!$C266,8)="Mestrado","Mestrado",
IF(LEFT(DATA.SAGA!C266,9)="Doutorado","Doutorado",
"Pós-Doutorado"))</f>
        <v>Mestrado</v>
      </c>
      <c r="B266" s="7" t="str">
        <f>DATA.SAGA!$D266</f>
        <v>Wander Wilson Campanha</v>
      </c>
      <c r="C266" s="7" t="str">
        <f>IF(DATA.SAGA!$F266="","Sem orientador",DATA.SAGA!$F266)</f>
        <v>EDF1084 - Thiago Carvalho</v>
      </c>
      <c r="D266" s="7" t="str">
        <f>DATA.SAGA!$H266</f>
        <v>Formado</v>
      </c>
      <c r="E266" s="7" t="str">
        <f>IF(DATA.SAGA!J266="","*",DATA.SAGA!J266)</f>
        <v>RJ</v>
      </c>
      <c r="F266" s="7">
        <f>YEAR(DATA.SAGA!$B266)</f>
        <v>2019</v>
      </c>
      <c r="G266" s="8" t="str">
        <f>IF(OR($D266="Pré-Inscrito",$D266="Matriculado",$D266="Trancado"),
IF($A266="Mestrado",DATA.SAGA!$B266+(365*24/12),DATA.SAGA!$B266+(365*48/12)),"*")</f>
        <v>*</v>
      </c>
      <c r="H266" s="9" t="str">
        <f t="shared" si="25"/>
        <v>*</v>
      </c>
      <c r="I266" s="7">
        <f>IF(DATA.SAGA!$I266="","*",YEAR(DATA.SAGA!$I266))</f>
        <v>2022</v>
      </c>
      <c r="J266" s="9">
        <f ca="1">IF($D266="Formado",(DATA.SAGA!$I266-DATA.SAGA!$B266)/365*12,
IF(OR($D266="Pré-Inscrito",$D266="Matriculado",$D266="Pré-inscrito"),(TODAY()-DATA.SAGA!$B266)/365*12,"*"))</f>
        <v>37.413698630136984</v>
      </c>
      <c r="K266" s="9" t="str">
        <f t="shared" si="21"/>
        <v>Formado</v>
      </c>
      <c r="L266" s="9">
        <f t="shared" ca="1" si="22"/>
        <v>37.413698630136984</v>
      </c>
      <c r="M266" s="7" t="str">
        <f t="shared" ca="1" si="23"/>
        <v>Egresso</v>
      </c>
      <c r="N266" s="9" t="str">
        <f t="shared" si="24"/>
        <v>*</v>
      </c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7" t="str">
        <f>IF(LEFT(DATA.SAGA!$C267,8)="Mestrado","Mestrado",
IF(LEFT(DATA.SAGA!C267,9)="Doutorado","Doutorado",
"Pós-Doutorado"))</f>
        <v>Mestrado</v>
      </c>
      <c r="B267" s="7" t="str">
        <f>DATA.SAGA!$D267</f>
        <v>Consuelo Presendo Bet</v>
      </c>
      <c r="C267" s="7" t="str">
        <f>IF(DATA.SAGA!$F267="","Sem orientador",DATA.SAGA!$F267)</f>
        <v>FTO1152 - Renato Almeida</v>
      </c>
      <c r="D267" s="7" t="str">
        <f>DATA.SAGA!$H267</f>
        <v>Formado</v>
      </c>
      <c r="E267" s="7" t="str">
        <f>IF(DATA.SAGA!J267="","*",DATA.SAGA!J267)</f>
        <v>PR</v>
      </c>
      <c r="F267" s="7">
        <f>YEAR(DATA.SAGA!$B267)</f>
        <v>2019</v>
      </c>
      <c r="G267" s="8" t="str">
        <f>IF(OR($D267="Pré-Inscrito",$D267="Matriculado",$D267="Trancado"),
IF($A267="Mestrado",DATA.SAGA!$B267+(365*24/12),DATA.SAGA!$B267+(365*48/12)),"*")</f>
        <v>*</v>
      </c>
      <c r="H267" s="9" t="str">
        <f t="shared" si="25"/>
        <v>*</v>
      </c>
      <c r="I267" s="7">
        <f>IF(DATA.SAGA!$I267="","*",YEAR(DATA.SAGA!$I267))</f>
        <v>2021</v>
      </c>
      <c r="J267" s="9">
        <f ca="1">IF($D267="Formado",(DATA.SAGA!$I267-DATA.SAGA!$B267)/365*12,
IF(OR($D267="Pré-Inscrito",$D267="Matriculado",$D267="Pré-inscrito"),(TODAY()-DATA.SAGA!$B267)/365*12,"*"))</f>
        <v>26.432876712328763</v>
      </c>
      <c r="K267" s="9" t="str">
        <f t="shared" si="21"/>
        <v>Formado</v>
      </c>
      <c r="L267" s="9">
        <f t="shared" ca="1" si="22"/>
        <v>26.432876712328763</v>
      </c>
      <c r="M267" s="7" t="str">
        <f t="shared" ca="1" si="23"/>
        <v>Egresso</v>
      </c>
      <c r="N267" s="9" t="str">
        <f t="shared" si="24"/>
        <v>*</v>
      </c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7" t="str">
        <f>IF(LEFT(DATA.SAGA!$C268,8)="Mestrado","Mestrado",
IF(LEFT(DATA.SAGA!C268,9)="Doutorado","Doutorado",
"Pós-Doutorado"))</f>
        <v>Mestrado</v>
      </c>
      <c r="B268" s="7" t="str">
        <f>DATA.SAGA!$D268</f>
        <v>Francini Bononi Garcia Livramento</v>
      </c>
      <c r="C268" s="7" t="str">
        <f>IF(DATA.SAGA!$F268="","Sem orientador",DATA.SAGA!$F268)</f>
        <v>Sem orientador</v>
      </c>
      <c r="D268" s="7" t="str">
        <f>DATA.SAGA!$H268</f>
        <v>Cancelado</v>
      </c>
      <c r="E268" s="7" t="str">
        <f>IF(DATA.SAGA!J268="","*",DATA.SAGA!J268)</f>
        <v>PR</v>
      </c>
      <c r="F268" s="7">
        <f>YEAR(DATA.SAGA!$B268)</f>
        <v>2019</v>
      </c>
      <c r="G268" s="8" t="str">
        <f>IF(OR($D268="Pré-Inscrito",$D268="Matriculado",$D268="Trancado"),
IF($A268="Mestrado",DATA.SAGA!$B268+(365*24/12),DATA.SAGA!$B268+(365*48/12)),"*")</f>
        <v>*</v>
      </c>
      <c r="H268" s="9" t="str">
        <f t="shared" si="25"/>
        <v>*</v>
      </c>
      <c r="I268" s="7" t="str">
        <f>IF(DATA.SAGA!$I268="","*",YEAR(DATA.SAGA!$I268))</f>
        <v>*</v>
      </c>
      <c r="J268" s="9" t="str">
        <f ca="1">IF($D268="Formado",(DATA.SAGA!$I268-DATA.SAGA!$B268)/365*12,
IF(OR($D268="Pré-Inscrito",$D268="Matriculado",$D268="Pré-inscrito"),(TODAY()-DATA.SAGA!$B268)/365*12,"*"))</f>
        <v>*</v>
      </c>
      <c r="K268" s="9" t="str">
        <f t="shared" si="21"/>
        <v>Cancelado</v>
      </c>
      <c r="L268" s="9" t="str">
        <f t="shared" si="22"/>
        <v>*</v>
      </c>
      <c r="M268" s="7" t="str">
        <f t="shared" ca="1" si="23"/>
        <v>*</v>
      </c>
      <c r="N268" s="9" t="str">
        <f t="shared" si="24"/>
        <v>*</v>
      </c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7" t="str">
        <f>IF(LEFT(DATA.SAGA!$C269,8)="Mestrado","Mestrado",
IF(LEFT(DATA.SAGA!C269,9)="Doutorado","Doutorado",
"Pós-Doutorado"))</f>
        <v>Mestrado</v>
      </c>
      <c r="B269" s="7" t="str">
        <f>DATA.SAGA!$D269</f>
        <v>Natalia Cunha Varella</v>
      </c>
      <c r="C269" s="7" t="str">
        <f>IF(DATA.SAGA!$F269="","Sem orientador",DATA.SAGA!$F269)</f>
        <v>FTO1096 - Arthur Ferreira</v>
      </c>
      <c r="D269" s="7" t="str">
        <f>DATA.SAGA!$H269</f>
        <v>Formado</v>
      </c>
      <c r="E269" s="7" t="str">
        <f>IF(DATA.SAGA!J269="","*",DATA.SAGA!J269)</f>
        <v>RJ</v>
      </c>
      <c r="F269" s="7">
        <f>YEAR(DATA.SAGA!$B269)</f>
        <v>2019</v>
      </c>
      <c r="G269" s="8" t="str">
        <f>IF(OR($D269="Pré-Inscrito",$D269="Matriculado",$D269="Trancado"),
IF($A269="Mestrado",DATA.SAGA!$B269+(365*24/12),DATA.SAGA!$B269+(365*48/12)),"*")</f>
        <v>*</v>
      </c>
      <c r="H269" s="9" t="str">
        <f t="shared" si="25"/>
        <v>*</v>
      </c>
      <c r="I269" s="7">
        <f>IF(DATA.SAGA!$I269="","*",YEAR(DATA.SAGA!$I269))</f>
        <v>2020</v>
      </c>
      <c r="J269" s="9">
        <f ca="1">IF($D269="Formado",(DATA.SAGA!$I269-DATA.SAGA!$B269)/365*12,
IF(OR($D269="Pré-Inscrito",$D269="Matriculado",$D269="Pré-inscrito"),(TODAY()-DATA.SAGA!$B269)/365*12,"*"))</f>
        <v>22.290410958904108</v>
      </c>
      <c r="K269" s="9" t="str">
        <f t="shared" si="21"/>
        <v>Formado</v>
      </c>
      <c r="L269" s="9">
        <f t="shared" ca="1" si="22"/>
        <v>22.290410958904108</v>
      </c>
      <c r="M269" s="7" t="str">
        <f t="shared" ca="1" si="23"/>
        <v>Egresso</v>
      </c>
      <c r="N269" s="9" t="str">
        <f t="shared" si="24"/>
        <v>*</v>
      </c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7" t="str">
        <f>IF(LEFT(DATA.SAGA!$C270,8)="Mestrado","Mestrado",
IF(LEFT(DATA.SAGA!C270,9)="Doutorado","Doutorado",
"Pós-Doutorado"))</f>
        <v>Mestrado</v>
      </c>
      <c r="B270" s="7" t="str">
        <f>DATA.SAGA!$D270</f>
        <v>Chiara Andrade Silva</v>
      </c>
      <c r="C270" s="7" t="str">
        <f>IF(DATA.SAGA!$F270="","Sem orientador",DATA.SAGA!$F270)</f>
        <v>FTO1096 - Arthur Ferreira</v>
      </c>
      <c r="D270" s="7" t="str">
        <f>DATA.SAGA!$H270</f>
        <v>Formado</v>
      </c>
      <c r="E270" s="7" t="str">
        <f>IF(DATA.SAGA!J270="","*",DATA.SAGA!J270)</f>
        <v>PR</v>
      </c>
      <c r="F270" s="7">
        <f>YEAR(DATA.SAGA!$B270)</f>
        <v>2019</v>
      </c>
      <c r="G270" s="8" t="str">
        <f>IF(OR($D270="Pré-Inscrito",$D270="Matriculado",$D270="Trancado"),
IF($A270="Mestrado",DATA.SAGA!$B270+(365*24/12),DATA.SAGA!$B270+(365*48/12)),"*")</f>
        <v>*</v>
      </c>
      <c r="H270" s="9" t="str">
        <f t="shared" si="25"/>
        <v>*</v>
      </c>
      <c r="I270" s="7">
        <f>IF(DATA.SAGA!$I270="","*",YEAR(DATA.SAGA!$I270))</f>
        <v>2021</v>
      </c>
      <c r="J270" s="9">
        <f ca="1">IF($D270="Formado",(DATA.SAGA!$I270-DATA.SAGA!$B270)/365*12,
IF(OR($D270="Pré-Inscrito",$D270="Matriculado",$D270="Pré-inscrito"),(TODAY()-DATA.SAGA!$B270)/365*12,"*"))</f>
        <v>29.161643835616438</v>
      </c>
      <c r="K270" s="9" t="str">
        <f t="shared" si="21"/>
        <v>Formado</v>
      </c>
      <c r="L270" s="9">
        <f t="shared" ca="1" si="22"/>
        <v>29.161643835616438</v>
      </c>
      <c r="M270" s="7" t="str">
        <f t="shared" ca="1" si="23"/>
        <v>Egresso</v>
      </c>
      <c r="N270" s="9" t="str">
        <f t="shared" si="24"/>
        <v>*</v>
      </c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7" t="str">
        <f>IF(LEFT(DATA.SAGA!$C271,8)="Mestrado","Mestrado",
IF(LEFT(DATA.SAGA!C271,9)="Doutorado","Doutorado",
"Pós-Doutorado"))</f>
        <v>Mestrado</v>
      </c>
      <c r="B271" s="7" t="str">
        <f>DATA.SAGA!$D271</f>
        <v>Fernanda Marques Brondani</v>
      </c>
      <c r="C271" s="7" t="str">
        <f>IF(DATA.SAGA!$F271="","Sem orientador",DATA.SAGA!$F271)</f>
        <v>EDF1074 - Patrícia Vigário</v>
      </c>
      <c r="D271" s="7" t="str">
        <f>DATA.SAGA!$H271</f>
        <v>Formado</v>
      </c>
      <c r="E271" s="7" t="str">
        <f>IF(DATA.SAGA!J271="","*",DATA.SAGA!J271)</f>
        <v>PR</v>
      </c>
      <c r="F271" s="7">
        <f>YEAR(DATA.SAGA!$B271)</f>
        <v>2019</v>
      </c>
      <c r="G271" s="8" t="str">
        <f>IF(OR($D271="Pré-Inscrito",$D271="Matriculado",$D271="Trancado"),
IF($A271="Mestrado",DATA.SAGA!$B271+(365*24/12),DATA.SAGA!$B271+(365*48/12)),"*")</f>
        <v>*</v>
      </c>
      <c r="H271" s="9" t="str">
        <f t="shared" si="25"/>
        <v>*</v>
      </c>
      <c r="I271" s="7">
        <f>IF(DATA.SAGA!$I271="","*",YEAR(DATA.SAGA!$I271))</f>
        <v>2021</v>
      </c>
      <c r="J271" s="9">
        <f ca="1">IF($D271="Formado",(DATA.SAGA!$I271-DATA.SAGA!$B271)/365*12,
IF(OR($D271="Pré-Inscrito",$D271="Matriculado",$D271="Pré-inscrito"),(TODAY()-DATA.SAGA!$B271)/365*12,"*"))</f>
        <v>24.657534246575345</v>
      </c>
      <c r="K271" s="9" t="str">
        <f t="shared" si="21"/>
        <v>Formado</v>
      </c>
      <c r="L271" s="9">
        <f t="shared" ca="1" si="22"/>
        <v>24.657534246575345</v>
      </c>
      <c r="M271" s="7" t="str">
        <f t="shared" ca="1" si="23"/>
        <v>Egresso</v>
      </c>
      <c r="N271" s="9" t="str">
        <f t="shared" si="24"/>
        <v>*</v>
      </c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7" t="str">
        <f>IF(LEFT(DATA.SAGA!$C272,8)="Mestrado","Mestrado",
IF(LEFT(DATA.SAGA!C272,9)="Doutorado","Doutorado",
"Pós-Doutorado"))</f>
        <v>Mestrado</v>
      </c>
      <c r="B272" s="7" t="str">
        <f>DATA.SAGA!$D272</f>
        <v>Regis Inocêncio Valerio da Luz</v>
      </c>
      <c r="C272" s="7" t="str">
        <f>IF(DATA.SAGA!$F272="","Sem orientador",DATA.SAGA!$F272)</f>
        <v>EDF1084 - Thiago Carvalho</v>
      </c>
      <c r="D272" s="7" t="str">
        <f>DATA.SAGA!$H272</f>
        <v>Formado</v>
      </c>
      <c r="E272" s="7" t="str">
        <f>IF(DATA.SAGA!J272="","*",DATA.SAGA!J272)</f>
        <v>RJ</v>
      </c>
      <c r="F272" s="7">
        <f>YEAR(DATA.SAGA!$B272)</f>
        <v>2019</v>
      </c>
      <c r="G272" s="8" t="str">
        <f>IF(OR($D272="Pré-Inscrito",$D272="Matriculado",$D272="Trancado"),
IF($A272="Mestrado",DATA.SAGA!$B272+(365*24/12),DATA.SAGA!$B272+(365*48/12)),"*")</f>
        <v>*</v>
      </c>
      <c r="H272" s="9" t="str">
        <f t="shared" si="25"/>
        <v>*</v>
      </c>
      <c r="I272" s="7">
        <f>IF(DATA.SAGA!$I272="","*",YEAR(DATA.SAGA!$I272))</f>
        <v>2021</v>
      </c>
      <c r="J272" s="9">
        <f ca="1">IF($D272="Formado",(DATA.SAGA!$I272-DATA.SAGA!$B272)/365*12,
IF(OR($D272="Pré-Inscrito",$D272="Matriculado",$D272="Pré-inscrito"),(TODAY()-DATA.SAGA!$B272)/365*12,"*"))</f>
        <v>27.813698630136987</v>
      </c>
      <c r="K272" s="9" t="str">
        <f t="shared" si="21"/>
        <v>Formado</v>
      </c>
      <c r="L272" s="9">
        <f t="shared" ca="1" si="22"/>
        <v>27.813698630136987</v>
      </c>
      <c r="M272" s="7" t="str">
        <f t="shared" ca="1" si="23"/>
        <v>Egresso</v>
      </c>
      <c r="N272" s="9" t="str">
        <f t="shared" si="24"/>
        <v>*</v>
      </c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7" t="str">
        <f>IF(LEFT(DATA.SAGA!$C273,8)="Mestrado","Mestrado",
IF(LEFT(DATA.SAGA!C273,9)="Doutorado","Doutorado",
"Pós-Doutorado"))</f>
        <v>Mestrado</v>
      </c>
      <c r="B273" s="7" t="str">
        <f>DATA.SAGA!$D273</f>
        <v>Jacob Michels</v>
      </c>
      <c r="C273" s="7" t="str">
        <f>IF(DATA.SAGA!$F273="","Sem orientador",DATA.SAGA!$F273)</f>
        <v>FTO1137 - Ney Filho</v>
      </c>
      <c r="D273" s="7" t="str">
        <f>DATA.SAGA!$H273</f>
        <v>Formado</v>
      </c>
      <c r="E273" s="7" t="str">
        <f>IF(DATA.SAGA!J273="","*",DATA.SAGA!J273)</f>
        <v>RJ</v>
      </c>
      <c r="F273" s="7">
        <f>YEAR(DATA.SAGA!$B273)</f>
        <v>2019</v>
      </c>
      <c r="G273" s="8" t="str">
        <f>IF(OR($D273="Pré-Inscrito",$D273="Matriculado",$D273="Trancado"),
IF($A273="Mestrado",DATA.SAGA!$B273+(365*24/12),DATA.SAGA!$B273+(365*48/12)),"*")</f>
        <v>*</v>
      </c>
      <c r="H273" s="9" t="str">
        <f t="shared" si="25"/>
        <v>*</v>
      </c>
      <c r="I273" s="7">
        <f>IF(DATA.SAGA!$I273="","*",YEAR(DATA.SAGA!$I273))</f>
        <v>2021</v>
      </c>
      <c r="J273" s="9">
        <f ca="1">IF($D273="Formado",(DATA.SAGA!$I273-DATA.SAGA!$B273)/365*12,
IF(OR($D273="Pré-Inscrito",$D273="Matriculado",$D273="Pré-inscrito"),(TODAY()-DATA.SAGA!$B273)/365*12,"*"))</f>
        <v>24.854794520547944</v>
      </c>
      <c r="K273" s="9" t="str">
        <f t="shared" si="21"/>
        <v>Formado</v>
      </c>
      <c r="L273" s="9">
        <f t="shared" ca="1" si="22"/>
        <v>24.854794520547944</v>
      </c>
      <c r="M273" s="7" t="str">
        <f t="shared" ca="1" si="23"/>
        <v>Egresso</v>
      </c>
      <c r="N273" s="9" t="str">
        <f t="shared" si="24"/>
        <v>*</v>
      </c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7" t="str">
        <f>IF(LEFT(DATA.SAGA!$C274,8)="Mestrado","Mestrado",
IF(LEFT(DATA.SAGA!C274,9)="Doutorado","Doutorado",
"Pós-Doutorado"))</f>
        <v>Mestrado</v>
      </c>
      <c r="B274" s="7" t="str">
        <f>DATA.SAGA!$D274</f>
        <v>Rafael Alexandre de Oliveira Deucher</v>
      </c>
      <c r="C274" s="7" t="str">
        <f>IF(DATA.SAGA!$F274="","Sem orientador",DATA.SAGA!$F274)</f>
        <v>FTO1101 - Agnaldo Lopes</v>
      </c>
      <c r="D274" s="7" t="str">
        <f>DATA.SAGA!$H274</f>
        <v>Formado</v>
      </c>
      <c r="E274" s="7" t="str">
        <f>IF(DATA.SAGA!J274="","*",DATA.SAGA!J274)</f>
        <v>RJ</v>
      </c>
      <c r="F274" s="7">
        <f>YEAR(DATA.SAGA!$B274)</f>
        <v>2019</v>
      </c>
      <c r="G274" s="8" t="str">
        <f>IF(OR($D274="Pré-Inscrito",$D274="Matriculado",$D274="Trancado"),
IF($A274="Mestrado",DATA.SAGA!$B274+(365*24/12),DATA.SAGA!$B274+(365*48/12)),"*")</f>
        <v>*</v>
      </c>
      <c r="H274" s="9" t="str">
        <f t="shared" si="25"/>
        <v>*</v>
      </c>
      <c r="I274" s="7">
        <f>IF(DATA.SAGA!$I274="","*",YEAR(DATA.SAGA!$I274))</f>
        <v>2020</v>
      </c>
      <c r="J274" s="9">
        <f ca="1">IF($D274="Formado",(DATA.SAGA!$I274-DATA.SAGA!$B274)/365*12,
IF(OR($D274="Pré-Inscrito",$D274="Matriculado",$D274="Pré-inscrito"),(TODAY()-DATA.SAGA!$B274)/365*12,"*"))</f>
        <v>21.6</v>
      </c>
      <c r="K274" s="9" t="str">
        <f t="shared" si="21"/>
        <v>Formado</v>
      </c>
      <c r="L274" s="9">
        <f t="shared" ca="1" si="22"/>
        <v>21.6</v>
      </c>
      <c r="M274" s="7" t="str">
        <f t="shared" ca="1" si="23"/>
        <v>Egresso</v>
      </c>
      <c r="N274" s="9" t="str">
        <f t="shared" si="24"/>
        <v>*</v>
      </c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7" t="str">
        <f>IF(LEFT(DATA.SAGA!$C275,8)="Mestrado","Mestrado",
IF(LEFT(DATA.SAGA!C275,9)="Doutorado","Doutorado",
"Pós-Doutorado"))</f>
        <v>Mestrado</v>
      </c>
      <c r="B275" s="7" t="str">
        <f>DATA.SAGA!$D275</f>
        <v>Inês do Rocio Pzebeowski</v>
      </c>
      <c r="C275" s="7" t="str">
        <f>IF(DATA.SAGA!$F275="","Sem orientador",DATA.SAGA!$F275)</f>
        <v>Sem orientador</v>
      </c>
      <c r="D275" s="7" t="str">
        <f>DATA.SAGA!$H275</f>
        <v>Cancelado</v>
      </c>
      <c r="E275" s="7" t="str">
        <f>IF(DATA.SAGA!J275="","*",DATA.SAGA!J275)</f>
        <v>PR</v>
      </c>
      <c r="F275" s="7">
        <f>YEAR(DATA.SAGA!$B275)</f>
        <v>2019</v>
      </c>
      <c r="G275" s="8" t="str">
        <f>IF(OR($D275="Pré-Inscrito",$D275="Matriculado",$D275="Trancado"),
IF($A275="Mestrado",DATA.SAGA!$B275+(365*24/12),DATA.SAGA!$B275+(365*48/12)),"*")</f>
        <v>*</v>
      </c>
      <c r="H275" s="9" t="str">
        <f t="shared" si="25"/>
        <v>*</v>
      </c>
      <c r="I275" s="7" t="str">
        <f>IF(DATA.SAGA!$I275="","*",YEAR(DATA.SAGA!$I275))</f>
        <v>*</v>
      </c>
      <c r="J275" s="9" t="str">
        <f ca="1">IF($D275="Formado",(DATA.SAGA!$I275-DATA.SAGA!$B275)/365*12,
IF(OR($D275="Pré-Inscrito",$D275="Matriculado",$D275="Pré-inscrito"),(TODAY()-DATA.SAGA!$B275)/365*12,"*"))</f>
        <v>*</v>
      </c>
      <c r="K275" s="9" t="str">
        <f t="shared" si="21"/>
        <v>Cancelado</v>
      </c>
      <c r="L275" s="9" t="str">
        <f t="shared" si="22"/>
        <v>*</v>
      </c>
      <c r="M275" s="7" t="str">
        <f t="shared" ca="1" si="23"/>
        <v>*</v>
      </c>
      <c r="N275" s="9" t="str">
        <f t="shared" si="24"/>
        <v>*</v>
      </c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7" t="str">
        <f>IF(LEFT(DATA.SAGA!$C276,8)="Mestrado","Mestrado",
IF(LEFT(DATA.SAGA!C276,9)="Doutorado","Doutorado",
"Pós-Doutorado"))</f>
        <v>Mestrado</v>
      </c>
      <c r="B276" s="7" t="str">
        <f>DATA.SAGA!$D276</f>
        <v>Helen Cristian Banks</v>
      </c>
      <c r="C276" s="7" t="str">
        <f>IF(DATA.SAGA!$F276="","Sem orientador",DATA.SAGA!$F276)</f>
        <v>FTO1096 - Arthur Ferreira</v>
      </c>
      <c r="D276" s="7" t="str">
        <f>DATA.SAGA!$H276</f>
        <v>Formado</v>
      </c>
      <c r="E276" s="7" t="str">
        <f>IF(DATA.SAGA!J276="","*",DATA.SAGA!J276)</f>
        <v>RJ</v>
      </c>
      <c r="F276" s="7">
        <f>YEAR(DATA.SAGA!$B276)</f>
        <v>2019</v>
      </c>
      <c r="G276" s="8" t="str">
        <f>IF(OR($D276="Pré-Inscrito",$D276="Matriculado",$D276="Trancado"),
IF($A276="Mestrado",DATA.SAGA!$B276+(365*24/12),DATA.SAGA!$B276+(365*48/12)),"*")</f>
        <v>*</v>
      </c>
      <c r="H276" s="9" t="str">
        <f t="shared" si="25"/>
        <v>*</v>
      </c>
      <c r="I276" s="7">
        <f>IF(DATA.SAGA!$I276="","*",YEAR(DATA.SAGA!$I276))</f>
        <v>2021</v>
      </c>
      <c r="J276" s="9">
        <f ca="1">IF($D276="Formado",(DATA.SAGA!$I276-DATA.SAGA!$B276)/365*12,
IF(OR($D276="Pré-Inscrito",$D276="Matriculado",$D276="Pré-inscrito"),(TODAY()-DATA.SAGA!$B276)/365*12,"*"))</f>
        <v>28.635616438356163</v>
      </c>
      <c r="K276" s="9" t="str">
        <f t="shared" si="21"/>
        <v>Formado</v>
      </c>
      <c r="L276" s="9">
        <f t="shared" ca="1" si="22"/>
        <v>28.635616438356163</v>
      </c>
      <c r="M276" s="7" t="str">
        <f t="shared" ca="1" si="23"/>
        <v>Egresso</v>
      </c>
      <c r="N276" s="9" t="str">
        <f t="shared" si="24"/>
        <v>*</v>
      </c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7" t="str">
        <f>IF(LEFT(DATA.SAGA!$C277,8)="Mestrado","Mestrado",
IF(LEFT(DATA.SAGA!C277,9)="Doutorado","Doutorado",
"Pós-Doutorado"))</f>
        <v>Doutorado</v>
      </c>
      <c r="B277" s="7" t="str">
        <f>DATA.SAGA!$D277</f>
        <v>Cesar Antonio Luchesa</v>
      </c>
      <c r="C277" s="7" t="str">
        <f>IF(DATA.SAGA!$F277="","Sem orientador",DATA.SAGA!$F277)</f>
        <v>FTO1101 - Agnaldo Lopes</v>
      </c>
      <c r="D277" s="7" t="str">
        <f>DATA.SAGA!$H277</f>
        <v>Formado</v>
      </c>
      <c r="E277" s="7" t="str">
        <f>IF(DATA.SAGA!J277="","*",DATA.SAGA!J277)</f>
        <v>RJ</v>
      </c>
      <c r="F277" s="7">
        <f>YEAR(DATA.SAGA!$B277)</f>
        <v>2019</v>
      </c>
      <c r="G277" s="8" t="str">
        <f>IF(OR($D277="Pré-Inscrito",$D277="Matriculado",$D277="Trancado"),
IF($A277="Mestrado",DATA.SAGA!$B277+(365*24/12),DATA.SAGA!$B277+(365*48/12)),"*")</f>
        <v>*</v>
      </c>
      <c r="H277" s="9" t="str">
        <f t="shared" si="25"/>
        <v>*</v>
      </c>
      <c r="I277" s="7">
        <f>IF(DATA.SAGA!$I277="","*",YEAR(DATA.SAGA!$I277))</f>
        <v>2022</v>
      </c>
      <c r="J277" s="9">
        <f ca="1">IF($D277="Formado",(DATA.SAGA!$I277-DATA.SAGA!$B277)/365*12,
IF(OR($D277="Pré-Inscrito",$D277="Matriculado",$D277="Pré-inscrito"),(TODAY()-DATA.SAGA!$B277)/365*12,"*"))</f>
        <v>38.432876712328763</v>
      </c>
      <c r="K277" s="9" t="str">
        <f t="shared" si="21"/>
        <v>Formado</v>
      </c>
      <c r="L277" s="9">
        <f t="shared" ca="1" si="22"/>
        <v>38.432876712328763</v>
      </c>
      <c r="M277" s="7" t="str">
        <f t="shared" ca="1" si="23"/>
        <v>Egresso</v>
      </c>
      <c r="N277" s="9" t="str">
        <f t="shared" si="24"/>
        <v>*</v>
      </c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7" t="str">
        <f>IF(LEFT(DATA.SAGA!$C278,8)="Mestrado","Mestrado",
IF(LEFT(DATA.SAGA!C278,9)="Doutorado","Doutorado",
"Pós-Doutorado"))</f>
        <v>Doutorado</v>
      </c>
      <c r="B278" s="7" t="str">
        <f>DATA.SAGA!$D278</f>
        <v>João Paulo Freitas</v>
      </c>
      <c r="C278" s="7" t="str">
        <f>IF(DATA.SAGA!$F278="","Sem orientador",DATA.SAGA!$F278)</f>
        <v>FTO1124 - Leandro Nogueira</v>
      </c>
      <c r="D278" s="7" t="str">
        <f>DATA.SAGA!$H278</f>
        <v>Formado</v>
      </c>
      <c r="E278" s="7" t="str">
        <f>IF(DATA.SAGA!J278="","*",DATA.SAGA!J278)</f>
        <v>RJ</v>
      </c>
      <c r="F278" s="7">
        <f>YEAR(DATA.SAGA!$B278)</f>
        <v>2019</v>
      </c>
      <c r="G278" s="8" t="str">
        <f>IF(OR($D278="Pré-Inscrito",$D278="Matriculado",$D278="Trancado"),
IF($A278="Mestrado",DATA.SAGA!$B278+(365*24/12),DATA.SAGA!$B278+(365*48/12)),"*")</f>
        <v>*</v>
      </c>
      <c r="H278" s="9" t="str">
        <f t="shared" si="25"/>
        <v>*</v>
      </c>
      <c r="I278" s="7">
        <f>IF(DATA.SAGA!$I278="","*",YEAR(DATA.SAGA!$I278))</f>
        <v>2022</v>
      </c>
      <c r="J278" s="9">
        <f ca="1">IF($D278="Formado",(DATA.SAGA!$I278-DATA.SAGA!$B278)/365*12,
IF(OR($D278="Pré-Inscrito",$D278="Matriculado",$D278="Pré-inscrito"),(TODAY()-DATA.SAGA!$B278)/365*12,"*"))</f>
        <v>45.698630136986303</v>
      </c>
      <c r="K278" s="9" t="str">
        <f t="shared" si="21"/>
        <v>Formado</v>
      </c>
      <c r="L278" s="9">
        <f t="shared" ca="1" si="22"/>
        <v>45.698630136986303</v>
      </c>
      <c r="M278" s="7" t="str">
        <f t="shared" ca="1" si="23"/>
        <v>Egresso</v>
      </c>
      <c r="N278" s="9" t="str">
        <f t="shared" si="24"/>
        <v>*</v>
      </c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7" t="str">
        <f>IF(LEFT(DATA.SAGA!$C279,8)="Mestrado","Mestrado",
IF(LEFT(DATA.SAGA!C279,9)="Doutorado","Doutorado",
"Pós-Doutorado"))</f>
        <v>Doutorado</v>
      </c>
      <c r="B279" s="7" t="str">
        <f>DATA.SAGA!$D279</f>
        <v>Lizyana Vieira</v>
      </c>
      <c r="C279" s="7" t="str">
        <f>IF(DATA.SAGA!$F279="","Sem orientador",DATA.SAGA!$F279)</f>
        <v>FTO1152 - Renato Almeida</v>
      </c>
      <c r="D279" s="7" t="str">
        <f>DATA.SAGA!$H279</f>
        <v>Matriculado</v>
      </c>
      <c r="E279" s="7" t="str">
        <f>IF(DATA.SAGA!J279="","*",DATA.SAGA!J279)</f>
        <v>PR</v>
      </c>
      <c r="F279" s="7">
        <f>YEAR(DATA.SAGA!$B279)</f>
        <v>2019</v>
      </c>
      <c r="G279" s="8">
        <f>IF(OR($D279="Pré-Inscrito",$D279="Matriculado",$D279="Trancado"),
IF($A279="Mestrado",DATA.SAGA!$B279+(365*24/12),DATA.SAGA!$B279+(365*48/12)),"*")</f>
        <v>44970</v>
      </c>
      <c r="H279" s="9" t="str">
        <f t="shared" si="25"/>
        <v>2023-1</v>
      </c>
      <c r="I279" s="7" t="str">
        <f>IF(DATA.SAGA!$I279="","*",YEAR(DATA.SAGA!$I279))</f>
        <v>*</v>
      </c>
      <c r="J279" s="9">
        <f ca="1">IF($D279="Formado",(DATA.SAGA!$I279-DATA.SAGA!$B279)/365*12,
IF(OR($D279="Pré-Inscrito",$D279="Matriculado",$D279="Pré-inscrito"),(TODAY()-DATA.SAGA!$B279)/365*12,"*"))</f>
        <v>49.183561643835617</v>
      </c>
      <c r="K279" s="9" t="str">
        <f t="shared" ca="1" si="21"/>
        <v>Defesa EM ATRASO</v>
      </c>
      <c r="L279" s="9" t="str">
        <f t="shared" ca="1" si="22"/>
        <v>*</v>
      </c>
      <c r="M279" s="7" t="str">
        <f t="shared" ca="1" si="23"/>
        <v>*</v>
      </c>
      <c r="N279" s="9" t="str">
        <f t="shared" si="24"/>
        <v>*</v>
      </c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7" t="str">
        <f>IF(LEFT(DATA.SAGA!$C280,8)="Mestrado","Mestrado",
IF(LEFT(DATA.SAGA!C280,9)="Doutorado","Doutorado",
"Pós-Doutorado"))</f>
        <v>Doutorado</v>
      </c>
      <c r="B280" s="7" t="str">
        <f>DATA.SAGA!$D280</f>
        <v>Cynthia Mara Zilli Casagrande</v>
      </c>
      <c r="C280" s="7" t="str">
        <f>IF(DATA.SAGA!$F280="","Sem orientador",DATA.SAGA!$F280)</f>
        <v>FTO1096 - Arthur Ferreira</v>
      </c>
      <c r="D280" s="7" t="str">
        <f>DATA.SAGA!$H280</f>
        <v>Formado</v>
      </c>
      <c r="E280" s="7" t="str">
        <f>IF(DATA.SAGA!J280="","*",DATA.SAGA!J280)</f>
        <v>PR</v>
      </c>
      <c r="F280" s="7">
        <f>YEAR(DATA.SAGA!$B280)</f>
        <v>2019</v>
      </c>
      <c r="G280" s="8" t="str">
        <f>IF(OR($D280="Pré-Inscrito",$D280="Matriculado",$D280="Trancado"),
IF($A280="Mestrado",DATA.SAGA!$B280+(365*24/12),DATA.SAGA!$B280+(365*48/12)),"*")</f>
        <v>*</v>
      </c>
      <c r="H280" s="9" t="str">
        <f t="shared" si="25"/>
        <v>*</v>
      </c>
      <c r="I280" s="7">
        <f>IF(DATA.SAGA!$I280="","*",YEAR(DATA.SAGA!$I280))</f>
        <v>2022</v>
      </c>
      <c r="J280" s="9">
        <f ca="1">IF($D280="Formado",(DATA.SAGA!$I280-DATA.SAGA!$B280)/365*12,
IF(OR($D280="Pré-Inscrito",$D280="Matriculado",$D280="Pré-inscrito"),(TODAY()-DATA.SAGA!$B280)/365*12,"*"))</f>
        <v>45.567123287671237</v>
      </c>
      <c r="K280" s="9" t="str">
        <f t="shared" si="21"/>
        <v>Formado</v>
      </c>
      <c r="L280" s="9">
        <f t="shared" ca="1" si="22"/>
        <v>45.567123287671237</v>
      </c>
      <c r="M280" s="7" t="str">
        <f t="shared" ca="1" si="23"/>
        <v>Egresso</v>
      </c>
      <c r="N280" s="9" t="str">
        <f t="shared" si="24"/>
        <v>*</v>
      </c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7" t="str">
        <f>IF(LEFT(DATA.SAGA!$C281,8)="Mestrado","Mestrado",
IF(LEFT(DATA.SAGA!C281,9)="Doutorado","Doutorado",
"Pós-Doutorado"))</f>
        <v>Doutorado</v>
      </c>
      <c r="B281" s="7" t="str">
        <f>DATA.SAGA!$D281</f>
        <v>Monica Borchart Nicolau</v>
      </c>
      <c r="C281" s="7" t="str">
        <f>IF(DATA.SAGA!$F281="","Sem orientador",DATA.SAGA!$F281)</f>
        <v>FTO1101 - Agnaldo Lopes</v>
      </c>
      <c r="D281" s="7" t="str">
        <f>DATA.SAGA!$H281</f>
        <v>Formado</v>
      </c>
      <c r="E281" s="7" t="str">
        <f>IF(DATA.SAGA!J281="","*",DATA.SAGA!J281)</f>
        <v>RJ</v>
      </c>
      <c r="F281" s="7">
        <f>YEAR(DATA.SAGA!$B281)</f>
        <v>2019</v>
      </c>
      <c r="G281" s="8" t="str">
        <f>IF(OR($D281="Pré-Inscrito",$D281="Matriculado",$D281="Trancado"),
IF($A281="Mestrado",DATA.SAGA!$B281+(365*24/12),DATA.SAGA!$B281+(365*48/12)),"*")</f>
        <v>*</v>
      </c>
      <c r="H281" s="9" t="str">
        <f t="shared" si="25"/>
        <v>*</v>
      </c>
      <c r="I281" s="7">
        <f>IF(DATA.SAGA!$I281="","*",YEAR(DATA.SAGA!$I281))</f>
        <v>2022</v>
      </c>
      <c r="J281" s="9">
        <f ca="1">IF($D281="Formado",(DATA.SAGA!$I281-DATA.SAGA!$B281)/365*12,
IF(OR($D281="Pré-Inscrito",$D281="Matriculado",$D281="Pré-inscrito"),(TODAY()-DATA.SAGA!$B281)/365*12,"*"))</f>
        <v>45.534246575342465</v>
      </c>
      <c r="K281" s="9" t="str">
        <f t="shared" si="21"/>
        <v>Formado</v>
      </c>
      <c r="L281" s="9">
        <f t="shared" ca="1" si="22"/>
        <v>45.534246575342465</v>
      </c>
      <c r="M281" s="7" t="str">
        <f t="shared" ca="1" si="23"/>
        <v>Egresso</v>
      </c>
      <c r="N281" s="9" t="str">
        <f t="shared" si="24"/>
        <v>*</v>
      </c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7" t="str">
        <f>IF(LEFT(DATA.SAGA!$C282,8)="Mestrado","Mestrado",
IF(LEFT(DATA.SAGA!C282,9)="Doutorado","Doutorado",
"Pós-Doutorado"))</f>
        <v>Doutorado</v>
      </c>
      <c r="B282" s="7" t="str">
        <f>DATA.SAGA!$D282</f>
        <v>Tatiana Grasser</v>
      </c>
      <c r="C282" s="7" t="str">
        <f>IF(DATA.SAGA!$F282="","Sem orientador",DATA.SAGA!$F282)</f>
        <v>FTO1137 - Ney Filho</v>
      </c>
      <c r="D282" s="7" t="str">
        <f>DATA.SAGA!$H282</f>
        <v>Formado</v>
      </c>
      <c r="E282" s="7" t="str">
        <f>IF(DATA.SAGA!J282="","*",DATA.SAGA!J282)</f>
        <v>PR</v>
      </c>
      <c r="F282" s="7">
        <f>YEAR(DATA.SAGA!$B282)</f>
        <v>2019</v>
      </c>
      <c r="G282" s="8" t="str">
        <f>IF(OR($D282="Pré-Inscrito",$D282="Matriculado",$D282="Trancado"),
IF($A282="Mestrado",DATA.SAGA!$B282+(365*24/12),DATA.SAGA!$B282+(365*48/12)),"*")</f>
        <v>*</v>
      </c>
      <c r="H282" s="9" t="str">
        <f t="shared" si="25"/>
        <v>*</v>
      </c>
      <c r="I282" s="7">
        <f>IF(DATA.SAGA!$I282="","*",YEAR(DATA.SAGA!$I282))</f>
        <v>2023</v>
      </c>
      <c r="J282" s="9">
        <f ca="1">IF($D282="Formado",(DATA.SAGA!$I282-DATA.SAGA!$B282)/365*12,
IF(OR($D282="Pré-Inscrito",$D282="Matriculado",$D282="Pré-inscrito"),(TODAY()-DATA.SAGA!$B282)/365*12,"*"))</f>
        <v>48.460273972602735</v>
      </c>
      <c r="K282" s="9" t="str">
        <f t="shared" si="21"/>
        <v>Formado</v>
      </c>
      <c r="L282" s="9">
        <f t="shared" ca="1" si="22"/>
        <v>48.460273972602735</v>
      </c>
      <c r="M282" s="7" t="str">
        <f t="shared" ca="1" si="23"/>
        <v>Egresso</v>
      </c>
      <c r="N282" s="9" t="str">
        <f t="shared" si="24"/>
        <v>*</v>
      </c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7" t="str">
        <f>IF(LEFT(DATA.SAGA!$C283,8)="Mestrado","Mestrado",
IF(LEFT(DATA.SAGA!C283,9)="Doutorado","Doutorado",
"Pós-Doutorado"))</f>
        <v>Doutorado</v>
      </c>
      <c r="B283" s="7" t="str">
        <f>DATA.SAGA!$D283</f>
        <v>Jean Paulo Farias</v>
      </c>
      <c r="C283" s="7" t="str">
        <f>IF(DATA.SAGA!$F283="","Sem orientador",DATA.SAGA!$F283)</f>
        <v>FTO1096 - Arthur Ferreira</v>
      </c>
      <c r="D283" s="7" t="str">
        <f>DATA.SAGA!$H283</f>
        <v>Matriculado</v>
      </c>
      <c r="E283" s="7" t="str">
        <f>IF(DATA.SAGA!J283="","*",DATA.SAGA!J283)</f>
        <v>PR</v>
      </c>
      <c r="F283" s="7">
        <f>YEAR(DATA.SAGA!$B283)</f>
        <v>2019</v>
      </c>
      <c r="G283" s="8">
        <f>IF(OR($D283="Pré-Inscrito",$D283="Matriculado",$D283="Trancado"),
IF($A283="Mestrado",DATA.SAGA!$B283+(365*24/12),DATA.SAGA!$B283+(365*48/12)),"*")</f>
        <v>44970</v>
      </c>
      <c r="H283" s="9" t="str">
        <f t="shared" si="25"/>
        <v>2023-1</v>
      </c>
      <c r="I283" s="7" t="str">
        <f>IF(DATA.SAGA!$I283="","*",YEAR(DATA.SAGA!$I283))</f>
        <v>*</v>
      </c>
      <c r="J283" s="9">
        <f ca="1">IF($D283="Formado",(DATA.SAGA!$I283-DATA.SAGA!$B283)/365*12,
IF(OR($D283="Pré-Inscrito",$D283="Matriculado",$D283="Pré-inscrito"),(TODAY()-DATA.SAGA!$B283)/365*12,"*"))</f>
        <v>49.183561643835617</v>
      </c>
      <c r="K283" s="9" t="str">
        <f t="shared" ca="1" si="21"/>
        <v>Defesa EM ATRASO</v>
      </c>
      <c r="L283" s="9" t="str">
        <f t="shared" ca="1" si="22"/>
        <v>*</v>
      </c>
      <c r="M283" s="7" t="str">
        <f t="shared" ca="1" si="23"/>
        <v>*</v>
      </c>
      <c r="N283" s="9" t="str">
        <f t="shared" si="24"/>
        <v>*</v>
      </c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7" t="str">
        <f>IF(LEFT(DATA.SAGA!$C284,8)="Mestrado","Mestrado",
IF(LEFT(DATA.SAGA!C284,9)="Doutorado","Doutorado",
"Pós-Doutorado"))</f>
        <v>Doutorado</v>
      </c>
      <c r="B284" s="7" t="str">
        <f>DATA.SAGA!$D284</f>
        <v>João Eduardo de Azevedo Vieira</v>
      </c>
      <c r="C284" s="7" t="str">
        <f>IF(DATA.SAGA!$F284="","Sem orientador",DATA.SAGA!$F284)</f>
        <v>FTO1101 - Agnaldo Lopes</v>
      </c>
      <c r="D284" s="7" t="str">
        <f>DATA.SAGA!$H284</f>
        <v>Formado</v>
      </c>
      <c r="E284" s="7" t="str">
        <f>IF(DATA.SAGA!J284="","*",DATA.SAGA!J284)</f>
        <v>PR</v>
      </c>
      <c r="F284" s="7">
        <f>YEAR(DATA.SAGA!$B284)</f>
        <v>2019</v>
      </c>
      <c r="G284" s="8" t="str">
        <f>IF(OR($D284="Pré-Inscrito",$D284="Matriculado",$D284="Trancado"),
IF($A284="Mestrado",DATA.SAGA!$B284+(365*24/12),DATA.SAGA!$B284+(365*48/12)),"*")</f>
        <v>*</v>
      </c>
      <c r="H284" s="9" t="str">
        <f t="shared" si="25"/>
        <v>*</v>
      </c>
      <c r="I284" s="7">
        <f>IF(DATA.SAGA!$I284="","*",YEAR(DATA.SAGA!$I284))</f>
        <v>2022</v>
      </c>
      <c r="J284" s="9">
        <f ca="1">IF($D284="Formado",(DATA.SAGA!$I284-DATA.SAGA!$B284)/365*12,
IF(OR($D284="Pré-Inscrito",$D284="Matriculado",$D284="Pré-inscrito"),(TODAY()-DATA.SAGA!$B284)/365*12,"*"))</f>
        <v>44.38356164383562</v>
      </c>
      <c r="K284" s="9" t="str">
        <f t="shared" si="21"/>
        <v>Formado</v>
      </c>
      <c r="L284" s="9">
        <f t="shared" ca="1" si="22"/>
        <v>44.38356164383562</v>
      </c>
      <c r="M284" s="7" t="str">
        <f t="shared" ca="1" si="23"/>
        <v>Egresso</v>
      </c>
      <c r="N284" s="9" t="str">
        <f t="shared" si="24"/>
        <v>*</v>
      </c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7" t="str">
        <f>IF(LEFT(DATA.SAGA!$C285,8)="Mestrado","Mestrado",
IF(LEFT(DATA.SAGA!C285,9)="Doutorado","Doutorado",
"Pós-Doutorado"))</f>
        <v>Mestrado</v>
      </c>
      <c r="B285" s="7" t="str">
        <f>DATA.SAGA!$D285</f>
        <v>Cynthia Beatriz Silveira Kisse</v>
      </c>
      <c r="C285" s="7" t="str">
        <f>IF(DATA.SAGA!$F285="","Sem orientador",DATA.SAGA!$F285)</f>
        <v>Sem orientador</v>
      </c>
      <c r="D285" s="7" t="str">
        <f>DATA.SAGA!$H285</f>
        <v>Cancelado</v>
      </c>
      <c r="E285" s="7" t="str">
        <f>IF(DATA.SAGA!J285="","*",DATA.SAGA!J285)</f>
        <v>RJ</v>
      </c>
      <c r="F285" s="7">
        <f>YEAR(DATA.SAGA!$B285)</f>
        <v>2019</v>
      </c>
      <c r="G285" s="8" t="str">
        <f>IF(OR($D285="Pré-Inscrito",$D285="Matriculado",$D285="Trancado"),
IF($A285="Mestrado",DATA.SAGA!$B285+(365*24/12),DATA.SAGA!$B285+(365*48/12)),"*")</f>
        <v>*</v>
      </c>
      <c r="H285" s="9" t="str">
        <f t="shared" si="25"/>
        <v>*</v>
      </c>
      <c r="I285" s="7" t="str">
        <f>IF(DATA.SAGA!$I285="","*",YEAR(DATA.SAGA!$I285))</f>
        <v>*</v>
      </c>
      <c r="J285" s="9" t="str">
        <f ca="1">IF($D285="Formado",(DATA.SAGA!$I285-DATA.SAGA!$B285)/365*12,
IF(OR($D285="Pré-Inscrito",$D285="Matriculado",$D285="Pré-inscrito"),(TODAY()-DATA.SAGA!$B285)/365*12,"*"))</f>
        <v>*</v>
      </c>
      <c r="K285" s="9" t="str">
        <f t="shared" si="21"/>
        <v>Cancelado</v>
      </c>
      <c r="L285" s="9" t="str">
        <f t="shared" si="22"/>
        <v>*</v>
      </c>
      <c r="M285" s="7" t="str">
        <f t="shared" ca="1" si="23"/>
        <v>*</v>
      </c>
      <c r="N285" s="9" t="str">
        <f t="shared" si="24"/>
        <v>*</v>
      </c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7" t="str">
        <f>IF(LEFT(DATA.SAGA!$C286,8)="Mestrado","Mestrado",
IF(LEFT(DATA.SAGA!C286,9)="Doutorado","Doutorado",
"Pós-Doutorado"))</f>
        <v>Mestrado</v>
      </c>
      <c r="B286" s="7" t="str">
        <f>DATA.SAGA!$D286</f>
        <v>Adrieli Borsoe Nunes Pezzin</v>
      </c>
      <c r="C286" s="7" t="str">
        <f>IF(DATA.SAGA!$F286="","Sem orientador",DATA.SAGA!$F286)</f>
        <v>FTO1137 - Ney Filho</v>
      </c>
      <c r="D286" s="7" t="str">
        <f>DATA.SAGA!$H286</f>
        <v>Formado</v>
      </c>
      <c r="E286" s="7" t="str">
        <f>IF(DATA.SAGA!J286="","*",DATA.SAGA!J286)</f>
        <v>ES</v>
      </c>
      <c r="F286" s="7">
        <f>YEAR(DATA.SAGA!$B286)</f>
        <v>2019</v>
      </c>
      <c r="G286" s="8" t="str">
        <f>IF(OR($D286="Pré-Inscrito",$D286="Matriculado",$D286="Trancado"),
IF($A286="Mestrado",DATA.SAGA!$B286+(365*24/12),DATA.SAGA!$B286+(365*48/12)),"*")</f>
        <v>*</v>
      </c>
      <c r="H286" s="9" t="str">
        <f t="shared" si="25"/>
        <v>*</v>
      </c>
      <c r="I286" s="7">
        <f>IF(DATA.SAGA!$I286="","*",YEAR(DATA.SAGA!$I286))</f>
        <v>2021</v>
      </c>
      <c r="J286" s="9">
        <f ca="1">IF($D286="Formado",(DATA.SAGA!$I286-DATA.SAGA!$B286)/365*12,
IF(OR($D286="Pré-Inscrito",$D286="Matriculado",$D286="Pré-inscrito"),(TODAY()-DATA.SAGA!$B286)/365*12,"*"))</f>
        <v>33.895890410958899</v>
      </c>
      <c r="K286" s="9" t="str">
        <f t="shared" si="21"/>
        <v>Formado</v>
      </c>
      <c r="L286" s="9">
        <f t="shared" ca="1" si="22"/>
        <v>33.895890410958899</v>
      </c>
      <c r="M286" s="7" t="str">
        <f t="shared" ca="1" si="23"/>
        <v>Egresso</v>
      </c>
      <c r="N286" s="9" t="str">
        <f t="shared" si="24"/>
        <v>*</v>
      </c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7" t="str">
        <f>IF(LEFT(DATA.SAGA!$C287,8)="Mestrado","Mestrado",
IF(LEFT(DATA.SAGA!C287,9)="Doutorado","Doutorado",
"Pós-Doutorado"))</f>
        <v>Mestrado</v>
      </c>
      <c r="B287" s="7" t="str">
        <f>DATA.SAGA!$D287</f>
        <v>Israel da Silva Amud</v>
      </c>
      <c r="C287" s="7" t="str">
        <f>IF(DATA.SAGA!$F287="","Sem orientador",DATA.SAGA!$F287)</f>
        <v>Sem orientador</v>
      </c>
      <c r="D287" s="7" t="str">
        <f>DATA.SAGA!$H287</f>
        <v>Desligado</v>
      </c>
      <c r="E287" s="7" t="str">
        <f>IF(DATA.SAGA!J287="","*",DATA.SAGA!J287)</f>
        <v>RJ</v>
      </c>
      <c r="F287" s="7">
        <f>YEAR(DATA.SAGA!$B287)</f>
        <v>2019</v>
      </c>
      <c r="G287" s="8" t="str">
        <f>IF(OR($D287="Pré-Inscrito",$D287="Matriculado",$D287="Trancado"),
IF($A287="Mestrado",DATA.SAGA!$B287+(365*24/12),DATA.SAGA!$B287+(365*48/12)),"*")</f>
        <v>*</v>
      </c>
      <c r="H287" s="9" t="str">
        <f t="shared" si="25"/>
        <v>*</v>
      </c>
      <c r="I287" s="7" t="str">
        <f>IF(DATA.SAGA!$I287="","*",YEAR(DATA.SAGA!$I287))</f>
        <v>*</v>
      </c>
      <c r="J287" s="9" t="str">
        <f ca="1">IF($D287="Formado",(DATA.SAGA!$I287-DATA.SAGA!$B287)/365*12,
IF(OR($D287="Pré-Inscrito",$D287="Matriculado",$D287="Pré-inscrito"),(TODAY()-DATA.SAGA!$B287)/365*12,"*"))</f>
        <v>*</v>
      </c>
      <c r="K287" s="9" t="str">
        <f t="shared" si="21"/>
        <v>Desligado</v>
      </c>
      <c r="L287" s="9" t="str">
        <f t="shared" si="22"/>
        <v>*</v>
      </c>
      <c r="M287" s="7" t="str">
        <f t="shared" ca="1" si="23"/>
        <v>*</v>
      </c>
      <c r="N287" s="9" t="str">
        <f t="shared" si="24"/>
        <v>*</v>
      </c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7" t="str">
        <f>IF(LEFT(DATA.SAGA!$C288,8)="Mestrado","Mestrado",
IF(LEFT(DATA.SAGA!C288,9)="Doutorado","Doutorado",
"Pós-Doutorado"))</f>
        <v>Mestrado</v>
      </c>
      <c r="B288" s="7" t="str">
        <f>DATA.SAGA!$D288</f>
        <v>Eduardo Gallas Leivas</v>
      </c>
      <c r="C288" s="7" t="str">
        <f>IF(DATA.SAGA!$F288="","Sem orientador",DATA.SAGA!$F288)</f>
        <v>FTO1124 - Leandro Nogueira</v>
      </c>
      <c r="D288" s="7" t="str">
        <f>DATA.SAGA!$H288</f>
        <v>Upgrade</v>
      </c>
      <c r="E288" s="7" t="str">
        <f>IF(DATA.SAGA!J288="","*",DATA.SAGA!J288)</f>
        <v>RJ</v>
      </c>
      <c r="F288" s="7">
        <f>YEAR(DATA.SAGA!$B288)</f>
        <v>2019</v>
      </c>
      <c r="G288" s="8" t="str">
        <f>IF(OR($D288="Pré-Inscrito",$D288="Matriculado",$D288="Trancado"),
IF($A288="Mestrado",DATA.SAGA!$B288+(365*24/12),DATA.SAGA!$B288+(365*48/12)),"*")</f>
        <v>*</v>
      </c>
      <c r="H288" s="9" t="str">
        <f t="shared" si="25"/>
        <v>*</v>
      </c>
      <c r="I288" s="7" t="str">
        <f>IF(DATA.SAGA!$I288="","*",YEAR(DATA.SAGA!$I288))</f>
        <v>*</v>
      </c>
      <c r="J288" s="9" t="str">
        <f ca="1">IF($D288="Formado",(DATA.SAGA!$I288-DATA.SAGA!$B288)/365*12,
IF(OR($D288="Pré-Inscrito",$D288="Matriculado",$D288="Pré-inscrito"),(TODAY()-DATA.SAGA!$B288)/365*12,"*"))</f>
        <v>*</v>
      </c>
      <c r="K288" s="9" t="str">
        <f t="shared" si="21"/>
        <v>Upgrade</v>
      </c>
      <c r="L288" s="9" t="str">
        <f t="shared" si="22"/>
        <v>*</v>
      </c>
      <c r="M288" s="7" t="str">
        <f t="shared" ca="1" si="23"/>
        <v>*</v>
      </c>
      <c r="N288" s="9" t="str">
        <f t="shared" si="24"/>
        <v>*</v>
      </c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7" t="str">
        <f>IF(LEFT(DATA.SAGA!$C289,8)="Mestrado","Mestrado",
IF(LEFT(DATA.SAGA!C289,9)="Doutorado","Doutorado",
"Pós-Doutorado"))</f>
        <v>Mestrado</v>
      </c>
      <c r="B289" s="7" t="str">
        <f>DATA.SAGA!$D289</f>
        <v>Jaqueline Borges Pereira Figueiredo</v>
      </c>
      <c r="C289" s="7" t="str">
        <f>IF(DATA.SAGA!$F289="","Sem orientador",DATA.SAGA!$F289)</f>
        <v>EDF1084 - Thiago Carvalho</v>
      </c>
      <c r="D289" s="7" t="str">
        <f>DATA.SAGA!$H289</f>
        <v>Formado</v>
      </c>
      <c r="E289" s="7" t="str">
        <f>IF(DATA.SAGA!J289="","*",DATA.SAGA!J289)</f>
        <v>RJ</v>
      </c>
      <c r="F289" s="7">
        <f>YEAR(DATA.SAGA!$B289)</f>
        <v>2019</v>
      </c>
      <c r="G289" s="8" t="str">
        <f>IF(OR($D289="Pré-Inscrito",$D289="Matriculado",$D289="Trancado"),
IF($A289="Mestrado",DATA.SAGA!$B289+(365*24/12),DATA.SAGA!$B289+(365*48/12)),"*")</f>
        <v>*</v>
      </c>
      <c r="H289" s="9" t="str">
        <f t="shared" si="25"/>
        <v>*</v>
      </c>
      <c r="I289" s="7">
        <f>IF(DATA.SAGA!$I289="","*",YEAR(DATA.SAGA!$I289))</f>
        <v>2022</v>
      </c>
      <c r="J289" s="9">
        <f ca="1">IF($D289="Formado",(DATA.SAGA!$I289-DATA.SAGA!$B289)/365*12,
IF(OR($D289="Pré-Inscrito",$D289="Matriculado",$D289="Pré-inscrito"),(TODAY()-DATA.SAGA!$B289)/365*12,"*"))</f>
        <v>37.512328767123293</v>
      </c>
      <c r="K289" s="9" t="str">
        <f t="shared" si="21"/>
        <v>Formado</v>
      </c>
      <c r="L289" s="9">
        <f t="shared" ca="1" si="22"/>
        <v>37.512328767123293</v>
      </c>
      <c r="M289" s="7" t="str">
        <f t="shared" ca="1" si="23"/>
        <v>Egresso</v>
      </c>
      <c r="N289" s="9" t="str">
        <f t="shared" si="24"/>
        <v>*</v>
      </c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7" t="str">
        <f>IF(LEFT(DATA.SAGA!$C290,8)="Mestrado","Mestrado",
IF(LEFT(DATA.SAGA!C290,9)="Doutorado","Doutorado",
"Pós-Doutorado"))</f>
        <v>Mestrado</v>
      </c>
      <c r="B290" s="7" t="str">
        <f>DATA.SAGA!$D290</f>
        <v>Gabriel Parisotto</v>
      </c>
      <c r="C290" s="7" t="str">
        <f>IF(DATA.SAGA!$F290="","Sem orientador",DATA.SAGA!$F290)</f>
        <v>FTO1096 - Arthur Ferreira</v>
      </c>
      <c r="D290" s="7" t="str">
        <f>DATA.SAGA!$H290</f>
        <v>Formado</v>
      </c>
      <c r="E290" s="7" t="str">
        <f>IF(DATA.SAGA!J290="","*",DATA.SAGA!J290)</f>
        <v>RJ</v>
      </c>
      <c r="F290" s="7">
        <f>YEAR(DATA.SAGA!$B290)</f>
        <v>2019</v>
      </c>
      <c r="G290" s="8" t="str">
        <f>IF(OR($D290="Pré-Inscrito",$D290="Matriculado",$D290="Trancado"),
IF($A290="Mestrado",DATA.SAGA!$B290+(365*24/12),DATA.SAGA!$B290+(365*48/12)),"*")</f>
        <v>*</v>
      </c>
      <c r="H290" s="9" t="str">
        <f t="shared" si="25"/>
        <v>*</v>
      </c>
      <c r="I290" s="7">
        <f>IF(DATA.SAGA!$I290="","*",YEAR(DATA.SAGA!$I290))</f>
        <v>2020</v>
      </c>
      <c r="J290" s="9">
        <f ca="1">IF($D290="Formado",(DATA.SAGA!$I290-DATA.SAGA!$B290)/365*12,
IF(OR($D290="Pré-Inscrito",$D290="Matriculado",$D290="Pré-inscrito"),(TODAY()-DATA.SAGA!$B290)/365*12,"*"))</f>
        <v>20.153424657534249</v>
      </c>
      <c r="K290" s="9" t="str">
        <f t="shared" si="21"/>
        <v>Formado</v>
      </c>
      <c r="L290" s="9">
        <f t="shared" ca="1" si="22"/>
        <v>20.153424657534249</v>
      </c>
      <c r="M290" s="7" t="str">
        <f t="shared" ca="1" si="23"/>
        <v>Egresso</v>
      </c>
      <c r="N290" s="9" t="str">
        <f t="shared" si="24"/>
        <v>*</v>
      </c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7" t="str">
        <f>IF(LEFT(DATA.SAGA!$C291,8)="Mestrado","Mestrado",
IF(LEFT(DATA.SAGA!C291,9)="Doutorado","Doutorado",
"Pós-Doutorado"))</f>
        <v>Mestrado</v>
      </c>
      <c r="B291" s="7" t="str">
        <f>DATA.SAGA!$D291</f>
        <v>Lucileia Venancio dos Santos</v>
      </c>
      <c r="C291" s="7" t="str">
        <f>IF(DATA.SAGA!$F291="","Sem orientador",DATA.SAGA!$F291)</f>
        <v>EDF1078 - Alex Souto Alves</v>
      </c>
      <c r="D291" s="7" t="str">
        <f>DATA.SAGA!$H291</f>
        <v>Formado</v>
      </c>
      <c r="E291" s="7" t="str">
        <f>IF(DATA.SAGA!J291="","*",DATA.SAGA!J291)</f>
        <v>RJ</v>
      </c>
      <c r="F291" s="7">
        <f>YEAR(DATA.SAGA!$B291)</f>
        <v>2019</v>
      </c>
      <c r="G291" s="8" t="str">
        <f>IF(OR($D291="Pré-Inscrito",$D291="Matriculado",$D291="Trancado"),
IF($A291="Mestrado",DATA.SAGA!$B291+(365*24/12),DATA.SAGA!$B291+(365*48/12)),"*")</f>
        <v>*</v>
      </c>
      <c r="H291" s="9" t="str">
        <f t="shared" si="25"/>
        <v>*</v>
      </c>
      <c r="I291" s="7">
        <f>IF(DATA.SAGA!$I291="","*",YEAR(DATA.SAGA!$I291))</f>
        <v>2021</v>
      </c>
      <c r="J291" s="9">
        <f ca="1">IF($D291="Formado",(DATA.SAGA!$I291-DATA.SAGA!$B291)/365*12,
IF(OR($D291="Pré-Inscrito",$D291="Matriculado",$D291="Pré-inscrito"),(TODAY()-DATA.SAGA!$B291)/365*12,"*"))</f>
        <v>30.969863013698628</v>
      </c>
      <c r="K291" s="9" t="str">
        <f t="shared" si="21"/>
        <v>Formado</v>
      </c>
      <c r="L291" s="9">
        <f t="shared" ca="1" si="22"/>
        <v>30.969863013698628</v>
      </c>
      <c r="M291" s="7" t="str">
        <f t="shared" ca="1" si="23"/>
        <v>Egresso</v>
      </c>
      <c r="N291" s="9" t="str">
        <f t="shared" si="24"/>
        <v>*</v>
      </c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7" t="str">
        <f>IF(LEFT(DATA.SAGA!$C292,8)="Mestrado","Mestrado",
IF(LEFT(DATA.SAGA!C292,9)="Doutorado","Doutorado",
"Pós-Doutorado"))</f>
        <v>Mestrado</v>
      </c>
      <c r="B292" s="7" t="str">
        <f>DATA.SAGA!$D292</f>
        <v>Ana Lucia Cardozo Rosa</v>
      </c>
      <c r="C292" s="7" t="str">
        <f>IF(DATA.SAGA!$F292="","Sem orientador",DATA.SAGA!$F292)</f>
        <v>Sem orientador</v>
      </c>
      <c r="D292" s="7" t="str">
        <f>DATA.SAGA!$H292</f>
        <v>Cancelado</v>
      </c>
      <c r="E292" s="7" t="str">
        <f>IF(DATA.SAGA!J292="","*",DATA.SAGA!J292)</f>
        <v>RJ</v>
      </c>
      <c r="F292" s="7">
        <f>YEAR(DATA.SAGA!$B292)</f>
        <v>2019</v>
      </c>
      <c r="G292" s="8" t="str">
        <f>IF(OR($D292="Pré-Inscrito",$D292="Matriculado",$D292="Trancado"),
IF($A292="Mestrado",DATA.SAGA!$B292+(365*24/12),DATA.SAGA!$B292+(365*48/12)),"*")</f>
        <v>*</v>
      </c>
      <c r="H292" s="9" t="str">
        <f t="shared" si="25"/>
        <v>*</v>
      </c>
      <c r="I292" s="7" t="str">
        <f>IF(DATA.SAGA!$I292="","*",YEAR(DATA.SAGA!$I292))</f>
        <v>*</v>
      </c>
      <c r="J292" s="9" t="str">
        <f ca="1">IF($D292="Formado",(DATA.SAGA!$I292-DATA.SAGA!$B292)/365*12,
IF(OR($D292="Pré-Inscrito",$D292="Matriculado",$D292="Pré-inscrito"),(TODAY()-DATA.SAGA!$B292)/365*12,"*"))</f>
        <v>*</v>
      </c>
      <c r="K292" s="9" t="str">
        <f t="shared" si="21"/>
        <v>Cancelado</v>
      </c>
      <c r="L292" s="9" t="str">
        <f t="shared" si="22"/>
        <v>*</v>
      </c>
      <c r="M292" s="7" t="str">
        <f t="shared" ca="1" si="23"/>
        <v>*</v>
      </c>
      <c r="N292" s="9" t="str">
        <f t="shared" si="24"/>
        <v>*</v>
      </c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7" t="str">
        <f>IF(LEFT(DATA.SAGA!$C293,8)="Mestrado","Mestrado",
IF(LEFT(DATA.SAGA!C293,9)="Doutorado","Doutorado",
"Pós-Doutorado"))</f>
        <v>Mestrado</v>
      </c>
      <c r="B293" s="7" t="str">
        <f>DATA.SAGA!$D293</f>
        <v>Leticia Ozorio Gomes</v>
      </c>
      <c r="C293" s="7" t="str">
        <f>IF(DATA.SAGA!$F293="","Sem orientador",DATA.SAGA!$F293)</f>
        <v>EDF1107 - Fabio Anjos</v>
      </c>
      <c r="D293" s="7" t="str">
        <f>DATA.SAGA!$H293</f>
        <v>Formado</v>
      </c>
      <c r="E293" s="7" t="str">
        <f>IF(DATA.SAGA!J293="","*",DATA.SAGA!J293)</f>
        <v>RJ</v>
      </c>
      <c r="F293" s="7">
        <f>YEAR(DATA.SAGA!$B293)</f>
        <v>2019</v>
      </c>
      <c r="G293" s="8" t="str">
        <f>IF(OR($D293="Pré-Inscrito",$D293="Matriculado",$D293="Trancado"),
IF($A293="Mestrado",DATA.SAGA!$B293+(365*24/12),DATA.SAGA!$B293+(365*48/12)),"*")</f>
        <v>*</v>
      </c>
      <c r="H293" s="9" t="str">
        <f t="shared" si="25"/>
        <v>*</v>
      </c>
      <c r="I293" s="7">
        <f>IF(DATA.SAGA!$I293="","*",YEAR(DATA.SAGA!$I293))</f>
        <v>2021</v>
      </c>
      <c r="J293" s="9">
        <f ca="1">IF($D293="Formado",(DATA.SAGA!$I293-DATA.SAGA!$B293)/365*12,
IF(OR($D293="Pré-Inscrito",$D293="Matriculado",$D293="Pré-inscrito"),(TODAY()-DATA.SAGA!$B293)/365*12,"*"))</f>
        <v>29.128767123287673</v>
      </c>
      <c r="K293" s="9" t="str">
        <f t="shared" si="21"/>
        <v>Formado</v>
      </c>
      <c r="L293" s="9">
        <f t="shared" ca="1" si="22"/>
        <v>29.128767123287673</v>
      </c>
      <c r="M293" s="7" t="str">
        <f t="shared" ca="1" si="23"/>
        <v>Egresso</v>
      </c>
      <c r="N293" s="9" t="str">
        <f t="shared" si="24"/>
        <v>*</v>
      </c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7" t="str">
        <f>IF(LEFT(DATA.SAGA!$C294,8)="Mestrado","Mestrado",
IF(LEFT(DATA.SAGA!C294,9)="Doutorado","Doutorado",
"Pós-Doutorado"))</f>
        <v>Mestrado</v>
      </c>
      <c r="B294" s="7" t="str">
        <f>DATA.SAGA!$D294</f>
        <v>Martha Raquel dos Santos</v>
      </c>
      <c r="C294" s="7" t="str">
        <f>IF(DATA.SAGA!$F294="","Sem orientador",DATA.SAGA!$F294)</f>
        <v>Sem orientador</v>
      </c>
      <c r="D294" s="7" t="str">
        <f>DATA.SAGA!$H294</f>
        <v>Desligado</v>
      </c>
      <c r="E294" s="7" t="str">
        <f>IF(DATA.SAGA!J294="","*",DATA.SAGA!J294)</f>
        <v>RJ</v>
      </c>
      <c r="F294" s="7">
        <f>YEAR(DATA.SAGA!$B294)</f>
        <v>2019</v>
      </c>
      <c r="G294" s="8" t="str">
        <f>IF(OR($D294="Pré-Inscrito",$D294="Matriculado",$D294="Trancado"),
IF($A294="Mestrado",DATA.SAGA!$B294+(365*24/12),DATA.SAGA!$B294+(365*48/12)),"*")</f>
        <v>*</v>
      </c>
      <c r="H294" s="9" t="str">
        <f t="shared" si="25"/>
        <v>*</v>
      </c>
      <c r="I294" s="7" t="str">
        <f>IF(DATA.SAGA!$I294="","*",YEAR(DATA.SAGA!$I294))</f>
        <v>*</v>
      </c>
      <c r="J294" s="9" t="str">
        <f ca="1">IF($D294="Formado",(DATA.SAGA!$I294-DATA.SAGA!$B294)/365*12,
IF(OR($D294="Pré-Inscrito",$D294="Matriculado",$D294="Pré-inscrito"),(TODAY()-DATA.SAGA!$B294)/365*12,"*"))</f>
        <v>*</v>
      </c>
      <c r="K294" s="9" t="str">
        <f t="shared" si="21"/>
        <v>Desligado</v>
      </c>
      <c r="L294" s="9" t="str">
        <f t="shared" si="22"/>
        <v>*</v>
      </c>
      <c r="M294" s="7" t="str">
        <f t="shared" ca="1" si="23"/>
        <v>*</v>
      </c>
      <c r="N294" s="9" t="str">
        <f t="shared" si="24"/>
        <v>*</v>
      </c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7" t="str">
        <f>IF(LEFT(DATA.SAGA!$C295,8)="Mestrado","Mestrado",
IF(LEFT(DATA.SAGA!C295,9)="Doutorado","Doutorado",
"Pós-Doutorado"))</f>
        <v>Mestrado</v>
      </c>
      <c r="B295" s="7" t="str">
        <f>DATA.SAGA!$D295</f>
        <v>Matheus Jose Alonso Palugan</v>
      </c>
      <c r="C295" s="7" t="str">
        <f>IF(DATA.SAGA!$F295="","Sem orientador",DATA.SAGA!$F295)</f>
        <v>FTO1101 - Agnaldo Lopes</v>
      </c>
      <c r="D295" s="7" t="str">
        <f>DATA.SAGA!$H295</f>
        <v>Formado</v>
      </c>
      <c r="E295" s="7" t="str">
        <f>IF(DATA.SAGA!J295="","*",DATA.SAGA!J295)</f>
        <v>RJ</v>
      </c>
      <c r="F295" s="7">
        <f>YEAR(DATA.SAGA!$B295)</f>
        <v>2019</v>
      </c>
      <c r="G295" s="8" t="str">
        <f>IF(OR($D295="Pré-Inscrito",$D295="Matriculado",$D295="Trancado"),
IF($A295="Mestrado",DATA.SAGA!$B295+(365*24/12),DATA.SAGA!$B295+(365*48/12)),"*")</f>
        <v>*</v>
      </c>
      <c r="H295" s="9" t="str">
        <f t="shared" si="25"/>
        <v>*</v>
      </c>
      <c r="I295" s="7">
        <f>IF(DATA.SAGA!$I295="","*",YEAR(DATA.SAGA!$I295))</f>
        <v>2020</v>
      </c>
      <c r="J295" s="9">
        <f ca="1">IF($D295="Formado",(DATA.SAGA!$I295-DATA.SAGA!$B295)/365*12,
IF(OR($D295="Pré-Inscrito",$D295="Matriculado",$D295="Pré-inscrito"),(TODAY()-DATA.SAGA!$B295)/365*12,"*"))</f>
        <v>19.167123287671231</v>
      </c>
      <c r="K295" s="9" t="str">
        <f t="shared" si="21"/>
        <v>Formado</v>
      </c>
      <c r="L295" s="9">
        <f t="shared" ca="1" si="22"/>
        <v>19.167123287671231</v>
      </c>
      <c r="M295" s="7" t="str">
        <f t="shared" ca="1" si="23"/>
        <v>Egresso</v>
      </c>
      <c r="N295" s="9" t="str">
        <f t="shared" si="24"/>
        <v>*</v>
      </c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7" t="str">
        <f>IF(LEFT(DATA.SAGA!$C296,8)="Mestrado","Mestrado",
IF(LEFT(DATA.SAGA!C296,9)="Doutorado","Doutorado",
"Pós-Doutorado"))</f>
        <v>Mestrado</v>
      </c>
      <c r="B296" s="7" t="str">
        <f>DATA.SAGA!$D296</f>
        <v>Denise Dias Xavier</v>
      </c>
      <c r="C296" s="7" t="str">
        <f>IF(DATA.SAGA!$F296="","Sem orientador",DATA.SAGA!$F296)</f>
        <v>FTO1096 - Arthur Ferreira</v>
      </c>
      <c r="D296" s="7" t="str">
        <f>DATA.SAGA!$H296</f>
        <v>Formado</v>
      </c>
      <c r="E296" s="7" t="str">
        <f>IF(DATA.SAGA!J296="","*",DATA.SAGA!J296)</f>
        <v>RJ</v>
      </c>
      <c r="F296" s="7">
        <f>YEAR(DATA.SAGA!$B296)</f>
        <v>2019</v>
      </c>
      <c r="G296" s="8" t="str">
        <f>IF(OR($D296="Pré-Inscrito",$D296="Matriculado",$D296="Trancado"),
IF($A296="Mestrado",DATA.SAGA!$B296+(365*24/12),DATA.SAGA!$B296+(365*48/12)),"*")</f>
        <v>*</v>
      </c>
      <c r="H296" s="9" t="str">
        <f t="shared" si="25"/>
        <v>*</v>
      </c>
      <c r="I296" s="7">
        <f>IF(DATA.SAGA!$I296="","*",YEAR(DATA.SAGA!$I296))</f>
        <v>2020</v>
      </c>
      <c r="J296" s="9">
        <f ca="1">IF($D296="Formado",(DATA.SAGA!$I296-DATA.SAGA!$B296)/365*12,
IF(OR($D296="Pré-Inscrito",$D296="Matriculado",$D296="Pré-inscrito"),(TODAY()-DATA.SAGA!$B296)/365*12,"*"))</f>
        <v>21.665753424657535</v>
      </c>
      <c r="K296" s="9" t="str">
        <f t="shared" si="21"/>
        <v>Formado</v>
      </c>
      <c r="L296" s="9">
        <f t="shared" ca="1" si="22"/>
        <v>21.665753424657535</v>
      </c>
      <c r="M296" s="7" t="str">
        <f t="shared" ca="1" si="23"/>
        <v>Egresso</v>
      </c>
      <c r="N296" s="9" t="str">
        <f t="shared" si="24"/>
        <v>*</v>
      </c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7" t="str">
        <f>IF(LEFT(DATA.SAGA!$C297,8)="Mestrado","Mestrado",
IF(LEFT(DATA.SAGA!C297,9)="Doutorado","Doutorado",
"Pós-Doutorado"))</f>
        <v>Mestrado</v>
      </c>
      <c r="B297" s="7" t="str">
        <f>DATA.SAGA!$D297</f>
        <v>Paula Renata Conceição de Oliveira Dias</v>
      </c>
      <c r="C297" s="7" t="str">
        <f>IF(DATA.SAGA!$F297="","Sem orientador",DATA.SAGA!$F297)</f>
        <v>FTO1124 - Leandro Nogueira</v>
      </c>
      <c r="D297" s="7" t="str">
        <f>DATA.SAGA!$H297</f>
        <v>Formado</v>
      </c>
      <c r="E297" s="7" t="str">
        <f>IF(DATA.SAGA!J297="","*",DATA.SAGA!J297)</f>
        <v>PA</v>
      </c>
      <c r="F297" s="7">
        <f>YEAR(DATA.SAGA!$B297)</f>
        <v>2019</v>
      </c>
      <c r="G297" s="8" t="str">
        <f>IF(OR($D297="Pré-Inscrito",$D297="Matriculado",$D297="Trancado"),
IF($A297="Mestrado",DATA.SAGA!$B297+(365*24/12),DATA.SAGA!$B297+(365*48/12)),"*")</f>
        <v>*</v>
      </c>
      <c r="H297" s="9" t="str">
        <f t="shared" si="25"/>
        <v>*</v>
      </c>
      <c r="I297" s="7">
        <f>IF(DATA.SAGA!$I297="","*",YEAR(DATA.SAGA!$I297))</f>
        <v>2021</v>
      </c>
      <c r="J297" s="9">
        <f ca="1">IF($D297="Formado",(DATA.SAGA!$I297-DATA.SAGA!$B297)/365*12,
IF(OR($D297="Pré-Inscrito",$D297="Matriculado",$D297="Pré-inscrito"),(TODAY()-DATA.SAGA!$B297)/365*12,"*"))</f>
        <v>31.265753424657532</v>
      </c>
      <c r="K297" s="9" t="str">
        <f t="shared" si="21"/>
        <v>Formado</v>
      </c>
      <c r="L297" s="9">
        <f t="shared" ca="1" si="22"/>
        <v>31.265753424657532</v>
      </c>
      <c r="M297" s="7" t="str">
        <f t="shared" ca="1" si="23"/>
        <v>Egresso</v>
      </c>
      <c r="N297" s="9" t="str">
        <f t="shared" si="24"/>
        <v>*</v>
      </c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7" t="str">
        <f>IF(LEFT(DATA.SAGA!$C298,8)="Mestrado","Mestrado",
IF(LEFT(DATA.SAGA!C298,9)="Doutorado","Doutorado",
"Pós-Doutorado"))</f>
        <v>Doutorado</v>
      </c>
      <c r="B298" s="7" t="str">
        <f>DATA.SAGA!$D298</f>
        <v>Melissa Conceição de Oliveira</v>
      </c>
      <c r="C298" s="7" t="str">
        <f>IF(DATA.SAGA!$F298="","Sem orientador",DATA.SAGA!$F298)</f>
        <v>FTO1096 - Arthur Ferreira</v>
      </c>
      <c r="D298" s="7" t="str">
        <f>DATA.SAGA!$H298</f>
        <v>Matriculado</v>
      </c>
      <c r="E298" s="7" t="str">
        <f>IF(DATA.SAGA!J298="","*",DATA.SAGA!J298)</f>
        <v>RJ</v>
      </c>
      <c r="F298" s="7">
        <f>YEAR(DATA.SAGA!$B298)</f>
        <v>2019</v>
      </c>
      <c r="G298" s="8">
        <f>IF(OR($D298="Pré-Inscrito",$D298="Matriculado",$D298="Trancado"),
IF($A298="Mestrado",DATA.SAGA!$B298+(365*24/12),DATA.SAGA!$B298+(365*48/12)),"*")</f>
        <v>44984</v>
      </c>
      <c r="H298" s="9" t="str">
        <f t="shared" si="25"/>
        <v>2023-1</v>
      </c>
      <c r="I298" s="7" t="str">
        <f>IF(DATA.SAGA!$I298="","*",YEAR(DATA.SAGA!$I298))</f>
        <v>*</v>
      </c>
      <c r="J298" s="9">
        <f ca="1">IF($D298="Formado",(DATA.SAGA!$I298-DATA.SAGA!$B298)/365*12,
IF(OR($D298="Pré-Inscrito",$D298="Matriculado",$D298="Pré-inscrito"),(TODAY()-DATA.SAGA!$B298)/365*12,"*"))</f>
        <v>48.723287671232882</v>
      </c>
      <c r="K298" s="9" t="str">
        <f t="shared" ca="1" si="21"/>
        <v>Defesa EM ATRASO</v>
      </c>
      <c r="L298" s="9" t="str">
        <f t="shared" ca="1" si="22"/>
        <v>*</v>
      </c>
      <c r="M298" s="7" t="str">
        <f t="shared" ca="1" si="23"/>
        <v>*</v>
      </c>
      <c r="N298" s="9" t="str">
        <f t="shared" si="24"/>
        <v>*</v>
      </c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7" t="str">
        <f>IF(LEFT(DATA.SAGA!$C299,8)="Mestrado","Mestrado",
IF(LEFT(DATA.SAGA!C299,9)="Doutorado","Doutorado",
"Pós-Doutorado"))</f>
        <v>Mestrado</v>
      </c>
      <c r="B299" s="7" t="str">
        <f>DATA.SAGA!$D299</f>
        <v>Diego Matos Galvão de Barros</v>
      </c>
      <c r="C299" s="7" t="str">
        <f>IF(DATA.SAGA!$F299="","Sem orientador",DATA.SAGA!$F299)</f>
        <v>Sem orientador</v>
      </c>
      <c r="D299" s="7" t="str">
        <f>DATA.SAGA!$H299</f>
        <v>Cancelado</v>
      </c>
      <c r="E299" s="7" t="str">
        <f>IF(DATA.SAGA!J299="","*",DATA.SAGA!J299)</f>
        <v>RJ</v>
      </c>
      <c r="F299" s="7">
        <f>YEAR(DATA.SAGA!$B299)</f>
        <v>2019</v>
      </c>
      <c r="G299" s="8" t="str">
        <f>IF(OR($D299="Pré-Inscrito",$D299="Matriculado",$D299="Trancado"),
IF($A299="Mestrado",DATA.SAGA!$B299+(365*24/12),DATA.SAGA!$B299+(365*48/12)),"*")</f>
        <v>*</v>
      </c>
      <c r="H299" s="9" t="str">
        <f t="shared" si="25"/>
        <v>*</v>
      </c>
      <c r="I299" s="7" t="str">
        <f>IF(DATA.SAGA!$I299="","*",YEAR(DATA.SAGA!$I299))</f>
        <v>*</v>
      </c>
      <c r="J299" s="9" t="str">
        <f ca="1">IF($D299="Formado",(DATA.SAGA!$I299-DATA.SAGA!$B299)/365*12,
IF(OR($D299="Pré-Inscrito",$D299="Matriculado",$D299="Pré-inscrito"),(TODAY()-DATA.SAGA!$B299)/365*12,"*"))</f>
        <v>*</v>
      </c>
      <c r="K299" s="9" t="str">
        <f t="shared" si="21"/>
        <v>Cancelado</v>
      </c>
      <c r="L299" s="9" t="str">
        <f t="shared" si="22"/>
        <v>*</v>
      </c>
      <c r="M299" s="7" t="str">
        <f t="shared" ca="1" si="23"/>
        <v>*</v>
      </c>
      <c r="N299" s="9" t="str">
        <f t="shared" si="24"/>
        <v>*</v>
      </c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7" t="str">
        <f>IF(LEFT(DATA.SAGA!$C300,8)="Mestrado","Mestrado",
IF(LEFT(DATA.SAGA!C300,9)="Doutorado","Doutorado",
"Pós-Doutorado"))</f>
        <v>Mestrado</v>
      </c>
      <c r="B300" s="7" t="str">
        <f>DATA.SAGA!$D300</f>
        <v>Joelma Cristina Guimarães Medeiros</v>
      </c>
      <c r="C300" s="7" t="str">
        <f>IF(DATA.SAGA!$F300="","Sem orientador",DATA.SAGA!$F300)</f>
        <v>Sem orientador</v>
      </c>
      <c r="D300" s="7" t="str">
        <f>DATA.SAGA!$H300</f>
        <v>Cancelado</v>
      </c>
      <c r="E300" s="7" t="str">
        <f>IF(DATA.SAGA!J300="","*",DATA.SAGA!J300)</f>
        <v>RJ</v>
      </c>
      <c r="F300" s="7">
        <f>YEAR(DATA.SAGA!$B300)</f>
        <v>2019</v>
      </c>
      <c r="G300" s="8" t="str">
        <f>IF(OR($D300="Pré-Inscrito",$D300="Matriculado",$D300="Trancado"),
IF($A300="Mestrado",DATA.SAGA!$B300+(365*24/12),DATA.SAGA!$B300+(365*48/12)),"*")</f>
        <v>*</v>
      </c>
      <c r="H300" s="9" t="str">
        <f t="shared" si="25"/>
        <v>*</v>
      </c>
      <c r="I300" s="7" t="str">
        <f>IF(DATA.SAGA!$I300="","*",YEAR(DATA.SAGA!$I300))</f>
        <v>*</v>
      </c>
      <c r="J300" s="9" t="str">
        <f ca="1">IF($D300="Formado",(DATA.SAGA!$I300-DATA.SAGA!$B300)/365*12,
IF(OR($D300="Pré-Inscrito",$D300="Matriculado",$D300="Pré-inscrito"),(TODAY()-DATA.SAGA!$B300)/365*12,"*"))</f>
        <v>*</v>
      </c>
      <c r="K300" s="9" t="str">
        <f t="shared" si="21"/>
        <v>Cancelado</v>
      </c>
      <c r="L300" s="9" t="str">
        <f t="shared" si="22"/>
        <v>*</v>
      </c>
      <c r="M300" s="7" t="str">
        <f t="shared" ca="1" si="23"/>
        <v>*</v>
      </c>
      <c r="N300" s="9" t="str">
        <f t="shared" si="24"/>
        <v>*</v>
      </c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7" t="str">
        <f>IF(LEFT(DATA.SAGA!$C301,8)="Mestrado","Mestrado",
IF(LEFT(DATA.SAGA!C301,9)="Doutorado","Doutorado",
"Pós-Doutorado"))</f>
        <v>Mestrado</v>
      </c>
      <c r="B301" s="7" t="str">
        <f>DATA.SAGA!$D301</f>
        <v>Joséas Josenildo dos Anjos</v>
      </c>
      <c r="C301" s="7" t="str">
        <f>IF(DATA.SAGA!$F301="","Sem orientador",DATA.SAGA!$F301)</f>
        <v>Sem orientador</v>
      </c>
      <c r="D301" s="7" t="str">
        <f>DATA.SAGA!$H301</f>
        <v>Desligado</v>
      </c>
      <c r="E301" s="7" t="str">
        <f>IF(DATA.SAGA!J301="","*",DATA.SAGA!J301)</f>
        <v>RJ</v>
      </c>
      <c r="F301" s="7">
        <f>YEAR(DATA.SAGA!$B301)</f>
        <v>2019</v>
      </c>
      <c r="G301" s="8" t="str">
        <f>IF(OR($D301="Pré-Inscrito",$D301="Matriculado",$D301="Trancado"),
IF($A301="Mestrado",DATA.SAGA!$B301+(365*24/12),DATA.SAGA!$B301+(365*48/12)),"*")</f>
        <v>*</v>
      </c>
      <c r="H301" s="9" t="str">
        <f t="shared" si="25"/>
        <v>*</v>
      </c>
      <c r="I301" s="7" t="str">
        <f>IF(DATA.SAGA!$I301="","*",YEAR(DATA.SAGA!$I301))</f>
        <v>*</v>
      </c>
      <c r="J301" s="9" t="str">
        <f ca="1">IF($D301="Formado",(DATA.SAGA!$I301-DATA.SAGA!$B301)/365*12,
IF(OR($D301="Pré-Inscrito",$D301="Matriculado",$D301="Pré-inscrito"),(TODAY()-DATA.SAGA!$B301)/365*12,"*"))</f>
        <v>*</v>
      </c>
      <c r="K301" s="9" t="str">
        <f t="shared" si="21"/>
        <v>Desligado</v>
      </c>
      <c r="L301" s="9" t="str">
        <f t="shared" si="22"/>
        <v>*</v>
      </c>
      <c r="M301" s="7" t="str">
        <f t="shared" ca="1" si="23"/>
        <v>*</v>
      </c>
      <c r="N301" s="9" t="str">
        <f t="shared" si="24"/>
        <v>*</v>
      </c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7" t="str">
        <f>IF(LEFT(DATA.SAGA!$C302,8)="Mestrado","Mestrado",
IF(LEFT(DATA.SAGA!C302,9)="Doutorado","Doutorado",
"Pós-Doutorado"))</f>
        <v>Mestrado</v>
      </c>
      <c r="B302" s="7" t="str">
        <f>DATA.SAGA!$D302</f>
        <v>Aline Paloma Duarte de Macêdo</v>
      </c>
      <c r="C302" s="7" t="str">
        <f>IF(DATA.SAGA!$F302="","Sem orientador",DATA.SAGA!$F302)</f>
        <v>EDF1084 - Thiago Carvalho</v>
      </c>
      <c r="D302" s="7" t="str">
        <f>DATA.SAGA!$H302</f>
        <v>Formado</v>
      </c>
      <c r="E302" s="7" t="str">
        <f>IF(DATA.SAGA!J302="","*",DATA.SAGA!J302)</f>
        <v>RJ</v>
      </c>
      <c r="F302" s="7">
        <f>YEAR(DATA.SAGA!$B302)</f>
        <v>2019</v>
      </c>
      <c r="G302" s="8" t="str">
        <f>IF(OR($D302="Pré-Inscrito",$D302="Matriculado",$D302="Trancado"),
IF($A302="Mestrado",DATA.SAGA!$B302+(365*24/12),DATA.SAGA!$B302+(365*48/12)),"*")</f>
        <v>*</v>
      </c>
      <c r="H302" s="9" t="str">
        <f t="shared" si="25"/>
        <v>*</v>
      </c>
      <c r="I302" s="7">
        <f>IF(DATA.SAGA!$I302="","*",YEAR(DATA.SAGA!$I302))</f>
        <v>2021</v>
      </c>
      <c r="J302" s="9">
        <f ca="1">IF($D302="Formado",(DATA.SAGA!$I302-DATA.SAGA!$B302)/365*12,
IF(OR($D302="Pré-Inscrito",$D302="Matriculado",$D302="Pré-inscrito"),(TODAY()-DATA.SAGA!$B302)/365*12,"*"))</f>
        <v>28.043835616438354</v>
      </c>
      <c r="K302" s="9" t="str">
        <f t="shared" si="21"/>
        <v>Formado</v>
      </c>
      <c r="L302" s="9">
        <f t="shared" ca="1" si="22"/>
        <v>28.043835616438354</v>
      </c>
      <c r="M302" s="7" t="str">
        <f t="shared" ca="1" si="23"/>
        <v>Egresso</v>
      </c>
      <c r="N302" s="9" t="str">
        <f t="shared" si="24"/>
        <v>*</v>
      </c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7" t="str">
        <f>IF(LEFT(DATA.SAGA!$C303,8)="Mestrado","Mestrado",
IF(LEFT(DATA.SAGA!C303,9)="Doutorado","Doutorado",
"Pós-Doutorado"))</f>
        <v>Doutorado</v>
      </c>
      <c r="B303" s="7" t="str">
        <f>DATA.SAGA!$D303</f>
        <v>Maria Alice Mainenti Pagnez</v>
      </c>
      <c r="C303" s="7" t="str">
        <f>IF(DATA.SAGA!$F303="","Sem orientador",DATA.SAGA!$F303)</f>
        <v>FTO1124 - Leandro Nogueira</v>
      </c>
      <c r="D303" s="7" t="str">
        <f>DATA.SAGA!$H303</f>
        <v>Matriculado</v>
      </c>
      <c r="E303" s="7" t="str">
        <f>IF(DATA.SAGA!J303="","*",DATA.SAGA!J303)</f>
        <v>RJ</v>
      </c>
      <c r="F303" s="7">
        <f>YEAR(DATA.SAGA!$B303)</f>
        <v>2019</v>
      </c>
      <c r="G303" s="8">
        <f>IF(OR($D303="Pré-Inscrito",$D303="Matriculado",$D303="Trancado"),
IF($A303="Mestrado",DATA.SAGA!$B303+(365*24/12),DATA.SAGA!$B303+(365*48/12)),"*")</f>
        <v>45137</v>
      </c>
      <c r="H303" s="9" t="str">
        <f t="shared" si="25"/>
        <v>2023-2</v>
      </c>
      <c r="I303" s="7" t="str">
        <f>IF(DATA.SAGA!$I303="","*",YEAR(DATA.SAGA!$I303))</f>
        <v>*</v>
      </c>
      <c r="J303" s="9">
        <f ca="1">IF($D303="Formado",(DATA.SAGA!$I303-DATA.SAGA!$B303)/365*12,
IF(OR($D303="Pré-Inscrito",$D303="Matriculado",$D303="Pré-inscrito"),(TODAY()-DATA.SAGA!$B303)/365*12,"*"))</f>
        <v>43.693150684931503</v>
      </c>
      <c r="K303" s="9" t="str">
        <f t="shared" ca="1" si="21"/>
        <v>Defesa imediata</v>
      </c>
      <c r="L303" s="9" t="str">
        <f t="shared" ca="1" si="22"/>
        <v>*</v>
      </c>
      <c r="M303" s="7" t="str">
        <f t="shared" ca="1" si="23"/>
        <v>*</v>
      </c>
      <c r="N303" s="9" t="str">
        <f t="shared" si="24"/>
        <v>Sim</v>
      </c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7" t="str">
        <f>IF(LEFT(DATA.SAGA!$C304,8)="Mestrado","Mestrado",
IF(LEFT(DATA.SAGA!C304,9)="Doutorado","Doutorado",
"Pós-Doutorado"))</f>
        <v>Mestrado</v>
      </c>
      <c r="B304" s="7" t="str">
        <f>DATA.SAGA!$D304</f>
        <v>Carlos Henrique Stohler de Almeida</v>
      </c>
      <c r="C304" s="7" t="str">
        <f>IF(DATA.SAGA!$F304="","Sem orientador",DATA.SAGA!$F304)</f>
        <v>FTO1101 - Agnaldo Lopes</v>
      </c>
      <c r="D304" s="7" t="str">
        <f>DATA.SAGA!$H304</f>
        <v>Formado</v>
      </c>
      <c r="E304" s="7" t="str">
        <f>IF(DATA.SAGA!J304="","*",DATA.SAGA!J304)</f>
        <v>RJ</v>
      </c>
      <c r="F304" s="7">
        <f>YEAR(DATA.SAGA!$B304)</f>
        <v>2019</v>
      </c>
      <c r="G304" s="8" t="str">
        <f>IF(OR($D304="Pré-Inscrito",$D304="Matriculado",$D304="Trancado"),
IF($A304="Mestrado",DATA.SAGA!$B304+(365*24/12),DATA.SAGA!$B304+(365*48/12)),"*")</f>
        <v>*</v>
      </c>
      <c r="H304" s="9" t="str">
        <f t="shared" si="25"/>
        <v>*</v>
      </c>
      <c r="I304" s="7">
        <f>IF(DATA.SAGA!$I304="","*",YEAR(DATA.SAGA!$I304))</f>
        <v>2021</v>
      </c>
      <c r="J304" s="9">
        <f ca="1">IF($D304="Formado",(DATA.SAGA!$I304-DATA.SAGA!$B304)/365*12,
IF(OR($D304="Pré-Inscrito",$D304="Matriculado",$D304="Pré-inscrito"),(TODAY()-DATA.SAGA!$B304)/365*12,"*"))</f>
        <v>21.830136986301369</v>
      </c>
      <c r="K304" s="9" t="str">
        <f t="shared" si="21"/>
        <v>Formado</v>
      </c>
      <c r="L304" s="9">
        <f t="shared" ca="1" si="22"/>
        <v>21.830136986301369</v>
      </c>
      <c r="M304" s="7" t="str">
        <f t="shared" ca="1" si="23"/>
        <v>Egresso</v>
      </c>
      <c r="N304" s="9" t="str">
        <f t="shared" si="24"/>
        <v>*</v>
      </c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7" t="str">
        <f>IF(LEFT(DATA.SAGA!$C305,8)="Mestrado","Mestrado",
IF(LEFT(DATA.SAGA!C305,9)="Doutorado","Doutorado",
"Pós-Doutorado"))</f>
        <v>Mestrado</v>
      </c>
      <c r="B305" s="7" t="str">
        <f>DATA.SAGA!$D305</f>
        <v>Luís Mario Januário Emedeiros Duarte</v>
      </c>
      <c r="C305" s="7" t="str">
        <f>IF(DATA.SAGA!$F305="","Sem orientador",DATA.SAGA!$F305)</f>
        <v>Sem orientador</v>
      </c>
      <c r="D305" s="7" t="str">
        <f>DATA.SAGA!$H305</f>
        <v>Cancelado</v>
      </c>
      <c r="E305" s="7" t="str">
        <f>IF(DATA.SAGA!J305="","*",DATA.SAGA!J305)</f>
        <v>RJ</v>
      </c>
      <c r="F305" s="7">
        <f>YEAR(DATA.SAGA!$B305)</f>
        <v>2019</v>
      </c>
      <c r="G305" s="8" t="str">
        <f>IF(OR($D305="Pré-Inscrito",$D305="Matriculado",$D305="Trancado"),
IF($A305="Mestrado",DATA.SAGA!$B305+(365*24/12),DATA.SAGA!$B305+(365*48/12)),"*")</f>
        <v>*</v>
      </c>
      <c r="H305" s="9" t="str">
        <f t="shared" si="25"/>
        <v>*</v>
      </c>
      <c r="I305" s="7" t="str">
        <f>IF(DATA.SAGA!$I305="","*",YEAR(DATA.SAGA!$I305))</f>
        <v>*</v>
      </c>
      <c r="J305" s="9" t="str">
        <f ca="1">IF($D305="Formado",(DATA.SAGA!$I305-DATA.SAGA!$B305)/365*12,
IF(OR($D305="Pré-Inscrito",$D305="Matriculado",$D305="Pré-inscrito"),(TODAY()-DATA.SAGA!$B305)/365*12,"*"))</f>
        <v>*</v>
      </c>
      <c r="K305" s="9" t="str">
        <f t="shared" si="21"/>
        <v>Cancelado</v>
      </c>
      <c r="L305" s="9" t="str">
        <f t="shared" si="22"/>
        <v>*</v>
      </c>
      <c r="M305" s="7" t="str">
        <f t="shared" ca="1" si="23"/>
        <v>*</v>
      </c>
      <c r="N305" s="9" t="str">
        <f t="shared" si="24"/>
        <v>*</v>
      </c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7" t="str">
        <f>IF(LEFT(DATA.SAGA!$C306,8)="Mestrado","Mestrado",
IF(LEFT(DATA.SAGA!C306,9)="Doutorado","Doutorado",
"Pós-Doutorado"))</f>
        <v>Mestrado</v>
      </c>
      <c r="B306" s="7" t="str">
        <f>DATA.SAGA!$D306</f>
        <v>Rodrigo Pena Soares Silva</v>
      </c>
      <c r="C306" s="7" t="str">
        <f>IF(DATA.SAGA!$F306="","Sem orientador",DATA.SAGA!$F306)</f>
        <v>FTO1063 - Luis Felipe Reis</v>
      </c>
      <c r="D306" s="7" t="str">
        <f>DATA.SAGA!$H306</f>
        <v>Formado</v>
      </c>
      <c r="E306" s="7" t="str">
        <f>IF(DATA.SAGA!J306="","*",DATA.SAGA!J306)</f>
        <v>RJ</v>
      </c>
      <c r="F306" s="7">
        <f>YEAR(DATA.SAGA!$B306)</f>
        <v>2019</v>
      </c>
      <c r="G306" s="8" t="str">
        <f>IF(OR($D306="Pré-Inscrito",$D306="Matriculado",$D306="Trancado"),
IF($A306="Mestrado",DATA.SAGA!$B306+(365*24/12),DATA.SAGA!$B306+(365*48/12)),"*")</f>
        <v>*</v>
      </c>
      <c r="H306" s="9" t="str">
        <f t="shared" si="25"/>
        <v>*</v>
      </c>
      <c r="I306" s="7">
        <f>IF(DATA.SAGA!$I306="","*",YEAR(DATA.SAGA!$I306))</f>
        <v>2022</v>
      </c>
      <c r="J306" s="9">
        <f ca="1">IF($D306="Formado",(DATA.SAGA!$I306-DATA.SAGA!$B306)/365*12,
IF(OR($D306="Pré-Inscrito",$D306="Matriculado",$D306="Pré-inscrito"),(TODAY()-DATA.SAGA!$B306)/365*12,"*"))</f>
        <v>37.019178082191779</v>
      </c>
      <c r="K306" s="9" t="str">
        <f t="shared" si="21"/>
        <v>Formado</v>
      </c>
      <c r="L306" s="9">
        <f t="shared" ca="1" si="22"/>
        <v>37.019178082191779</v>
      </c>
      <c r="M306" s="7" t="str">
        <f t="shared" ca="1" si="23"/>
        <v>Egresso</v>
      </c>
      <c r="N306" s="9" t="str">
        <f t="shared" si="24"/>
        <v>*</v>
      </c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7" t="str">
        <f>IF(LEFT(DATA.SAGA!$C307,8)="Mestrado","Mestrado",
IF(LEFT(DATA.SAGA!C307,9)="Doutorado","Doutorado",
"Pós-Doutorado"))</f>
        <v>Mestrado</v>
      </c>
      <c r="B307" s="7" t="str">
        <f>DATA.SAGA!$D307</f>
        <v>Diego Matos Galvão de Barros</v>
      </c>
      <c r="C307" s="7" t="str">
        <f>IF(DATA.SAGA!$F307="","Sem orientador",DATA.SAGA!$F307)</f>
        <v>Sem orientador</v>
      </c>
      <c r="D307" s="7" t="str">
        <f>DATA.SAGA!$H307</f>
        <v>Desligado</v>
      </c>
      <c r="E307" s="7" t="str">
        <f>IF(DATA.SAGA!J307="","*",DATA.SAGA!J307)</f>
        <v>RJ</v>
      </c>
      <c r="F307" s="7">
        <f>YEAR(DATA.SAGA!$B307)</f>
        <v>2019</v>
      </c>
      <c r="G307" s="8" t="str">
        <f>IF(OR($D307="Pré-Inscrito",$D307="Matriculado",$D307="Trancado"),
IF($A307="Mestrado",DATA.SAGA!$B307+(365*24/12),DATA.SAGA!$B307+(365*48/12)),"*")</f>
        <v>*</v>
      </c>
      <c r="H307" s="9" t="str">
        <f t="shared" si="25"/>
        <v>*</v>
      </c>
      <c r="I307" s="7" t="str">
        <f>IF(DATA.SAGA!$I307="","*",YEAR(DATA.SAGA!$I307))</f>
        <v>*</v>
      </c>
      <c r="J307" s="9" t="str">
        <f ca="1">IF($D307="Formado",(DATA.SAGA!$I307-DATA.SAGA!$B307)/365*12,
IF(OR($D307="Pré-Inscrito",$D307="Matriculado",$D307="Pré-inscrito"),(TODAY()-DATA.SAGA!$B307)/365*12,"*"))</f>
        <v>*</v>
      </c>
      <c r="K307" s="9" t="str">
        <f t="shared" si="21"/>
        <v>Desligado</v>
      </c>
      <c r="L307" s="9" t="str">
        <f t="shared" si="22"/>
        <v>*</v>
      </c>
      <c r="M307" s="7" t="str">
        <f t="shared" ca="1" si="23"/>
        <v>*</v>
      </c>
      <c r="N307" s="9" t="str">
        <f t="shared" si="24"/>
        <v>*</v>
      </c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7" t="str">
        <f>IF(LEFT(DATA.SAGA!$C308,8)="Mestrado","Mestrado",
IF(LEFT(DATA.SAGA!C308,9)="Doutorado","Doutorado",
"Pós-Doutorado"))</f>
        <v>Doutorado</v>
      </c>
      <c r="B308" s="7" t="str">
        <f>DATA.SAGA!$D308</f>
        <v>Joyce Maria Leite e Silva</v>
      </c>
      <c r="C308" s="7" t="str">
        <f>IF(DATA.SAGA!$F308="","Sem orientador",DATA.SAGA!$F308)</f>
        <v>FTO1137 - Ney Filho</v>
      </c>
      <c r="D308" s="7" t="str">
        <f>DATA.SAGA!$H308</f>
        <v>Matriculado</v>
      </c>
      <c r="E308" s="7" t="str">
        <f>IF(DATA.SAGA!J308="","*",DATA.SAGA!J308)</f>
        <v>RJ</v>
      </c>
      <c r="F308" s="7">
        <f>YEAR(DATA.SAGA!$B308)</f>
        <v>2019</v>
      </c>
      <c r="G308" s="8">
        <f>IF(OR($D308="Pré-Inscrito",$D308="Matriculado",$D308="Trancado"),
IF($A308="Mestrado",DATA.SAGA!$B308+(365*24/12),DATA.SAGA!$B308+(365*48/12)),"*")</f>
        <v>45152</v>
      </c>
      <c r="H308" s="9" t="str">
        <f t="shared" si="25"/>
        <v>2023-2</v>
      </c>
      <c r="I308" s="7" t="str">
        <f>IF(DATA.SAGA!$I308="","*",YEAR(DATA.SAGA!$I308))</f>
        <v>*</v>
      </c>
      <c r="J308" s="9">
        <f ca="1">IF($D308="Formado",(DATA.SAGA!$I308-DATA.SAGA!$B308)/365*12,
IF(OR($D308="Pré-Inscrito",$D308="Matriculado",$D308="Pré-inscrito"),(TODAY()-DATA.SAGA!$B308)/365*12,"*"))</f>
        <v>43.2</v>
      </c>
      <c r="K308" s="9" t="str">
        <f t="shared" ca="1" si="21"/>
        <v>Defesa imediata</v>
      </c>
      <c r="L308" s="9" t="str">
        <f t="shared" ca="1" si="22"/>
        <v>*</v>
      </c>
      <c r="M308" s="7" t="str">
        <f t="shared" ca="1" si="23"/>
        <v>*</v>
      </c>
      <c r="N308" s="9" t="str">
        <f t="shared" si="24"/>
        <v>*</v>
      </c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7" t="str">
        <f>IF(LEFT(DATA.SAGA!$C309,8)="Mestrado","Mestrado",
IF(LEFT(DATA.SAGA!C309,9)="Doutorado","Doutorado",
"Pós-Doutorado"))</f>
        <v>Mestrado</v>
      </c>
      <c r="B309" s="7" t="str">
        <f>DATA.SAGA!$D309</f>
        <v>Jéssica Alves Moreira</v>
      </c>
      <c r="C309" s="7" t="str">
        <f>IF(DATA.SAGA!$F309="","Sem orientador",DATA.SAGA!$F309)</f>
        <v>Sem orientador</v>
      </c>
      <c r="D309" s="7" t="str">
        <f>DATA.SAGA!$H309</f>
        <v>Desligado</v>
      </c>
      <c r="E309" s="7" t="str">
        <f>IF(DATA.SAGA!J309="","*",DATA.SAGA!J309)</f>
        <v>RJ</v>
      </c>
      <c r="F309" s="7">
        <f>YEAR(DATA.SAGA!$B309)</f>
        <v>2019</v>
      </c>
      <c r="G309" s="8" t="str">
        <f>IF(OR($D309="Pré-Inscrito",$D309="Matriculado",$D309="Trancado"),
IF($A309="Mestrado",DATA.SAGA!$B309+(365*24/12),DATA.SAGA!$B309+(365*48/12)),"*")</f>
        <v>*</v>
      </c>
      <c r="H309" s="9" t="str">
        <f t="shared" si="25"/>
        <v>*</v>
      </c>
      <c r="I309" s="7" t="str">
        <f>IF(DATA.SAGA!$I309="","*",YEAR(DATA.SAGA!$I309))</f>
        <v>*</v>
      </c>
      <c r="J309" s="9" t="str">
        <f ca="1">IF($D309="Formado",(DATA.SAGA!$I309-DATA.SAGA!$B309)/365*12,
IF(OR($D309="Pré-Inscrito",$D309="Matriculado",$D309="Pré-inscrito"),(TODAY()-DATA.SAGA!$B309)/365*12,"*"))</f>
        <v>*</v>
      </c>
      <c r="K309" s="9" t="str">
        <f t="shared" si="21"/>
        <v>Desligado</v>
      </c>
      <c r="L309" s="9" t="str">
        <f t="shared" si="22"/>
        <v>*</v>
      </c>
      <c r="M309" s="7" t="str">
        <f t="shared" ca="1" si="23"/>
        <v>*</v>
      </c>
      <c r="N309" s="9" t="str">
        <f t="shared" si="24"/>
        <v>*</v>
      </c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7" t="str">
        <f>IF(LEFT(DATA.SAGA!$C310,8)="Mestrado","Mestrado",
IF(LEFT(DATA.SAGA!C310,9)="Doutorado","Doutorado",
"Pós-Doutorado"))</f>
        <v>Mestrado</v>
      </c>
      <c r="B310" s="7" t="str">
        <f>DATA.SAGA!$D310</f>
        <v>Juliana Linhares Cavalcanti de Alencar</v>
      </c>
      <c r="C310" s="7" t="str">
        <f>IF(DATA.SAGA!$F310="","Sem orientador",DATA.SAGA!$F310)</f>
        <v>Sem orientador</v>
      </c>
      <c r="D310" s="7" t="str">
        <f>DATA.SAGA!$H310</f>
        <v>Desligado</v>
      </c>
      <c r="E310" s="7" t="str">
        <f>IF(DATA.SAGA!J310="","*",DATA.SAGA!J310)</f>
        <v>RJ</v>
      </c>
      <c r="F310" s="7">
        <f>YEAR(DATA.SAGA!$B310)</f>
        <v>2019</v>
      </c>
      <c r="G310" s="8" t="str">
        <f>IF(OR($D310="Pré-Inscrito",$D310="Matriculado",$D310="Trancado"),
IF($A310="Mestrado",DATA.SAGA!$B310+(365*24/12),DATA.SAGA!$B310+(365*48/12)),"*")</f>
        <v>*</v>
      </c>
      <c r="H310" s="9" t="str">
        <f t="shared" si="25"/>
        <v>*</v>
      </c>
      <c r="I310" s="7" t="str">
        <f>IF(DATA.SAGA!$I310="","*",YEAR(DATA.SAGA!$I310))</f>
        <v>*</v>
      </c>
      <c r="J310" s="9" t="str">
        <f ca="1">IF($D310="Formado",(DATA.SAGA!$I310-DATA.SAGA!$B310)/365*12,
IF(OR($D310="Pré-Inscrito",$D310="Matriculado",$D310="Pré-inscrito"),(TODAY()-DATA.SAGA!$B310)/365*12,"*"))</f>
        <v>*</v>
      </c>
      <c r="K310" s="9" t="str">
        <f t="shared" si="21"/>
        <v>Desligado</v>
      </c>
      <c r="L310" s="9" t="str">
        <f t="shared" si="22"/>
        <v>*</v>
      </c>
      <c r="M310" s="7" t="str">
        <f t="shared" ca="1" si="23"/>
        <v>*</v>
      </c>
      <c r="N310" s="9" t="str">
        <f t="shared" si="24"/>
        <v>*</v>
      </c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7" t="str">
        <f>IF(LEFT(DATA.SAGA!$C311,8)="Mestrado","Mestrado",
IF(LEFT(DATA.SAGA!C311,9)="Doutorado","Doutorado",
"Pós-Doutorado"))</f>
        <v>Mestrado</v>
      </c>
      <c r="B311" s="7" t="str">
        <f>DATA.SAGA!$D311</f>
        <v>Ana Fernanda Galvão</v>
      </c>
      <c r="C311" s="7" t="str">
        <f>IF(DATA.SAGA!$F311="","Sem orientador",DATA.SAGA!$F311)</f>
        <v>FTO1096 - Arthur Ferreira</v>
      </c>
      <c r="D311" s="7" t="str">
        <f>DATA.SAGA!$H311</f>
        <v>Formado</v>
      </c>
      <c r="E311" s="7" t="str">
        <f>IF(DATA.SAGA!J311="","*",DATA.SAGA!J311)</f>
        <v>RJ</v>
      </c>
      <c r="F311" s="7">
        <f>YEAR(DATA.SAGA!$B311)</f>
        <v>2019</v>
      </c>
      <c r="G311" s="8" t="str">
        <f>IF(OR($D311="Pré-Inscrito",$D311="Matriculado",$D311="Trancado"),
IF($A311="Mestrado",DATA.SAGA!$B311+(365*24/12),DATA.SAGA!$B311+(365*48/12)),"*")</f>
        <v>*</v>
      </c>
      <c r="H311" s="9" t="str">
        <f t="shared" si="25"/>
        <v>*</v>
      </c>
      <c r="I311" s="7">
        <f>IF(DATA.SAGA!$I311="","*",YEAR(DATA.SAGA!$I311))</f>
        <v>2021</v>
      </c>
      <c r="J311" s="9">
        <f ca="1">IF($D311="Formado",(DATA.SAGA!$I311-DATA.SAGA!$B311)/365*12,
IF(OR($D311="Pré-Inscrito",$D311="Matriculado",$D311="Pré-inscrito"),(TODAY()-DATA.SAGA!$B311)/365*12,"*"))</f>
        <v>24.131506849315066</v>
      </c>
      <c r="K311" s="9" t="str">
        <f t="shared" si="21"/>
        <v>Formado</v>
      </c>
      <c r="L311" s="9">
        <f t="shared" ca="1" si="22"/>
        <v>24.131506849315066</v>
      </c>
      <c r="M311" s="7" t="str">
        <f t="shared" ca="1" si="23"/>
        <v>Egresso</v>
      </c>
      <c r="N311" s="9" t="str">
        <f t="shared" si="24"/>
        <v>*</v>
      </c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7" t="str">
        <f>IF(LEFT(DATA.SAGA!$C312,8)="Mestrado","Mestrado",
IF(LEFT(DATA.SAGA!C312,9)="Doutorado","Doutorado",
"Pós-Doutorado"))</f>
        <v>Doutorado</v>
      </c>
      <c r="B312" s="7" t="str">
        <f>DATA.SAGA!$D312</f>
        <v>Maira Jaqueline Maturana</v>
      </c>
      <c r="C312" s="7" t="str">
        <f>IF(DATA.SAGA!$F312="","Sem orientador",DATA.SAGA!$F312)</f>
        <v>Sem orientador</v>
      </c>
      <c r="D312" s="7" t="str">
        <f>DATA.SAGA!$H312</f>
        <v>Trancado</v>
      </c>
      <c r="E312" s="7" t="str">
        <f>IF(DATA.SAGA!J312="","*",DATA.SAGA!J312)</f>
        <v>RJ</v>
      </c>
      <c r="F312" s="7">
        <f>YEAR(DATA.SAGA!$B312)</f>
        <v>2019</v>
      </c>
      <c r="G312" s="8">
        <f>IF(OR($D312="Pré-Inscrito",$D312="Matriculado",$D312="Trancado"),
IF($A312="Mestrado",DATA.SAGA!$B312+(365*24/12),DATA.SAGA!$B312+(365*48/12)),"*")</f>
        <v>45156</v>
      </c>
      <c r="H312" s="9" t="str">
        <f t="shared" si="25"/>
        <v>*</v>
      </c>
      <c r="I312" s="7" t="str">
        <f>IF(DATA.SAGA!$I312="","*",YEAR(DATA.SAGA!$I312))</f>
        <v>*</v>
      </c>
      <c r="J312" s="9" t="str">
        <f ca="1">IF($D312="Formado",(DATA.SAGA!$I312-DATA.SAGA!$B312)/365*12,
IF(OR($D312="Pré-Inscrito",$D312="Matriculado",$D312="Pré-inscrito"),(TODAY()-DATA.SAGA!$B312)/365*12,"*"))</f>
        <v>*</v>
      </c>
      <c r="K312" s="9" t="str">
        <f t="shared" si="21"/>
        <v>Trancado</v>
      </c>
      <c r="L312" s="9" t="str">
        <f t="shared" si="22"/>
        <v>*</v>
      </c>
      <c r="M312" s="7" t="str">
        <f t="shared" ca="1" si="23"/>
        <v>*</v>
      </c>
      <c r="N312" s="9" t="str">
        <f t="shared" si="24"/>
        <v>*</v>
      </c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7" t="str">
        <f>IF(LEFT(DATA.SAGA!$C313,8)="Mestrado","Mestrado",
IF(LEFT(DATA.SAGA!C313,9)="Doutorado","Doutorado",
"Pós-Doutorado"))</f>
        <v>Doutorado</v>
      </c>
      <c r="B313" s="7" t="str">
        <f>DATA.SAGA!$D313</f>
        <v>Roberto Mattar Cepeda</v>
      </c>
      <c r="C313" s="7" t="str">
        <f>IF(DATA.SAGA!$F313="","Sem orientador",DATA.SAGA!$F313)</f>
        <v>Sem orientador</v>
      </c>
      <c r="D313" s="7" t="str">
        <f>DATA.SAGA!$H313</f>
        <v>Trancado</v>
      </c>
      <c r="E313" s="7" t="str">
        <f>IF(DATA.SAGA!J313="","*",DATA.SAGA!J313)</f>
        <v>RJ</v>
      </c>
      <c r="F313" s="7">
        <f>YEAR(DATA.SAGA!$B313)</f>
        <v>2019</v>
      </c>
      <c r="G313" s="8">
        <f>IF(OR($D313="Pré-Inscrito",$D313="Matriculado",$D313="Trancado"),
IF($A313="Mestrado",DATA.SAGA!$B313+(365*24/12),DATA.SAGA!$B313+(365*48/12)),"*")</f>
        <v>45156</v>
      </c>
      <c r="H313" s="9" t="str">
        <f t="shared" si="25"/>
        <v>*</v>
      </c>
      <c r="I313" s="7" t="str">
        <f>IF(DATA.SAGA!$I313="","*",YEAR(DATA.SAGA!$I313))</f>
        <v>*</v>
      </c>
      <c r="J313" s="9" t="str">
        <f ca="1">IF($D313="Formado",(DATA.SAGA!$I313-DATA.SAGA!$B313)/365*12,
IF(OR($D313="Pré-Inscrito",$D313="Matriculado",$D313="Pré-inscrito"),(TODAY()-DATA.SAGA!$B313)/365*12,"*"))</f>
        <v>*</v>
      </c>
      <c r="K313" s="9" t="str">
        <f t="shared" si="21"/>
        <v>Trancado</v>
      </c>
      <c r="L313" s="9" t="str">
        <f t="shared" si="22"/>
        <v>*</v>
      </c>
      <c r="M313" s="7" t="str">
        <f t="shared" ca="1" si="23"/>
        <v>*</v>
      </c>
      <c r="N313" s="9" t="str">
        <f t="shared" si="24"/>
        <v>*</v>
      </c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7" t="str">
        <f>IF(LEFT(DATA.SAGA!$C314,8)="Mestrado","Mestrado",
IF(LEFT(DATA.SAGA!C314,9)="Doutorado","Doutorado",
"Pós-Doutorado"))</f>
        <v>Doutorado</v>
      </c>
      <c r="B314" s="7" t="str">
        <f>DATA.SAGA!$D314</f>
        <v>Ana Paula Oliveira Rodrigues</v>
      </c>
      <c r="C314" s="7" t="str">
        <f>IF(DATA.SAGA!$F314="","Sem orientador",DATA.SAGA!$F314)</f>
        <v>Sem orientador</v>
      </c>
      <c r="D314" s="7" t="str">
        <f>DATA.SAGA!$H314</f>
        <v>Trancado</v>
      </c>
      <c r="E314" s="7" t="str">
        <f>IF(DATA.SAGA!J314="","*",DATA.SAGA!J314)</f>
        <v>RJ</v>
      </c>
      <c r="F314" s="7">
        <f>YEAR(DATA.SAGA!$B314)</f>
        <v>2019</v>
      </c>
      <c r="G314" s="8">
        <f>IF(OR($D314="Pré-Inscrito",$D314="Matriculado",$D314="Trancado"),
IF($A314="Mestrado",DATA.SAGA!$B314+(365*24/12),DATA.SAGA!$B314+(365*48/12)),"*")</f>
        <v>45158</v>
      </c>
      <c r="H314" s="9" t="str">
        <f t="shared" si="25"/>
        <v>*</v>
      </c>
      <c r="I314" s="7" t="str">
        <f>IF(DATA.SAGA!$I314="","*",YEAR(DATA.SAGA!$I314))</f>
        <v>*</v>
      </c>
      <c r="J314" s="9" t="str">
        <f ca="1">IF($D314="Formado",(DATA.SAGA!$I314-DATA.SAGA!$B314)/365*12,
IF(OR($D314="Pré-Inscrito",$D314="Matriculado",$D314="Pré-inscrito"),(TODAY()-DATA.SAGA!$B314)/365*12,"*"))</f>
        <v>*</v>
      </c>
      <c r="K314" s="9" t="str">
        <f t="shared" si="21"/>
        <v>Trancado</v>
      </c>
      <c r="L314" s="9" t="str">
        <f t="shared" si="22"/>
        <v>*</v>
      </c>
      <c r="M314" s="7" t="str">
        <f t="shared" ca="1" si="23"/>
        <v>*</v>
      </c>
      <c r="N314" s="9" t="str">
        <f t="shared" si="24"/>
        <v>*</v>
      </c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7" t="str">
        <f>IF(LEFT(DATA.SAGA!$C315,8)="Mestrado","Mestrado",
IF(LEFT(DATA.SAGA!C315,9)="Doutorado","Doutorado",
"Pós-Doutorado"))</f>
        <v>Doutorado</v>
      </c>
      <c r="B315" s="7" t="str">
        <f>DATA.SAGA!$D315</f>
        <v>Lucy Mara Silva Bau</v>
      </c>
      <c r="C315" s="7" t="str">
        <f>IF(DATA.SAGA!$F315="","Sem orientador",DATA.SAGA!$F315)</f>
        <v>Sem orientador</v>
      </c>
      <c r="D315" s="7" t="str">
        <f>DATA.SAGA!$H315</f>
        <v>Cancelado</v>
      </c>
      <c r="E315" s="7" t="str">
        <f>IF(DATA.SAGA!J315="","*",DATA.SAGA!J315)</f>
        <v>RJ</v>
      </c>
      <c r="F315" s="7">
        <f>YEAR(DATA.SAGA!$B315)</f>
        <v>2019</v>
      </c>
      <c r="G315" s="8" t="str">
        <f>IF(OR($D315="Pré-Inscrito",$D315="Matriculado",$D315="Trancado"),
IF($A315="Mestrado",DATA.SAGA!$B315+(365*24/12),DATA.SAGA!$B315+(365*48/12)),"*")</f>
        <v>*</v>
      </c>
      <c r="H315" s="9" t="str">
        <f t="shared" si="25"/>
        <v>*</v>
      </c>
      <c r="I315" s="7" t="str">
        <f>IF(DATA.SAGA!$I315="","*",YEAR(DATA.SAGA!$I315))</f>
        <v>*</v>
      </c>
      <c r="J315" s="9" t="str">
        <f ca="1">IF($D315="Formado",(DATA.SAGA!$I315-DATA.SAGA!$B315)/365*12,
IF(OR($D315="Pré-Inscrito",$D315="Matriculado",$D315="Pré-inscrito"),(TODAY()-DATA.SAGA!$B315)/365*12,"*"))</f>
        <v>*</v>
      </c>
      <c r="K315" s="9" t="str">
        <f t="shared" si="21"/>
        <v>Cancelado</v>
      </c>
      <c r="L315" s="9" t="str">
        <f t="shared" si="22"/>
        <v>*</v>
      </c>
      <c r="M315" s="7" t="str">
        <f t="shared" ca="1" si="23"/>
        <v>*</v>
      </c>
      <c r="N315" s="9" t="str">
        <f t="shared" si="24"/>
        <v>Sim</v>
      </c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7" t="str">
        <f>IF(LEFT(DATA.SAGA!$C316,8)="Mestrado","Mestrado",
IF(LEFT(DATA.SAGA!C316,9)="Doutorado","Doutorado",
"Pós-Doutorado"))</f>
        <v>Mestrado</v>
      </c>
      <c r="B316" s="7" t="str">
        <f>DATA.SAGA!$D316</f>
        <v>Robson de Lima Pinheiro</v>
      </c>
      <c r="C316" s="7" t="str">
        <f>IF(DATA.SAGA!$F316="","Sem orientador",DATA.SAGA!$F316)</f>
        <v>Sem orientador</v>
      </c>
      <c r="D316" s="7" t="str">
        <f>DATA.SAGA!$H316</f>
        <v>Desligado</v>
      </c>
      <c r="E316" s="7" t="str">
        <f>IF(DATA.SAGA!J316="","*",DATA.SAGA!J316)</f>
        <v>RJ</v>
      </c>
      <c r="F316" s="7">
        <f>YEAR(DATA.SAGA!$B316)</f>
        <v>2019</v>
      </c>
      <c r="G316" s="8" t="str">
        <f>IF(OR($D316="Pré-Inscrito",$D316="Matriculado",$D316="Trancado"),
IF($A316="Mestrado",DATA.SAGA!$B316+(365*24/12),DATA.SAGA!$B316+(365*48/12)),"*")</f>
        <v>*</v>
      </c>
      <c r="H316" s="9" t="str">
        <f t="shared" si="25"/>
        <v>*</v>
      </c>
      <c r="I316" s="7" t="str">
        <f>IF(DATA.SAGA!$I316="","*",YEAR(DATA.SAGA!$I316))</f>
        <v>*</v>
      </c>
      <c r="J316" s="9" t="str">
        <f ca="1">IF($D316="Formado",(DATA.SAGA!$I316-DATA.SAGA!$B316)/365*12,
IF(OR($D316="Pré-Inscrito",$D316="Matriculado",$D316="Pré-inscrito"),(TODAY()-DATA.SAGA!$B316)/365*12,"*"))</f>
        <v>*</v>
      </c>
      <c r="K316" s="9" t="str">
        <f t="shared" si="21"/>
        <v>Desligado</v>
      </c>
      <c r="L316" s="9" t="str">
        <f t="shared" si="22"/>
        <v>*</v>
      </c>
      <c r="M316" s="7" t="str">
        <f t="shared" ca="1" si="23"/>
        <v>*</v>
      </c>
      <c r="N316" s="9" t="str">
        <f t="shared" si="24"/>
        <v>*</v>
      </c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7" t="str">
        <f>IF(LEFT(DATA.SAGA!$C317,8)="Mestrado","Mestrado",
IF(LEFT(DATA.SAGA!C317,9)="Doutorado","Doutorado",
"Pós-Doutorado"))</f>
        <v>Mestrado</v>
      </c>
      <c r="B317" s="7" t="str">
        <f>DATA.SAGA!$D317</f>
        <v>Jéssica Gonçalves de Lima</v>
      </c>
      <c r="C317" s="7" t="str">
        <f>IF(DATA.SAGA!$F317="","Sem orientador",DATA.SAGA!$F317)</f>
        <v>Sem orientador</v>
      </c>
      <c r="D317" s="7" t="str">
        <f>DATA.SAGA!$H317</f>
        <v>Cancelado</v>
      </c>
      <c r="E317" s="7" t="str">
        <f>IF(DATA.SAGA!J317="","*",DATA.SAGA!J317)</f>
        <v>RJ</v>
      </c>
      <c r="F317" s="7">
        <f>YEAR(DATA.SAGA!$B317)</f>
        <v>2019</v>
      </c>
      <c r="G317" s="8" t="str">
        <f>IF(OR($D317="Pré-Inscrito",$D317="Matriculado",$D317="Trancado"),
IF($A317="Mestrado",DATA.SAGA!$B317+(365*24/12),DATA.SAGA!$B317+(365*48/12)),"*")</f>
        <v>*</v>
      </c>
      <c r="H317" s="9" t="str">
        <f t="shared" si="25"/>
        <v>*</v>
      </c>
      <c r="I317" s="7" t="str">
        <f>IF(DATA.SAGA!$I317="","*",YEAR(DATA.SAGA!$I317))</f>
        <v>*</v>
      </c>
      <c r="J317" s="9" t="str">
        <f ca="1">IF($D317="Formado",(DATA.SAGA!$I317-DATA.SAGA!$B317)/365*12,
IF(OR($D317="Pré-Inscrito",$D317="Matriculado",$D317="Pré-inscrito"),(TODAY()-DATA.SAGA!$B317)/365*12,"*"))</f>
        <v>*</v>
      </c>
      <c r="K317" s="9" t="str">
        <f t="shared" si="21"/>
        <v>Cancelado</v>
      </c>
      <c r="L317" s="9" t="str">
        <f t="shared" si="22"/>
        <v>*</v>
      </c>
      <c r="M317" s="7" t="str">
        <f t="shared" ca="1" si="23"/>
        <v>*</v>
      </c>
      <c r="N317" s="9" t="str">
        <f t="shared" si="24"/>
        <v>*</v>
      </c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7" t="str">
        <f>IF(LEFT(DATA.SAGA!$C318,8)="Mestrado","Mestrado",
IF(LEFT(DATA.SAGA!C318,9)="Doutorado","Doutorado",
"Pós-Doutorado"))</f>
        <v>Doutorado</v>
      </c>
      <c r="B318" s="7" t="str">
        <f>DATA.SAGA!$D318</f>
        <v>Adrea Leal da Hora</v>
      </c>
      <c r="C318" s="7" t="str">
        <f>IF(DATA.SAGA!$F318="","Sem orientador",DATA.SAGA!$F318)</f>
        <v>Sem orientador</v>
      </c>
      <c r="D318" s="7" t="str">
        <f>DATA.SAGA!$H318</f>
        <v>Trancado</v>
      </c>
      <c r="E318" s="7" t="str">
        <f>IF(DATA.SAGA!J318="","*",DATA.SAGA!J318)</f>
        <v>RJ</v>
      </c>
      <c r="F318" s="7">
        <f>YEAR(DATA.SAGA!$B318)</f>
        <v>2019</v>
      </c>
      <c r="G318" s="8">
        <f>IF(OR($D318="Pré-Inscrito",$D318="Matriculado",$D318="Trancado"),
IF($A318="Mestrado",DATA.SAGA!$B318+(365*24/12),DATA.SAGA!$B318+(365*48/12)),"*")</f>
        <v>45255</v>
      </c>
      <c r="H318" s="9" t="str">
        <f t="shared" si="25"/>
        <v>*</v>
      </c>
      <c r="I318" s="7" t="str">
        <f>IF(DATA.SAGA!$I318="","*",YEAR(DATA.SAGA!$I318))</f>
        <v>*</v>
      </c>
      <c r="J318" s="9" t="str">
        <f ca="1">IF($D318="Formado",(DATA.SAGA!$I318-DATA.SAGA!$B318)/365*12,
IF(OR($D318="Pré-Inscrito",$D318="Matriculado",$D318="Pré-inscrito"),(TODAY()-DATA.SAGA!$B318)/365*12,"*"))</f>
        <v>*</v>
      </c>
      <c r="K318" s="9" t="str">
        <f t="shared" si="21"/>
        <v>Trancado</v>
      </c>
      <c r="L318" s="9" t="str">
        <f t="shared" si="22"/>
        <v>*</v>
      </c>
      <c r="M318" s="7" t="str">
        <f t="shared" ca="1" si="23"/>
        <v>*</v>
      </c>
      <c r="N318" s="9" t="str">
        <f t="shared" si="24"/>
        <v>Sim</v>
      </c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7" t="str">
        <f>IF(LEFT(DATA.SAGA!$C319,8)="Mestrado","Mestrado",
IF(LEFT(DATA.SAGA!C319,9)="Doutorado","Doutorado",
"Pós-Doutorado"))</f>
        <v>Doutorado</v>
      </c>
      <c r="B319" s="7" t="str">
        <f>DATA.SAGA!$D319</f>
        <v>Jessica Fernandez Mosqueira Gomes</v>
      </c>
      <c r="C319" s="7" t="str">
        <f>IF(DATA.SAGA!$F319="","Sem orientador",DATA.SAGA!$F319)</f>
        <v>FTO1137 - Ney Filho</v>
      </c>
      <c r="D319" s="7" t="str">
        <f>DATA.SAGA!$H319</f>
        <v>Matriculado</v>
      </c>
      <c r="E319" s="7" t="str">
        <f>IF(DATA.SAGA!J319="","*",DATA.SAGA!J319)</f>
        <v>RJ</v>
      </c>
      <c r="F319" s="7">
        <f>YEAR(DATA.SAGA!$B319)</f>
        <v>2019</v>
      </c>
      <c r="G319" s="8">
        <f>IF(OR($D319="Pré-Inscrito",$D319="Matriculado",$D319="Trancado"),
IF($A319="Mestrado",DATA.SAGA!$B319+(365*24/12),DATA.SAGA!$B319+(365*48/12)),"*")</f>
        <v>45255</v>
      </c>
      <c r="H319" s="9" t="str">
        <f t="shared" si="25"/>
        <v>2023-2</v>
      </c>
      <c r="I319" s="7" t="str">
        <f>IF(DATA.SAGA!$I319="","*",YEAR(DATA.SAGA!$I319))</f>
        <v>*</v>
      </c>
      <c r="J319" s="9">
        <f ca="1">IF($D319="Formado",(DATA.SAGA!$I319-DATA.SAGA!$B319)/365*12,
IF(OR($D319="Pré-Inscrito",$D319="Matriculado",$D319="Pré-inscrito"),(TODAY()-DATA.SAGA!$B319)/365*12,"*"))</f>
        <v>39.813698630136983</v>
      </c>
      <c r="K319" s="9" t="str">
        <f t="shared" ca="1" si="21"/>
        <v>Matriculado</v>
      </c>
      <c r="L319" s="9" t="str">
        <f t="shared" ca="1" si="22"/>
        <v>*</v>
      </c>
      <c r="M319" s="7" t="str">
        <f t="shared" ca="1" si="23"/>
        <v>*</v>
      </c>
      <c r="N319" s="9" t="str">
        <f t="shared" si="24"/>
        <v>Sim</v>
      </c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7" t="str">
        <f>IF(LEFT(DATA.SAGA!$C320,8)="Mestrado","Mestrado",
IF(LEFT(DATA.SAGA!C320,9)="Doutorado","Doutorado",
"Pós-Doutorado"))</f>
        <v>Doutorado</v>
      </c>
      <c r="B320" s="7" t="str">
        <f>DATA.SAGA!$D320</f>
        <v>Julia Damasceno de Castro</v>
      </c>
      <c r="C320" s="7" t="str">
        <f>IF(DATA.SAGA!$F320="","Sem orientador",DATA.SAGA!$F320)</f>
        <v>FTO1137 - Ney Filho</v>
      </c>
      <c r="D320" s="7" t="str">
        <f>DATA.SAGA!$H320</f>
        <v>Matriculado</v>
      </c>
      <c r="E320" s="7" t="str">
        <f>IF(DATA.SAGA!J320="","*",DATA.SAGA!J320)</f>
        <v>SP</v>
      </c>
      <c r="F320" s="7">
        <f>YEAR(DATA.SAGA!$B320)</f>
        <v>2019</v>
      </c>
      <c r="G320" s="8">
        <f>IF(OR($D320="Pré-Inscrito",$D320="Matriculado",$D320="Trancado"),
IF($A320="Mestrado",DATA.SAGA!$B320+(365*24/12),DATA.SAGA!$B320+(365*48/12)),"*")</f>
        <v>45255</v>
      </c>
      <c r="H320" s="9" t="str">
        <f t="shared" si="25"/>
        <v>2023-2</v>
      </c>
      <c r="I320" s="7" t="str">
        <f>IF(DATA.SAGA!$I320="","*",YEAR(DATA.SAGA!$I320))</f>
        <v>*</v>
      </c>
      <c r="J320" s="9">
        <f ca="1">IF($D320="Formado",(DATA.SAGA!$I320-DATA.SAGA!$B320)/365*12,
IF(OR($D320="Pré-Inscrito",$D320="Matriculado",$D320="Pré-inscrito"),(TODAY()-DATA.SAGA!$B320)/365*12,"*"))</f>
        <v>39.813698630136983</v>
      </c>
      <c r="K320" s="9" t="str">
        <f t="shared" ca="1" si="21"/>
        <v>Matriculado</v>
      </c>
      <c r="L320" s="9" t="str">
        <f t="shared" ca="1" si="22"/>
        <v>*</v>
      </c>
      <c r="M320" s="7" t="str">
        <f t="shared" ca="1" si="23"/>
        <v>*</v>
      </c>
      <c r="N320" s="9" t="str">
        <f t="shared" si="24"/>
        <v>Sim</v>
      </c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7" t="str">
        <f>IF(LEFT(DATA.SAGA!$C321,8)="Mestrado","Mestrado",
IF(LEFT(DATA.SAGA!C321,9)="Doutorado","Doutorado",
"Pós-Doutorado"))</f>
        <v>Doutorado</v>
      </c>
      <c r="B321" s="7" t="str">
        <f>DATA.SAGA!$D321</f>
        <v>Leticia Amaral Corrêa</v>
      </c>
      <c r="C321" s="7" t="str">
        <f>IF(DATA.SAGA!$F321="","Sem orientador",DATA.SAGA!$F321)</f>
        <v>FTO1124 - Leandro Nogueira</v>
      </c>
      <c r="D321" s="7" t="str">
        <f>DATA.SAGA!$H321</f>
        <v>Formado</v>
      </c>
      <c r="E321" s="7" t="str">
        <f>IF(DATA.SAGA!J321="","*",DATA.SAGA!J321)</f>
        <v>RJ</v>
      </c>
      <c r="F321" s="7">
        <f>YEAR(DATA.SAGA!$B321)</f>
        <v>2019</v>
      </c>
      <c r="G321" s="8" t="str">
        <f>IF(OR($D321="Pré-Inscrito",$D321="Matriculado",$D321="Trancado"),
IF($A321="Mestrado",DATA.SAGA!$B321+(365*24/12),DATA.SAGA!$B321+(365*48/12)),"*")</f>
        <v>*</v>
      </c>
      <c r="H321" s="9" t="str">
        <f t="shared" si="25"/>
        <v>*</v>
      </c>
      <c r="I321" s="7">
        <f>IF(DATA.SAGA!$I321="","*",YEAR(DATA.SAGA!$I321))</f>
        <v>2022</v>
      </c>
      <c r="J321" s="9">
        <f ca="1">IF($D321="Formado",(DATA.SAGA!$I321-DATA.SAGA!$B321)/365*12,
IF(OR($D321="Pré-Inscrito",$D321="Matriculado",$D321="Pré-inscrito"),(TODAY()-DATA.SAGA!$B321)/365*12,"*"))</f>
        <v>35.178082191780824</v>
      </c>
      <c r="K321" s="9" t="str">
        <f t="shared" si="21"/>
        <v>Formado</v>
      </c>
      <c r="L321" s="9">
        <f t="shared" ca="1" si="22"/>
        <v>35.178082191780824</v>
      </c>
      <c r="M321" s="7" t="str">
        <f t="shared" ca="1" si="23"/>
        <v>Egresso</v>
      </c>
      <c r="N321" s="9" t="str">
        <f t="shared" si="24"/>
        <v>Sim</v>
      </c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7" t="str">
        <f>IF(LEFT(DATA.SAGA!$C322,8)="Mestrado","Mestrado",
IF(LEFT(DATA.SAGA!C322,9)="Doutorado","Doutorado",
"Pós-Doutorado"))</f>
        <v>Doutorado</v>
      </c>
      <c r="B322" s="7" t="str">
        <f>DATA.SAGA!$D322</f>
        <v>Juliana Valentim Bittencourt</v>
      </c>
      <c r="C322" s="7" t="str">
        <f>IF(DATA.SAGA!$F322="","Sem orientador",DATA.SAGA!$F322)</f>
        <v>FTO1124 - Leandro Nogueira</v>
      </c>
      <c r="D322" s="7" t="str">
        <f>DATA.SAGA!$H322</f>
        <v>Matriculado</v>
      </c>
      <c r="E322" s="7" t="str">
        <f>IF(DATA.SAGA!J322="","*",DATA.SAGA!J322)</f>
        <v>RJ</v>
      </c>
      <c r="F322" s="7">
        <f>YEAR(DATA.SAGA!$B322)</f>
        <v>2019</v>
      </c>
      <c r="G322" s="8">
        <f>IF(OR($D322="Pré-Inscrito",$D322="Matriculado",$D322="Trancado"),
IF($A322="Mestrado",DATA.SAGA!$B322+(365*24/12),DATA.SAGA!$B322+(365*48/12)),"*")</f>
        <v>45255</v>
      </c>
      <c r="H322" s="9" t="str">
        <f t="shared" si="25"/>
        <v>2023-2</v>
      </c>
      <c r="I322" s="7" t="str">
        <f>IF(DATA.SAGA!$I322="","*",YEAR(DATA.SAGA!$I322))</f>
        <v>*</v>
      </c>
      <c r="J322" s="9">
        <f ca="1">IF($D322="Formado",(DATA.SAGA!$I322-DATA.SAGA!$B322)/365*12,
IF(OR($D322="Pré-Inscrito",$D322="Matriculado",$D322="Pré-inscrito"),(TODAY()-DATA.SAGA!$B322)/365*12,"*"))</f>
        <v>39.813698630136983</v>
      </c>
      <c r="K322" s="9" t="str">
        <f t="shared" ref="K322:K385" ca="1" si="26">IF($D322="Formado",$D322,
IF(OR($D322="Abandono",$D322="Desligado",$D322="Jubilado",$D322="Trancado",$D322="Titulado",$D322="Externo",$D322="Cancelado",$D322="Upgrade"),$D322,
IF($A322="Mestrado",IF($J322&lt;=18,$D322,IF($J322&lt;=24,"Defesa imediata",IF($J322&lt;=36,"Defesa EM ATRASO","JUBILAR"))),
IF($J322&lt;=42,$D322,IF($J322&lt;=48,"Defesa imediata",IF($J322&lt;=60,"Defesa EM ATRASO","JUBILAR"))))))</f>
        <v>Matriculado</v>
      </c>
      <c r="L322" s="9" t="str">
        <f t="shared" ref="L322:L385" ca="1" si="27">IFERROR(VALUE(IF($K322="Formado",$J322,"")),"*")</f>
        <v>*</v>
      </c>
      <c r="M322" s="7" t="str">
        <f t="shared" ref="M322:M385" ca="1" si="28">IF($I322="*","*",
IF(YEAR(TODAY())-$I322&lt;6,"Egresso","Egresso &gt; 5 anos"))</f>
        <v>*</v>
      </c>
      <c r="N322" s="9" t="str">
        <f t="shared" ref="N322:N385" si="29">IF(AND(COUNTIF($B:$B,$B322)&gt;1,$A322="Doutorado"),"Sim","*")</f>
        <v>Sim</v>
      </c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7" t="str">
        <f>IF(LEFT(DATA.SAGA!$C323,8)="Mestrado","Mestrado",
IF(LEFT(DATA.SAGA!C323,9)="Doutorado","Doutorado",
"Pós-Doutorado"))</f>
        <v>Doutorado</v>
      </c>
      <c r="B323" s="7" t="str">
        <f>DATA.SAGA!$D323</f>
        <v>Marcos Paulo Gonçalves dos Santos</v>
      </c>
      <c r="C323" s="7" t="str">
        <f>IF(DATA.SAGA!$F323="","Sem orientador",DATA.SAGA!$F323)</f>
        <v>FTO1111 - Laura Oliveira</v>
      </c>
      <c r="D323" s="7" t="str">
        <f>DATA.SAGA!$H323</f>
        <v>Matriculado</v>
      </c>
      <c r="E323" s="7" t="str">
        <f>IF(DATA.SAGA!J323="","*",DATA.SAGA!J323)</f>
        <v>RJ</v>
      </c>
      <c r="F323" s="7">
        <f>YEAR(DATA.SAGA!$B323)</f>
        <v>2019</v>
      </c>
      <c r="G323" s="8">
        <f>IF(OR($D323="Pré-Inscrito",$D323="Matriculado",$D323="Trancado"),
IF($A323="Mestrado",DATA.SAGA!$B323+(365*24/12),DATA.SAGA!$B323+(365*48/12)),"*")</f>
        <v>45255</v>
      </c>
      <c r="H323" s="9" t="str">
        <f t="shared" ref="H323:H386" si="30">IF(OR($D323="Pré-Inscrito",$D323="Matriculado"),_xlfn.CONCAT(YEAR(G323),"-",IF(MONTH(G323)&lt;=6,1,2)),"*")</f>
        <v>2023-2</v>
      </c>
      <c r="I323" s="7" t="str">
        <f>IF(DATA.SAGA!$I323="","*",YEAR(DATA.SAGA!$I323))</f>
        <v>*</v>
      </c>
      <c r="J323" s="9">
        <f ca="1">IF($D323="Formado",(DATA.SAGA!$I323-DATA.SAGA!$B323)/365*12,
IF(OR($D323="Pré-Inscrito",$D323="Matriculado",$D323="Pré-inscrito"),(TODAY()-DATA.SAGA!$B323)/365*12,"*"))</f>
        <v>39.813698630136983</v>
      </c>
      <c r="K323" s="9" t="str">
        <f t="shared" ca="1" si="26"/>
        <v>Matriculado</v>
      </c>
      <c r="L323" s="9" t="str">
        <f t="shared" ca="1" si="27"/>
        <v>*</v>
      </c>
      <c r="M323" s="7" t="str">
        <f t="shared" ca="1" si="28"/>
        <v>*</v>
      </c>
      <c r="N323" s="9" t="str">
        <f t="shared" si="29"/>
        <v>Sim</v>
      </c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7" t="str">
        <f>IF(LEFT(DATA.SAGA!$C324,8)="Mestrado","Mestrado",
IF(LEFT(DATA.SAGA!C324,9)="Doutorado","Doutorado",
"Pós-Doutorado"))</f>
        <v>Doutorado</v>
      </c>
      <c r="B324" s="7" t="str">
        <f>DATA.SAGA!$D324</f>
        <v>Carlos Henrique Ramos Horsczaruk</v>
      </c>
      <c r="C324" s="7" t="str">
        <f>IF(DATA.SAGA!$F324="","Sem orientador",DATA.SAGA!$F324)</f>
        <v>EDF1084 - Thiago Carvalho</v>
      </c>
      <c r="D324" s="7" t="str">
        <f>DATA.SAGA!$H324</f>
        <v>Matriculado</v>
      </c>
      <c r="E324" s="7" t="str">
        <f>IF(DATA.SAGA!J324="","*",DATA.SAGA!J324)</f>
        <v>RJ</v>
      </c>
      <c r="F324" s="7">
        <f>YEAR(DATA.SAGA!$B324)</f>
        <v>2019</v>
      </c>
      <c r="G324" s="8">
        <f>IF(OR($D324="Pré-Inscrito",$D324="Matriculado",$D324="Trancado"),
IF($A324="Mestrado",DATA.SAGA!$B324+(365*24/12),DATA.SAGA!$B324+(365*48/12)),"*")</f>
        <v>45255</v>
      </c>
      <c r="H324" s="9" t="str">
        <f t="shared" si="30"/>
        <v>2023-2</v>
      </c>
      <c r="I324" s="7" t="str">
        <f>IF(DATA.SAGA!$I324="","*",YEAR(DATA.SAGA!$I324))</f>
        <v>*</v>
      </c>
      <c r="J324" s="9">
        <f ca="1">IF($D324="Formado",(DATA.SAGA!$I324-DATA.SAGA!$B324)/365*12,
IF(OR($D324="Pré-Inscrito",$D324="Matriculado",$D324="Pré-inscrito"),(TODAY()-DATA.SAGA!$B324)/365*12,"*"))</f>
        <v>39.813698630136983</v>
      </c>
      <c r="K324" s="9" t="str">
        <f t="shared" ca="1" si="26"/>
        <v>Matriculado</v>
      </c>
      <c r="L324" s="9" t="str">
        <f t="shared" ca="1" si="27"/>
        <v>*</v>
      </c>
      <c r="M324" s="7" t="str">
        <f t="shared" ca="1" si="28"/>
        <v>*</v>
      </c>
      <c r="N324" s="9" t="str">
        <f t="shared" si="29"/>
        <v>Sim</v>
      </c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7" t="str">
        <f>IF(LEFT(DATA.SAGA!$C325,8)="Mestrado","Mestrado",
IF(LEFT(DATA.SAGA!C325,9)="Doutorado","Doutorado",
"Pós-Doutorado"))</f>
        <v>Doutorado</v>
      </c>
      <c r="B325" s="7" t="str">
        <f>DATA.SAGA!$D325</f>
        <v>Igor da Silva Bonfim</v>
      </c>
      <c r="C325" s="7" t="str">
        <f>IF(DATA.SAGA!$F325="","Sem orientador",DATA.SAGA!$F325)</f>
        <v>FTO1152 - Renato Almeida</v>
      </c>
      <c r="D325" s="7" t="str">
        <f>DATA.SAGA!$H325</f>
        <v>Matriculado</v>
      </c>
      <c r="E325" s="7" t="str">
        <f>IF(DATA.SAGA!J325="","*",DATA.SAGA!J325)</f>
        <v>RJ</v>
      </c>
      <c r="F325" s="7">
        <f>YEAR(DATA.SAGA!$B325)</f>
        <v>2019</v>
      </c>
      <c r="G325" s="8">
        <f>IF(OR($D325="Pré-Inscrito",$D325="Matriculado",$D325="Trancado"),
IF($A325="Mestrado",DATA.SAGA!$B325+(365*24/12),DATA.SAGA!$B325+(365*48/12)),"*")</f>
        <v>45255</v>
      </c>
      <c r="H325" s="9" t="str">
        <f t="shared" si="30"/>
        <v>2023-2</v>
      </c>
      <c r="I325" s="7" t="str">
        <f>IF(DATA.SAGA!$I325="","*",YEAR(DATA.SAGA!$I325))</f>
        <v>*</v>
      </c>
      <c r="J325" s="9">
        <f ca="1">IF($D325="Formado",(DATA.SAGA!$I325-DATA.SAGA!$B325)/365*12,
IF(OR($D325="Pré-Inscrito",$D325="Matriculado",$D325="Pré-inscrito"),(TODAY()-DATA.SAGA!$B325)/365*12,"*"))</f>
        <v>39.813698630136983</v>
      </c>
      <c r="K325" s="9" t="str">
        <f t="shared" ca="1" si="26"/>
        <v>Matriculado</v>
      </c>
      <c r="L325" s="9" t="str">
        <f t="shared" ca="1" si="27"/>
        <v>*</v>
      </c>
      <c r="M325" s="7" t="str">
        <f t="shared" ca="1" si="28"/>
        <v>*</v>
      </c>
      <c r="N325" s="9" t="str">
        <f t="shared" si="29"/>
        <v>Sim</v>
      </c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7" t="str">
        <f>IF(LEFT(DATA.SAGA!$C326,8)="Mestrado","Mestrado",
IF(LEFT(DATA.SAGA!C326,9)="Doutorado","Doutorado",
"Pós-Doutorado"))</f>
        <v>Doutorado</v>
      </c>
      <c r="B326" s="7" t="str">
        <f>DATA.SAGA!$D326</f>
        <v>Pedro Manoel Pena Junior</v>
      </c>
      <c r="C326" s="7" t="str">
        <f>IF(DATA.SAGA!$F326="","Sem orientador",DATA.SAGA!$F326)</f>
        <v>EDF1084 - Thiago Carvalho</v>
      </c>
      <c r="D326" s="7" t="str">
        <f>DATA.SAGA!$H326</f>
        <v>Matriculado</v>
      </c>
      <c r="E326" s="7" t="str">
        <f>IF(DATA.SAGA!J326="","*",DATA.SAGA!J326)</f>
        <v>RJ</v>
      </c>
      <c r="F326" s="7">
        <f>YEAR(DATA.SAGA!$B326)</f>
        <v>2019</v>
      </c>
      <c r="G326" s="8">
        <f>IF(OR($D326="Pré-Inscrito",$D326="Matriculado",$D326="Trancado"),
IF($A326="Mestrado",DATA.SAGA!$B326+(365*24/12),DATA.SAGA!$B326+(365*48/12)),"*")</f>
        <v>45255</v>
      </c>
      <c r="H326" s="9" t="str">
        <f t="shared" si="30"/>
        <v>2023-2</v>
      </c>
      <c r="I326" s="7" t="str">
        <f>IF(DATA.SAGA!$I326="","*",YEAR(DATA.SAGA!$I326))</f>
        <v>*</v>
      </c>
      <c r="J326" s="9">
        <f ca="1">IF($D326="Formado",(DATA.SAGA!$I326-DATA.SAGA!$B326)/365*12,
IF(OR($D326="Pré-Inscrito",$D326="Matriculado",$D326="Pré-inscrito"),(TODAY()-DATA.SAGA!$B326)/365*12,"*"))</f>
        <v>39.813698630136983</v>
      </c>
      <c r="K326" s="9" t="str">
        <f t="shared" ca="1" si="26"/>
        <v>Matriculado</v>
      </c>
      <c r="L326" s="9" t="str">
        <f t="shared" ca="1" si="27"/>
        <v>*</v>
      </c>
      <c r="M326" s="7" t="str">
        <f t="shared" ca="1" si="28"/>
        <v>*</v>
      </c>
      <c r="N326" s="9" t="str">
        <f t="shared" si="29"/>
        <v>Sim</v>
      </c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7" t="str">
        <f>IF(LEFT(DATA.SAGA!$C327,8)="Mestrado","Mestrado",
IF(LEFT(DATA.SAGA!C327,9)="Doutorado","Doutorado",
"Pós-Doutorado"))</f>
        <v>Doutorado</v>
      </c>
      <c r="B327" s="7" t="str">
        <f>DATA.SAGA!$D327</f>
        <v>Leila Paula Alves da Silva Nascimento</v>
      </c>
      <c r="C327" s="7" t="str">
        <f>IF(DATA.SAGA!$F327="","Sem orientador",DATA.SAGA!$F327)</f>
        <v>FTO1101 - Agnaldo Lopes</v>
      </c>
      <c r="D327" s="7" t="str">
        <f>DATA.SAGA!$H327</f>
        <v>Matriculado</v>
      </c>
      <c r="E327" s="7" t="str">
        <f>IF(DATA.SAGA!J327="","*",DATA.SAGA!J327)</f>
        <v>RJ</v>
      </c>
      <c r="F327" s="7">
        <f>YEAR(DATA.SAGA!$B327)</f>
        <v>2019</v>
      </c>
      <c r="G327" s="8">
        <f>IF(OR($D327="Pré-Inscrito",$D327="Matriculado",$D327="Trancado"),
IF($A327="Mestrado",DATA.SAGA!$B327+(365*24/12),DATA.SAGA!$B327+(365*48/12)),"*")</f>
        <v>45255</v>
      </c>
      <c r="H327" s="9" t="str">
        <f t="shared" si="30"/>
        <v>2023-2</v>
      </c>
      <c r="I327" s="7" t="str">
        <f>IF(DATA.SAGA!$I327="","*",YEAR(DATA.SAGA!$I327))</f>
        <v>*</v>
      </c>
      <c r="J327" s="9">
        <f ca="1">IF($D327="Formado",(DATA.SAGA!$I327-DATA.SAGA!$B327)/365*12,
IF(OR($D327="Pré-Inscrito",$D327="Matriculado",$D327="Pré-inscrito"),(TODAY()-DATA.SAGA!$B327)/365*12,"*"))</f>
        <v>39.813698630136983</v>
      </c>
      <c r="K327" s="9" t="str">
        <f t="shared" ca="1" si="26"/>
        <v>Matriculado</v>
      </c>
      <c r="L327" s="9" t="str">
        <f t="shared" ca="1" si="27"/>
        <v>*</v>
      </c>
      <c r="M327" s="7" t="str">
        <f t="shared" ca="1" si="28"/>
        <v>*</v>
      </c>
      <c r="N327" s="9" t="str">
        <f t="shared" si="29"/>
        <v>*</v>
      </c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7" t="str">
        <f>IF(LEFT(DATA.SAGA!$C328,8)="Mestrado","Mestrado",
IF(LEFT(DATA.SAGA!C328,9)="Doutorado","Doutorado",
"Pós-Doutorado"))</f>
        <v>Doutorado</v>
      </c>
      <c r="B328" s="7" t="str">
        <f>DATA.SAGA!$D328</f>
        <v>Michele Souza Menezes Autran</v>
      </c>
      <c r="C328" s="7" t="str">
        <f>IF(DATA.SAGA!$F328="","Sem orientador",DATA.SAGA!$F328)</f>
        <v>FTO1137 - Ney Filho</v>
      </c>
      <c r="D328" s="7" t="str">
        <f>DATA.SAGA!$H328</f>
        <v>Matriculado</v>
      </c>
      <c r="E328" s="7" t="str">
        <f>IF(DATA.SAGA!J328="","*",DATA.SAGA!J328)</f>
        <v>RJ</v>
      </c>
      <c r="F328" s="7">
        <f>YEAR(DATA.SAGA!$B328)</f>
        <v>2019</v>
      </c>
      <c r="G328" s="8">
        <f>IF(OR($D328="Pré-Inscrito",$D328="Matriculado",$D328="Trancado"),
IF($A328="Mestrado",DATA.SAGA!$B328+(365*24/12),DATA.SAGA!$B328+(365*48/12)),"*")</f>
        <v>45255</v>
      </c>
      <c r="H328" s="9" t="str">
        <f t="shared" si="30"/>
        <v>2023-2</v>
      </c>
      <c r="I328" s="7" t="str">
        <f>IF(DATA.SAGA!$I328="","*",YEAR(DATA.SAGA!$I328))</f>
        <v>*</v>
      </c>
      <c r="J328" s="9">
        <f ca="1">IF($D328="Formado",(DATA.SAGA!$I328-DATA.SAGA!$B328)/365*12,
IF(OR($D328="Pré-Inscrito",$D328="Matriculado",$D328="Pré-inscrito"),(TODAY()-DATA.SAGA!$B328)/365*12,"*"))</f>
        <v>39.813698630136983</v>
      </c>
      <c r="K328" s="9" t="str">
        <f t="shared" ca="1" si="26"/>
        <v>Matriculado</v>
      </c>
      <c r="L328" s="9" t="str">
        <f t="shared" ca="1" si="27"/>
        <v>*</v>
      </c>
      <c r="M328" s="7" t="str">
        <f t="shared" ca="1" si="28"/>
        <v>*</v>
      </c>
      <c r="N328" s="9" t="str">
        <f t="shared" si="29"/>
        <v>Sim</v>
      </c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7" t="str">
        <f>IF(LEFT(DATA.SAGA!$C329,8)="Mestrado","Mestrado",
IF(LEFT(DATA.SAGA!C329,9)="Doutorado","Doutorado",
"Pós-Doutorado"))</f>
        <v>Doutorado</v>
      </c>
      <c r="B329" s="7" t="str">
        <f>DATA.SAGA!$D329</f>
        <v>Igor Macêdo Tavares Correia</v>
      </c>
      <c r="C329" s="7" t="str">
        <f>IF(DATA.SAGA!$F329="","Sem orientador",DATA.SAGA!$F329)</f>
        <v>FTO1137 - Ney Filho</v>
      </c>
      <c r="D329" s="7" t="str">
        <f>DATA.SAGA!$H329</f>
        <v>Matriculado</v>
      </c>
      <c r="E329" s="7" t="str">
        <f>IF(DATA.SAGA!J329="","*",DATA.SAGA!J329)</f>
        <v>RJ</v>
      </c>
      <c r="F329" s="7">
        <f>YEAR(DATA.SAGA!$B329)</f>
        <v>2019</v>
      </c>
      <c r="G329" s="8">
        <f>IF(OR($D329="Pré-Inscrito",$D329="Matriculado",$D329="Trancado"),
IF($A329="Mestrado",DATA.SAGA!$B329+(365*24/12),DATA.SAGA!$B329+(365*48/12)),"*")</f>
        <v>45255</v>
      </c>
      <c r="H329" s="9" t="str">
        <f t="shared" si="30"/>
        <v>2023-2</v>
      </c>
      <c r="I329" s="7" t="str">
        <f>IF(DATA.SAGA!$I329="","*",YEAR(DATA.SAGA!$I329))</f>
        <v>*</v>
      </c>
      <c r="J329" s="9">
        <f ca="1">IF($D329="Formado",(DATA.SAGA!$I329-DATA.SAGA!$B329)/365*12,
IF(OR($D329="Pré-Inscrito",$D329="Matriculado",$D329="Pré-inscrito"),(TODAY()-DATA.SAGA!$B329)/365*12,"*"))</f>
        <v>39.813698630136983</v>
      </c>
      <c r="K329" s="9" t="str">
        <f t="shared" ca="1" si="26"/>
        <v>Matriculado</v>
      </c>
      <c r="L329" s="9" t="str">
        <f t="shared" ca="1" si="27"/>
        <v>*</v>
      </c>
      <c r="M329" s="7" t="str">
        <f t="shared" ca="1" si="28"/>
        <v>*</v>
      </c>
      <c r="N329" s="9" t="str">
        <f t="shared" si="29"/>
        <v>Sim</v>
      </c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7" t="str">
        <f>IF(LEFT(DATA.SAGA!$C330,8)="Mestrado","Mestrado",
IF(LEFT(DATA.SAGA!C330,9)="Doutorado","Doutorado",
"Pós-Doutorado"))</f>
        <v>Mestrado</v>
      </c>
      <c r="B330" s="7" t="str">
        <f>DATA.SAGA!$D330</f>
        <v>Thiago Moreira Xarles</v>
      </c>
      <c r="C330" s="7" t="str">
        <f>IF(DATA.SAGA!$F330="","Sem orientador",DATA.SAGA!$F330)</f>
        <v>FTO1096 - Arthur Ferreira</v>
      </c>
      <c r="D330" s="7" t="str">
        <f>DATA.SAGA!$H330</f>
        <v>Formado</v>
      </c>
      <c r="E330" s="7" t="str">
        <f>IF(DATA.SAGA!J330="","*",DATA.SAGA!J330)</f>
        <v>RJ</v>
      </c>
      <c r="F330" s="7">
        <f>YEAR(DATA.SAGA!$B330)</f>
        <v>2020</v>
      </c>
      <c r="G330" s="8" t="str">
        <f>IF(OR($D330="Pré-Inscrito",$D330="Matriculado",$D330="Trancado"),
IF($A330="Mestrado",DATA.SAGA!$B330+(365*24/12),DATA.SAGA!$B330+(365*48/12)),"*")</f>
        <v>*</v>
      </c>
      <c r="H330" s="9" t="str">
        <f t="shared" si="30"/>
        <v>*</v>
      </c>
      <c r="I330" s="7">
        <f>IF(DATA.SAGA!$I330="","*",YEAR(DATA.SAGA!$I330))</f>
        <v>2022</v>
      </c>
      <c r="J330" s="9">
        <f ca="1">IF($D330="Formado",(DATA.SAGA!$I330-DATA.SAGA!$B330)/365*12,
IF(OR($D330="Pré-Inscrito",$D330="Matriculado",$D330="Pré-inscrito"),(TODAY()-DATA.SAGA!$B330)/365*12,"*"))</f>
        <v>25.841095890410955</v>
      </c>
      <c r="K330" s="9" t="str">
        <f t="shared" si="26"/>
        <v>Formado</v>
      </c>
      <c r="L330" s="9">
        <f t="shared" ca="1" si="27"/>
        <v>25.841095890410955</v>
      </c>
      <c r="M330" s="7" t="str">
        <f t="shared" ca="1" si="28"/>
        <v>Egresso</v>
      </c>
      <c r="N330" s="9" t="str">
        <f t="shared" si="29"/>
        <v>*</v>
      </c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7" t="str">
        <f>IF(LEFT(DATA.SAGA!$C331,8)="Mestrado","Mestrado",
IF(LEFT(DATA.SAGA!C331,9)="Doutorado","Doutorado",
"Pós-Doutorado"))</f>
        <v>Mestrado</v>
      </c>
      <c r="B331" s="7" t="str">
        <f>DATA.SAGA!$D331</f>
        <v>Jacqueline Cunha Inacio</v>
      </c>
      <c r="C331" s="7" t="str">
        <f>IF(DATA.SAGA!$F331="","Sem orientador",DATA.SAGA!$F331)</f>
        <v>EDF1084 - Thiago Carvalho</v>
      </c>
      <c r="D331" s="7" t="str">
        <f>DATA.SAGA!$H331</f>
        <v>Formado</v>
      </c>
      <c r="E331" s="7" t="str">
        <f>IF(DATA.SAGA!J331="","*",DATA.SAGA!J331)</f>
        <v>RJ</v>
      </c>
      <c r="F331" s="7">
        <f>YEAR(DATA.SAGA!$B331)</f>
        <v>2020</v>
      </c>
      <c r="G331" s="8" t="str">
        <f>IF(OR($D331="Pré-Inscrito",$D331="Matriculado",$D331="Trancado"),
IF($A331="Mestrado",DATA.SAGA!$B331+(365*24/12),DATA.SAGA!$B331+(365*48/12)),"*")</f>
        <v>*</v>
      </c>
      <c r="H331" s="9" t="str">
        <f t="shared" si="30"/>
        <v>*</v>
      </c>
      <c r="I331" s="7">
        <f>IF(DATA.SAGA!$I331="","*",YEAR(DATA.SAGA!$I331))</f>
        <v>2022</v>
      </c>
      <c r="J331" s="9">
        <f ca="1">IF($D331="Formado",(DATA.SAGA!$I331-DATA.SAGA!$B331)/365*12,
IF(OR($D331="Pré-Inscrito",$D331="Matriculado",$D331="Pré-inscrito"),(TODAY()-DATA.SAGA!$B331)/365*12,"*"))</f>
        <v>25.972602739726028</v>
      </c>
      <c r="K331" s="9" t="str">
        <f t="shared" si="26"/>
        <v>Formado</v>
      </c>
      <c r="L331" s="9">
        <f t="shared" ca="1" si="27"/>
        <v>25.972602739726028</v>
      </c>
      <c r="M331" s="7" t="str">
        <f t="shared" ca="1" si="28"/>
        <v>Egresso</v>
      </c>
      <c r="N331" s="9" t="str">
        <f t="shared" si="29"/>
        <v>*</v>
      </c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7" t="str">
        <f>IF(LEFT(DATA.SAGA!$C332,8)="Mestrado","Mestrado",
IF(LEFT(DATA.SAGA!C332,9)="Doutorado","Doutorado",
"Pós-Doutorado"))</f>
        <v>Mestrado</v>
      </c>
      <c r="B332" s="7" t="str">
        <f>DATA.SAGA!$D332</f>
        <v>Braz Perpetuo de Lima</v>
      </c>
      <c r="C332" s="7" t="str">
        <f>IF(DATA.SAGA!$F332="","Sem orientador",DATA.SAGA!$F332)</f>
        <v>FTO1063 - Luis Felipe Reis</v>
      </c>
      <c r="D332" s="7" t="str">
        <f>DATA.SAGA!$H332</f>
        <v>Formado</v>
      </c>
      <c r="E332" s="7" t="str">
        <f>IF(DATA.SAGA!J332="","*",DATA.SAGA!J332)</f>
        <v>RJ</v>
      </c>
      <c r="F332" s="7">
        <f>YEAR(DATA.SAGA!$B332)</f>
        <v>2020</v>
      </c>
      <c r="G332" s="8" t="str">
        <f>IF(OR($D332="Pré-Inscrito",$D332="Matriculado",$D332="Trancado"),
IF($A332="Mestrado",DATA.SAGA!$B332+(365*24/12),DATA.SAGA!$B332+(365*48/12)),"*")</f>
        <v>*</v>
      </c>
      <c r="H332" s="9" t="str">
        <f t="shared" si="30"/>
        <v>*</v>
      </c>
      <c r="I332" s="7">
        <f>IF(DATA.SAGA!$I332="","*",YEAR(DATA.SAGA!$I332))</f>
        <v>2023</v>
      </c>
      <c r="J332" s="9">
        <f ca="1">IF($D332="Formado",(DATA.SAGA!$I332-DATA.SAGA!$B332)/365*12,
IF(OR($D332="Pré-Inscrito",$D332="Matriculado",$D332="Pré-inscrito"),(TODAY()-DATA.SAGA!$B332)/365*12,"*"))</f>
        <v>37.282191780821918</v>
      </c>
      <c r="K332" s="9" t="str">
        <f t="shared" si="26"/>
        <v>Formado</v>
      </c>
      <c r="L332" s="9">
        <f t="shared" ca="1" si="27"/>
        <v>37.282191780821918</v>
      </c>
      <c r="M332" s="7" t="str">
        <f t="shared" ca="1" si="28"/>
        <v>Egresso</v>
      </c>
      <c r="N332" s="9" t="str">
        <f t="shared" si="29"/>
        <v>*</v>
      </c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7" t="str">
        <f>IF(LEFT(DATA.SAGA!$C333,8)="Mestrado","Mestrado",
IF(LEFT(DATA.SAGA!C333,9)="Doutorado","Doutorado",
"Pós-Doutorado"))</f>
        <v>Mestrado</v>
      </c>
      <c r="B333" s="7" t="str">
        <f>DATA.SAGA!$D333</f>
        <v>Erivelton de Aguiar Ferreira</v>
      </c>
      <c r="C333" s="7" t="str">
        <f>IF(DATA.SAGA!$F333="","Sem orientador",DATA.SAGA!$F333)</f>
        <v>EDF1084 - Thiago Carvalho</v>
      </c>
      <c r="D333" s="7" t="str">
        <f>DATA.SAGA!$H333</f>
        <v>Formado</v>
      </c>
      <c r="E333" s="7" t="str">
        <f>IF(DATA.SAGA!J333="","*",DATA.SAGA!J333)</f>
        <v>RJ</v>
      </c>
      <c r="F333" s="7">
        <f>YEAR(DATA.SAGA!$B333)</f>
        <v>2020</v>
      </c>
      <c r="G333" s="8" t="str">
        <f>IF(OR($D333="Pré-Inscrito",$D333="Matriculado",$D333="Trancado"),
IF($A333="Mestrado",DATA.SAGA!$B333+(365*24/12),DATA.SAGA!$B333+(365*48/12)),"*")</f>
        <v>*</v>
      </c>
      <c r="H333" s="9" t="str">
        <f t="shared" si="30"/>
        <v>*</v>
      </c>
      <c r="I333" s="7">
        <f>IF(DATA.SAGA!$I333="","*",YEAR(DATA.SAGA!$I333))</f>
        <v>2022</v>
      </c>
      <c r="J333" s="9">
        <f ca="1">IF($D333="Formado",(DATA.SAGA!$I333-DATA.SAGA!$B333)/365*12,
IF(OR($D333="Pré-Inscrito",$D333="Matriculado",$D333="Pré-inscrito"),(TODAY()-DATA.SAGA!$B333)/365*12,"*"))</f>
        <v>25.939726027397263</v>
      </c>
      <c r="K333" s="9" t="str">
        <f t="shared" si="26"/>
        <v>Formado</v>
      </c>
      <c r="L333" s="9">
        <f t="shared" ca="1" si="27"/>
        <v>25.939726027397263</v>
      </c>
      <c r="M333" s="7" t="str">
        <f t="shared" ca="1" si="28"/>
        <v>Egresso</v>
      </c>
      <c r="N333" s="9" t="str">
        <f t="shared" si="29"/>
        <v>*</v>
      </c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7" t="str">
        <f>IF(LEFT(DATA.SAGA!$C334,8)="Mestrado","Mestrado",
IF(LEFT(DATA.SAGA!C334,9)="Doutorado","Doutorado",
"Pós-Doutorado"))</f>
        <v>Mestrado</v>
      </c>
      <c r="B334" s="7" t="str">
        <f>DATA.SAGA!$D334</f>
        <v>Sabrina de Oliveira Silva</v>
      </c>
      <c r="C334" s="7" t="str">
        <f>IF(DATA.SAGA!$F334="","Sem orientador",DATA.SAGA!$F334)</f>
        <v>FTO1096 - Arthur Ferreira</v>
      </c>
      <c r="D334" s="7" t="str">
        <f>DATA.SAGA!$H334</f>
        <v>Formado</v>
      </c>
      <c r="E334" s="7" t="str">
        <f>IF(DATA.SAGA!J334="","*",DATA.SAGA!J334)</f>
        <v>RJ</v>
      </c>
      <c r="F334" s="7">
        <f>YEAR(DATA.SAGA!$B334)</f>
        <v>2020</v>
      </c>
      <c r="G334" s="8" t="str">
        <f>IF(OR($D334="Pré-Inscrito",$D334="Matriculado",$D334="Trancado"),
IF($A334="Mestrado",DATA.SAGA!$B334+(365*24/12),DATA.SAGA!$B334+(365*48/12)),"*")</f>
        <v>*</v>
      </c>
      <c r="H334" s="9" t="str">
        <f t="shared" si="30"/>
        <v>*</v>
      </c>
      <c r="I334" s="7">
        <f>IF(DATA.SAGA!$I334="","*",YEAR(DATA.SAGA!$I334))</f>
        <v>2021</v>
      </c>
      <c r="J334" s="9">
        <f ca="1">IF($D334="Formado",(DATA.SAGA!$I334-DATA.SAGA!$B334)/365*12,
IF(OR($D334="Pré-Inscrito",$D334="Matriculado",$D334="Pré-inscrito"),(TODAY()-DATA.SAGA!$B334)/365*12,"*"))</f>
        <v>22.323287671232876</v>
      </c>
      <c r="K334" s="9" t="str">
        <f t="shared" si="26"/>
        <v>Formado</v>
      </c>
      <c r="L334" s="9">
        <f t="shared" ca="1" si="27"/>
        <v>22.323287671232876</v>
      </c>
      <c r="M334" s="7" t="str">
        <f t="shared" ca="1" si="28"/>
        <v>Egresso</v>
      </c>
      <c r="N334" s="9" t="str">
        <f t="shared" si="29"/>
        <v>*</v>
      </c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7" t="str">
        <f>IF(LEFT(DATA.SAGA!$C335,8)="Mestrado","Mestrado",
IF(LEFT(DATA.SAGA!C335,9)="Doutorado","Doutorado",
"Pós-Doutorado"))</f>
        <v>Mestrado</v>
      </c>
      <c r="B335" s="7" t="str">
        <f>DATA.SAGA!$D335</f>
        <v>Marcell Slemau Silveira</v>
      </c>
      <c r="C335" s="7" t="str">
        <f>IF(DATA.SAGA!$F335="","Sem orientador",DATA.SAGA!$F335)</f>
        <v>FTO1124 - Leandro Nogueira</v>
      </c>
      <c r="D335" s="7" t="str">
        <f>DATA.SAGA!$H335</f>
        <v>Formado</v>
      </c>
      <c r="E335" s="7" t="str">
        <f>IF(DATA.SAGA!J335="","*",DATA.SAGA!J335)</f>
        <v>RJ</v>
      </c>
      <c r="F335" s="7">
        <f>YEAR(DATA.SAGA!$B335)</f>
        <v>2020</v>
      </c>
      <c r="G335" s="8" t="str">
        <f>IF(OR($D335="Pré-Inscrito",$D335="Matriculado",$D335="Trancado"),
IF($A335="Mestrado",DATA.SAGA!$B335+(365*24/12),DATA.SAGA!$B335+(365*48/12)),"*")</f>
        <v>*</v>
      </c>
      <c r="H335" s="9" t="str">
        <f t="shared" si="30"/>
        <v>*</v>
      </c>
      <c r="I335" s="7">
        <f>IF(DATA.SAGA!$I335="","*",YEAR(DATA.SAGA!$I335))</f>
        <v>2022</v>
      </c>
      <c r="J335" s="9">
        <f ca="1">IF($D335="Formado",(DATA.SAGA!$I335-DATA.SAGA!$B335)/365*12,
IF(OR($D335="Pré-Inscrito",$D335="Matriculado",$D335="Pré-inscrito"),(TODAY()-DATA.SAGA!$B335)/365*12,"*"))</f>
        <v>26.4986301369863</v>
      </c>
      <c r="K335" s="9" t="str">
        <f t="shared" si="26"/>
        <v>Formado</v>
      </c>
      <c r="L335" s="9">
        <f t="shared" ca="1" si="27"/>
        <v>26.4986301369863</v>
      </c>
      <c r="M335" s="7" t="str">
        <f t="shared" ca="1" si="28"/>
        <v>Egresso</v>
      </c>
      <c r="N335" s="9" t="str">
        <f t="shared" si="29"/>
        <v>*</v>
      </c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7" t="str">
        <f>IF(LEFT(DATA.SAGA!$C336,8)="Mestrado","Mestrado",
IF(LEFT(DATA.SAGA!C336,9)="Doutorado","Doutorado",
"Pós-Doutorado"))</f>
        <v>Mestrado</v>
      </c>
      <c r="B336" s="7" t="str">
        <f>DATA.SAGA!$D336</f>
        <v>João Paulo Arruda de Oliveira</v>
      </c>
      <c r="C336" s="7" t="str">
        <f>IF(DATA.SAGA!$F336="","Sem orientador",DATA.SAGA!$F336)</f>
        <v>FTO1063 - Luis Felipe Reis</v>
      </c>
      <c r="D336" s="7" t="str">
        <f>DATA.SAGA!$H336</f>
        <v>Formado</v>
      </c>
      <c r="E336" s="7" t="str">
        <f>IF(DATA.SAGA!J336="","*",DATA.SAGA!J336)</f>
        <v>TO</v>
      </c>
      <c r="F336" s="7">
        <f>YEAR(DATA.SAGA!$B336)</f>
        <v>2020</v>
      </c>
      <c r="G336" s="8" t="str">
        <f>IF(OR($D336="Pré-Inscrito",$D336="Matriculado",$D336="Trancado"),
IF($A336="Mestrado",DATA.SAGA!$B336+(365*24/12),DATA.SAGA!$B336+(365*48/12)),"*")</f>
        <v>*</v>
      </c>
      <c r="H336" s="9" t="str">
        <f t="shared" si="30"/>
        <v>*</v>
      </c>
      <c r="I336" s="7">
        <f>IF(DATA.SAGA!$I336="","*",YEAR(DATA.SAGA!$I336))</f>
        <v>2022</v>
      </c>
      <c r="J336" s="9">
        <f ca="1">IF($D336="Formado",(DATA.SAGA!$I336-DATA.SAGA!$B336)/365*12,
IF(OR($D336="Pré-Inscrito",$D336="Matriculado",$D336="Pré-inscrito"),(TODAY()-DATA.SAGA!$B336)/365*12,"*"))</f>
        <v>28.273972602739725</v>
      </c>
      <c r="K336" s="9" t="str">
        <f t="shared" si="26"/>
        <v>Formado</v>
      </c>
      <c r="L336" s="9">
        <f t="shared" ca="1" si="27"/>
        <v>28.273972602739725</v>
      </c>
      <c r="M336" s="7" t="str">
        <f t="shared" ca="1" si="28"/>
        <v>Egresso</v>
      </c>
      <c r="N336" s="9" t="str">
        <f t="shared" si="29"/>
        <v>*</v>
      </c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7" t="str">
        <f>IF(LEFT(DATA.SAGA!$C337,8)="Mestrado","Mestrado",
IF(LEFT(DATA.SAGA!C337,9)="Doutorado","Doutorado",
"Pós-Doutorado"))</f>
        <v>Mestrado</v>
      </c>
      <c r="B337" s="7" t="str">
        <f>DATA.SAGA!$D337</f>
        <v>Fabiana Silveira de Souza Murray</v>
      </c>
      <c r="C337" s="7" t="str">
        <f>IF(DATA.SAGA!$F337="","Sem orientador",DATA.SAGA!$F337)</f>
        <v>FTO1137 - Ney Filho</v>
      </c>
      <c r="D337" s="7" t="str">
        <f>DATA.SAGA!$H337</f>
        <v>Formado</v>
      </c>
      <c r="E337" s="7" t="str">
        <f>IF(DATA.SAGA!J337="","*",DATA.SAGA!J337)</f>
        <v>RJ</v>
      </c>
      <c r="F337" s="7">
        <f>YEAR(DATA.SAGA!$B337)</f>
        <v>2020</v>
      </c>
      <c r="G337" s="8" t="str">
        <f>IF(OR($D337="Pré-Inscrito",$D337="Matriculado",$D337="Trancado"),
IF($A337="Mestrado",DATA.SAGA!$B337+(365*24/12),DATA.SAGA!$B337+(365*48/12)),"*")</f>
        <v>*</v>
      </c>
      <c r="H337" s="9" t="str">
        <f t="shared" si="30"/>
        <v>*</v>
      </c>
      <c r="I337" s="7">
        <f>IF(DATA.SAGA!$I337="","*",YEAR(DATA.SAGA!$I337))</f>
        <v>2022</v>
      </c>
      <c r="J337" s="9">
        <f ca="1">IF($D337="Formado",(DATA.SAGA!$I337-DATA.SAGA!$B337)/365*12,
IF(OR($D337="Pré-Inscrito",$D337="Matriculado",$D337="Pré-inscrito"),(TODAY()-DATA.SAGA!$B337)/365*12,"*"))</f>
        <v>25.249315068493146</v>
      </c>
      <c r="K337" s="9" t="str">
        <f t="shared" si="26"/>
        <v>Formado</v>
      </c>
      <c r="L337" s="9">
        <f t="shared" ca="1" si="27"/>
        <v>25.249315068493146</v>
      </c>
      <c r="M337" s="7" t="str">
        <f t="shared" ca="1" si="28"/>
        <v>Egresso</v>
      </c>
      <c r="N337" s="9" t="str">
        <f t="shared" si="29"/>
        <v>*</v>
      </c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7" t="str">
        <f>IF(LEFT(DATA.SAGA!$C338,8)="Mestrado","Mestrado",
IF(LEFT(DATA.SAGA!C338,9)="Doutorado","Doutorado",
"Pós-Doutorado"))</f>
        <v>Mestrado</v>
      </c>
      <c r="B338" s="7" t="str">
        <f>DATA.SAGA!$D338</f>
        <v>Fernanda da Silva Oliveira</v>
      </c>
      <c r="C338" s="7" t="str">
        <f>IF(DATA.SAGA!$F338="","Sem orientador",DATA.SAGA!$F338)</f>
        <v>Sem orientador</v>
      </c>
      <c r="D338" s="7" t="str">
        <f>DATA.SAGA!$H338</f>
        <v>Cancelado</v>
      </c>
      <c r="E338" s="7" t="str">
        <f>IF(DATA.SAGA!J338="","*",DATA.SAGA!J338)</f>
        <v>RJ</v>
      </c>
      <c r="F338" s="7">
        <f>YEAR(DATA.SAGA!$B338)</f>
        <v>2020</v>
      </c>
      <c r="G338" s="8" t="str">
        <f>IF(OR($D338="Pré-Inscrito",$D338="Matriculado",$D338="Trancado"),
IF($A338="Mestrado",DATA.SAGA!$B338+(365*24/12),DATA.SAGA!$B338+(365*48/12)),"*")</f>
        <v>*</v>
      </c>
      <c r="H338" s="9" t="str">
        <f t="shared" si="30"/>
        <v>*</v>
      </c>
      <c r="I338" s="7" t="str">
        <f>IF(DATA.SAGA!$I338="","*",YEAR(DATA.SAGA!$I338))</f>
        <v>*</v>
      </c>
      <c r="J338" s="9" t="str">
        <f ca="1">IF($D338="Formado",(DATA.SAGA!$I338-DATA.SAGA!$B338)/365*12,
IF(OR($D338="Pré-Inscrito",$D338="Matriculado",$D338="Pré-inscrito"),(TODAY()-DATA.SAGA!$B338)/365*12,"*"))</f>
        <v>*</v>
      </c>
      <c r="K338" s="9" t="str">
        <f t="shared" si="26"/>
        <v>Cancelado</v>
      </c>
      <c r="L338" s="9" t="str">
        <f t="shared" si="27"/>
        <v>*</v>
      </c>
      <c r="M338" s="7" t="str">
        <f t="shared" ca="1" si="28"/>
        <v>*</v>
      </c>
      <c r="N338" s="9" t="str">
        <f t="shared" si="29"/>
        <v>*</v>
      </c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7" t="str">
        <f>IF(LEFT(DATA.SAGA!$C339,8)="Mestrado","Mestrado",
IF(LEFT(DATA.SAGA!C339,9)="Doutorado","Doutorado",
"Pós-Doutorado"))</f>
        <v>Mestrado</v>
      </c>
      <c r="B339" s="7" t="str">
        <f>DATA.SAGA!$D339</f>
        <v>Pedro Granja Coutinho Pereira</v>
      </c>
      <c r="C339" s="7" t="str">
        <f>IF(DATA.SAGA!$F339="","Sem orientador",DATA.SAGA!$F339)</f>
        <v>FTO1137 - Ney Filho</v>
      </c>
      <c r="D339" s="7" t="str">
        <f>DATA.SAGA!$H339</f>
        <v>Matriculado</v>
      </c>
      <c r="E339" s="7" t="str">
        <f>IF(DATA.SAGA!J339="","*",DATA.SAGA!J339)</f>
        <v>RJ</v>
      </c>
      <c r="F339" s="7">
        <f>YEAR(DATA.SAGA!$B339)</f>
        <v>2020</v>
      </c>
      <c r="G339" s="8">
        <f>IF(OR($D339="Pré-Inscrito",$D339="Matriculado",$D339="Trancado"),
IF($A339="Mestrado",DATA.SAGA!$B339+(365*24/12),DATA.SAGA!$B339+(365*48/12)),"*")</f>
        <v>44605</v>
      </c>
      <c r="H339" s="9" t="str">
        <f t="shared" si="30"/>
        <v>2022-1</v>
      </c>
      <c r="I339" s="7" t="str">
        <f>IF(DATA.SAGA!$I339="","*",YEAR(DATA.SAGA!$I339))</f>
        <v>*</v>
      </c>
      <c r="J339" s="9">
        <f ca="1">IF($D339="Formado",(DATA.SAGA!$I339-DATA.SAGA!$B339)/365*12,
IF(OR($D339="Pré-Inscrito",$D339="Matriculado",$D339="Pré-inscrito"),(TODAY()-DATA.SAGA!$B339)/365*12,"*"))</f>
        <v>37.183561643835617</v>
      </c>
      <c r="K339" s="9" t="str">
        <f t="shared" ca="1" si="26"/>
        <v>JUBILAR</v>
      </c>
      <c r="L339" s="9" t="str">
        <f t="shared" ca="1" si="27"/>
        <v>*</v>
      </c>
      <c r="M339" s="7" t="str">
        <f t="shared" ca="1" si="28"/>
        <v>*</v>
      </c>
      <c r="N339" s="9" t="str">
        <f t="shared" si="29"/>
        <v>*</v>
      </c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7" t="str">
        <f>IF(LEFT(DATA.SAGA!$C340,8)="Mestrado","Mestrado",
IF(LEFT(DATA.SAGA!C340,9)="Doutorado","Doutorado",
"Pós-Doutorado"))</f>
        <v>Mestrado</v>
      </c>
      <c r="B340" s="7" t="str">
        <f>DATA.SAGA!$D340</f>
        <v>Viviane Bastos de Brito Alves</v>
      </c>
      <c r="C340" s="7" t="str">
        <f>IF(DATA.SAGA!$F340="","Sem orientador",DATA.SAGA!$F340)</f>
        <v>FTO1140 - Igor Jesus</v>
      </c>
      <c r="D340" s="7" t="str">
        <f>DATA.SAGA!$H340</f>
        <v>Formado</v>
      </c>
      <c r="E340" s="7" t="str">
        <f>IF(DATA.SAGA!J340="","*",DATA.SAGA!J340)</f>
        <v>RJ</v>
      </c>
      <c r="F340" s="7">
        <f>YEAR(DATA.SAGA!$B340)</f>
        <v>2020</v>
      </c>
      <c r="G340" s="8" t="str">
        <f>IF(OR($D340="Pré-Inscrito",$D340="Matriculado",$D340="Trancado"),
IF($A340="Mestrado",DATA.SAGA!$B340+(365*24/12),DATA.SAGA!$B340+(365*48/12)),"*")</f>
        <v>*</v>
      </c>
      <c r="H340" s="9" t="str">
        <f t="shared" si="30"/>
        <v>*</v>
      </c>
      <c r="I340" s="7">
        <f>IF(DATA.SAGA!$I340="","*",YEAR(DATA.SAGA!$I340))</f>
        <v>2023</v>
      </c>
      <c r="J340" s="9">
        <f ca="1">IF($D340="Formado",(DATA.SAGA!$I340-DATA.SAGA!$B340)/365*12,
IF(OR($D340="Pré-Inscrito",$D340="Matriculado",$D340="Pré-inscrito"),(TODAY()-DATA.SAGA!$B340)/365*12,"*"))</f>
        <v>36.032876712328772</v>
      </c>
      <c r="K340" s="9" t="str">
        <f t="shared" si="26"/>
        <v>Formado</v>
      </c>
      <c r="L340" s="9">
        <f t="shared" ca="1" si="27"/>
        <v>36.032876712328772</v>
      </c>
      <c r="M340" s="7" t="str">
        <f t="shared" ca="1" si="28"/>
        <v>Egresso</v>
      </c>
      <c r="N340" s="9" t="str">
        <f t="shared" si="29"/>
        <v>*</v>
      </c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7" t="str">
        <f>IF(LEFT(DATA.SAGA!$C341,8)="Mestrado","Mestrado",
IF(LEFT(DATA.SAGA!C341,9)="Doutorado","Doutorado",
"Pós-Doutorado"))</f>
        <v>Mestrado</v>
      </c>
      <c r="B341" s="7" t="str">
        <f>DATA.SAGA!$D341</f>
        <v>Anabelle Barros de Carvalho</v>
      </c>
      <c r="C341" s="7" t="str">
        <f>IF(DATA.SAGA!$F341="","Sem orientador",DATA.SAGA!$F341)</f>
        <v>FTO1137 - Ney Filho</v>
      </c>
      <c r="D341" s="7" t="str">
        <f>DATA.SAGA!$H341</f>
        <v>Formado</v>
      </c>
      <c r="E341" s="7" t="str">
        <f>IF(DATA.SAGA!J341="","*",DATA.SAGA!J341)</f>
        <v>PB</v>
      </c>
      <c r="F341" s="7">
        <f>YEAR(DATA.SAGA!$B341)</f>
        <v>2020</v>
      </c>
      <c r="G341" s="8" t="str">
        <f>IF(OR($D341="Pré-Inscrito",$D341="Matriculado",$D341="Trancado"),
IF($A341="Mestrado",DATA.SAGA!$B341+(365*24/12),DATA.SAGA!$B341+(365*48/12)),"*")</f>
        <v>*</v>
      </c>
      <c r="H341" s="9" t="str">
        <f t="shared" si="30"/>
        <v>*</v>
      </c>
      <c r="I341" s="7">
        <f>IF(DATA.SAGA!$I341="","*",YEAR(DATA.SAGA!$I341))</f>
        <v>2022</v>
      </c>
      <c r="J341" s="9">
        <f ca="1">IF($D341="Formado",(DATA.SAGA!$I341-DATA.SAGA!$B341)/365*12,
IF(OR($D341="Pré-Inscrito",$D341="Matriculado",$D341="Pré-inscrito"),(TODAY()-DATA.SAGA!$B341)/365*12,"*"))</f>
        <v>29.589041095890412</v>
      </c>
      <c r="K341" s="9" t="str">
        <f t="shared" si="26"/>
        <v>Formado</v>
      </c>
      <c r="L341" s="9">
        <f t="shared" ca="1" si="27"/>
        <v>29.589041095890412</v>
      </c>
      <c r="M341" s="7" t="str">
        <f t="shared" ca="1" si="28"/>
        <v>Egresso</v>
      </c>
      <c r="N341" s="9" t="str">
        <f t="shared" si="29"/>
        <v>*</v>
      </c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7" t="str">
        <f>IF(LEFT(DATA.SAGA!$C342,8)="Mestrado","Mestrado",
IF(LEFT(DATA.SAGA!C342,9)="Doutorado","Doutorado",
"Pós-Doutorado"))</f>
        <v>Mestrado</v>
      </c>
      <c r="B342" s="7" t="str">
        <f>DATA.SAGA!$D342</f>
        <v>Ana Lucia Cardozo Rosa</v>
      </c>
      <c r="C342" s="7" t="str">
        <f>IF(DATA.SAGA!$F342="","Sem orientador",DATA.SAGA!$F342)</f>
        <v>FTO1157 - Luciana Lunkes</v>
      </c>
      <c r="D342" s="7" t="str">
        <f>DATA.SAGA!$H342</f>
        <v>Matriculado</v>
      </c>
      <c r="E342" s="7" t="str">
        <f>IF(DATA.SAGA!J342="","*",DATA.SAGA!J342)</f>
        <v>RJ</v>
      </c>
      <c r="F342" s="7">
        <f>YEAR(DATA.SAGA!$B342)</f>
        <v>2020</v>
      </c>
      <c r="G342" s="8">
        <f>IF(OR($D342="Pré-Inscrito",$D342="Matriculado",$D342="Trancado"),
IF($A342="Mestrado",DATA.SAGA!$B342+(365*24/12),DATA.SAGA!$B342+(365*48/12)),"*")</f>
        <v>44605</v>
      </c>
      <c r="H342" s="9" t="str">
        <f t="shared" si="30"/>
        <v>2022-1</v>
      </c>
      <c r="I342" s="7" t="str">
        <f>IF(DATA.SAGA!$I342="","*",YEAR(DATA.SAGA!$I342))</f>
        <v>*</v>
      </c>
      <c r="J342" s="9">
        <f ca="1">IF($D342="Formado",(DATA.SAGA!$I342-DATA.SAGA!$B342)/365*12,
IF(OR($D342="Pré-Inscrito",$D342="Matriculado",$D342="Pré-inscrito"),(TODAY()-DATA.SAGA!$B342)/365*12,"*"))</f>
        <v>37.183561643835617</v>
      </c>
      <c r="K342" s="9" t="str">
        <f t="shared" ca="1" si="26"/>
        <v>JUBILAR</v>
      </c>
      <c r="L342" s="9" t="str">
        <f t="shared" ca="1" si="27"/>
        <v>*</v>
      </c>
      <c r="M342" s="7" t="str">
        <f t="shared" ca="1" si="28"/>
        <v>*</v>
      </c>
      <c r="N342" s="9" t="str">
        <f t="shared" si="29"/>
        <v>*</v>
      </c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7" t="str">
        <f>IF(LEFT(DATA.SAGA!$C343,8)="Mestrado","Mestrado",
IF(LEFT(DATA.SAGA!C343,9)="Doutorado","Doutorado",
"Pós-Doutorado"))</f>
        <v>Mestrado</v>
      </c>
      <c r="B343" s="7" t="str">
        <f>DATA.SAGA!$D343</f>
        <v>Aline Moreira Lima</v>
      </c>
      <c r="C343" s="7" t="str">
        <f>IF(DATA.SAGA!$F343="","Sem orientador",DATA.SAGA!$F343)</f>
        <v>Sem orientador</v>
      </c>
      <c r="D343" s="7" t="str">
        <f>DATA.SAGA!$H343</f>
        <v>Trancado</v>
      </c>
      <c r="E343" s="7" t="str">
        <f>IF(DATA.SAGA!J343="","*",DATA.SAGA!J343)</f>
        <v>RJ</v>
      </c>
      <c r="F343" s="7">
        <f>YEAR(DATA.SAGA!$B343)</f>
        <v>2020</v>
      </c>
      <c r="G343" s="8">
        <f>IF(OR($D343="Pré-Inscrito",$D343="Matriculado",$D343="Trancado"),
IF($A343="Mestrado",DATA.SAGA!$B343+(365*24/12),DATA.SAGA!$B343+(365*48/12)),"*")</f>
        <v>44608</v>
      </c>
      <c r="H343" s="9" t="str">
        <f t="shared" si="30"/>
        <v>*</v>
      </c>
      <c r="I343" s="7" t="str">
        <f>IF(DATA.SAGA!$I343="","*",YEAR(DATA.SAGA!$I343))</f>
        <v>*</v>
      </c>
      <c r="J343" s="9" t="str">
        <f ca="1">IF($D343="Formado",(DATA.SAGA!$I343-DATA.SAGA!$B343)/365*12,
IF(OR($D343="Pré-Inscrito",$D343="Matriculado",$D343="Pré-inscrito"),(TODAY()-DATA.SAGA!$B343)/365*12,"*"))</f>
        <v>*</v>
      </c>
      <c r="K343" s="9" t="str">
        <f t="shared" si="26"/>
        <v>Trancado</v>
      </c>
      <c r="L343" s="9" t="str">
        <f t="shared" si="27"/>
        <v>*</v>
      </c>
      <c r="M343" s="7" t="str">
        <f t="shared" ca="1" si="28"/>
        <v>*</v>
      </c>
      <c r="N343" s="9" t="str">
        <f t="shared" si="29"/>
        <v>*</v>
      </c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7" t="str">
        <f>IF(LEFT(DATA.SAGA!$C344,8)="Mestrado","Mestrado",
IF(LEFT(DATA.SAGA!C344,9)="Doutorado","Doutorado",
"Pós-Doutorado"))</f>
        <v>Mestrado</v>
      </c>
      <c r="B344" s="7" t="str">
        <f>DATA.SAGA!$D344</f>
        <v>Pedro Alves de Oliveira Neto</v>
      </c>
      <c r="C344" s="7" t="str">
        <f>IF(DATA.SAGA!$F344="","Sem orientador",DATA.SAGA!$F344)</f>
        <v>FTO1157 - Luciana Lunkes</v>
      </c>
      <c r="D344" s="7" t="str">
        <f>DATA.SAGA!$H344</f>
        <v>Matriculado</v>
      </c>
      <c r="E344" s="7" t="str">
        <f>IF(DATA.SAGA!J344="","*",DATA.SAGA!J344)</f>
        <v>PE</v>
      </c>
      <c r="F344" s="7">
        <f>YEAR(DATA.SAGA!$B344)</f>
        <v>2020</v>
      </c>
      <c r="G344" s="8">
        <f>IF(OR($D344="Pré-Inscrito",$D344="Matriculado",$D344="Trancado"),
IF($A344="Mestrado",DATA.SAGA!$B344+(365*24/12),DATA.SAGA!$B344+(365*48/12)),"*")</f>
        <v>44608</v>
      </c>
      <c r="H344" s="9" t="str">
        <f t="shared" si="30"/>
        <v>2022-1</v>
      </c>
      <c r="I344" s="7" t="str">
        <f>IF(DATA.SAGA!$I344="","*",YEAR(DATA.SAGA!$I344))</f>
        <v>*</v>
      </c>
      <c r="J344" s="9">
        <f ca="1">IF($D344="Formado",(DATA.SAGA!$I344-DATA.SAGA!$B344)/365*12,
IF(OR($D344="Pré-Inscrito",$D344="Matriculado",$D344="Pré-inscrito"),(TODAY()-DATA.SAGA!$B344)/365*12,"*"))</f>
        <v>37.084931506849315</v>
      </c>
      <c r="K344" s="9" t="str">
        <f t="shared" ca="1" si="26"/>
        <v>JUBILAR</v>
      </c>
      <c r="L344" s="9" t="str">
        <f t="shared" ca="1" si="27"/>
        <v>*</v>
      </c>
      <c r="M344" s="7" t="str">
        <f t="shared" ca="1" si="28"/>
        <v>*</v>
      </c>
      <c r="N344" s="9" t="str">
        <f t="shared" si="29"/>
        <v>*</v>
      </c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7" t="str">
        <f>IF(LEFT(DATA.SAGA!$C345,8)="Mestrado","Mestrado",
IF(LEFT(DATA.SAGA!C345,9)="Doutorado","Doutorado",
"Pós-Doutorado"))</f>
        <v>Mestrado</v>
      </c>
      <c r="B345" s="7" t="str">
        <f>DATA.SAGA!$D345</f>
        <v>Layana Cartaxo Oliveira</v>
      </c>
      <c r="C345" s="7" t="str">
        <f>IF(DATA.SAGA!$F345="","Sem orientador",DATA.SAGA!$F345)</f>
        <v>Sem orientador</v>
      </c>
      <c r="D345" s="7" t="str">
        <f>DATA.SAGA!$H345</f>
        <v>Cancelado</v>
      </c>
      <c r="E345" s="7" t="str">
        <f>IF(DATA.SAGA!J345="","*",DATA.SAGA!J345)</f>
        <v>PB</v>
      </c>
      <c r="F345" s="7">
        <f>YEAR(DATA.SAGA!$B345)</f>
        <v>2020</v>
      </c>
      <c r="G345" s="8" t="str">
        <f>IF(OR($D345="Pré-Inscrito",$D345="Matriculado",$D345="Trancado"),
IF($A345="Mestrado",DATA.SAGA!$B345+(365*24/12),DATA.SAGA!$B345+(365*48/12)),"*")</f>
        <v>*</v>
      </c>
      <c r="H345" s="9" t="str">
        <f t="shared" si="30"/>
        <v>*</v>
      </c>
      <c r="I345" s="7" t="str">
        <f>IF(DATA.SAGA!$I345="","*",YEAR(DATA.SAGA!$I345))</f>
        <v>*</v>
      </c>
      <c r="J345" s="9" t="str">
        <f ca="1">IF($D345="Formado",(DATA.SAGA!$I345-DATA.SAGA!$B345)/365*12,
IF(OR($D345="Pré-Inscrito",$D345="Matriculado",$D345="Pré-inscrito"),(TODAY()-DATA.SAGA!$B345)/365*12,"*"))</f>
        <v>*</v>
      </c>
      <c r="K345" s="9" t="str">
        <f t="shared" si="26"/>
        <v>Cancelado</v>
      </c>
      <c r="L345" s="9" t="str">
        <f t="shared" si="27"/>
        <v>*</v>
      </c>
      <c r="M345" s="7" t="str">
        <f t="shared" ca="1" si="28"/>
        <v>*</v>
      </c>
      <c r="N345" s="9" t="str">
        <f t="shared" si="29"/>
        <v>*</v>
      </c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7" t="str">
        <f>IF(LEFT(DATA.SAGA!$C346,8)="Mestrado","Mestrado",
IF(LEFT(DATA.SAGA!C346,9)="Doutorado","Doutorado",
"Pós-Doutorado"))</f>
        <v>Mestrado</v>
      </c>
      <c r="B346" s="7" t="str">
        <f>DATA.SAGA!$D346</f>
        <v>Maria Lidivânia Batista Gomes</v>
      </c>
      <c r="C346" s="7" t="str">
        <f>IF(DATA.SAGA!$F346="","Sem orientador",DATA.SAGA!$F346)</f>
        <v>Sem orientador</v>
      </c>
      <c r="D346" s="7" t="str">
        <f>DATA.SAGA!$H346</f>
        <v>Cancelado</v>
      </c>
      <c r="E346" s="7" t="str">
        <f>IF(DATA.SAGA!J346="","*",DATA.SAGA!J346)</f>
        <v>CE</v>
      </c>
      <c r="F346" s="7">
        <f>YEAR(DATA.SAGA!$B346)</f>
        <v>2020</v>
      </c>
      <c r="G346" s="8" t="str">
        <f>IF(OR($D346="Pré-Inscrito",$D346="Matriculado",$D346="Trancado"),
IF($A346="Mestrado",DATA.SAGA!$B346+(365*24/12),DATA.SAGA!$B346+(365*48/12)),"*")</f>
        <v>*</v>
      </c>
      <c r="H346" s="9" t="str">
        <f t="shared" si="30"/>
        <v>*</v>
      </c>
      <c r="I346" s="7" t="str">
        <f>IF(DATA.SAGA!$I346="","*",YEAR(DATA.SAGA!$I346))</f>
        <v>*</v>
      </c>
      <c r="J346" s="9" t="str">
        <f ca="1">IF($D346="Formado",(DATA.SAGA!$I346-DATA.SAGA!$B346)/365*12,
IF(OR($D346="Pré-Inscrito",$D346="Matriculado",$D346="Pré-inscrito"),(TODAY()-DATA.SAGA!$B346)/365*12,"*"))</f>
        <v>*</v>
      </c>
      <c r="K346" s="9" t="str">
        <f t="shared" si="26"/>
        <v>Cancelado</v>
      </c>
      <c r="L346" s="9" t="str">
        <f t="shared" si="27"/>
        <v>*</v>
      </c>
      <c r="M346" s="7" t="str">
        <f t="shared" ca="1" si="28"/>
        <v>*</v>
      </c>
      <c r="N346" s="9" t="str">
        <f t="shared" si="29"/>
        <v>*</v>
      </c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7" t="str">
        <f>IF(LEFT(DATA.SAGA!$C347,8)="Mestrado","Mestrado",
IF(LEFT(DATA.SAGA!C347,9)="Doutorado","Doutorado",
"Pós-Doutorado"))</f>
        <v>Mestrado</v>
      </c>
      <c r="B347" s="7" t="str">
        <f>DATA.SAGA!$D347</f>
        <v>José Luiz Pierote</v>
      </c>
      <c r="C347" s="7" t="str">
        <f>IF(DATA.SAGA!$F347="","Sem orientador",DATA.SAGA!$F347)</f>
        <v>Sem orientador</v>
      </c>
      <c r="D347" s="7" t="str">
        <f>DATA.SAGA!$H347</f>
        <v>Cancelado</v>
      </c>
      <c r="E347" s="7" t="str">
        <f>IF(DATA.SAGA!J347="","*",DATA.SAGA!J347)</f>
        <v>RJ</v>
      </c>
      <c r="F347" s="7">
        <f>YEAR(DATA.SAGA!$B347)</f>
        <v>2020</v>
      </c>
      <c r="G347" s="8" t="str">
        <f>IF(OR($D347="Pré-Inscrito",$D347="Matriculado",$D347="Trancado"),
IF($A347="Mestrado",DATA.SAGA!$B347+(365*24/12),DATA.SAGA!$B347+(365*48/12)),"*")</f>
        <v>*</v>
      </c>
      <c r="H347" s="9" t="str">
        <f t="shared" si="30"/>
        <v>*</v>
      </c>
      <c r="I347" s="7" t="str">
        <f>IF(DATA.SAGA!$I347="","*",YEAR(DATA.SAGA!$I347))</f>
        <v>*</v>
      </c>
      <c r="J347" s="9" t="str">
        <f ca="1">IF($D347="Formado",(DATA.SAGA!$I347-DATA.SAGA!$B347)/365*12,
IF(OR($D347="Pré-Inscrito",$D347="Matriculado",$D347="Pré-inscrito"),(TODAY()-DATA.SAGA!$B347)/365*12,"*"))</f>
        <v>*</v>
      </c>
      <c r="K347" s="9" t="str">
        <f t="shared" si="26"/>
        <v>Cancelado</v>
      </c>
      <c r="L347" s="9" t="str">
        <f t="shared" si="27"/>
        <v>*</v>
      </c>
      <c r="M347" s="7" t="str">
        <f t="shared" ca="1" si="28"/>
        <v>*</v>
      </c>
      <c r="N347" s="9" t="str">
        <f t="shared" si="29"/>
        <v>*</v>
      </c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7" t="str">
        <f>IF(LEFT(DATA.SAGA!$C348,8)="Mestrado","Mestrado",
IF(LEFT(DATA.SAGA!C348,9)="Doutorado","Doutorado",
"Pós-Doutorado"))</f>
        <v>Doutorado</v>
      </c>
      <c r="B348" s="7" t="str">
        <f>DATA.SAGA!$D348</f>
        <v>Nathália Alves de Oliveira Saraiva</v>
      </c>
      <c r="C348" s="7" t="str">
        <f>IF(DATA.SAGA!$F348="","Sem orientador",DATA.SAGA!$F348)</f>
        <v>FTO1101 - Agnaldo Lopes</v>
      </c>
      <c r="D348" s="7" t="str">
        <f>DATA.SAGA!$H348</f>
        <v>Matriculado</v>
      </c>
      <c r="E348" s="7" t="str">
        <f>IF(DATA.SAGA!J348="","*",DATA.SAGA!J348)</f>
        <v>RJ</v>
      </c>
      <c r="F348" s="7">
        <f>YEAR(DATA.SAGA!$B348)</f>
        <v>2020</v>
      </c>
      <c r="G348" s="8">
        <f>IF(OR($D348="Pré-Inscrito",$D348="Matriculado",$D348="Trancado"),
IF($A348="Mestrado",DATA.SAGA!$B348+(365*24/12),DATA.SAGA!$B348+(365*48/12)),"*")</f>
        <v>45376</v>
      </c>
      <c r="H348" s="9" t="str">
        <f t="shared" si="30"/>
        <v>2024-1</v>
      </c>
      <c r="I348" s="7" t="str">
        <f>IF(DATA.SAGA!$I348="","*",YEAR(DATA.SAGA!$I348))</f>
        <v>*</v>
      </c>
      <c r="J348" s="9">
        <f ca="1">IF($D348="Formado",(DATA.SAGA!$I348-DATA.SAGA!$B348)/365*12,
IF(OR($D348="Pré-Inscrito",$D348="Matriculado",$D348="Pré-inscrito"),(TODAY()-DATA.SAGA!$B348)/365*12,"*"))</f>
        <v>35.835616438356162</v>
      </c>
      <c r="K348" s="9" t="str">
        <f t="shared" ca="1" si="26"/>
        <v>Matriculado</v>
      </c>
      <c r="L348" s="9" t="str">
        <f t="shared" ca="1" si="27"/>
        <v>*</v>
      </c>
      <c r="M348" s="7" t="str">
        <f t="shared" ca="1" si="28"/>
        <v>*</v>
      </c>
      <c r="N348" s="9" t="str">
        <f t="shared" si="29"/>
        <v>Sim</v>
      </c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7" t="str">
        <f>IF(LEFT(DATA.SAGA!$C349,8)="Mestrado","Mestrado",
IF(LEFT(DATA.SAGA!C349,9)="Doutorado","Doutorado",
"Pós-Doutorado"))</f>
        <v>Doutorado</v>
      </c>
      <c r="B349" s="7" t="str">
        <f>DATA.SAGA!$D349</f>
        <v>Gustavo Felicio Telles</v>
      </c>
      <c r="C349" s="7" t="str">
        <f>IF(DATA.SAGA!$F349="","Sem orientador",DATA.SAGA!$F349)</f>
        <v>FTO1124 - Leandro Nogueira</v>
      </c>
      <c r="D349" s="7" t="str">
        <f>DATA.SAGA!$H349</f>
        <v>Matriculado</v>
      </c>
      <c r="E349" s="7" t="str">
        <f>IF(DATA.SAGA!J349="","*",DATA.SAGA!J349)</f>
        <v>RJ</v>
      </c>
      <c r="F349" s="7">
        <f>YEAR(DATA.SAGA!$B349)</f>
        <v>2020</v>
      </c>
      <c r="G349" s="8">
        <f>IF(OR($D349="Pré-Inscrito",$D349="Matriculado",$D349="Trancado"),
IF($A349="Mestrado",DATA.SAGA!$B349+(365*24/12),DATA.SAGA!$B349+(365*48/12)),"*")</f>
        <v>45419</v>
      </c>
      <c r="H349" s="9" t="str">
        <f t="shared" si="30"/>
        <v>2024-1</v>
      </c>
      <c r="I349" s="7" t="str">
        <f>IF(DATA.SAGA!$I349="","*",YEAR(DATA.SAGA!$I349))</f>
        <v>*</v>
      </c>
      <c r="J349" s="9">
        <f ca="1">IF($D349="Formado",(DATA.SAGA!$I349-DATA.SAGA!$B349)/365*12,
IF(OR($D349="Pré-Inscrito",$D349="Matriculado",$D349="Pré-inscrito"),(TODAY()-DATA.SAGA!$B349)/365*12,"*"))</f>
        <v>34.421917808219177</v>
      </c>
      <c r="K349" s="9" t="str">
        <f t="shared" ca="1" si="26"/>
        <v>Matriculado</v>
      </c>
      <c r="L349" s="9" t="str">
        <f t="shared" ca="1" si="27"/>
        <v>*</v>
      </c>
      <c r="M349" s="7" t="str">
        <f t="shared" ca="1" si="28"/>
        <v>*</v>
      </c>
      <c r="N349" s="9" t="str">
        <f t="shared" si="29"/>
        <v>Sim</v>
      </c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7" t="str">
        <f>IF(LEFT(DATA.SAGA!$C350,8)="Mestrado","Mestrado",
IF(LEFT(DATA.SAGA!C350,9)="Doutorado","Doutorado",
"Pós-Doutorado"))</f>
        <v>Doutorado</v>
      </c>
      <c r="B350" s="7" t="str">
        <f>DATA.SAGA!$D350</f>
        <v>Bruno Senos Queiroz Gomes</v>
      </c>
      <c r="C350" s="7" t="str">
        <f>IF(DATA.SAGA!$F350="","Sem orientador",DATA.SAGA!$F350)</f>
        <v>Sem orientador</v>
      </c>
      <c r="D350" s="7" t="str">
        <f>DATA.SAGA!$H350</f>
        <v>Desligado</v>
      </c>
      <c r="E350" s="7" t="str">
        <f>IF(DATA.SAGA!J350="","*",DATA.SAGA!J350)</f>
        <v>RJ</v>
      </c>
      <c r="F350" s="7">
        <f>YEAR(DATA.SAGA!$B350)</f>
        <v>2020</v>
      </c>
      <c r="G350" s="8" t="str">
        <f>IF(OR($D350="Pré-Inscrito",$D350="Matriculado",$D350="Trancado"),
IF($A350="Mestrado",DATA.SAGA!$B350+(365*24/12),DATA.SAGA!$B350+(365*48/12)),"*")</f>
        <v>*</v>
      </c>
      <c r="H350" s="9" t="str">
        <f t="shared" si="30"/>
        <v>*</v>
      </c>
      <c r="I350" s="7" t="str">
        <f>IF(DATA.SAGA!$I350="","*",YEAR(DATA.SAGA!$I350))</f>
        <v>*</v>
      </c>
      <c r="J350" s="9" t="str">
        <f ca="1">IF($D350="Formado",(DATA.SAGA!$I350-DATA.SAGA!$B350)/365*12,
IF(OR($D350="Pré-Inscrito",$D350="Matriculado",$D350="Pré-inscrito"),(TODAY()-DATA.SAGA!$B350)/365*12,"*"))</f>
        <v>*</v>
      </c>
      <c r="K350" s="9" t="str">
        <f t="shared" si="26"/>
        <v>Desligado</v>
      </c>
      <c r="L350" s="9" t="str">
        <f t="shared" si="27"/>
        <v>*</v>
      </c>
      <c r="M350" s="7" t="str">
        <f t="shared" ca="1" si="28"/>
        <v>*</v>
      </c>
      <c r="N350" s="9" t="str">
        <f t="shared" si="29"/>
        <v>Sim</v>
      </c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7" t="str">
        <f>IF(LEFT(DATA.SAGA!$C351,8)="Mestrado","Mestrado",
IF(LEFT(DATA.SAGA!C351,9)="Doutorado","Doutorado",
"Pós-Doutorado"))</f>
        <v>Mestrado</v>
      </c>
      <c r="B351" s="7" t="str">
        <f>DATA.SAGA!$D351</f>
        <v>Enrico Seixas Goldoni</v>
      </c>
      <c r="C351" s="7" t="str">
        <f>IF(DATA.SAGA!$F351="","Sem orientador",DATA.SAGA!$F351)</f>
        <v>FTO1124 - Leandro Nogueira</v>
      </c>
      <c r="D351" s="7" t="str">
        <f>DATA.SAGA!$H351</f>
        <v>Formado</v>
      </c>
      <c r="E351" s="7" t="str">
        <f>IF(DATA.SAGA!J351="","*",DATA.SAGA!J351)</f>
        <v>RJ</v>
      </c>
      <c r="F351" s="7">
        <f>YEAR(DATA.SAGA!$B351)</f>
        <v>2020</v>
      </c>
      <c r="G351" s="8" t="str">
        <f>IF(OR($D351="Pré-Inscrito",$D351="Matriculado",$D351="Trancado"),
IF($A351="Mestrado",DATA.SAGA!$B351+(365*24/12),DATA.SAGA!$B351+(365*48/12)),"*")</f>
        <v>*</v>
      </c>
      <c r="H351" s="9" t="str">
        <f t="shared" si="30"/>
        <v>*</v>
      </c>
      <c r="I351" s="7">
        <f>IF(DATA.SAGA!$I351="","*",YEAR(DATA.SAGA!$I351))</f>
        <v>2022</v>
      </c>
      <c r="J351" s="9">
        <f ca="1">IF($D351="Formado",(DATA.SAGA!$I351-DATA.SAGA!$B351)/365*12,
IF(OR($D351="Pré-Inscrito",$D351="Matriculado",$D351="Pré-inscrito"),(TODAY()-DATA.SAGA!$B351)/365*12,"*"))</f>
        <v>24.361643835616441</v>
      </c>
      <c r="K351" s="9" t="str">
        <f t="shared" si="26"/>
        <v>Formado</v>
      </c>
      <c r="L351" s="9">
        <f t="shared" ca="1" si="27"/>
        <v>24.361643835616441</v>
      </c>
      <c r="M351" s="7" t="str">
        <f t="shared" ca="1" si="28"/>
        <v>Egresso</v>
      </c>
      <c r="N351" s="9" t="str">
        <f t="shared" si="29"/>
        <v>*</v>
      </c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7" t="str">
        <f>IF(LEFT(DATA.SAGA!$C352,8)="Mestrado","Mestrado",
IF(LEFT(DATA.SAGA!C352,9)="Doutorado","Doutorado",
"Pós-Doutorado"))</f>
        <v>Mestrado</v>
      </c>
      <c r="B352" s="7" t="str">
        <f>DATA.SAGA!$D352</f>
        <v>Tatiana Conceição Pereira de Oliveira</v>
      </c>
      <c r="C352" s="7" t="str">
        <f>IF(DATA.SAGA!$F352="","Sem orientador",DATA.SAGA!$F352)</f>
        <v>FTO1101 - Agnaldo Lopes</v>
      </c>
      <c r="D352" s="7" t="str">
        <f>DATA.SAGA!$H352</f>
        <v>Formado</v>
      </c>
      <c r="E352" s="7" t="str">
        <f>IF(DATA.SAGA!J352="","*",DATA.SAGA!J352)</f>
        <v>RJ</v>
      </c>
      <c r="F352" s="7">
        <f>YEAR(DATA.SAGA!$B352)</f>
        <v>2020</v>
      </c>
      <c r="G352" s="8" t="str">
        <f>IF(OR($D352="Pré-Inscrito",$D352="Matriculado",$D352="Trancado"),
IF($A352="Mestrado",DATA.SAGA!$B352+(365*24/12),DATA.SAGA!$B352+(365*48/12)),"*")</f>
        <v>*</v>
      </c>
      <c r="H352" s="9" t="str">
        <f t="shared" si="30"/>
        <v>*</v>
      </c>
      <c r="I352" s="7">
        <f>IF(DATA.SAGA!$I352="","*",YEAR(DATA.SAGA!$I352))</f>
        <v>2022</v>
      </c>
      <c r="J352" s="9">
        <f ca="1">IF($D352="Formado",(DATA.SAGA!$I352-DATA.SAGA!$B352)/365*12,
IF(OR($D352="Pré-Inscrito",$D352="Matriculado",$D352="Pré-inscrito"),(TODAY()-DATA.SAGA!$B352)/365*12,"*"))</f>
        <v>21.632876712328766</v>
      </c>
      <c r="K352" s="9" t="str">
        <f t="shared" si="26"/>
        <v>Formado</v>
      </c>
      <c r="L352" s="9">
        <f t="shared" ca="1" si="27"/>
        <v>21.632876712328766</v>
      </c>
      <c r="M352" s="7" t="str">
        <f t="shared" ca="1" si="28"/>
        <v>Egresso</v>
      </c>
      <c r="N352" s="9" t="str">
        <f t="shared" si="29"/>
        <v>*</v>
      </c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7" t="str">
        <f>IF(LEFT(DATA.SAGA!$C353,8)="Mestrado","Mestrado",
IF(LEFT(DATA.SAGA!C353,9)="Doutorado","Doutorado",
"Pós-Doutorado"))</f>
        <v>Doutorado</v>
      </c>
      <c r="B353" s="7" t="str">
        <f>DATA.SAGA!$D353</f>
        <v>Ana Carolina Brandão Assis</v>
      </c>
      <c r="C353" s="7" t="str">
        <f>IF(DATA.SAGA!$F353="","Sem orientador",DATA.SAGA!$F353)</f>
        <v>Sem orientador</v>
      </c>
      <c r="D353" s="7" t="str">
        <f>DATA.SAGA!$H353</f>
        <v>Cancelado</v>
      </c>
      <c r="E353" s="7" t="str">
        <f>IF(DATA.SAGA!J353="","*",DATA.SAGA!J353)</f>
        <v>RJ</v>
      </c>
      <c r="F353" s="7">
        <f>YEAR(DATA.SAGA!$B353)</f>
        <v>2020</v>
      </c>
      <c r="G353" s="8" t="str">
        <f>IF(OR($D353="Pré-Inscrito",$D353="Matriculado",$D353="Trancado"),
IF($A353="Mestrado",DATA.SAGA!$B353+(365*24/12),DATA.SAGA!$B353+(365*48/12)),"*")</f>
        <v>*</v>
      </c>
      <c r="H353" s="9" t="str">
        <f t="shared" si="30"/>
        <v>*</v>
      </c>
      <c r="I353" s="7" t="str">
        <f>IF(DATA.SAGA!$I353="","*",YEAR(DATA.SAGA!$I353))</f>
        <v>*</v>
      </c>
      <c r="J353" s="9" t="str">
        <f ca="1">IF($D353="Formado",(DATA.SAGA!$I353-DATA.SAGA!$B353)/365*12,
IF(OR($D353="Pré-Inscrito",$D353="Matriculado",$D353="Pré-inscrito"),(TODAY()-DATA.SAGA!$B353)/365*12,"*"))</f>
        <v>*</v>
      </c>
      <c r="K353" s="9" t="str">
        <f t="shared" si="26"/>
        <v>Cancelado</v>
      </c>
      <c r="L353" s="9" t="str">
        <f t="shared" si="27"/>
        <v>*</v>
      </c>
      <c r="M353" s="7" t="str">
        <f t="shared" ca="1" si="28"/>
        <v>*</v>
      </c>
      <c r="N353" s="9" t="str">
        <f t="shared" si="29"/>
        <v>Sim</v>
      </c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7" t="str">
        <f>IF(LEFT(DATA.SAGA!$C354,8)="Mestrado","Mestrado",
IF(LEFT(DATA.SAGA!C354,9)="Doutorado","Doutorado",
"Pós-Doutorado"))</f>
        <v>Doutorado</v>
      </c>
      <c r="B354" s="7" t="str">
        <f>DATA.SAGA!$D354</f>
        <v>Jorge Marcelo Titiry Pinto</v>
      </c>
      <c r="C354" s="7" t="str">
        <f>IF(DATA.SAGA!$F354="","Sem orientador",DATA.SAGA!$F354)</f>
        <v>Sem orientador</v>
      </c>
      <c r="D354" s="7" t="str">
        <f>DATA.SAGA!$H354</f>
        <v>Desligado</v>
      </c>
      <c r="E354" s="7" t="str">
        <f>IF(DATA.SAGA!J354="","*",DATA.SAGA!J354)</f>
        <v>RJ</v>
      </c>
      <c r="F354" s="7">
        <f>YEAR(DATA.SAGA!$B354)</f>
        <v>2020</v>
      </c>
      <c r="G354" s="8" t="str">
        <f>IF(OR($D354="Pré-Inscrito",$D354="Matriculado",$D354="Trancado"),
IF($A354="Mestrado",DATA.SAGA!$B354+(365*24/12),DATA.SAGA!$B354+(365*48/12)),"*")</f>
        <v>*</v>
      </c>
      <c r="H354" s="9" t="str">
        <f t="shared" si="30"/>
        <v>*</v>
      </c>
      <c r="I354" s="7" t="str">
        <f>IF(DATA.SAGA!$I354="","*",YEAR(DATA.SAGA!$I354))</f>
        <v>*</v>
      </c>
      <c r="J354" s="9" t="str">
        <f ca="1">IF($D354="Formado",(DATA.SAGA!$I354-DATA.SAGA!$B354)/365*12,
IF(OR($D354="Pré-Inscrito",$D354="Matriculado",$D354="Pré-inscrito"),(TODAY()-DATA.SAGA!$B354)/365*12,"*"))</f>
        <v>*</v>
      </c>
      <c r="K354" s="9" t="str">
        <f t="shared" si="26"/>
        <v>Desligado</v>
      </c>
      <c r="L354" s="9" t="str">
        <f t="shared" si="27"/>
        <v>*</v>
      </c>
      <c r="M354" s="7" t="str">
        <f t="shared" ca="1" si="28"/>
        <v>*</v>
      </c>
      <c r="N354" s="9" t="str">
        <f t="shared" si="29"/>
        <v>*</v>
      </c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7" t="str">
        <f>IF(LEFT(DATA.SAGA!$C355,8)="Mestrado","Mestrado",
IF(LEFT(DATA.SAGA!C355,9)="Doutorado","Doutorado",
"Pós-Doutorado"))</f>
        <v>Mestrado</v>
      </c>
      <c r="B355" s="7" t="str">
        <f>DATA.SAGA!$D355</f>
        <v>Michelle de Aguiar Zacaria</v>
      </c>
      <c r="C355" s="7" t="str">
        <f>IF(DATA.SAGA!$F355="","Sem orientador",DATA.SAGA!$F355)</f>
        <v>FTO1063 - Luis Felipe Reis</v>
      </c>
      <c r="D355" s="7" t="str">
        <f>DATA.SAGA!$H355</f>
        <v>Matriculado</v>
      </c>
      <c r="E355" s="7" t="str">
        <f>IF(DATA.SAGA!J355="","*",DATA.SAGA!J355)</f>
        <v>PR</v>
      </c>
      <c r="F355" s="7">
        <f>YEAR(DATA.SAGA!$B355)</f>
        <v>2020</v>
      </c>
      <c r="G355" s="8">
        <f>IF(OR($D355="Pré-Inscrito",$D355="Matriculado",$D355="Trancado"),
IF($A355="Mestrado",DATA.SAGA!$B355+(365*24/12),DATA.SAGA!$B355+(365*48/12)),"*")</f>
        <v>44783</v>
      </c>
      <c r="H355" s="9" t="str">
        <f t="shared" si="30"/>
        <v>2022-2</v>
      </c>
      <c r="I355" s="7" t="str">
        <f>IF(DATA.SAGA!$I355="","*",YEAR(DATA.SAGA!$I355))</f>
        <v>*</v>
      </c>
      <c r="J355" s="9">
        <f ca="1">IF($D355="Formado",(DATA.SAGA!$I355-DATA.SAGA!$B355)/365*12,
IF(OR($D355="Pré-Inscrito",$D355="Matriculado",$D355="Pré-inscrito"),(TODAY()-DATA.SAGA!$B355)/365*12,"*"))</f>
        <v>31.331506849315069</v>
      </c>
      <c r="K355" s="9" t="str">
        <f t="shared" ca="1" si="26"/>
        <v>Defesa EM ATRASO</v>
      </c>
      <c r="L355" s="9" t="str">
        <f t="shared" ca="1" si="27"/>
        <v>*</v>
      </c>
      <c r="M355" s="7" t="str">
        <f t="shared" ca="1" si="28"/>
        <v>*</v>
      </c>
      <c r="N355" s="9" t="str">
        <f t="shared" si="29"/>
        <v>*</v>
      </c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7" t="str">
        <f>IF(LEFT(DATA.SAGA!$C356,8)="Mestrado","Mestrado",
IF(LEFT(DATA.SAGA!C356,9)="Doutorado","Doutorado",
"Pós-Doutorado"))</f>
        <v>Mestrado</v>
      </c>
      <c r="B356" s="7" t="str">
        <f>DATA.SAGA!$D356</f>
        <v>Paloma Moreira Martins</v>
      </c>
      <c r="C356" s="7" t="str">
        <f>IF(DATA.SAGA!$F356="","Sem orientador",DATA.SAGA!$F356)</f>
        <v>FTO1063 - Luis Felipe Reis</v>
      </c>
      <c r="D356" s="7" t="str">
        <f>DATA.SAGA!$H356</f>
        <v>Matriculado</v>
      </c>
      <c r="E356" s="7" t="str">
        <f>IF(DATA.SAGA!J356="","*",DATA.SAGA!J356)</f>
        <v>RJ</v>
      </c>
      <c r="F356" s="7">
        <f>YEAR(DATA.SAGA!$B356)</f>
        <v>2020</v>
      </c>
      <c r="G356" s="8">
        <f>IF(OR($D356="Pré-Inscrito",$D356="Matriculado",$D356="Trancado"),
IF($A356="Mestrado",DATA.SAGA!$B356+(365*24/12),DATA.SAGA!$B356+(365*48/12)),"*")</f>
        <v>44783</v>
      </c>
      <c r="H356" s="9" t="str">
        <f t="shared" si="30"/>
        <v>2022-2</v>
      </c>
      <c r="I356" s="7" t="str">
        <f>IF(DATA.SAGA!$I356="","*",YEAR(DATA.SAGA!$I356))</f>
        <v>*</v>
      </c>
      <c r="J356" s="9">
        <f ca="1">IF($D356="Formado",(DATA.SAGA!$I356-DATA.SAGA!$B356)/365*12,
IF(OR($D356="Pré-Inscrito",$D356="Matriculado",$D356="Pré-inscrito"),(TODAY()-DATA.SAGA!$B356)/365*12,"*"))</f>
        <v>31.331506849315069</v>
      </c>
      <c r="K356" s="9" t="str">
        <f t="shared" ca="1" si="26"/>
        <v>Defesa EM ATRASO</v>
      </c>
      <c r="L356" s="9" t="str">
        <f t="shared" ca="1" si="27"/>
        <v>*</v>
      </c>
      <c r="M356" s="7" t="str">
        <f t="shared" ca="1" si="28"/>
        <v>*</v>
      </c>
      <c r="N356" s="9" t="str">
        <f t="shared" si="29"/>
        <v>*</v>
      </c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7" t="str">
        <f>IF(LEFT(DATA.SAGA!$C357,8)="Mestrado","Mestrado",
IF(LEFT(DATA.SAGA!C357,9)="Doutorado","Doutorado",
"Pós-Doutorado"))</f>
        <v>Mestrado</v>
      </c>
      <c r="B357" s="7" t="str">
        <f>DATA.SAGA!$D357</f>
        <v>Guilherme Jean Pessanha Campos</v>
      </c>
      <c r="C357" s="7" t="str">
        <f>IF(DATA.SAGA!$F357="","Sem orientador",DATA.SAGA!$F357)</f>
        <v>Sem orientador</v>
      </c>
      <c r="D357" s="7" t="str">
        <f>DATA.SAGA!$H357</f>
        <v>Desligado</v>
      </c>
      <c r="E357" s="7" t="str">
        <f>IF(DATA.SAGA!J357="","*",DATA.SAGA!J357)</f>
        <v>RJ</v>
      </c>
      <c r="F357" s="7">
        <f>YEAR(DATA.SAGA!$B357)</f>
        <v>2020</v>
      </c>
      <c r="G357" s="8" t="str">
        <f>IF(OR($D357="Pré-Inscrito",$D357="Matriculado",$D357="Trancado"),
IF($A357="Mestrado",DATA.SAGA!$B357+(365*24/12),DATA.SAGA!$B357+(365*48/12)),"*")</f>
        <v>*</v>
      </c>
      <c r="H357" s="9" t="str">
        <f t="shared" si="30"/>
        <v>*</v>
      </c>
      <c r="I357" s="7" t="str">
        <f>IF(DATA.SAGA!$I357="","*",YEAR(DATA.SAGA!$I357))</f>
        <v>*</v>
      </c>
      <c r="J357" s="9" t="str">
        <f ca="1">IF($D357="Formado",(DATA.SAGA!$I357-DATA.SAGA!$B357)/365*12,
IF(OR($D357="Pré-Inscrito",$D357="Matriculado",$D357="Pré-inscrito"),(TODAY()-DATA.SAGA!$B357)/365*12,"*"))</f>
        <v>*</v>
      </c>
      <c r="K357" s="9" t="str">
        <f t="shared" si="26"/>
        <v>Desligado</v>
      </c>
      <c r="L357" s="9" t="str">
        <f t="shared" si="27"/>
        <v>*</v>
      </c>
      <c r="M357" s="7" t="str">
        <f t="shared" ca="1" si="28"/>
        <v>*</v>
      </c>
      <c r="N357" s="9" t="str">
        <f t="shared" si="29"/>
        <v>*</v>
      </c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7" t="str">
        <f>IF(LEFT(DATA.SAGA!$C358,8)="Mestrado","Mestrado",
IF(LEFT(DATA.SAGA!C358,9)="Doutorado","Doutorado",
"Pós-Doutorado"))</f>
        <v>Mestrado</v>
      </c>
      <c r="B358" s="7" t="str">
        <f>DATA.SAGA!$D358</f>
        <v>Joana Belmar da Costa Rodrigues da Silva</v>
      </c>
      <c r="C358" s="7" t="str">
        <f>IF(DATA.SAGA!$F358="","Sem orientador",DATA.SAGA!$F358)</f>
        <v>EDF1074 - Patrícia Vigário</v>
      </c>
      <c r="D358" s="7" t="str">
        <f>DATA.SAGA!$H358</f>
        <v>Formado</v>
      </c>
      <c r="E358" s="7" t="str">
        <f>IF(DATA.SAGA!J358="","*",DATA.SAGA!J358)</f>
        <v>RJ</v>
      </c>
      <c r="F358" s="7">
        <f>YEAR(DATA.SAGA!$B358)</f>
        <v>2020</v>
      </c>
      <c r="G358" s="8" t="str">
        <f>IF(OR($D358="Pré-Inscrito",$D358="Matriculado",$D358="Trancado"),
IF($A358="Mestrado",DATA.SAGA!$B358+(365*24/12),DATA.SAGA!$B358+(365*48/12)),"*")</f>
        <v>*</v>
      </c>
      <c r="H358" s="9" t="str">
        <f t="shared" si="30"/>
        <v>*</v>
      </c>
      <c r="I358" s="7">
        <f>IF(DATA.SAGA!$I358="","*",YEAR(DATA.SAGA!$I358))</f>
        <v>2022</v>
      </c>
      <c r="J358" s="9">
        <f ca="1">IF($D358="Formado",(DATA.SAGA!$I358-DATA.SAGA!$B358)/365*12,
IF(OR($D358="Pré-Inscrito",$D358="Matriculado",$D358="Pré-inscrito"),(TODAY()-DATA.SAGA!$B358)/365*12,"*"))</f>
        <v>28.142465753424659</v>
      </c>
      <c r="K358" s="9" t="str">
        <f t="shared" si="26"/>
        <v>Formado</v>
      </c>
      <c r="L358" s="9">
        <f t="shared" ca="1" si="27"/>
        <v>28.142465753424659</v>
      </c>
      <c r="M358" s="7" t="str">
        <f t="shared" ca="1" si="28"/>
        <v>Egresso</v>
      </c>
      <c r="N358" s="9" t="str">
        <f t="shared" si="29"/>
        <v>*</v>
      </c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7" t="str">
        <f>IF(LEFT(DATA.SAGA!$C359,8)="Mestrado","Mestrado",
IF(LEFT(DATA.SAGA!C359,9)="Doutorado","Doutorado",
"Pós-Doutorado"))</f>
        <v>Mestrado</v>
      </c>
      <c r="B359" s="7" t="str">
        <f>DATA.SAGA!$D359</f>
        <v>Danielle Bueno Prata Agostinho</v>
      </c>
      <c r="C359" s="7" t="str">
        <f>IF(DATA.SAGA!$F359="","Sem orientador",DATA.SAGA!$F359)</f>
        <v>EDF1107 - Fabio Anjos</v>
      </c>
      <c r="D359" s="7" t="str">
        <f>DATA.SAGA!$H359</f>
        <v>Formado</v>
      </c>
      <c r="E359" s="7" t="str">
        <f>IF(DATA.SAGA!J359="","*",DATA.SAGA!J359)</f>
        <v>RJ</v>
      </c>
      <c r="F359" s="7">
        <f>YEAR(DATA.SAGA!$B359)</f>
        <v>2020</v>
      </c>
      <c r="G359" s="8" t="str">
        <f>IF(OR($D359="Pré-Inscrito",$D359="Matriculado",$D359="Trancado"),
IF($A359="Mestrado",DATA.SAGA!$B359+(365*24/12),DATA.SAGA!$B359+(365*48/12)),"*")</f>
        <v>*</v>
      </c>
      <c r="H359" s="9" t="str">
        <f t="shared" si="30"/>
        <v>*</v>
      </c>
      <c r="I359" s="7">
        <f>IF(DATA.SAGA!$I359="","*",YEAR(DATA.SAGA!$I359))</f>
        <v>2022</v>
      </c>
      <c r="J359" s="9">
        <f ca="1">IF($D359="Formado",(DATA.SAGA!$I359-DATA.SAGA!$B359)/365*12,
IF(OR($D359="Pré-Inscrito",$D359="Matriculado",$D359="Pré-inscrito"),(TODAY()-DATA.SAGA!$B359)/365*12,"*"))</f>
        <v>28.306849315068497</v>
      </c>
      <c r="K359" s="9" t="str">
        <f t="shared" si="26"/>
        <v>Formado</v>
      </c>
      <c r="L359" s="9">
        <f t="shared" ca="1" si="27"/>
        <v>28.306849315068497</v>
      </c>
      <c r="M359" s="7" t="str">
        <f t="shared" ca="1" si="28"/>
        <v>Egresso</v>
      </c>
      <c r="N359" s="9" t="str">
        <f t="shared" si="29"/>
        <v>*</v>
      </c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7" t="str">
        <f>IF(LEFT(DATA.SAGA!$C360,8)="Mestrado","Mestrado",
IF(LEFT(DATA.SAGA!C360,9)="Doutorado","Doutorado",
"Pós-Doutorado"))</f>
        <v>Mestrado</v>
      </c>
      <c r="B360" s="7" t="str">
        <f>DATA.SAGA!$D360</f>
        <v>Grasiele Martins Lobo Germano</v>
      </c>
      <c r="C360" s="7" t="str">
        <f>IF(DATA.SAGA!$F360="","Sem orientador",DATA.SAGA!$F360)</f>
        <v>FTO1096 - Arthur Ferreira</v>
      </c>
      <c r="D360" s="7" t="str">
        <f>DATA.SAGA!$H360</f>
        <v>Matriculado</v>
      </c>
      <c r="E360" s="7" t="str">
        <f>IF(DATA.SAGA!J360="","*",DATA.SAGA!J360)</f>
        <v>RJ</v>
      </c>
      <c r="F360" s="7">
        <f>YEAR(DATA.SAGA!$B360)</f>
        <v>2020</v>
      </c>
      <c r="G360" s="8">
        <f>IF(OR($D360="Pré-Inscrito",$D360="Matriculado",$D360="Trancado"),
IF($A360="Mestrado",DATA.SAGA!$B360+(365*24/12),DATA.SAGA!$B360+(365*48/12)),"*")</f>
        <v>44783</v>
      </c>
      <c r="H360" s="9" t="str">
        <f t="shared" si="30"/>
        <v>2022-2</v>
      </c>
      <c r="I360" s="7" t="str">
        <f>IF(DATA.SAGA!$I360="","*",YEAR(DATA.SAGA!$I360))</f>
        <v>*</v>
      </c>
      <c r="J360" s="9">
        <f ca="1">IF($D360="Formado",(DATA.SAGA!$I360-DATA.SAGA!$B360)/365*12,
IF(OR($D360="Pré-Inscrito",$D360="Matriculado",$D360="Pré-inscrito"),(TODAY()-DATA.SAGA!$B360)/365*12,"*"))</f>
        <v>31.331506849315069</v>
      </c>
      <c r="K360" s="9" t="str">
        <f t="shared" ca="1" si="26"/>
        <v>Defesa EM ATRASO</v>
      </c>
      <c r="L360" s="9" t="str">
        <f t="shared" ca="1" si="27"/>
        <v>*</v>
      </c>
      <c r="M360" s="7" t="str">
        <f t="shared" ca="1" si="28"/>
        <v>*</v>
      </c>
      <c r="N360" s="9" t="str">
        <f t="shared" si="29"/>
        <v>*</v>
      </c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7" t="str">
        <f>IF(LEFT(DATA.SAGA!$C361,8)="Mestrado","Mestrado",
IF(LEFT(DATA.SAGA!C361,9)="Doutorado","Doutorado",
"Pós-Doutorado"))</f>
        <v>Mestrado</v>
      </c>
      <c r="B361" s="7" t="str">
        <f>DATA.SAGA!$D361</f>
        <v>Michel Rodney Lourenço de Souza</v>
      </c>
      <c r="C361" s="7" t="str">
        <f>IF(DATA.SAGA!$F361="","Sem orientador",DATA.SAGA!$F361)</f>
        <v>EDF1074 - Patrícia Vigário</v>
      </c>
      <c r="D361" s="7" t="str">
        <f>DATA.SAGA!$H361</f>
        <v>Matriculado</v>
      </c>
      <c r="E361" s="7" t="str">
        <f>IF(DATA.SAGA!J361="","*",DATA.SAGA!J361)</f>
        <v>CE</v>
      </c>
      <c r="F361" s="7">
        <f>YEAR(DATA.SAGA!$B361)</f>
        <v>2020</v>
      </c>
      <c r="G361" s="8">
        <f>IF(OR($D361="Pré-Inscrito",$D361="Matriculado",$D361="Trancado"),
IF($A361="Mestrado",DATA.SAGA!$B361+(365*24/12),DATA.SAGA!$B361+(365*48/12)),"*")</f>
        <v>44783</v>
      </c>
      <c r="H361" s="9" t="str">
        <f t="shared" si="30"/>
        <v>2022-2</v>
      </c>
      <c r="I361" s="7" t="str">
        <f>IF(DATA.SAGA!$I361="","*",YEAR(DATA.SAGA!$I361))</f>
        <v>*</v>
      </c>
      <c r="J361" s="9">
        <f ca="1">IF($D361="Formado",(DATA.SAGA!$I361-DATA.SAGA!$B361)/365*12,
IF(OR($D361="Pré-Inscrito",$D361="Matriculado",$D361="Pré-inscrito"),(TODAY()-DATA.SAGA!$B361)/365*12,"*"))</f>
        <v>31.331506849315069</v>
      </c>
      <c r="K361" s="9" t="str">
        <f t="shared" ca="1" si="26"/>
        <v>Defesa EM ATRASO</v>
      </c>
      <c r="L361" s="9" t="str">
        <f t="shared" ca="1" si="27"/>
        <v>*</v>
      </c>
      <c r="M361" s="7" t="str">
        <f t="shared" ca="1" si="28"/>
        <v>*</v>
      </c>
      <c r="N361" s="9" t="str">
        <f t="shared" si="29"/>
        <v>*</v>
      </c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7" t="str">
        <f>IF(LEFT(DATA.SAGA!$C362,8)="Mestrado","Mestrado",
IF(LEFT(DATA.SAGA!C362,9)="Doutorado","Doutorado",
"Pós-Doutorado"))</f>
        <v>Mestrado</v>
      </c>
      <c r="B362" s="7" t="str">
        <f>DATA.SAGA!$D362</f>
        <v>Edwards José Laurentino Neto</v>
      </c>
      <c r="C362" s="7" t="str">
        <f>IF(DATA.SAGA!$F362="","Sem orientador",DATA.SAGA!$F362)</f>
        <v>Sem orientador</v>
      </c>
      <c r="D362" s="7" t="str">
        <f>DATA.SAGA!$H362</f>
        <v>Cancelado</v>
      </c>
      <c r="E362" s="7" t="str">
        <f>IF(DATA.SAGA!J362="","*",DATA.SAGA!J362)</f>
        <v>SC</v>
      </c>
      <c r="F362" s="7">
        <f>YEAR(DATA.SAGA!$B362)</f>
        <v>2020</v>
      </c>
      <c r="G362" s="8" t="str">
        <f>IF(OR($D362="Pré-Inscrito",$D362="Matriculado",$D362="Trancado"),
IF($A362="Mestrado",DATA.SAGA!$B362+(365*24/12),DATA.SAGA!$B362+(365*48/12)),"*")</f>
        <v>*</v>
      </c>
      <c r="H362" s="9" t="str">
        <f t="shared" si="30"/>
        <v>*</v>
      </c>
      <c r="I362" s="7" t="str">
        <f>IF(DATA.SAGA!$I362="","*",YEAR(DATA.SAGA!$I362))</f>
        <v>*</v>
      </c>
      <c r="J362" s="9" t="str">
        <f ca="1">IF($D362="Formado",(DATA.SAGA!$I362-DATA.SAGA!$B362)/365*12,
IF(OR($D362="Pré-Inscrito",$D362="Matriculado",$D362="Pré-inscrito"),(TODAY()-DATA.SAGA!$B362)/365*12,"*"))</f>
        <v>*</v>
      </c>
      <c r="K362" s="9" t="str">
        <f t="shared" si="26"/>
        <v>Cancelado</v>
      </c>
      <c r="L362" s="9" t="str">
        <f t="shared" si="27"/>
        <v>*</v>
      </c>
      <c r="M362" s="7" t="str">
        <f t="shared" ca="1" si="28"/>
        <v>*</v>
      </c>
      <c r="N362" s="9" t="str">
        <f t="shared" si="29"/>
        <v>*</v>
      </c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7" t="str">
        <f>IF(LEFT(DATA.SAGA!$C363,8)="Mestrado","Mestrado",
IF(LEFT(DATA.SAGA!C363,9)="Doutorado","Doutorado",
"Pós-Doutorado"))</f>
        <v>Mestrado</v>
      </c>
      <c r="B363" s="7" t="str">
        <f>DATA.SAGA!$D363</f>
        <v>Odylio Henrique Brandão Gonçalves</v>
      </c>
      <c r="C363" s="7" t="str">
        <f>IF(DATA.SAGA!$F363="","Sem orientador",DATA.SAGA!$F363)</f>
        <v>Sem orientador</v>
      </c>
      <c r="D363" s="7" t="str">
        <f>DATA.SAGA!$H363</f>
        <v>Cancelado</v>
      </c>
      <c r="E363" s="7" t="str">
        <f>IF(DATA.SAGA!J363="","*",DATA.SAGA!J363)</f>
        <v>RJ</v>
      </c>
      <c r="F363" s="7">
        <f>YEAR(DATA.SAGA!$B363)</f>
        <v>2020</v>
      </c>
      <c r="G363" s="8" t="str">
        <f>IF(OR($D363="Pré-Inscrito",$D363="Matriculado",$D363="Trancado"),
IF($A363="Mestrado",DATA.SAGA!$B363+(365*24/12),DATA.SAGA!$B363+(365*48/12)),"*")</f>
        <v>*</v>
      </c>
      <c r="H363" s="9" t="str">
        <f t="shared" si="30"/>
        <v>*</v>
      </c>
      <c r="I363" s="7" t="str">
        <f>IF(DATA.SAGA!$I363="","*",YEAR(DATA.SAGA!$I363))</f>
        <v>*</v>
      </c>
      <c r="J363" s="9" t="str">
        <f ca="1">IF($D363="Formado",(DATA.SAGA!$I363-DATA.SAGA!$B363)/365*12,
IF(OR($D363="Pré-Inscrito",$D363="Matriculado",$D363="Pré-inscrito"),(TODAY()-DATA.SAGA!$B363)/365*12,"*"))</f>
        <v>*</v>
      </c>
      <c r="K363" s="9" t="str">
        <f t="shared" si="26"/>
        <v>Cancelado</v>
      </c>
      <c r="L363" s="9" t="str">
        <f t="shared" si="27"/>
        <v>*</v>
      </c>
      <c r="M363" s="7" t="str">
        <f t="shared" ca="1" si="28"/>
        <v>*</v>
      </c>
      <c r="N363" s="9" t="str">
        <f t="shared" si="29"/>
        <v>*</v>
      </c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7" t="str">
        <f>IF(LEFT(DATA.SAGA!$C364,8)="Mestrado","Mestrado",
IF(LEFT(DATA.SAGA!C364,9)="Doutorado","Doutorado",
"Pós-Doutorado"))</f>
        <v>Mestrado</v>
      </c>
      <c r="B364" s="7" t="str">
        <f>DATA.SAGA!$D364</f>
        <v>Átilla Brandon Sousa Alves</v>
      </c>
      <c r="C364" s="7" t="str">
        <f>IF(DATA.SAGA!$F364="","Sem orientador",DATA.SAGA!$F364)</f>
        <v>EDF1074 - Patrícia Vigário</v>
      </c>
      <c r="D364" s="7" t="str">
        <f>DATA.SAGA!$H364</f>
        <v>Formado</v>
      </c>
      <c r="E364" s="7" t="str">
        <f>IF(DATA.SAGA!J364="","*",DATA.SAGA!J364)</f>
        <v>RJ</v>
      </c>
      <c r="F364" s="7">
        <f>YEAR(DATA.SAGA!$B364)</f>
        <v>2020</v>
      </c>
      <c r="G364" s="8" t="str">
        <f>IF(OR($D364="Pré-Inscrito",$D364="Matriculado",$D364="Trancado"),
IF($A364="Mestrado",DATA.SAGA!$B364+(365*24/12),DATA.SAGA!$B364+(365*48/12)),"*")</f>
        <v>*</v>
      </c>
      <c r="H364" s="9" t="str">
        <f t="shared" si="30"/>
        <v>*</v>
      </c>
      <c r="I364" s="7">
        <f>IF(DATA.SAGA!$I364="","*",YEAR(DATA.SAGA!$I364))</f>
        <v>2022</v>
      </c>
      <c r="J364" s="9">
        <f ca="1">IF($D364="Formado",(DATA.SAGA!$I364-DATA.SAGA!$B364)/365*12,
IF(OR($D364="Pré-Inscrito",$D364="Matriculado",$D364="Pré-inscrito"),(TODAY()-DATA.SAGA!$B364)/365*12,"*"))</f>
        <v>26.005479452054793</v>
      </c>
      <c r="K364" s="9" t="str">
        <f t="shared" si="26"/>
        <v>Formado</v>
      </c>
      <c r="L364" s="9">
        <f t="shared" ca="1" si="27"/>
        <v>26.005479452054793</v>
      </c>
      <c r="M364" s="7" t="str">
        <f t="shared" ca="1" si="28"/>
        <v>Egresso</v>
      </c>
      <c r="N364" s="9" t="str">
        <f t="shared" si="29"/>
        <v>*</v>
      </c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7" t="str">
        <f>IF(LEFT(DATA.SAGA!$C365,8)="Mestrado","Mestrado",
IF(LEFT(DATA.SAGA!C365,9)="Doutorado","Doutorado",
"Pós-Doutorado"))</f>
        <v>Mestrado</v>
      </c>
      <c r="B365" s="7" t="str">
        <f>DATA.SAGA!$D365</f>
        <v>Bruna Barbosa Barreto</v>
      </c>
      <c r="C365" s="7" t="str">
        <f>IF(DATA.SAGA!$F365="","Sem orientador",DATA.SAGA!$F365)</f>
        <v>EDF1107 - Fabio Anjos</v>
      </c>
      <c r="D365" s="7" t="str">
        <f>DATA.SAGA!$H365</f>
        <v>Matriculado</v>
      </c>
      <c r="E365" s="7" t="str">
        <f>IF(DATA.SAGA!J365="","*",DATA.SAGA!J365)</f>
        <v>RJ</v>
      </c>
      <c r="F365" s="7">
        <f>YEAR(DATA.SAGA!$B365)</f>
        <v>2020</v>
      </c>
      <c r="G365" s="8">
        <f>IF(OR($D365="Pré-Inscrito",$D365="Matriculado",$D365="Trancado"),
IF($A365="Mestrado",DATA.SAGA!$B365+(365*24/12),DATA.SAGA!$B365+(365*48/12)),"*")</f>
        <v>44784</v>
      </c>
      <c r="H365" s="9" t="str">
        <f t="shared" si="30"/>
        <v>2022-2</v>
      </c>
      <c r="I365" s="7" t="str">
        <f>IF(DATA.SAGA!$I365="","*",YEAR(DATA.SAGA!$I365))</f>
        <v>*</v>
      </c>
      <c r="J365" s="9">
        <f ca="1">IF($D365="Formado",(DATA.SAGA!$I365-DATA.SAGA!$B365)/365*12,
IF(OR($D365="Pré-Inscrito",$D365="Matriculado",$D365="Pré-inscrito"),(TODAY()-DATA.SAGA!$B365)/365*12,"*"))</f>
        <v>31.298630136986301</v>
      </c>
      <c r="K365" s="9" t="str">
        <f t="shared" ca="1" si="26"/>
        <v>Defesa EM ATRASO</v>
      </c>
      <c r="L365" s="9" t="str">
        <f t="shared" ca="1" si="27"/>
        <v>*</v>
      </c>
      <c r="M365" s="7" t="str">
        <f t="shared" ca="1" si="28"/>
        <v>*</v>
      </c>
      <c r="N365" s="9" t="str">
        <f t="shared" si="29"/>
        <v>*</v>
      </c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7" t="str">
        <f>IF(LEFT(DATA.SAGA!$C366,8)="Mestrado","Mestrado",
IF(LEFT(DATA.SAGA!C366,9)="Doutorado","Doutorado",
"Pós-Doutorado"))</f>
        <v>Mestrado</v>
      </c>
      <c r="B366" s="7" t="str">
        <f>DATA.SAGA!$D366</f>
        <v>Nattan Fernandes Sant'Anna</v>
      </c>
      <c r="C366" s="7" t="str">
        <f>IF(DATA.SAGA!$F366="","Sem orientador",DATA.SAGA!$F366)</f>
        <v>Sem orientador</v>
      </c>
      <c r="D366" s="7" t="str">
        <f>DATA.SAGA!$H366</f>
        <v>Trancado</v>
      </c>
      <c r="E366" s="7" t="str">
        <f>IF(DATA.SAGA!J366="","*",DATA.SAGA!J366)</f>
        <v>RJ</v>
      </c>
      <c r="F366" s="7">
        <f>YEAR(DATA.SAGA!$B366)</f>
        <v>2020</v>
      </c>
      <c r="G366" s="8">
        <f>IF(OR($D366="Pré-Inscrito",$D366="Matriculado",$D366="Trancado"),
IF($A366="Mestrado",DATA.SAGA!$B366+(365*24/12),DATA.SAGA!$B366+(365*48/12)),"*")</f>
        <v>44784</v>
      </c>
      <c r="H366" s="9" t="str">
        <f t="shared" si="30"/>
        <v>*</v>
      </c>
      <c r="I366" s="7" t="str">
        <f>IF(DATA.SAGA!$I366="","*",YEAR(DATA.SAGA!$I366))</f>
        <v>*</v>
      </c>
      <c r="J366" s="9" t="str">
        <f ca="1">IF($D366="Formado",(DATA.SAGA!$I366-DATA.SAGA!$B366)/365*12,
IF(OR($D366="Pré-Inscrito",$D366="Matriculado",$D366="Pré-inscrito"),(TODAY()-DATA.SAGA!$B366)/365*12,"*"))</f>
        <v>*</v>
      </c>
      <c r="K366" s="9" t="str">
        <f t="shared" si="26"/>
        <v>Trancado</v>
      </c>
      <c r="L366" s="9" t="str">
        <f t="shared" si="27"/>
        <v>*</v>
      </c>
      <c r="M366" s="7" t="str">
        <f t="shared" ca="1" si="28"/>
        <v>*</v>
      </c>
      <c r="N366" s="9" t="str">
        <f t="shared" si="29"/>
        <v>*</v>
      </c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7" t="str">
        <f>IF(LEFT(DATA.SAGA!$C367,8)="Mestrado","Mestrado",
IF(LEFT(DATA.SAGA!C367,9)="Doutorado","Doutorado",
"Pós-Doutorado"))</f>
        <v>Mestrado</v>
      </c>
      <c r="B367" s="7" t="str">
        <f>DATA.SAGA!$D367</f>
        <v>Lara França da Silva</v>
      </c>
      <c r="C367" s="7" t="str">
        <f>IF(DATA.SAGA!$F367="","Sem orientador",DATA.SAGA!$F367)</f>
        <v>FTO1140 - Igor Jesus</v>
      </c>
      <c r="D367" s="7" t="str">
        <f>DATA.SAGA!$H367</f>
        <v>Formado</v>
      </c>
      <c r="E367" s="7" t="str">
        <f>IF(DATA.SAGA!J367="","*",DATA.SAGA!J367)</f>
        <v>RJ</v>
      </c>
      <c r="F367" s="7">
        <f>YEAR(DATA.SAGA!$B367)</f>
        <v>2020</v>
      </c>
      <c r="G367" s="8" t="str">
        <f>IF(OR($D367="Pré-Inscrito",$D367="Matriculado",$D367="Trancado"),
IF($A367="Mestrado",DATA.SAGA!$B367+(365*24/12),DATA.SAGA!$B367+(365*48/12)),"*")</f>
        <v>*</v>
      </c>
      <c r="H367" s="9" t="str">
        <f t="shared" si="30"/>
        <v>*</v>
      </c>
      <c r="I367" s="7">
        <f>IF(DATA.SAGA!$I367="","*",YEAR(DATA.SAGA!$I367))</f>
        <v>2022</v>
      </c>
      <c r="J367" s="9">
        <f ca="1">IF($D367="Formado",(DATA.SAGA!$I367-DATA.SAGA!$B367)/365*12,
IF(OR($D367="Pré-Inscrito",$D367="Matriculado",$D367="Pré-inscrito"),(TODAY()-DATA.SAGA!$B367)/365*12,"*"))</f>
        <v>25.972602739726028</v>
      </c>
      <c r="K367" s="9" t="str">
        <f t="shared" si="26"/>
        <v>Formado</v>
      </c>
      <c r="L367" s="9">
        <f t="shared" ca="1" si="27"/>
        <v>25.972602739726028</v>
      </c>
      <c r="M367" s="7" t="str">
        <f t="shared" ca="1" si="28"/>
        <v>Egresso</v>
      </c>
      <c r="N367" s="9" t="str">
        <f t="shared" si="29"/>
        <v>*</v>
      </c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7" t="str">
        <f>IF(LEFT(DATA.SAGA!$C368,8)="Mestrado","Mestrado",
IF(LEFT(DATA.SAGA!C368,9)="Doutorado","Doutorado",
"Pós-Doutorado"))</f>
        <v>Doutorado</v>
      </c>
      <c r="B368" s="7" t="str">
        <f>DATA.SAGA!$D368</f>
        <v>Alexandre Gomes Sancho</v>
      </c>
      <c r="C368" s="7" t="str">
        <f>IF(DATA.SAGA!$F368="","Sem orientador",DATA.SAGA!$F368)</f>
        <v>FTO1096 - Arthur Ferreira</v>
      </c>
      <c r="D368" s="7" t="str">
        <f>DATA.SAGA!$H368</f>
        <v>Matriculado</v>
      </c>
      <c r="E368" s="7" t="str">
        <f>IF(DATA.SAGA!J368="","*",DATA.SAGA!J368)</f>
        <v>RJ</v>
      </c>
      <c r="F368" s="7">
        <f>YEAR(DATA.SAGA!$B368)</f>
        <v>2020</v>
      </c>
      <c r="G368" s="8">
        <f>IF(OR($D368="Pré-Inscrito",$D368="Matriculado",$D368="Trancado"),
IF($A368="Mestrado",DATA.SAGA!$B368+(365*24/12),DATA.SAGA!$B368+(365*48/12)),"*")</f>
        <v>45515</v>
      </c>
      <c r="H368" s="9" t="str">
        <f t="shared" si="30"/>
        <v>2024-2</v>
      </c>
      <c r="I368" s="7" t="str">
        <f>IF(DATA.SAGA!$I368="","*",YEAR(DATA.SAGA!$I368))</f>
        <v>*</v>
      </c>
      <c r="J368" s="9">
        <f ca="1">IF($D368="Formado",(DATA.SAGA!$I368-DATA.SAGA!$B368)/365*12,
IF(OR($D368="Pré-Inscrito",$D368="Matriculado",$D368="Pré-inscrito"),(TODAY()-DATA.SAGA!$B368)/365*12,"*"))</f>
        <v>31.265753424657532</v>
      </c>
      <c r="K368" s="9" t="str">
        <f t="shared" ca="1" si="26"/>
        <v>Matriculado</v>
      </c>
      <c r="L368" s="9" t="str">
        <f t="shared" ca="1" si="27"/>
        <v>*</v>
      </c>
      <c r="M368" s="7" t="str">
        <f t="shared" ca="1" si="28"/>
        <v>*</v>
      </c>
      <c r="N368" s="9" t="str">
        <f t="shared" si="29"/>
        <v>Sim</v>
      </c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7" t="str">
        <f>IF(LEFT(DATA.SAGA!$C369,8)="Mestrado","Mestrado",
IF(LEFT(DATA.SAGA!C369,9)="Doutorado","Doutorado",
"Pós-Doutorado"))</f>
        <v>Doutorado</v>
      </c>
      <c r="B369" s="7" t="str">
        <f>DATA.SAGA!$D369</f>
        <v>Lucy Mara Silva Bau</v>
      </c>
      <c r="C369" s="7" t="str">
        <f>IF(DATA.SAGA!$F369="","Sem orientador",DATA.SAGA!$F369)</f>
        <v>Sem orientador</v>
      </c>
      <c r="D369" s="7" t="str">
        <f>DATA.SAGA!$H369</f>
        <v>Desligado</v>
      </c>
      <c r="E369" s="7" t="str">
        <f>IF(DATA.SAGA!J369="","*",DATA.SAGA!J369)</f>
        <v>RJ</v>
      </c>
      <c r="F369" s="7">
        <f>YEAR(DATA.SAGA!$B369)</f>
        <v>2020</v>
      </c>
      <c r="G369" s="8" t="str">
        <f>IF(OR($D369="Pré-Inscrito",$D369="Matriculado",$D369="Trancado"),
IF($A369="Mestrado",DATA.SAGA!$B369+(365*24/12),DATA.SAGA!$B369+(365*48/12)),"*")</f>
        <v>*</v>
      </c>
      <c r="H369" s="9" t="str">
        <f t="shared" si="30"/>
        <v>*</v>
      </c>
      <c r="I369" s="7" t="str">
        <f>IF(DATA.SAGA!$I369="","*",YEAR(DATA.SAGA!$I369))</f>
        <v>*</v>
      </c>
      <c r="J369" s="9" t="str">
        <f ca="1">IF($D369="Formado",(DATA.SAGA!$I369-DATA.SAGA!$B369)/365*12,
IF(OR($D369="Pré-Inscrito",$D369="Matriculado",$D369="Pré-inscrito"),(TODAY()-DATA.SAGA!$B369)/365*12,"*"))</f>
        <v>*</v>
      </c>
      <c r="K369" s="9" t="str">
        <f t="shared" si="26"/>
        <v>Desligado</v>
      </c>
      <c r="L369" s="9" t="str">
        <f t="shared" si="27"/>
        <v>*</v>
      </c>
      <c r="M369" s="7" t="str">
        <f t="shared" ca="1" si="28"/>
        <v>*</v>
      </c>
      <c r="N369" s="9" t="str">
        <f t="shared" si="29"/>
        <v>Sim</v>
      </c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7" t="str">
        <f>IF(LEFT(DATA.SAGA!$C370,8)="Mestrado","Mestrado",
IF(LEFT(DATA.SAGA!C370,9)="Doutorado","Doutorado",
"Pós-Doutorado"))</f>
        <v>Mestrado</v>
      </c>
      <c r="B370" s="7" t="str">
        <f>DATA.SAGA!$D370</f>
        <v>Kennedy Cristian Alves de Sousa</v>
      </c>
      <c r="C370" s="7" t="str">
        <f>IF(DATA.SAGA!$F370="","Sem orientador",DATA.SAGA!$F370)</f>
        <v>FTO1101 - Agnaldo Lopes</v>
      </c>
      <c r="D370" s="7" t="str">
        <f>DATA.SAGA!$H370</f>
        <v>Formado</v>
      </c>
      <c r="E370" s="7" t="str">
        <f>IF(DATA.SAGA!J370="","*",DATA.SAGA!J370)</f>
        <v>PB</v>
      </c>
      <c r="F370" s="7">
        <f>YEAR(DATA.SAGA!$B370)</f>
        <v>2020</v>
      </c>
      <c r="G370" s="8" t="str">
        <f>IF(OR($D370="Pré-Inscrito",$D370="Matriculado",$D370="Trancado"),
IF($A370="Mestrado",DATA.SAGA!$B370+(365*24/12),DATA.SAGA!$B370+(365*48/12)),"*")</f>
        <v>*</v>
      </c>
      <c r="H370" s="9" t="str">
        <f t="shared" si="30"/>
        <v>*</v>
      </c>
      <c r="I370" s="7">
        <f>IF(DATA.SAGA!$I370="","*",YEAR(DATA.SAGA!$I370))</f>
        <v>2022</v>
      </c>
      <c r="J370" s="9">
        <f ca="1">IF($D370="Formado",(DATA.SAGA!$I370-DATA.SAGA!$B370)/365*12,
IF(OR($D370="Pré-Inscrito",$D370="Matriculado",$D370="Pré-inscrito"),(TODAY()-DATA.SAGA!$B370)/365*12,"*"))</f>
        <v>18.805479452054794</v>
      </c>
      <c r="K370" s="9" t="str">
        <f t="shared" si="26"/>
        <v>Formado</v>
      </c>
      <c r="L370" s="9">
        <f t="shared" ca="1" si="27"/>
        <v>18.805479452054794</v>
      </c>
      <c r="M370" s="7" t="str">
        <f t="shared" ca="1" si="28"/>
        <v>Egresso</v>
      </c>
      <c r="N370" s="9" t="str">
        <f t="shared" si="29"/>
        <v>*</v>
      </c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7" t="str">
        <f>IF(LEFT(DATA.SAGA!$C371,8)="Mestrado","Mestrado",
IF(LEFT(DATA.SAGA!C371,9)="Doutorado","Doutorado",
"Pós-Doutorado"))</f>
        <v>Mestrado</v>
      </c>
      <c r="B371" s="7" t="str">
        <f>DATA.SAGA!$D371</f>
        <v>Larissa Riskalla Talamini Souto</v>
      </c>
      <c r="C371" s="7" t="str">
        <f>IF(DATA.SAGA!$F371="","Sem orientador",DATA.SAGA!$F371)</f>
        <v>FTO1063 - Luis Felipe Reis</v>
      </c>
      <c r="D371" s="7" t="str">
        <f>DATA.SAGA!$H371</f>
        <v>Formado</v>
      </c>
      <c r="E371" s="7" t="str">
        <f>IF(DATA.SAGA!J371="","*",DATA.SAGA!J371)</f>
        <v>PR</v>
      </c>
      <c r="F371" s="7">
        <f>YEAR(DATA.SAGA!$B371)</f>
        <v>2020</v>
      </c>
      <c r="G371" s="8" t="str">
        <f>IF(OR($D371="Pré-Inscrito",$D371="Matriculado",$D371="Trancado"),
IF($A371="Mestrado",DATA.SAGA!$B371+(365*24/12),DATA.SAGA!$B371+(365*48/12)),"*")</f>
        <v>*</v>
      </c>
      <c r="H371" s="9" t="str">
        <f t="shared" si="30"/>
        <v>*</v>
      </c>
      <c r="I371" s="7">
        <f>IF(DATA.SAGA!$I371="","*",YEAR(DATA.SAGA!$I371))</f>
        <v>2022</v>
      </c>
      <c r="J371" s="9">
        <f ca="1">IF($D371="Formado",(DATA.SAGA!$I371-DATA.SAGA!$B371)/365*12,
IF(OR($D371="Pré-Inscrito",$D371="Matriculado",$D371="Pré-inscrito"),(TODAY()-DATA.SAGA!$B371)/365*12,"*"))</f>
        <v>28.142465753424659</v>
      </c>
      <c r="K371" s="9" t="str">
        <f t="shared" si="26"/>
        <v>Formado</v>
      </c>
      <c r="L371" s="9">
        <f t="shared" ca="1" si="27"/>
        <v>28.142465753424659</v>
      </c>
      <c r="M371" s="7" t="str">
        <f t="shared" ca="1" si="28"/>
        <v>Egresso</v>
      </c>
      <c r="N371" s="9" t="str">
        <f t="shared" si="29"/>
        <v>*</v>
      </c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7" t="str">
        <f>IF(LEFT(DATA.SAGA!$C372,8)="Mestrado","Mestrado",
IF(LEFT(DATA.SAGA!C372,9)="Doutorado","Doutorado",
"Pós-Doutorado"))</f>
        <v>Mestrado</v>
      </c>
      <c r="B372" s="7" t="str">
        <f>DATA.SAGA!$D372</f>
        <v>Carolina Rodrigues da Silva</v>
      </c>
      <c r="C372" s="7" t="str">
        <f>IF(DATA.SAGA!$F372="","Sem orientador",DATA.SAGA!$F372)</f>
        <v>Sem orientador</v>
      </c>
      <c r="D372" s="7" t="str">
        <f>DATA.SAGA!$H372</f>
        <v>Desligado</v>
      </c>
      <c r="E372" s="7" t="str">
        <f>IF(DATA.SAGA!J372="","*",DATA.SAGA!J372)</f>
        <v>RJ</v>
      </c>
      <c r="F372" s="7">
        <f>YEAR(DATA.SAGA!$B372)</f>
        <v>2020</v>
      </c>
      <c r="G372" s="8" t="str">
        <f>IF(OR($D372="Pré-Inscrito",$D372="Matriculado",$D372="Trancado"),
IF($A372="Mestrado",DATA.SAGA!$B372+(365*24/12),DATA.SAGA!$B372+(365*48/12)),"*")</f>
        <v>*</v>
      </c>
      <c r="H372" s="9" t="str">
        <f t="shared" si="30"/>
        <v>*</v>
      </c>
      <c r="I372" s="7" t="str">
        <f>IF(DATA.SAGA!$I372="","*",YEAR(DATA.SAGA!$I372))</f>
        <v>*</v>
      </c>
      <c r="J372" s="9" t="str">
        <f ca="1">IF($D372="Formado",(DATA.SAGA!$I372-DATA.SAGA!$B372)/365*12,
IF(OR($D372="Pré-Inscrito",$D372="Matriculado",$D372="Pré-inscrito"),(TODAY()-DATA.SAGA!$B372)/365*12,"*"))</f>
        <v>*</v>
      </c>
      <c r="K372" s="9" t="str">
        <f t="shared" si="26"/>
        <v>Desligado</v>
      </c>
      <c r="L372" s="9" t="str">
        <f t="shared" si="27"/>
        <v>*</v>
      </c>
      <c r="M372" s="7" t="str">
        <f t="shared" ca="1" si="28"/>
        <v>*</v>
      </c>
      <c r="N372" s="9" t="str">
        <f t="shared" si="29"/>
        <v>*</v>
      </c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7" t="str">
        <f>IF(LEFT(DATA.SAGA!$C373,8)="Mestrado","Mestrado",
IF(LEFT(DATA.SAGA!C373,9)="Doutorado","Doutorado",
"Pós-Doutorado"))</f>
        <v>Mestrado</v>
      </c>
      <c r="B373" s="7" t="str">
        <f>DATA.SAGA!$D373</f>
        <v>Eliziane das Chagas dos Santos Rios</v>
      </c>
      <c r="C373" s="7" t="str">
        <f>IF(DATA.SAGA!$F373="","Sem orientador",DATA.SAGA!$F373)</f>
        <v>EDF1074 - Patrícia Vigário</v>
      </c>
      <c r="D373" s="7" t="str">
        <f>DATA.SAGA!$H373</f>
        <v>Formado</v>
      </c>
      <c r="E373" s="7" t="str">
        <f>IF(DATA.SAGA!J373="","*",DATA.SAGA!J373)</f>
        <v>RO</v>
      </c>
      <c r="F373" s="7">
        <f>YEAR(DATA.SAGA!$B373)</f>
        <v>2020</v>
      </c>
      <c r="G373" s="8" t="str">
        <f>IF(OR($D373="Pré-Inscrito",$D373="Matriculado",$D373="Trancado"),
IF($A373="Mestrado",DATA.SAGA!$B373+(365*24/12),DATA.SAGA!$B373+(365*48/12)),"*")</f>
        <v>*</v>
      </c>
      <c r="H373" s="9" t="str">
        <f t="shared" si="30"/>
        <v>*</v>
      </c>
      <c r="I373" s="7">
        <f>IF(DATA.SAGA!$I373="","*",YEAR(DATA.SAGA!$I373))</f>
        <v>2022</v>
      </c>
      <c r="J373" s="9">
        <f ca="1">IF($D373="Formado",(DATA.SAGA!$I373-DATA.SAGA!$B373)/365*12,
IF(OR($D373="Pré-Inscrito",$D373="Matriculado",$D373="Pré-inscrito"),(TODAY()-DATA.SAGA!$B373)/365*12,"*"))</f>
        <v>28.142465753424659</v>
      </c>
      <c r="K373" s="9" t="str">
        <f t="shared" si="26"/>
        <v>Formado</v>
      </c>
      <c r="L373" s="9">
        <f t="shared" ca="1" si="27"/>
        <v>28.142465753424659</v>
      </c>
      <c r="M373" s="7" t="str">
        <f t="shared" ca="1" si="28"/>
        <v>Egresso</v>
      </c>
      <c r="N373" s="9" t="str">
        <f t="shared" si="29"/>
        <v>*</v>
      </c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7" t="str">
        <f>IF(LEFT(DATA.SAGA!$C374,8)="Mestrado","Mestrado",
IF(LEFT(DATA.SAGA!C374,9)="Doutorado","Doutorado",
"Pós-Doutorado"))</f>
        <v>Mestrado</v>
      </c>
      <c r="B374" s="7" t="str">
        <f>DATA.SAGA!$D374</f>
        <v>Júnia Moreira Macedo</v>
      </c>
      <c r="C374" s="7" t="str">
        <f>IF(DATA.SAGA!$F374="","Sem orientador",DATA.SAGA!$F374)</f>
        <v>FTO1101 - Agnaldo Lopes</v>
      </c>
      <c r="D374" s="7" t="str">
        <f>DATA.SAGA!$H374</f>
        <v>Formado</v>
      </c>
      <c r="E374" s="7" t="str">
        <f>IF(DATA.SAGA!J374="","*",DATA.SAGA!J374)</f>
        <v>MA</v>
      </c>
      <c r="F374" s="7">
        <f>YEAR(DATA.SAGA!$B374)</f>
        <v>2020</v>
      </c>
      <c r="G374" s="8" t="str">
        <f>IF(OR($D374="Pré-Inscrito",$D374="Matriculado",$D374="Trancado"),
IF($A374="Mestrado",DATA.SAGA!$B374+(365*24/12),DATA.SAGA!$B374+(365*48/12)),"*")</f>
        <v>*</v>
      </c>
      <c r="H374" s="9" t="str">
        <f t="shared" si="30"/>
        <v>*</v>
      </c>
      <c r="I374" s="7">
        <f>IF(DATA.SAGA!$I374="","*",YEAR(DATA.SAGA!$I374))</f>
        <v>2022</v>
      </c>
      <c r="J374" s="9">
        <f ca="1">IF($D374="Formado",(DATA.SAGA!$I374-DATA.SAGA!$B374)/365*12,
IF(OR($D374="Pré-Inscrito",$D374="Matriculado",$D374="Pré-inscrito"),(TODAY()-DATA.SAGA!$B374)/365*12,"*"))</f>
        <v>22.257534246575343</v>
      </c>
      <c r="K374" s="9" t="str">
        <f t="shared" si="26"/>
        <v>Formado</v>
      </c>
      <c r="L374" s="9">
        <f t="shared" ca="1" si="27"/>
        <v>22.257534246575343</v>
      </c>
      <c r="M374" s="7" t="str">
        <f t="shared" ca="1" si="28"/>
        <v>Egresso</v>
      </c>
      <c r="N374" s="9" t="str">
        <f t="shared" si="29"/>
        <v>*</v>
      </c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7" t="str">
        <f>IF(LEFT(DATA.SAGA!$C375,8)="Mestrado","Mestrado",
IF(LEFT(DATA.SAGA!C375,9)="Doutorado","Doutorado",
"Pós-Doutorado"))</f>
        <v>Mestrado</v>
      </c>
      <c r="B375" s="7" t="str">
        <f>DATA.SAGA!$D375</f>
        <v>Ligia Raianne da Silva Moura</v>
      </c>
      <c r="C375" s="7" t="str">
        <f>IF(DATA.SAGA!$F375="","Sem orientador",DATA.SAGA!$F375)</f>
        <v>EDF1074 - Patrícia Vigário</v>
      </c>
      <c r="D375" s="7" t="str">
        <f>DATA.SAGA!$H375</f>
        <v>Formado</v>
      </c>
      <c r="E375" s="7" t="str">
        <f>IF(DATA.SAGA!J375="","*",DATA.SAGA!J375)</f>
        <v>CE</v>
      </c>
      <c r="F375" s="7">
        <f>YEAR(DATA.SAGA!$B375)</f>
        <v>2020</v>
      </c>
      <c r="G375" s="8" t="str">
        <f>IF(OR($D375="Pré-Inscrito",$D375="Matriculado",$D375="Trancado"),
IF($A375="Mestrado",DATA.SAGA!$B375+(365*24/12),DATA.SAGA!$B375+(365*48/12)),"*")</f>
        <v>*</v>
      </c>
      <c r="H375" s="9" t="str">
        <f t="shared" si="30"/>
        <v>*</v>
      </c>
      <c r="I375" s="7">
        <f>IF(DATA.SAGA!$I375="","*",YEAR(DATA.SAGA!$I375))</f>
        <v>2022</v>
      </c>
      <c r="J375" s="9">
        <f ca="1">IF($D375="Formado",(DATA.SAGA!$I375-DATA.SAGA!$B375)/365*12,
IF(OR($D375="Pré-Inscrito",$D375="Matriculado",$D375="Pré-inscrito"),(TODAY()-DATA.SAGA!$B375)/365*12,"*"))</f>
        <v>21.106849315068494</v>
      </c>
      <c r="K375" s="9" t="str">
        <f t="shared" si="26"/>
        <v>Formado</v>
      </c>
      <c r="L375" s="9">
        <f t="shared" ca="1" si="27"/>
        <v>21.106849315068494</v>
      </c>
      <c r="M375" s="7" t="str">
        <f t="shared" ca="1" si="28"/>
        <v>Egresso</v>
      </c>
      <c r="N375" s="9" t="str">
        <f t="shared" si="29"/>
        <v>*</v>
      </c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7" t="str">
        <f>IF(LEFT(DATA.SAGA!$C376,8)="Mestrado","Mestrado",
IF(LEFT(DATA.SAGA!C376,9)="Doutorado","Doutorado",
"Pós-Doutorado"))</f>
        <v>Mestrado</v>
      </c>
      <c r="B376" s="7" t="str">
        <f>DATA.SAGA!$D376</f>
        <v>Leonardo Henrique Monteiro de Carvalho</v>
      </c>
      <c r="C376" s="7" t="str">
        <f>IF(DATA.SAGA!$F376="","Sem orientador",DATA.SAGA!$F376)</f>
        <v>FTO1152 - Renato Almeida</v>
      </c>
      <c r="D376" s="7" t="str">
        <f>DATA.SAGA!$H376</f>
        <v>Matriculado</v>
      </c>
      <c r="E376" s="7" t="str">
        <f>IF(DATA.SAGA!J376="","*",DATA.SAGA!J376)</f>
        <v>PE</v>
      </c>
      <c r="F376" s="7">
        <f>YEAR(DATA.SAGA!$B376)</f>
        <v>2020</v>
      </c>
      <c r="G376" s="8">
        <f>IF(OR($D376="Pré-Inscrito",$D376="Matriculado",$D376="Trancado"),
IF($A376="Mestrado",DATA.SAGA!$B376+(365*24/12),DATA.SAGA!$B376+(365*48/12)),"*")</f>
        <v>44786</v>
      </c>
      <c r="H376" s="9" t="str">
        <f t="shared" si="30"/>
        <v>2022-2</v>
      </c>
      <c r="I376" s="7" t="str">
        <f>IF(DATA.SAGA!$I376="","*",YEAR(DATA.SAGA!$I376))</f>
        <v>*</v>
      </c>
      <c r="J376" s="9">
        <f ca="1">IF($D376="Formado",(DATA.SAGA!$I376-DATA.SAGA!$B376)/365*12,
IF(OR($D376="Pré-Inscrito",$D376="Matriculado",$D376="Pré-inscrito"),(TODAY()-DATA.SAGA!$B376)/365*12,"*"))</f>
        <v>31.232876712328768</v>
      </c>
      <c r="K376" s="9" t="str">
        <f t="shared" ca="1" si="26"/>
        <v>Defesa EM ATRASO</v>
      </c>
      <c r="L376" s="9" t="str">
        <f t="shared" ca="1" si="27"/>
        <v>*</v>
      </c>
      <c r="M376" s="7" t="str">
        <f t="shared" ca="1" si="28"/>
        <v>*</v>
      </c>
      <c r="N376" s="9" t="str">
        <f t="shared" si="29"/>
        <v>*</v>
      </c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7" t="str">
        <f>IF(LEFT(DATA.SAGA!$C377,8)="Mestrado","Mestrado",
IF(LEFT(DATA.SAGA!C377,9)="Doutorado","Doutorado",
"Pós-Doutorado"))</f>
        <v>Mestrado</v>
      </c>
      <c r="B377" s="7" t="str">
        <f>DATA.SAGA!$D377</f>
        <v>Adriana Alves Fortino</v>
      </c>
      <c r="C377" s="7" t="str">
        <f>IF(DATA.SAGA!$F377="","Sem orientador",DATA.SAGA!$F377)</f>
        <v>Sem orientador</v>
      </c>
      <c r="D377" s="7" t="str">
        <f>DATA.SAGA!$H377</f>
        <v>Desligado</v>
      </c>
      <c r="E377" s="7" t="str">
        <f>IF(DATA.SAGA!J377="","*",DATA.SAGA!J377)</f>
        <v>RJ</v>
      </c>
      <c r="F377" s="7">
        <f>YEAR(DATA.SAGA!$B377)</f>
        <v>2020</v>
      </c>
      <c r="G377" s="8" t="str">
        <f>IF(OR($D377="Pré-Inscrito",$D377="Matriculado",$D377="Trancado"),
IF($A377="Mestrado",DATA.SAGA!$B377+(365*24/12),DATA.SAGA!$B377+(365*48/12)),"*")</f>
        <v>*</v>
      </c>
      <c r="H377" s="9" t="str">
        <f t="shared" si="30"/>
        <v>*</v>
      </c>
      <c r="I377" s="7" t="str">
        <f>IF(DATA.SAGA!$I377="","*",YEAR(DATA.SAGA!$I377))</f>
        <v>*</v>
      </c>
      <c r="J377" s="9" t="str">
        <f ca="1">IF($D377="Formado",(DATA.SAGA!$I377-DATA.SAGA!$B377)/365*12,
IF(OR($D377="Pré-Inscrito",$D377="Matriculado",$D377="Pré-inscrito"),(TODAY()-DATA.SAGA!$B377)/365*12,"*"))</f>
        <v>*</v>
      </c>
      <c r="K377" s="9" t="str">
        <f t="shared" si="26"/>
        <v>Desligado</v>
      </c>
      <c r="L377" s="9" t="str">
        <f t="shared" si="27"/>
        <v>*</v>
      </c>
      <c r="M377" s="7" t="str">
        <f t="shared" ca="1" si="28"/>
        <v>*</v>
      </c>
      <c r="N377" s="9" t="str">
        <f t="shared" si="29"/>
        <v>*</v>
      </c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7" t="str">
        <f>IF(LEFT(DATA.SAGA!$C378,8)="Mestrado","Mestrado",
IF(LEFT(DATA.SAGA!C378,9)="Doutorado","Doutorado",
"Pós-Doutorado"))</f>
        <v>Mestrado</v>
      </c>
      <c r="B378" s="7" t="str">
        <f>DATA.SAGA!$D378</f>
        <v>Carlos Eduardo Pereira de Souza</v>
      </c>
      <c r="C378" s="7" t="str">
        <f>IF(DATA.SAGA!$F378="","Sem orientador",DATA.SAGA!$F378)</f>
        <v>FTO1124 - Leandro Nogueira</v>
      </c>
      <c r="D378" s="7" t="str">
        <f>DATA.SAGA!$H378</f>
        <v>Matriculado</v>
      </c>
      <c r="E378" s="7" t="str">
        <f>IF(DATA.SAGA!J378="","*",DATA.SAGA!J378)</f>
        <v>MA</v>
      </c>
      <c r="F378" s="7">
        <f>YEAR(DATA.SAGA!$B378)</f>
        <v>2020</v>
      </c>
      <c r="G378" s="8">
        <f>IF(OR($D378="Pré-Inscrito",$D378="Matriculado",$D378="Trancado"),
IF($A378="Mestrado",DATA.SAGA!$B378+(365*24/12),DATA.SAGA!$B378+(365*48/12)),"*")</f>
        <v>44786</v>
      </c>
      <c r="H378" s="9" t="str">
        <f t="shared" si="30"/>
        <v>2022-2</v>
      </c>
      <c r="I378" s="7" t="str">
        <f>IF(DATA.SAGA!$I378="","*",YEAR(DATA.SAGA!$I378))</f>
        <v>*</v>
      </c>
      <c r="J378" s="9">
        <f ca="1">IF($D378="Formado",(DATA.SAGA!$I378-DATA.SAGA!$B378)/365*12,
IF(OR($D378="Pré-Inscrito",$D378="Matriculado",$D378="Pré-inscrito"),(TODAY()-DATA.SAGA!$B378)/365*12,"*"))</f>
        <v>31.232876712328768</v>
      </c>
      <c r="K378" s="9" t="str">
        <f t="shared" ca="1" si="26"/>
        <v>Defesa EM ATRASO</v>
      </c>
      <c r="L378" s="9" t="str">
        <f t="shared" ca="1" si="27"/>
        <v>*</v>
      </c>
      <c r="M378" s="7" t="str">
        <f t="shared" ca="1" si="28"/>
        <v>*</v>
      </c>
      <c r="N378" s="9" t="str">
        <f t="shared" si="29"/>
        <v>*</v>
      </c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7" t="str">
        <f>IF(LEFT(DATA.SAGA!$C379,8)="Mestrado","Mestrado",
IF(LEFT(DATA.SAGA!C379,9)="Doutorado","Doutorado",
"Pós-Doutorado"))</f>
        <v>Mestrado</v>
      </c>
      <c r="B379" s="7" t="str">
        <f>DATA.SAGA!$D379</f>
        <v>Márcia Cristina Belino Tristão Bim</v>
      </c>
      <c r="C379" s="7" t="str">
        <f>IF(DATA.SAGA!$F379="","Sem orientador",DATA.SAGA!$F379)</f>
        <v>Sem orientador</v>
      </c>
      <c r="D379" s="7" t="str">
        <f>DATA.SAGA!$H379</f>
        <v>Cancelado</v>
      </c>
      <c r="E379" s="7" t="str">
        <f>IF(DATA.SAGA!J379="","*",DATA.SAGA!J379)</f>
        <v>PR</v>
      </c>
      <c r="F379" s="7">
        <f>YEAR(DATA.SAGA!$B379)</f>
        <v>2020</v>
      </c>
      <c r="G379" s="8" t="str">
        <f>IF(OR($D379="Pré-Inscrito",$D379="Matriculado",$D379="Trancado"),
IF($A379="Mestrado",DATA.SAGA!$B379+(365*24/12),DATA.SAGA!$B379+(365*48/12)),"*")</f>
        <v>*</v>
      </c>
      <c r="H379" s="9" t="str">
        <f t="shared" si="30"/>
        <v>*</v>
      </c>
      <c r="I379" s="7" t="str">
        <f>IF(DATA.SAGA!$I379="","*",YEAR(DATA.SAGA!$I379))</f>
        <v>*</v>
      </c>
      <c r="J379" s="9" t="str">
        <f ca="1">IF($D379="Formado",(DATA.SAGA!$I379-DATA.SAGA!$B379)/365*12,
IF(OR($D379="Pré-Inscrito",$D379="Matriculado",$D379="Pré-inscrito"),(TODAY()-DATA.SAGA!$B379)/365*12,"*"))</f>
        <v>*</v>
      </c>
      <c r="K379" s="9" t="str">
        <f t="shared" si="26"/>
        <v>Cancelado</v>
      </c>
      <c r="L379" s="9" t="str">
        <f t="shared" si="27"/>
        <v>*</v>
      </c>
      <c r="M379" s="7" t="str">
        <f t="shared" ca="1" si="28"/>
        <v>*</v>
      </c>
      <c r="N379" s="9" t="str">
        <f t="shared" si="29"/>
        <v>*</v>
      </c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7" t="str">
        <f>IF(LEFT(DATA.SAGA!$C380,8)="Mestrado","Mestrado",
IF(LEFT(DATA.SAGA!C380,9)="Doutorado","Doutorado",
"Pós-Doutorado"))</f>
        <v>Mestrado</v>
      </c>
      <c r="B380" s="7" t="str">
        <f>DATA.SAGA!$D380</f>
        <v>Francine Castro Escobar Furlani</v>
      </c>
      <c r="C380" s="7" t="str">
        <f>IF(DATA.SAGA!$F380="","Sem orientador",DATA.SAGA!$F380)</f>
        <v>FTO1063 - Luis Felipe Reis</v>
      </c>
      <c r="D380" s="7" t="str">
        <f>DATA.SAGA!$H380</f>
        <v>Matriculado</v>
      </c>
      <c r="E380" s="7" t="str">
        <f>IF(DATA.SAGA!J380="","*",DATA.SAGA!J380)</f>
        <v>PR</v>
      </c>
      <c r="F380" s="7">
        <f>YEAR(DATA.SAGA!$B380)</f>
        <v>2020</v>
      </c>
      <c r="G380" s="8">
        <f>IF(OR($D380="Pré-Inscrito",$D380="Matriculado",$D380="Trancado"),
IF($A380="Mestrado",DATA.SAGA!$B380+(365*24/12),DATA.SAGA!$B380+(365*48/12)),"*")</f>
        <v>44787</v>
      </c>
      <c r="H380" s="9" t="str">
        <f t="shared" si="30"/>
        <v>2022-2</v>
      </c>
      <c r="I380" s="7" t="str">
        <f>IF(DATA.SAGA!$I380="","*",YEAR(DATA.SAGA!$I380))</f>
        <v>*</v>
      </c>
      <c r="J380" s="9">
        <f ca="1">IF($D380="Formado",(DATA.SAGA!$I380-DATA.SAGA!$B380)/365*12,
IF(OR($D380="Pré-Inscrito",$D380="Matriculado",$D380="Pré-inscrito"),(TODAY()-DATA.SAGA!$B380)/365*12,"*"))</f>
        <v>31.200000000000003</v>
      </c>
      <c r="K380" s="9" t="str">
        <f t="shared" ca="1" si="26"/>
        <v>Defesa EM ATRASO</v>
      </c>
      <c r="L380" s="9" t="str">
        <f t="shared" ca="1" si="27"/>
        <v>*</v>
      </c>
      <c r="M380" s="7" t="str">
        <f t="shared" ca="1" si="28"/>
        <v>*</v>
      </c>
      <c r="N380" s="9" t="str">
        <f t="shared" si="29"/>
        <v>*</v>
      </c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7" t="str">
        <f>IF(LEFT(DATA.SAGA!$C381,8)="Mestrado","Mestrado",
IF(LEFT(DATA.SAGA!C381,9)="Doutorado","Doutorado",
"Pós-Doutorado"))</f>
        <v>Mestrado</v>
      </c>
      <c r="B381" s="7" t="str">
        <f>DATA.SAGA!$D381</f>
        <v>Jorge Fernando dos Santos</v>
      </c>
      <c r="C381" s="7" t="str">
        <f>IF(DATA.SAGA!$F381="","Sem orientador",DATA.SAGA!$F381)</f>
        <v>FTO1140 - Igor Jesus</v>
      </c>
      <c r="D381" s="7" t="str">
        <f>DATA.SAGA!$H381</f>
        <v>Matriculado</v>
      </c>
      <c r="E381" s="7" t="str">
        <f>IF(DATA.SAGA!J381="","*",DATA.SAGA!J381)</f>
        <v>RJ</v>
      </c>
      <c r="F381" s="7">
        <f>YEAR(DATA.SAGA!$B381)</f>
        <v>2020</v>
      </c>
      <c r="G381" s="8">
        <f>IF(OR($D381="Pré-Inscrito",$D381="Matriculado",$D381="Trancado"),
IF($A381="Mestrado",DATA.SAGA!$B381+(365*24/12),DATA.SAGA!$B381+(365*48/12)),"*")</f>
        <v>44787</v>
      </c>
      <c r="H381" s="9" t="str">
        <f t="shared" si="30"/>
        <v>2022-2</v>
      </c>
      <c r="I381" s="7" t="str">
        <f>IF(DATA.SAGA!$I381="","*",YEAR(DATA.SAGA!$I381))</f>
        <v>*</v>
      </c>
      <c r="J381" s="9">
        <f ca="1">IF($D381="Formado",(DATA.SAGA!$I381-DATA.SAGA!$B381)/365*12,
IF(OR($D381="Pré-Inscrito",$D381="Matriculado",$D381="Pré-inscrito"),(TODAY()-DATA.SAGA!$B381)/365*12,"*"))</f>
        <v>31.200000000000003</v>
      </c>
      <c r="K381" s="9" t="str">
        <f t="shared" ca="1" si="26"/>
        <v>Defesa EM ATRASO</v>
      </c>
      <c r="L381" s="9" t="str">
        <f t="shared" ca="1" si="27"/>
        <v>*</v>
      </c>
      <c r="M381" s="7" t="str">
        <f t="shared" ca="1" si="28"/>
        <v>*</v>
      </c>
      <c r="N381" s="9" t="str">
        <f t="shared" si="29"/>
        <v>*</v>
      </c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7" t="str">
        <f>IF(LEFT(DATA.SAGA!$C382,8)="Mestrado","Mestrado",
IF(LEFT(DATA.SAGA!C382,9)="Doutorado","Doutorado",
"Pós-Doutorado"))</f>
        <v>Mestrado</v>
      </c>
      <c r="B382" s="7" t="str">
        <f>DATA.SAGA!$D382</f>
        <v>Naiara Trivério Camacho</v>
      </c>
      <c r="C382" s="7" t="str">
        <f>IF(DATA.SAGA!$F382="","Sem orientador",DATA.SAGA!$F382)</f>
        <v>FTO1140 - Igor Jesus</v>
      </c>
      <c r="D382" s="7" t="str">
        <f>DATA.SAGA!$H382</f>
        <v>Matriculado</v>
      </c>
      <c r="E382" s="7" t="str">
        <f>IF(DATA.SAGA!J382="","*",DATA.SAGA!J382)</f>
        <v>RJ</v>
      </c>
      <c r="F382" s="7">
        <f>YEAR(DATA.SAGA!$B382)</f>
        <v>2020</v>
      </c>
      <c r="G382" s="8">
        <f>IF(OR($D382="Pré-Inscrito",$D382="Matriculado",$D382="Trancado"),
IF($A382="Mestrado",DATA.SAGA!$B382+(365*24/12),DATA.SAGA!$B382+(365*48/12)),"*")</f>
        <v>44787</v>
      </c>
      <c r="H382" s="9" t="str">
        <f t="shared" si="30"/>
        <v>2022-2</v>
      </c>
      <c r="I382" s="7" t="str">
        <f>IF(DATA.SAGA!$I382="","*",YEAR(DATA.SAGA!$I382))</f>
        <v>*</v>
      </c>
      <c r="J382" s="9">
        <f ca="1">IF($D382="Formado",(DATA.SAGA!$I382-DATA.SAGA!$B382)/365*12,
IF(OR($D382="Pré-Inscrito",$D382="Matriculado",$D382="Pré-inscrito"),(TODAY()-DATA.SAGA!$B382)/365*12,"*"))</f>
        <v>31.200000000000003</v>
      </c>
      <c r="K382" s="9" t="str">
        <f t="shared" ca="1" si="26"/>
        <v>Defesa EM ATRASO</v>
      </c>
      <c r="L382" s="9" t="str">
        <f t="shared" ca="1" si="27"/>
        <v>*</v>
      </c>
      <c r="M382" s="7" t="str">
        <f t="shared" ca="1" si="28"/>
        <v>*</v>
      </c>
      <c r="N382" s="9" t="str">
        <f t="shared" si="29"/>
        <v>*</v>
      </c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7" t="str">
        <f>IF(LEFT(DATA.SAGA!$C383,8)="Mestrado","Mestrado",
IF(LEFT(DATA.SAGA!C383,9)="Doutorado","Doutorado",
"Pós-Doutorado"))</f>
        <v>Mestrado</v>
      </c>
      <c r="B383" s="7" t="str">
        <f>DATA.SAGA!$D383</f>
        <v>Silviane de Camargo Slembarski</v>
      </c>
      <c r="C383" s="7" t="str">
        <f>IF(DATA.SAGA!$F383="","Sem orientador",DATA.SAGA!$F383)</f>
        <v>FTO1137 - Ney Filho</v>
      </c>
      <c r="D383" s="7" t="str">
        <f>DATA.SAGA!$H383</f>
        <v>Formado</v>
      </c>
      <c r="E383" s="7" t="str">
        <f>IF(DATA.SAGA!J383="","*",DATA.SAGA!J383)</f>
        <v>RJ</v>
      </c>
      <c r="F383" s="7">
        <f>YEAR(DATA.SAGA!$B383)</f>
        <v>2020</v>
      </c>
      <c r="G383" s="8" t="str">
        <f>IF(OR($D383="Pré-Inscrito",$D383="Matriculado",$D383="Trancado"),
IF($A383="Mestrado",DATA.SAGA!$B383+(365*24/12),DATA.SAGA!$B383+(365*48/12)),"*")</f>
        <v>*</v>
      </c>
      <c r="H383" s="9" t="str">
        <f t="shared" si="30"/>
        <v>*</v>
      </c>
      <c r="I383" s="7">
        <f>IF(DATA.SAGA!$I383="","*",YEAR(DATA.SAGA!$I383))</f>
        <v>2022</v>
      </c>
      <c r="J383" s="9">
        <f ca="1">IF($D383="Formado",(DATA.SAGA!$I383-DATA.SAGA!$B383)/365*12,
IF(OR($D383="Pré-Inscrito",$D383="Matriculado",$D383="Pré-inscrito"),(TODAY()-DATA.SAGA!$B383)/365*12,"*"))</f>
        <v>26.432876712328763</v>
      </c>
      <c r="K383" s="9" t="str">
        <f t="shared" si="26"/>
        <v>Formado</v>
      </c>
      <c r="L383" s="9">
        <f t="shared" ca="1" si="27"/>
        <v>26.432876712328763</v>
      </c>
      <c r="M383" s="7" t="str">
        <f t="shared" ca="1" si="28"/>
        <v>Egresso</v>
      </c>
      <c r="N383" s="9" t="str">
        <f t="shared" si="29"/>
        <v>*</v>
      </c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7" t="str">
        <f>IF(LEFT(DATA.SAGA!$C384,8)="Mestrado","Mestrado",
IF(LEFT(DATA.SAGA!C384,9)="Doutorado","Doutorado",
"Pós-Doutorado"))</f>
        <v>Mestrado</v>
      </c>
      <c r="B384" s="7" t="str">
        <f>DATA.SAGA!$D384</f>
        <v>Thales Carneiro Farias</v>
      </c>
      <c r="C384" s="7" t="str">
        <f>IF(DATA.SAGA!$F384="","Sem orientador",DATA.SAGA!$F384)</f>
        <v>FTO1140 - Igor Jesus</v>
      </c>
      <c r="D384" s="7" t="str">
        <f>DATA.SAGA!$H384</f>
        <v>Matriculado</v>
      </c>
      <c r="E384" s="7" t="str">
        <f>IF(DATA.SAGA!J384="","*",DATA.SAGA!J384)</f>
        <v>PB</v>
      </c>
      <c r="F384" s="7">
        <f>YEAR(DATA.SAGA!$B384)</f>
        <v>2020</v>
      </c>
      <c r="G384" s="8">
        <f>IF(OR($D384="Pré-Inscrito",$D384="Matriculado",$D384="Trancado"),
IF($A384="Mestrado",DATA.SAGA!$B384+(365*24/12),DATA.SAGA!$B384+(365*48/12)),"*")</f>
        <v>44787</v>
      </c>
      <c r="H384" s="9" t="str">
        <f t="shared" si="30"/>
        <v>2022-2</v>
      </c>
      <c r="I384" s="7" t="str">
        <f>IF(DATA.SAGA!$I384="","*",YEAR(DATA.SAGA!$I384))</f>
        <v>*</v>
      </c>
      <c r="J384" s="9">
        <f ca="1">IF($D384="Formado",(DATA.SAGA!$I384-DATA.SAGA!$B384)/365*12,
IF(OR($D384="Pré-Inscrito",$D384="Matriculado",$D384="Pré-inscrito"),(TODAY()-DATA.SAGA!$B384)/365*12,"*"))</f>
        <v>31.200000000000003</v>
      </c>
      <c r="K384" s="9" t="str">
        <f t="shared" ca="1" si="26"/>
        <v>Defesa EM ATRASO</v>
      </c>
      <c r="L384" s="9" t="str">
        <f t="shared" ca="1" si="27"/>
        <v>*</v>
      </c>
      <c r="M384" s="7" t="str">
        <f t="shared" ca="1" si="28"/>
        <v>*</v>
      </c>
      <c r="N384" s="9" t="str">
        <f t="shared" si="29"/>
        <v>*</v>
      </c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7" t="str">
        <f>IF(LEFT(DATA.SAGA!$C385,8)="Mestrado","Mestrado",
IF(LEFT(DATA.SAGA!C385,9)="Doutorado","Doutorado",
"Pós-Doutorado"))</f>
        <v>Mestrado</v>
      </c>
      <c r="B385" s="7" t="str">
        <f>DATA.SAGA!$D385</f>
        <v>Jonathan de Andrade Rocha</v>
      </c>
      <c r="C385" s="7" t="str">
        <f>IF(DATA.SAGA!$F385="","Sem orientador",DATA.SAGA!$F385)</f>
        <v>Sem orientador</v>
      </c>
      <c r="D385" s="7" t="str">
        <f>DATA.SAGA!$H385</f>
        <v>Desligado</v>
      </c>
      <c r="E385" s="7" t="str">
        <f>IF(DATA.SAGA!J385="","*",DATA.SAGA!J385)</f>
        <v>RJ</v>
      </c>
      <c r="F385" s="7">
        <f>YEAR(DATA.SAGA!$B385)</f>
        <v>2020</v>
      </c>
      <c r="G385" s="8" t="str">
        <f>IF(OR($D385="Pré-Inscrito",$D385="Matriculado",$D385="Trancado"),
IF($A385="Mestrado",DATA.SAGA!$B385+(365*24/12),DATA.SAGA!$B385+(365*48/12)),"*")</f>
        <v>*</v>
      </c>
      <c r="H385" s="9" t="str">
        <f t="shared" si="30"/>
        <v>*</v>
      </c>
      <c r="I385" s="7" t="str">
        <f>IF(DATA.SAGA!$I385="","*",YEAR(DATA.SAGA!$I385))</f>
        <v>*</v>
      </c>
      <c r="J385" s="9" t="str">
        <f ca="1">IF($D385="Formado",(DATA.SAGA!$I385-DATA.SAGA!$B385)/365*12,
IF(OR($D385="Pré-Inscrito",$D385="Matriculado",$D385="Pré-inscrito"),(TODAY()-DATA.SAGA!$B385)/365*12,"*"))</f>
        <v>*</v>
      </c>
      <c r="K385" s="9" t="str">
        <f t="shared" si="26"/>
        <v>Desligado</v>
      </c>
      <c r="L385" s="9" t="str">
        <f t="shared" si="27"/>
        <v>*</v>
      </c>
      <c r="M385" s="7" t="str">
        <f t="shared" ca="1" si="28"/>
        <v>*</v>
      </c>
      <c r="N385" s="9" t="str">
        <f t="shared" si="29"/>
        <v>*</v>
      </c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7" t="str">
        <f>IF(LEFT(DATA.SAGA!$C386,8)="Mestrado","Mestrado",
IF(LEFT(DATA.SAGA!C386,9)="Doutorado","Doutorado",
"Pós-Doutorado"))</f>
        <v>Mestrado</v>
      </c>
      <c r="B386" s="7" t="str">
        <f>DATA.SAGA!$D386</f>
        <v>Isabelle da Nobrega Ferreira</v>
      </c>
      <c r="C386" s="7" t="str">
        <f>IF(DATA.SAGA!$F386="","Sem orientador",DATA.SAGA!$F386)</f>
        <v>FTO1101 - Agnaldo Lopes</v>
      </c>
      <c r="D386" s="7" t="str">
        <f>DATA.SAGA!$H386</f>
        <v>Formado</v>
      </c>
      <c r="E386" s="7" t="str">
        <f>IF(DATA.SAGA!J386="","*",DATA.SAGA!J386)</f>
        <v>RJ</v>
      </c>
      <c r="F386" s="7">
        <f>YEAR(DATA.SAGA!$B386)</f>
        <v>2020</v>
      </c>
      <c r="G386" s="8" t="str">
        <f>IF(OR($D386="Pré-Inscrito",$D386="Matriculado",$D386="Trancado"),
IF($A386="Mestrado",DATA.SAGA!$B386+(365*24/12),DATA.SAGA!$B386+(365*48/12)),"*")</f>
        <v>*</v>
      </c>
      <c r="H386" s="9" t="str">
        <f t="shared" si="30"/>
        <v>*</v>
      </c>
      <c r="I386" s="7">
        <f>IF(DATA.SAGA!$I386="","*",YEAR(DATA.SAGA!$I386))</f>
        <v>2022</v>
      </c>
      <c r="J386" s="9">
        <f ca="1">IF($D386="Formado",(DATA.SAGA!$I386-DATA.SAGA!$B386)/365*12,
IF(OR($D386="Pré-Inscrito",$D386="Matriculado",$D386="Pré-inscrito"),(TODAY()-DATA.SAGA!$B386)/365*12,"*"))</f>
        <v>19.06849315068493</v>
      </c>
      <c r="K386" s="9" t="str">
        <f t="shared" ref="K386:K449" si="31">IF($D386="Formado",$D386,
IF(OR($D386="Abandono",$D386="Desligado",$D386="Jubilado",$D386="Trancado",$D386="Titulado",$D386="Externo",$D386="Cancelado",$D386="Upgrade"),$D386,
IF($A386="Mestrado",IF($J386&lt;=18,$D386,IF($J386&lt;=24,"Defesa imediata",IF($J386&lt;=36,"Defesa EM ATRASO","JUBILAR"))),
IF($J386&lt;=42,$D386,IF($J386&lt;=48,"Defesa imediata",IF($J386&lt;=60,"Defesa EM ATRASO","JUBILAR"))))))</f>
        <v>Formado</v>
      </c>
      <c r="L386" s="9">
        <f t="shared" ref="L386:L449" ca="1" si="32">IFERROR(VALUE(IF($K386="Formado",$J386,"")),"*")</f>
        <v>19.06849315068493</v>
      </c>
      <c r="M386" s="7" t="str">
        <f t="shared" ref="M386:M449" ca="1" si="33">IF($I386="*","*",
IF(YEAR(TODAY())-$I386&lt;6,"Egresso","Egresso &gt; 5 anos"))</f>
        <v>Egresso</v>
      </c>
      <c r="N386" s="9" t="str">
        <f t="shared" ref="N386:N449" si="34">IF(AND(COUNTIF($B:$B,$B386)&gt;1,$A386="Doutorado"),"Sim","*")</f>
        <v>*</v>
      </c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7" t="str">
        <f>IF(LEFT(DATA.SAGA!$C387,8)="Mestrado","Mestrado",
IF(LEFT(DATA.SAGA!C387,9)="Doutorado","Doutorado",
"Pós-Doutorado"))</f>
        <v>Doutorado</v>
      </c>
      <c r="B387" s="7" t="str">
        <f>DATA.SAGA!$D387</f>
        <v>Tiago Costa Esteves</v>
      </c>
      <c r="C387" s="7" t="str">
        <f>IF(DATA.SAGA!$F387="","Sem orientador",DATA.SAGA!$F387)</f>
        <v>FTO1140 - Igor Jesus</v>
      </c>
      <c r="D387" s="7" t="str">
        <f>DATA.SAGA!$H387</f>
        <v>Matriculado</v>
      </c>
      <c r="E387" s="7" t="str">
        <f>IF(DATA.SAGA!J387="","*",DATA.SAGA!J387)</f>
        <v>PA</v>
      </c>
      <c r="F387" s="7">
        <f>YEAR(DATA.SAGA!$B387)</f>
        <v>2020</v>
      </c>
      <c r="G387" s="8">
        <f>IF(OR($D387="Pré-Inscrito",$D387="Matriculado",$D387="Trancado"),
IF($A387="Mestrado",DATA.SAGA!$B387+(365*24/12),DATA.SAGA!$B387+(365*48/12)),"*")</f>
        <v>45520</v>
      </c>
      <c r="H387" s="9" t="str">
        <f t="shared" ref="H387:H450" si="35">IF(OR($D387="Pré-Inscrito",$D387="Matriculado"),_xlfn.CONCAT(YEAR(G387),"-",IF(MONTH(G387)&lt;=6,1,2)),"*")</f>
        <v>2024-2</v>
      </c>
      <c r="I387" s="7" t="str">
        <f>IF(DATA.SAGA!$I387="","*",YEAR(DATA.SAGA!$I387))</f>
        <v>*</v>
      </c>
      <c r="J387" s="9">
        <f ca="1">IF($D387="Formado",(DATA.SAGA!$I387-DATA.SAGA!$B387)/365*12,
IF(OR($D387="Pré-Inscrito",$D387="Matriculado",$D387="Pré-inscrito"),(TODAY()-DATA.SAGA!$B387)/365*12,"*"))</f>
        <v>31.101369863013694</v>
      </c>
      <c r="K387" s="9" t="str">
        <f t="shared" ca="1" si="31"/>
        <v>Matriculado</v>
      </c>
      <c r="L387" s="9" t="str">
        <f t="shared" ca="1" si="32"/>
        <v>*</v>
      </c>
      <c r="M387" s="7" t="str">
        <f t="shared" ca="1" si="33"/>
        <v>*</v>
      </c>
      <c r="N387" s="9" t="str">
        <f t="shared" si="34"/>
        <v>*</v>
      </c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7" t="str">
        <f>IF(LEFT(DATA.SAGA!$C388,8)="Mestrado","Mestrado",
IF(LEFT(DATA.SAGA!C388,9)="Doutorado","Doutorado",
"Pós-Doutorado"))</f>
        <v>Mestrado</v>
      </c>
      <c r="B388" s="7" t="str">
        <f>DATA.SAGA!$D388</f>
        <v>Arinaldo de Sousa Almeida</v>
      </c>
      <c r="C388" s="7" t="str">
        <f>IF(DATA.SAGA!$F388="","Sem orientador",DATA.SAGA!$F388)</f>
        <v>Sem orientador</v>
      </c>
      <c r="D388" s="7" t="str">
        <f>DATA.SAGA!$H388</f>
        <v>Cancelado</v>
      </c>
      <c r="E388" s="7" t="str">
        <f>IF(DATA.SAGA!J388="","*",DATA.SAGA!J388)</f>
        <v>RJ</v>
      </c>
      <c r="F388" s="7">
        <f>YEAR(DATA.SAGA!$B388)</f>
        <v>2020</v>
      </c>
      <c r="G388" s="8" t="str">
        <f>IF(OR($D388="Pré-Inscrito",$D388="Matriculado",$D388="Trancado"),
IF($A388="Mestrado",DATA.SAGA!$B388+(365*24/12),DATA.SAGA!$B388+(365*48/12)),"*")</f>
        <v>*</v>
      </c>
      <c r="H388" s="9" t="str">
        <f t="shared" si="35"/>
        <v>*</v>
      </c>
      <c r="I388" s="7" t="str">
        <f>IF(DATA.SAGA!$I388="","*",YEAR(DATA.SAGA!$I388))</f>
        <v>*</v>
      </c>
      <c r="J388" s="9" t="str">
        <f ca="1">IF($D388="Formado",(DATA.SAGA!$I388-DATA.SAGA!$B388)/365*12,
IF(OR($D388="Pré-Inscrito",$D388="Matriculado",$D388="Pré-inscrito"),(TODAY()-DATA.SAGA!$B388)/365*12,"*"))</f>
        <v>*</v>
      </c>
      <c r="K388" s="9" t="str">
        <f t="shared" si="31"/>
        <v>Cancelado</v>
      </c>
      <c r="L388" s="9" t="str">
        <f t="shared" si="32"/>
        <v>*</v>
      </c>
      <c r="M388" s="7" t="str">
        <f t="shared" ca="1" si="33"/>
        <v>*</v>
      </c>
      <c r="N388" s="9" t="str">
        <f t="shared" si="34"/>
        <v>*</v>
      </c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7" t="str">
        <f>IF(LEFT(DATA.SAGA!$C389,8)="Mestrado","Mestrado",
IF(LEFT(DATA.SAGA!C389,9)="Doutorado","Doutorado",
"Pós-Doutorado"))</f>
        <v>Mestrado</v>
      </c>
      <c r="B389" s="7" t="str">
        <f>DATA.SAGA!$D389</f>
        <v>Flaviana Costa Cavalcante Feitosa</v>
      </c>
      <c r="C389" s="7" t="str">
        <f>IF(DATA.SAGA!$F389="","Sem orientador",DATA.SAGA!$F389)</f>
        <v>FTO1152 - Renato Almeida</v>
      </c>
      <c r="D389" s="7" t="str">
        <f>DATA.SAGA!$H389</f>
        <v>Formado</v>
      </c>
      <c r="E389" s="7" t="str">
        <f>IF(DATA.SAGA!J389="","*",DATA.SAGA!J389)</f>
        <v>CE</v>
      </c>
      <c r="F389" s="7">
        <f>YEAR(DATA.SAGA!$B389)</f>
        <v>2020</v>
      </c>
      <c r="G389" s="8" t="str">
        <f>IF(OR($D389="Pré-Inscrito",$D389="Matriculado",$D389="Trancado"),
IF($A389="Mestrado",DATA.SAGA!$B389+(365*24/12),DATA.SAGA!$B389+(365*48/12)),"*")</f>
        <v>*</v>
      </c>
      <c r="H389" s="9" t="str">
        <f t="shared" si="35"/>
        <v>*</v>
      </c>
      <c r="I389" s="7">
        <f>IF(DATA.SAGA!$I389="","*",YEAR(DATA.SAGA!$I389))</f>
        <v>2023</v>
      </c>
      <c r="J389" s="9">
        <f ca="1">IF($D389="Formado",(DATA.SAGA!$I389-DATA.SAGA!$B389)/365*12,
IF(OR($D389="Pré-Inscrito",$D389="Matriculado",$D389="Pré-inscrito"),(TODAY()-DATA.SAGA!$B389)/365*12,"*"))</f>
        <v>31.298630136986301</v>
      </c>
      <c r="K389" s="9" t="str">
        <f t="shared" si="31"/>
        <v>Formado</v>
      </c>
      <c r="L389" s="9">
        <f t="shared" ca="1" si="32"/>
        <v>31.298630136986301</v>
      </c>
      <c r="M389" s="7" t="str">
        <f t="shared" ca="1" si="33"/>
        <v>Egresso</v>
      </c>
      <c r="N389" s="9" t="str">
        <f t="shared" si="34"/>
        <v>*</v>
      </c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7" t="str">
        <f>IF(LEFT(DATA.SAGA!$C390,8)="Mestrado","Mestrado",
IF(LEFT(DATA.SAGA!C390,9)="Doutorado","Doutorado",
"Pós-Doutorado"))</f>
        <v>Mestrado</v>
      </c>
      <c r="B390" s="7" t="str">
        <f>DATA.SAGA!$D390</f>
        <v>Gelson Gonçalves</v>
      </c>
      <c r="C390" s="7" t="str">
        <f>IF(DATA.SAGA!$F390="","Sem orientador",DATA.SAGA!$F390)</f>
        <v>FTO1063 - Luis Felipe Reis</v>
      </c>
      <c r="D390" s="7" t="str">
        <f>DATA.SAGA!$H390</f>
        <v>Formado</v>
      </c>
      <c r="E390" s="7" t="str">
        <f>IF(DATA.SAGA!J390="","*",DATA.SAGA!J390)</f>
        <v>PR</v>
      </c>
      <c r="F390" s="7">
        <f>YEAR(DATA.SAGA!$B390)</f>
        <v>2020</v>
      </c>
      <c r="G390" s="8" t="str">
        <f>IF(OR($D390="Pré-Inscrito",$D390="Matriculado",$D390="Trancado"),
IF($A390="Mestrado",DATA.SAGA!$B390+(365*24/12),DATA.SAGA!$B390+(365*48/12)),"*")</f>
        <v>*</v>
      </c>
      <c r="H390" s="9" t="str">
        <f t="shared" si="35"/>
        <v>*</v>
      </c>
      <c r="I390" s="7">
        <f>IF(DATA.SAGA!$I390="","*",YEAR(DATA.SAGA!$I390))</f>
        <v>2022</v>
      </c>
      <c r="J390" s="9">
        <f ca="1">IF($D390="Formado",(DATA.SAGA!$I390-DATA.SAGA!$B390)/365*12,
IF(OR($D390="Pré-Inscrito",$D390="Matriculado",$D390="Pré-inscrito"),(TODAY()-DATA.SAGA!$B390)/365*12,"*"))</f>
        <v>26.827397260273976</v>
      </c>
      <c r="K390" s="9" t="str">
        <f t="shared" si="31"/>
        <v>Formado</v>
      </c>
      <c r="L390" s="9">
        <f t="shared" ca="1" si="32"/>
        <v>26.827397260273976</v>
      </c>
      <c r="M390" s="7" t="str">
        <f t="shared" ca="1" si="33"/>
        <v>Egresso</v>
      </c>
      <c r="N390" s="9" t="str">
        <f t="shared" si="34"/>
        <v>*</v>
      </c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7" t="str">
        <f>IF(LEFT(DATA.SAGA!$C391,8)="Mestrado","Mestrado",
IF(LEFT(DATA.SAGA!C391,9)="Doutorado","Doutorado",
"Pós-Doutorado"))</f>
        <v>Doutorado</v>
      </c>
      <c r="B391" s="7" t="str">
        <f>DATA.SAGA!$D391</f>
        <v>Eduardo Gallas Leivas</v>
      </c>
      <c r="C391" s="7" t="str">
        <f>IF(DATA.SAGA!$F391="","Sem orientador",DATA.SAGA!$F391)</f>
        <v>FTO1124 - Leandro Nogueira</v>
      </c>
      <c r="D391" s="7" t="str">
        <f>DATA.SAGA!$H391</f>
        <v>Formado</v>
      </c>
      <c r="E391" s="7" t="str">
        <f>IF(DATA.SAGA!J391="","*",DATA.SAGA!J391)</f>
        <v>RJ</v>
      </c>
      <c r="F391" s="7">
        <f>YEAR(DATA.SAGA!$B391)</f>
        <v>2020</v>
      </c>
      <c r="G391" s="8" t="str">
        <f>IF(OR($D391="Pré-Inscrito",$D391="Matriculado",$D391="Trancado"),
IF($A391="Mestrado",DATA.SAGA!$B391+(365*24/12),DATA.SAGA!$B391+(365*48/12)),"*")</f>
        <v>*</v>
      </c>
      <c r="H391" s="9" t="str">
        <f t="shared" si="35"/>
        <v>*</v>
      </c>
      <c r="I391" s="7">
        <f>IF(DATA.SAGA!$I391="","*",YEAR(DATA.SAGA!$I391))</f>
        <v>2022</v>
      </c>
      <c r="J391" s="9">
        <f ca="1">IF($D391="Formado",(DATA.SAGA!$I391-DATA.SAGA!$B391)/365*12,
IF(OR($D391="Pré-Inscrito",$D391="Matriculado",$D391="Pré-inscrito"),(TODAY()-DATA.SAGA!$B391)/365*12,"*"))</f>
        <v>24.55890410958904</v>
      </c>
      <c r="K391" s="9" t="str">
        <f t="shared" si="31"/>
        <v>Formado</v>
      </c>
      <c r="L391" s="9">
        <f t="shared" ca="1" si="32"/>
        <v>24.55890410958904</v>
      </c>
      <c r="M391" s="7" t="str">
        <f t="shared" ca="1" si="33"/>
        <v>Egresso</v>
      </c>
      <c r="N391" s="9" t="str">
        <f t="shared" si="34"/>
        <v>Sim</v>
      </c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7" t="str">
        <f>IF(LEFT(DATA.SAGA!$C392,8)="Mestrado","Mestrado",
IF(LEFT(DATA.SAGA!C392,9)="Doutorado","Doutorado",
"Pós-Doutorado"))</f>
        <v>Mestrado</v>
      </c>
      <c r="B392" s="7" t="str">
        <f>DATA.SAGA!$D392</f>
        <v>Maria Carolina Carvalho dos Santos Schmitz</v>
      </c>
      <c r="C392" s="7" t="str">
        <f>IF(DATA.SAGA!$F392="","Sem orientador",DATA.SAGA!$F392)</f>
        <v>EDF1107 - Fabio Anjos</v>
      </c>
      <c r="D392" s="7" t="str">
        <f>DATA.SAGA!$H392</f>
        <v>Matriculado</v>
      </c>
      <c r="E392" s="7" t="str">
        <f>IF(DATA.SAGA!J392="","*",DATA.SAGA!J392)</f>
        <v>PR</v>
      </c>
      <c r="F392" s="7">
        <f>YEAR(DATA.SAGA!$B392)</f>
        <v>2020</v>
      </c>
      <c r="G392" s="8">
        <f>IF(OR($D392="Pré-Inscrito",$D392="Matriculado",$D392="Trancado"),
IF($A392="Mestrado",DATA.SAGA!$B392+(365*24/12),DATA.SAGA!$B392+(365*48/12)),"*")</f>
        <v>44910</v>
      </c>
      <c r="H392" s="9" t="str">
        <f t="shared" si="35"/>
        <v>2022-2</v>
      </c>
      <c r="I392" s="7" t="str">
        <f>IF(DATA.SAGA!$I392="","*",YEAR(DATA.SAGA!$I392))</f>
        <v>*</v>
      </c>
      <c r="J392" s="9">
        <f ca="1">IF($D392="Formado",(DATA.SAGA!$I392-DATA.SAGA!$B392)/365*12,
IF(OR($D392="Pré-Inscrito",$D392="Matriculado",$D392="Pré-inscrito"),(TODAY()-DATA.SAGA!$B392)/365*12,"*"))</f>
        <v>27.156164383561642</v>
      </c>
      <c r="K392" s="9" t="str">
        <f t="shared" ca="1" si="31"/>
        <v>Defesa EM ATRASO</v>
      </c>
      <c r="L392" s="9" t="str">
        <f t="shared" ca="1" si="32"/>
        <v>*</v>
      </c>
      <c r="M392" s="7" t="str">
        <f t="shared" ca="1" si="33"/>
        <v>*</v>
      </c>
      <c r="N392" s="9" t="str">
        <f t="shared" si="34"/>
        <v>*</v>
      </c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7" t="str">
        <f>IF(LEFT(DATA.SAGA!$C393,8)="Mestrado","Mestrado",
IF(LEFT(DATA.SAGA!C393,9)="Doutorado","Doutorado",
"Pós-Doutorado"))</f>
        <v>Doutorado</v>
      </c>
      <c r="B393" s="7" t="str">
        <f>DATA.SAGA!$D393</f>
        <v>Maria Alice Santos Tavares</v>
      </c>
      <c r="C393" s="7" t="str">
        <f>IF(DATA.SAGA!$F393="","Sem orientador",DATA.SAGA!$F393)</f>
        <v>FTO1101 - Agnaldo Lopes</v>
      </c>
      <c r="D393" s="7" t="str">
        <f>DATA.SAGA!$H393</f>
        <v>Matriculado</v>
      </c>
      <c r="E393" s="7" t="str">
        <f>IF(DATA.SAGA!J393="","*",DATA.SAGA!J393)</f>
        <v>RJ</v>
      </c>
      <c r="F393" s="7">
        <f>YEAR(DATA.SAGA!$B393)</f>
        <v>2020</v>
      </c>
      <c r="G393" s="8">
        <f>IF(OR($D393="Pré-Inscrito",$D393="Matriculado",$D393="Trancado"),
IF($A393="Mestrado",DATA.SAGA!$B393+(365*24/12),DATA.SAGA!$B393+(365*48/12)),"*")</f>
        <v>45641</v>
      </c>
      <c r="H393" s="9" t="str">
        <f t="shared" si="35"/>
        <v>2024-2</v>
      </c>
      <c r="I393" s="7" t="str">
        <f>IF(DATA.SAGA!$I393="","*",YEAR(DATA.SAGA!$I393))</f>
        <v>*</v>
      </c>
      <c r="J393" s="9">
        <f ca="1">IF($D393="Formado",(DATA.SAGA!$I393-DATA.SAGA!$B393)/365*12,
IF(OR($D393="Pré-Inscrito",$D393="Matriculado",$D393="Pré-inscrito"),(TODAY()-DATA.SAGA!$B393)/365*12,"*"))</f>
        <v>27.12328767123288</v>
      </c>
      <c r="K393" s="9" t="str">
        <f t="shared" ca="1" si="31"/>
        <v>Matriculado</v>
      </c>
      <c r="L393" s="9" t="str">
        <f t="shared" ca="1" si="32"/>
        <v>*</v>
      </c>
      <c r="M393" s="7" t="str">
        <f t="shared" ca="1" si="33"/>
        <v>*</v>
      </c>
      <c r="N393" s="9" t="str">
        <f t="shared" si="34"/>
        <v>*</v>
      </c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7" t="str">
        <f>IF(LEFT(DATA.SAGA!$C394,8)="Mestrado","Mestrado",
IF(LEFT(DATA.SAGA!C394,9)="Doutorado","Doutorado",
"Pós-Doutorado"))</f>
        <v>Doutorado</v>
      </c>
      <c r="B394" s="7" t="str">
        <f>DATA.SAGA!$D394</f>
        <v>Gabriel Parisotto</v>
      </c>
      <c r="C394" s="7" t="str">
        <f>IF(DATA.SAGA!$F394="","Sem orientador",DATA.SAGA!$F394)</f>
        <v>FTO1096 - Arthur Ferreira</v>
      </c>
      <c r="D394" s="7" t="str">
        <f>DATA.SAGA!$H394</f>
        <v>Matriculado</v>
      </c>
      <c r="E394" s="7" t="str">
        <f>IF(DATA.SAGA!J394="","*",DATA.SAGA!J394)</f>
        <v>RJ</v>
      </c>
      <c r="F394" s="7">
        <f>YEAR(DATA.SAGA!$B394)</f>
        <v>2020</v>
      </c>
      <c r="G394" s="8">
        <f>IF(OR($D394="Pré-Inscrito",$D394="Matriculado",$D394="Trancado"),
IF($A394="Mestrado",DATA.SAGA!$B394+(365*24/12),DATA.SAGA!$B394+(365*48/12)),"*")</f>
        <v>45641</v>
      </c>
      <c r="H394" s="9" t="str">
        <f t="shared" si="35"/>
        <v>2024-2</v>
      </c>
      <c r="I394" s="7" t="str">
        <f>IF(DATA.SAGA!$I394="","*",YEAR(DATA.SAGA!$I394))</f>
        <v>*</v>
      </c>
      <c r="J394" s="9">
        <f ca="1">IF($D394="Formado",(DATA.SAGA!$I394-DATA.SAGA!$B394)/365*12,
IF(OR($D394="Pré-Inscrito",$D394="Matriculado",$D394="Pré-inscrito"),(TODAY()-DATA.SAGA!$B394)/365*12,"*"))</f>
        <v>27.12328767123288</v>
      </c>
      <c r="K394" s="9" t="str">
        <f t="shared" ca="1" si="31"/>
        <v>Matriculado</v>
      </c>
      <c r="L394" s="9" t="str">
        <f t="shared" ca="1" si="32"/>
        <v>*</v>
      </c>
      <c r="M394" s="7" t="str">
        <f t="shared" ca="1" si="33"/>
        <v>*</v>
      </c>
      <c r="N394" s="9" t="str">
        <f t="shared" si="34"/>
        <v>Sim</v>
      </c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7" t="str">
        <f>IF(LEFT(DATA.SAGA!$C395,8)="Mestrado","Mestrado",
IF(LEFT(DATA.SAGA!C395,9)="Doutorado","Doutorado",
"Pós-Doutorado"))</f>
        <v>Mestrado</v>
      </c>
      <c r="B395" s="7" t="str">
        <f>DATA.SAGA!$D395</f>
        <v>Leandro Caramuru Pozzo</v>
      </c>
      <c r="C395" s="7" t="str">
        <f>IF(DATA.SAGA!$F395="","Sem orientador",DATA.SAGA!$F395)</f>
        <v>Sem orientador</v>
      </c>
      <c r="D395" s="7" t="str">
        <f>DATA.SAGA!$H395</f>
        <v>Cancelado</v>
      </c>
      <c r="E395" s="7" t="str">
        <f>IF(DATA.SAGA!J395="","*",DATA.SAGA!J395)</f>
        <v>PR</v>
      </c>
      <c r="F395" s="7">
        <f>YEAR(DATA.SAGA!$B395)</f>
        <v>2020</v>
      </c>
      <c r="G395" s="8" t="str">
        <f>IF(OR($D395="Pré-Inscrito",$D395="Matriculado",$D395="Trancado"),
IF($A395="Mestrado",DATA.SAGA!$B395+(365*24/12),DATA.SAGA!$B395+(365*48/12)),"*")</f>
        <v>*</v>
      </c>
      <c r="H395" s="9" t="str">
        <f t="shared" si="35"/>
        <v>*</v>
      </c>
      <c r="I395" s="7" t="str">
        <f>IF(DATA.SAGA!$I395="","*",YEAR(DATA.SAGA!$I395))</f>
        <v>*</v>
      </c>
      <c r="J395" s="9" t="str">
        <f ca="1">IF($D395="Formado",(DATA.SAGA!$I395-DATA.SAGA!$B395)/365*12,
IF(OR($D395="Pré-Inscrito",$D395="Matriculado",$D395="Pré-inscrito"),(TODAY()-DATA.SAGA!$B395)/365*12,"*"))</f>
        <v>*</v>
      </c>
      <c r="K395" s="9" t="str">
        <f t="shared" si="31"/>
        <v>Cancelado</v>
      </c>
      <c r="L395" s="9" t="str">
        <f t="shared" si="32"/>
        <v>*</v>
      </c>
      <c r="M395" s="7" t="str">
        <f t="shared" ca="1" si="33"/>
        <v>*</v>
      </c>
      <c r="N395" s="9" t="str">
        <f t="shared" si="34"/>
        <v>*</v>
      </c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7" t="str">
        <f>IF(LEFT(DATA.SAGA!$C396,8)="Mestrado","Mestrado",
IF(LEFT(DATA.SAGA!C396,9)="Doutorado","Doutorado",
"Pós-Doutorado"))</f>
        <v>Mestrado</v>
      </c>
      <c r="B396" s="7" t="str">
        <f>DATA.SAGA!$D396</f>
        <v>Jeana Carla da Silva Borges</v>
      </c>
      <c r="C396" s="7" t="str">
        <f>IF(DATA.SAGA!$F396="","Sem orientador",DATA.SAGA!$F396)</f>
        <v>FTO1063 - Luis Felipe Reis</v>
      </c>
      <c r="D396" s="7" t="str">
        <f>DATA.SAGA!$H396</f>
        <v>Matriculado</v>
      </c>
      <c r="E396" s="7" t="str">
        <f>IF(DATA.SAGA!J396="","*",DATA.SAGA!J396)</f>
        <v>RJ</v>
      </c>
      <c r="F396" s="7">
        <f>YEAR(DATA.SAGA!$B396)</f>
        <v>2020</v>
      </c>
      <c r="G396" s="8">
        <f>IF(OR($D396="Pré-Inscrito",$D396="Matriculado",$D396="Trancado"),
IF($A396="Mestrado",DATA.SAGA!$B396+(365*24/12),DATA.SAGA!$B396+(365*48/12)),"*")</f>
        <v>44911</v>
      </c>
      <c r="H396" s="9" t="str">
        <f t="shared" si="35"/>
        <v>2022-2</v>
      </c>
      <c r="I396" s="7" t="str">
        <f>IF(DATA.SAGA!$I396="","*",YEAR(DATA.SAGA!$I396))</f>
        <v>*</v>
      </c>
      <c r="J396" s="9">
        <f ca="1">IF($D396="Formado",(DATA.SAGA!$I396-DATA.SAGA!$B396)/365*12,
IF(OR($D396="Pré-Inscrito",$D396="Matriculado",$D396="Pré-inscrito"),(TODAY()-DATA.SAGA!$B396)/365*12,"*"))</f>
        <v>27.12328767123288</v>
      </c>
      <c r="K396" s="9" t="str">
        <f t="shared" ca="1" si="31"/>
        <v>Defesa EM ATRASO</v>
      </c>
      <c r="L396" s="9" t="str">
        <f t="shared" ca="1" si="32"/>
        <v>*</v>
      </c>
      <c r="M396" s="7" t="str">
        <f t="shared" ca="1" si="33"/>
        <v>*</v>
      </c>
      <c r="N396" s="9" t="str">
        <f t="shared" si="34"/>
        <v>*</v>
      </c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7" t="str">
        <f>IF(LEFT(DATA.SAGA!$C397,8)="Mestrado","Mestrado",
IF(LEFT(DATA.SAGA!C397,9)="Doutorado","Doutorado",
"Pós-Doutorado"))</f>
        <v>Mestrado</v>
      </c>
      <c r="B397" s="7" t="str">
        <f>DATA.SAGA!$D397</f>
        <v>Izabella Bárbara de Araújo Paz Melo</v>
      </c>
      <c r="C397" s="7" t="str">
        <f>IF(DATA.SAGA!$F397="","Sem orientador",DATA.SAGA!$F397)</f>
        <v>EDF1107 - Fabio Anjos</v>
      </c>
      <c r="D397" s="7" t="str">
        <f>DATA.SAGA!$H397</f>
        <v>Matriculado</v>
      </c>
      <c r="E397" s="7" t="str">
        <f>IF(DATA.SAGA!J397="","*",DATA.SAGA!J397)</f>
        <v>PI</v>
      </c>
      <c r="F397" s="7">
        <f>YEAR(DATA.SAGA!$B397)</f>
        <v>2020</v>
      </c>
      <c r="G397" s="8">
        <f>IF(OR($D397="Pré-Inscrito",$D397="Matriculado",$D397="Trancado"),
IF($A397="Mestrado",DATA.SAGA!$B397+(365*24/12),DATA.SAGA!$B397+(365*48/12)),"*")</f>
        <v>44911</v>
      </c>
      <c r="H397" s="9" t="str">
        <f t="shared" si="35"/>
        <v>2022-2</v>
      </c>
      <c r="I397" s="7" t="str">
        <f>IF(DATA.SAGA!$I397="","*",YEAR(DATA.SAGA!$I397))</f>
        <v>*</v>
      </c>
      <c r="J397" s="9">
        <f ca="1">IF($D397="Formado",(DATA.SAGA!$I397-DATA.SAGA!$B397)/365*12,
IF(OR($D397="Pré-Inscrito",$D397="Matriculado",$D397="Pré-inscrito"),(TODAY()-DATA.SAGA!$B397)/365*12,"*"))</f>
        <v>27.12328767123288</v>
      </c>
      <c r="K397" s="9" t="str">
        <f t="shared" ca="1" si="31"/>
        <v>Defesa EM ATRASO</v>
      </c>
      <c r="L397" s="9" t="str">
        <f t="shared" ca="1" si="32"/>
        <v>*</v>
      </c>
      <c r="M397" s="7" t="str">
        <f t="shared" ca="1" si="33"/>
        <v>*</v>
      </c>
      <c r="N397" s="9" t="str">
        <f t="shared" si="34"/>
        <v>*</v>
      </c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7" t="str">
        <f>IF(LEFT(DATA.SAGA!$C398,8)="Mestrado","Mestrado",
IF(LEFT(DATA.SAGA!C398,9)="Doutorado","Doutorado",
"Pós-Doutorado"))</f>
        <v>Mestrado</v>
      </c>
      <c r="B398" s="7" t="str">
        <f>DATA.SAGA!$D398</f>
        <v>Monica Schreiber</v>
      </c>
      <c r="C398" s="7" t="str">
        <f>IF(DATA.SAGA!$F398="","Sem orientador",DATA.SAGA!$F398)</f>
        <v>FTO1137 - Ney Filho</v>
      </c>
      <c r="D398" s="7" t="str">
        <f>DATA.SAGA!$H398</f>
        <v>Formado</v>
      </c>
      <c r="E398" s="7" t="str">
        <f>IF(DATA.SAGA!J398="","*",DATA.SAGA!J398)</f>
        <v>RJ</v>
      </c>
      <c r="F398" s="7">
        <f>YEAR(DATA.SAGA!$B398)</f>
        <v>2020</v>
      </c>
      <c r="G398" s="8" t="str">
        <f>IF(OR($D398="Pré-Inscrito",$D398="Matriculado",$D398="Trancado"),
IF($A398="Mestrado",DATA.SAGA!$B398+(365*24/12),DATA.SAGA!$B398+(365*48/12)),"*")</f>
        <v>*</v>
      </c>
      <c r="H398" s="9" t="str">
        <f t="shared" si="35"/>
        <v>*</v>
      </c>
      <c r="I398" s="7">
        <f>IF(DATA.SAGA!$I398="","*",YEAR(DATA.SAGA!$I398))</f>
        <v>2023</v>
      </c>
      <c r="J398" s="9">
        <f ca="1">IF($D398="Formado",(DATA.SAGA!$I398-DATA.SAGA!$B398)/365*12,
IF(OR($D398="Pré-Inscrito",$D398="Matriculado",$D398="Pré-inscrito"),(TODAY()-DATA.SAGA!$B398)/365*12,"*"))</f>
        <v>27.057534246575344</v>
      </c>
      <c r="K398" s="9" t="str">
        <f t="shared" si="31"/>
        <v>Formado</v>
      </c>
      <c r="L398" s="9">
        <f t="shared" ca="1" si="32"/>
        <v>27.057534246575344</v>
      </c>
      <c r="M398" s="7" t="str">
        <f t="shared" ca="1" si="33"/>
        <v>Egresso</v>
      </c>
      <c r="N398" s="9" t="str">
        <f t="shared" si="34"/>
        <v>*</v>
      </c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7" t="str">
        <f>IF(LEFT(DATA.SAGA!$C399,8)="Mestrado","Mestrado",
IF(LEFT(DATA.SAGA!C399,9)="Doutorado","Doutorado",
"Pós-Doutorado"))</f>
        <v>Mestrado</v>
      </c>
      <c r="B399" s="7" t="str">
        <f>DATA.SAGA!$D399</f>
        <v>Cleber da Penha</v>
      </c>
      <c r="C399" s="7" t="str">
        <f>IF(DATA.SAGA!$F399="","Sem orientador",DATA.SAGA!$F399)</f>
        <v>FTO1063 - Luis Felipe Reis</v>
      </c>
      <c r="D399" s="7" t="str">
        <f>DATA.SAGA!$H399</f>
        <v>Matriculado</v>
      </c>
      <c r="E399" s="7" t="str">
        <f>IF(DATA.SAGA!J399="","*",DATA.SAGA!J399)</f>
        <v>RJ</v>
      </c>
      <c r="F399" s="7">
        <f>YEAR(DATA.SAGA!$B399)</f>
        <v>2020</v>
      </c>
      <c r="G399" s="8">
        <f>IF(OR($D399="Pré-Inscrito",$D399="Matriculado",$D399="Trancado"),
IF($A399="Mestrado",DATA.SAGA!$B399+(365*24/12),DATA.SAGA!$B399+(365*48/12)),"*")</f>
        <v>44913</v>
      </c>
      <c r="H399" s="9" t="str">
        <f t="shared" si="35"/>
        <v>2022-2</v>
      </c>
      <c r="I399" s="7" t="str">
        <f>IF(DATA.SAGA!$I399="","*",YEAR(DATA.SAGA!$I399))</f>
        <v>*</v>
      </c>
      <c r="J399" s="9">
        <f ca="1">IF($D399="Formado",(DATA.SAGA!$I399-DATA.SAGA!$B399)/365*12,
IF(OR($D399="Pré-Inscrito",$D399="Matriculado",$D399="Pré-inscrito"),(TODAY()-DATA.SAGA!$B399)/365*12,"*"))</f>
        <v>27.057534246575344</v>
      </c>
      <c r="K399" s="9" t="str">
        <f t="shared" ca="1" si="31"/>
        <v>Defesa EM ATRASO</v>
      </c>
      <c r="L399" s="9" t="str">
        <f t="shared" ca="1" si="32"/>
        <v>*</v>
      </c>
      <c r="M399" s="7" t="str">
        <f t="shared" ca="1" si="33"/>
        <v>*</v>
      </c>
      <c r="N399" s="9" t="str">
        <f t="shared" si="34"/>
        <v>*</v>
      </c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7" t="str">
        <f>IF(LEFT(DATA.SAGA!$C400,8)="Mestrado","Mestrado",
IF(LEFT(DATA.SAGA!C400,9)="Doutorado","Doutorado",
"Pós-Doutorado"))</f>
        <v>Mestrado</v>
      </c>
      <c r="B400" s="7" t="str">
        <f>DATA.SAGA!$D400</f>
        <v>Ricardo Bezerra Duarte Neto</v>
      </c>
      <c r="C400" s="7" t="str">
        <f>IF(DATA.SAGA!$F400="","Sem orientador",DATA.SAGA!$F400)</f>
        <v>FTO1152 - Renato Almeida</v>
      </c>
      <c r="D400" s="7" t="str">
        <f>DATA.SAGA!$H400</f>
        <v>Formado</v>
      </c>
      <c r="E400" s="7" t="str">
        <f>IF(DATA.SAGA!J400="","*",DATA.SAGA!J400)</f>
        <v>RJ</v>
      </c>
      <c r="F400" s="7">
        <f>YEAR(DATA.SAGA!$B400)</f>
        <v>2020</v>
      </c>
      <c r="G400" s="8" t="str">
        <f>IF(OR($D400="Pré-Inscrito",$D400="Matriculado",$D400="Trancado"),
IF($A400="Mestrado",DATA.SAGA!$B400+(365*24/12),DATA.SAGA!$B400+(365*48/12)),"*")</f>
        <v>*</v>
      </c>
      <c r="H400" s="9" t="str">
        <f t="shared" si="35"/>
        <v>*</v>
      </c>
      <c r="I400" s="7">
        <f>IF(DATA.SAGA!$I400="","*",YEAR(DATA.SAGA!$I400))</f>
        <v>2022</v>
      </c>
      <c r="J400" s="9">
        <f ca="1">IF($D400="Formado",(DATA.SAGA!$I400-DATA.SAGA!$B400)/365*12,
IF(OR($D400="Pré-Inscrito",$D400="Matriculado",$D400="Pré-inscrito"),(TODAY()-DATA.SAGA!$B400)/365*12,"*"))</f>
        <v>24.032876712328768</v>
      </c>
      <c r="K400" s="9" t="str">
        <f t="shared" si="31"/>
        <v>Formado</v>
      </c>
      <c r="L400" s="9">
        <f t="shared" ca="1" si="32"/>
        <v>24.032876712328768</v>
      </c>
      <c r="M400" s="7" t="str">
        <f t="shared" ca="1" si="33"/>
        <v>Egresso</v>
      </c>
      <c r="N400" s="9" t="str">
        <f t="shared" si="34"/>
        <v>*</v>
      </c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7" t="str">
        <f>IF(LEFT(DATA.SAGA!$C401,8)="Mestrado","Mestrado",
IF(LEFT(DATA.SAGA!C401,9)="Doutorado","Doutorado",
"Pós-Doutorado"))</f>
        <v>Mestrado</v>
      </c>
      <c r="B401" s="7" t="str">
        <f>DATA.SAGA!$D401</f>
        <v>Rosangela Romano Lopes John</v>
      </c>
      <c r="C401" s="7" t="str">
        <f>IF(DATA.SAGA!$F401="","Sem orientador",DATA.SAGA!$F401)</f>
        <v>EDF1107 - Fabio Anjos</v>
      </c>
      <c r="D401" s="7" t="str">
        <f>DATA.SAGA!$H401</f>
        <v>Matriculado</v>
      </c>
      <c r="E401" s="7" t="str">
        <f>IF(DATA.SAGA!J401="","*",DATA.SAGA!J401)</f>
        <v>RO</v>
      </c>
      <c r="F401" s="7">
        <f>YEAR(DATA.SAGA!$B401)</f>
        <v>2020</v>
      </c>
      <c r="G401" s="8">
        <f>IF(OR($D401="Pré-Inscrito",$D401="Matriculado",$D401="Trancado"),
IF($A401="Mestrado",DATA.SAGA!$B401+(365*24/12),DATA.SAGA!$B401+(365*48/12)),"*")</f>
        <v>44913</v>
      </c>
      <c r="H401" s="9" t="str">
        <f t="shared" si="35"/>
        <v>2022-2</v>
      </c>
      <c r="I401" s="7" t="str">
        <f>IF(DATA.SAGA!$I401="","*",YEAR(DATA.SAGA!$I401))</f>
        <v>*</v>
      </c>
      <c r="J401" s="9">
        <f ca="1">IF($D401="Formado",(DATA.SAGA!$I401-DATA.SAGA!$B401)/365*12,
IF(OR($D401="Pré-Inscrito",$D401="Matriculado",$D401="Pré-inscrito"),(TODAY()-DATA.SAGA!$B401)/365*12,"*"))</f>
        <v>27.057534246575344</v>
      </c>
      <c r="K401" s="9" t="str">
        <f t="shared" ca="1" si="31"/>
        <v>Defesa EM ATRASO</v>
      </c>
      <c r="L401" s="9" t="str">
        <f t="shared" ca="1" si="32"/>
        <v>*</v>
      </c>
      <c r="M401" s="7" t="str">
        <f t="shared" ca="1" si="33"/>
        <v>*</v>
      </c>
      <c r="N401" s="9" t="str">
        <f t="shared" si="34"/>
        <v>*</v>
      </c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7" t="str">
        <f>IF(LEFT(DATA.SAGA!$C402,8)="Mestrado","Mestrado",
IF(LEFT(DATA.SAGA!C402,9)="Doutorado","Doutorado",
"Pós-Doutorado"))</f>
        <v>Doutorado</v>
      </c>
      <c r="B402" s="7" t="str">
        <f>DATA.SAGA!$D402</f>
        <v>Luzianne Feijo Alexandre Paiva Guimarães</v>
      </c>
      <c r="C402" s="7" t="str">
        <f>IF(DATA.SAGA!$F402="","Sem orientador",DATA.SAGA!$F402)</f>
        <v>FTO1152 - Renato Almeida</v>
      </c>
      <c r="D402" s="7" t="str">
        <f>DATA.SAGA!$H402</f>
        <v>Matriculado</v>
      </c>
      <c r="E402" s="7" t="str">
        <f>IF(DATA.SAGA!J402="","*",DATA.SAGA!J402)</f>
        <v>RJ</v>
      </c>
      <c r="F402" s="7">
        <f>YEAR(DATA.SAGA!$B402)</f>
        <v>2020</v>
      </c>
      <c r="G402" s="8">
        <f>IF(OR($D402="Pré-Inscrito",$D402="Matriculado",$D402="Trancado"),
IF($A402="Mestrado",DATA.SAGA!$B402+(365*24/12),DATA.SAGA!$B402+(365*48/12)),"*")</f>
        <v>45647</v>
      </c>
      <c r="H402" s="9" t="str">
        <f t="shared" si="35"/>
        <v>2024-2</v>
      </c>
      <c r="I402" s="7" t="str">
        <f>IF(DATA.SAGA!$I402="","*",YEAR(DATA.SAGA!$I402))</f>
        <v>*</v>
      </c>
      <c r="J402" s="9">
        <f ca="1">IF($D402="Formado",(DATA.SAGA!$I402-DATA.SAGA!$B402)/365*12,
IF(OR($D402="Pré-Inscrito",$D402="Matriculado",$D402="Pré-inscrito"),(TODAY()-DATA.SAGA!$B402)/365*12,"*"))</f>
        <v>26.926027397260274</v>
      </c>
      <c r="K402" s="9" t="str">
        <f t="shared" ca="1" si="31"/>
        <v>Matriculado</v>
      </c>
      <c r="L402" s="9" t="str">
        <f t="shared" ca="1" si="32"/>
        <v>*</v>
      </c>
      <c r="M402" s="7" t="str">
        <f t="shared" ca="1" si="33"/>
        <v>*</v>
      </c>
      <c r="N402" s="9" t="str">
        <f t="shared" si="34"/>
        <v>*</v>
      </c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7" t="str">
        <f>IF(LEFT(DATA.SAGA!$C403,8)="Mestrado","Mestrado",
IF(LEFT(DATA.SAGA!C403,9)="Doutorado","Doutorado",
"Pós-Doutorado"))</f>
        <v>Doutorado</v>
      </c>
      <c r="B403" s="7" t="str">
        <f>DATA.SAGA!$D403</f>
        <v>Júlia Fernanda Magalhães Gomes Cruz</v>
      </c>
      <c r="C403" s="7" t="str">
        <f>IF(DATA.SAGA!$F403="","Sem orientador",DATA.SAGA!$F403)</f>
        <v>EDF1074 - Patrícia Vigário</v>
      </c>
      <c r="D403" s="7" t="str">
        <f>DATA.SAGA!$H403</f>
        <v>Matriculado</v>
      </c>
      <c r="E403" s="7" t="str">
        <f>IF(DATA.SAGA!J403="","*",DATA.SAGA!J403)</f>
        <v>RJ</v>
      </c>
      <c r="F403" s="7">
        <f>YEAR(DATA.SAGA!$B403)</f>
        <v>2021</v>
      </c>
      <c r="G403" s="8">
        <f>IF(OR($D403="Pré-Inscrito",$D403="Matriculado",$D403="Trancado"),
IF($A403="Mestrado",DATA.SAGA!$B403+(365*24/12),DATA.SAGA!$B403+(365*48/12)),"*")</f>
        <v>45718</v>
      </c>
      <c r="H403" s="9" t="str">
        <f t="shared" si="35"/>
        <v>2025-1</v>
      </c>
      <c r="I403" s="7" t="str">
        <f>IF(DATA.SAGA!$I403="","*",YEAR(DATA.SAGA!$I403))</f>
        <v>*</v>
      </c>
      <c r="J403" s="9">
        <f ca="1">IF($D403="Formado",(DATA.SAGA!$I403-DATA.SAGA!$B403)/365*12,
IF(OR($D403="Pré-Inscrito",$D403="Matriculado",$D403="Pré-inscrito"),(TODAY()-DATA.SAGA!$B403)/365*12,"*"))</f>
        <v>24.591780821917808</v>
      </c>
      <c r="K403" s="9" t="str">
        <f t="shared" ca="1" si="31"/>
        <v>Matriculado</v>
      </c>
      <c r="L403" s="9" t="str">
        <f t="shared" ca="1" si="32"/>
        <v>*</v>
      </c>
      <c r="M403" s="7" t="str">
        <f t="shared" ca="1" si="33"/>
        <v>*</v>
      </c>
      <c r="N403" s="9" t="str">
        <f t="shared" si="34"/>
        <v>*</v>
      </c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7" t="str">
        <f>IF(LEFT(DATA.SAGA!$C404,8)="Mestrado","Mestrado",
IF(LEFT(DATA.SAGA!C404,9)="Doutorado","Doutorado",
"Pós-Doutorado"))</f>
        <v>Mestrado</v>
      </c>
      <c r="B404" s="7" t="str">
        <f>DATA.SAGA!$D404</f>
        <v>Amauri Bueno de Oliveira</v>
      </c>
      <c r="C404" s="7" t="str">
        <f>IF(DATA.SAGA!$F404="","Sem orientador",DATA.SAGA!$F404)</f>
        <v>FTO1152 - Renato Almeida</v>
      </c>
      <c r="D404" s="7" t="str">
        <f>DATA.SAGA!$H404</f>
        <v>Formado</v>
      </c>
      <c r="E404" s="7" t="str">
        <f>IF(DATA.SAGA!J404="","*",DATA.SAGA!J404)</f>
        <v>RJ</v>
      </c>
      <c r="F404" s="7">
        <f>YEAR(DATA.SAGA!$B404)</f>
        <v>2021</v>
      </c>
      <c r="G404" s="8" t="str">
        <f>IF(OR($D404="Pré-Inscrito",$D404="Matriculado",$D404="Trancado"),
IF($A404="Mestrado",DATA.SAGA!$B404+(365*24/12),DATA.SAGA!$B404+(365*48/12)),"*")</f>
        <v>*</v>
      </c>
      <c r="H404" s="9" t="str">
        <f t="shared" si="35"/>
        <v>*</v>
      </c>
      <c r="I404" s="7">
        <f>IF(DATA.SAGA!$I404="","*",YEAR(DATA.SAGA!$I404))</f>
        <v>2023</v>
      </c>
      <c r="J404" s="9">
        <f ca="1">IF($D404="Formado",(DATA.SAGA!$I404-DATA.SAGA!$B404)/365*12,
IF(OR($D404="Pré-Inscrito",$D404="Matriculado",$D404="Pré-inscrito"),(TODAY()-DATA.SAGA!$B404)/365*12,"*"))</f>
        <v>24.887671232876713</v>
      </c>
      <c r="K404" s="9" t="str">
        <f t="shared" si="31"/>
        <v>Formado</v>
      </c>
      <c r="L404" s="9">
        <f t="shared" ca="1" si="32"/>
        <v>24.887671232876713</v>
      </c>
      <c r="M404" s="7" t="str">
        <f t="shared" ca="1" si="33"/>
        <v>Egresso</v>
      </c>
      <c r="N404" s="9" t="str">
        <f t="shared" si="34"/>
        <v>*</v>
      </c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7" t="str">
        <f>IF(LEFT(DATA.SAGA!$C405,8)="Mestrado","Mestrado",
IF(LEFT(DATA.SAGA!C405,9)="Doutorado","Doutorado",
"Pós-Doutorado"))</f>
        <v>Mestrado</v>
      </c>
      <c r="B405" s="7" t="str">
        <f>DATA.SAGA!$D405</f>
        <v>Ana Carolinne Rodrigues Nogueira</v>
      </c>
      <c r="C405" s="7" t="str">
        <f>IF(DATA.SAGA!$F405="","Sem orientador",DATA.SAGA!$F405)</f>
        <v>FTO1140 - Igor Jesus</v>
      </c>
      <c r="D405" s="7" t="str">
        <f>DATA.SAGA!$H405</f>
        <v>Matriculado</v>
      </c>
      <c r="E405" s="7" t="str">
        <f>IF(DATA.SAGA!J405="","*",DATA.SAGA!J405)</f>
        <v>RJ</v>
      </c>
      <c r="F405" s="7">
        <f>YEAR(DATA.SAGA!$B405)</f>
        <v>2021</v>
      </c>
      <c r="G405" s="8">
        <f>IF(OR($D405="Pré-Inscrito",$D405="Matriculado",$D405="Trancado"),
IF($A405="Mestrado",DATA.SAGA!$B405+(365*24/12),DATA.SAGA!$B405+(365*48/12)),"*")</f>
        <v>44988</v>
      </c>
      <c r="H405" s="9" t="str">
        <f t="shared" si="35"/>
        <v>2023-1</v>
      </c>
      <c r="I405" s="7" t="str">
        <f>IF(DATA.SAGA!$I405="","*",YEAR(DATA.SAGA!$I405))</f>
        <v>*</v>
      </c>
      <c r="J405" s="9">
        <f ca="1">IF($D405="Formado",(DATA.SAGA!$I405-DATA.SAGA!$B405)/365*12,
IF(OR($D405="Pré-Inscrito",$D405="Matriculado",$D405="Pré-inscrito"),(TODAY()-DATA.SAGA!$B405)/365*12,"*"))</f>
        <v>24.591780821917808</v>
      </c>
      <c r="K405" s="9" t="str">
        <f t="shared" ca="1" si="31"/>
        <v>Defesa EM ATRASO</v>
      </c>
      <c r="L405" s="9" t="str">
        <f t="shared" ca="1" si="32"/>
        <v>*</v>
      </c>
      <c r="M405" s="7" t="str">
        <f t="shared" ca="1" si="33"/>
        <v>*</v>
      </c>
      <c r="N405" s="9" t="str">
        <f t="shared" si="34"/>
        <v>*</v>
      </c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7" t="str">
        <f>IF(LEFT(DATA.SAGA!$C406,8)="Mestrado","Mestrado",
IF(LEFT(DATA.SAGA!C406,9)="Doutorado","Doutorado",
"Pós-Doutorado"))</f>
        <v>Mestrado</v>
      </c>
      <c r="B406" s="7" t="str">
        <f>DATA.SAGA!$D406</f>
        <v>Larissa Carqueija Barranco</v>
      </c>
      <c r="C406" s="7" t="str">
        <f>IF(DATA.SAGA!$F406="","Sem orientador",DATA.SAGA!$F406)</f>
        <v>EDF1074 - Patrícia Vigário</v>
      </c>
      <c r="D406" s="7" t="str">
        <f>DATA.SAGA!$H406</f>
        <v>Matriculado</v>
      </c>
      <c r="E406" s="7" t="str">
        <f>IF(DATA.SAGA!J406="","*",DATA.SAGA!J406)</f>
        <v>RJ</v>
      </c>
      <c r="F406" s="7">
        <f>YEAR(DATA.SAGA!$B406)</f>
        <v>2021</v>
      </c>
      <c r="G406" s="8">
        <f>IF(OR($D406="Pré-Inscrito",$D406="Matriculado",$D406="Trancado"),
IF($A406="Mestrado",DATA.SAGA!$B406+(365*24/12),DATA.SAGA!$B406+(365*48/12)),"*")</f>
        <v>44988</v>
      </c>
      <c r="H406" s="9" t="str">
        <f t="shared" si="35"/>
        <v>2023-1</v>
      </c>
      <c r="I406" s="7" t="str">
        <f>IF(DATA.SAGA!$I406="","*",YEAR(DATA.SAGA!$I406))</f>
        <v>*</v>
      </c>
      <c r="J406" s="9">
        <f ca="1">IF($D406="Formado",(DATA.SAGA!$I406-DATA.SAGA!$B406)/365*12,
IF(OR($D406="Pré-Inscrito",$D406="Matriculado",$D406="Pré-inscrito"),(TODAY()-DATA.SAGA!$B406)/365*12,"*"))</f>
        <v>24.591780821917808</v>
      </c>
      <c r="K406" s="9" t="str">
        <f t="shared" ca="1" si="31"/>
        <v>Defesa EM ATRASO</v>
      </c>
      <c r="L406" s="9" t="str">
        <f t="shared" ca="1" si="32"/>
        <v>*</v>
      </c>
      <c r="M406" s="7" t="str">
        <f t="shared" ca="1" si="33"/>
        <v>*</v>
      </c>
      <c r="N406" s="9" t="str">
        <f t="shared" si="34"/>
        <v>*</v>
      </c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7" t="str">
        <f>IF(LEFT(DATA.SAGA!$C407,8)="Mestrado","Mestrado",
IF(LEFT(DATA.SAGA!C407,9)="Doutorado","Doutorado",
"Pós-Doutorado"))</f>
        <v>Mestrado</v>
      </c>
      <c r="B407" s="7" t="str">
        <f>DATA.SAGA!$D407</f>
        <v>Roberta de Souza Teixeira Ribeiro</v>
      </c>
      <c r="C407" s="7" t="str">
        <f>IF(DATA.SAGA!$F407="","Sem orientador",DATA.SAGA!$F407)</f>
        <v>FTO1096 - Arthur Ferreira</v>
      </c>
      <c r="D407" s="7" t="str">
        <f>DATA.SAGA!$H407</f>
        <v>Formado</v>
      </c>
      <c r="E407" s="7" t="str">
        <f>IF(DATA.SAGA!J407="","*",DATA.SAGA!J407)</f>
        <v>RJ</v>
      </c>
      <c r="F407" s="7">
        <f>YEAR(DATA.SAGA!$B407)</f>
        <v>2021</v>
      </c>
      <c r="G407" s="8" t="str">
        <f>IF(OR($D407="Pré-Inscrito",$D407="Matriculado",$D407="Trancado"),
IF($A407="Mestrado",DATA.SAGA!$B407+(365*24/12),DATA.SAGA!$B407+(365*48/12)),"*")</f>
        <v>*</v>
      </c>
      <c r="H407" s="9" t="str">
        <f t="shared" si="35"/>
        <v>*</v>
      </c>
      <c r="I407" s="7">
        <f>IF(DATA.SAGA!$I407="","*",YEAR(DATA.SAGA!$I407))</f>
        <v>2023</v>
      </c>
      <c r="J407" s="9">
        <f ca="1">IF($D407="Formado",(DATA.SAGA!$I407-DATA.SAGA!$B407)/365*12,
IF(OR($D407="Pré-Inscrito",$D407="Matriculado",$D407="Pré-inscrito"),(TODAY()-DATA.SAGA!$B407)/365*12,"*"))</f>
        <v>23.901369863013699</v>
      </c>
      <c r="K407" s="9" t="str">
        <f t="shared" si="31"/>
        <v>Formado</v>
      </c>
      <c r="L407" s="9">
        <f t="shared" ca="1" si="32"/>
        <v>23.901369863013699</v>
      </c>
      <c r="M407" s="7" t="str">
        <f t="shared" ca="1" si="33"/>
        <v>Egresso</v>
      </c>
      <c r="N407" s="9" t="str">
        <f t="shared" si="34"/>
        <v>*</v>
      </c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7" t="str">
        <f>IF(LEFT(DATA.SAGA!$C408,8)="Mestrado","Mestrado",
IF(LEFT(DATA.SAGA!C408,9)="Doutorado","Doutorado",
"Pós-Doutorado"))</f>
        <v>Mestrado</v>
      </c>
      <c r="B408" s="7" t="str">
        <f>DATA.SAGA!$D408</f>
        <v>Jéssica Pinto Martins do Rio</v>
      </c>
      <c r="C408" s="7" t="str">
        <f>IF(DATA.SAGA!$F408="","Sem orientador",DATA.SAGA!$F408)</f>
        <v>FTO1124 - Leandro Nogueira</v>
      </c>
      <c r="D408" s="7" t="str">
        <f>DATA.SAGA!$H408</f>
        <v>Matriculado</v>
      </c>
      <c r="E408" s="7" t="str">
        <f>IF(DATA.SAGA!J408="","*",DATA.SAGA!J408)</f>
        <v>RJ</v>
      </c>
      <c r="F408" s="7">
        <f>YEAR(DATA.SAGA!$B408)</f>
        <v>2021</v>
      </c>
      <c r="G408" s="8">
        <f>IF(OR($D408="Pré-Inscrito",$D408="Matriculado",$D408="Trancado"),
IF($A408="Mestrado",DATA.SAGA!$B408+(365*24/12),DATA.SAGA!$B408+(365*48/12)),"*")</f>
        <v>44988</v>
      </c>
      <c r="H408" s="9" t="str">
        <f t="shared" si="35"/>
        <v>2023-1</v>
      </c>
      <c r="I408" s="7" t="str">
        <f>IF(DATA.SAGA!$I408="","*",YEAR(DATA.SAGA!$I408))</f>
        <v>*</v>
      </c>
      <c r="J408" s="9">
        <f ca="1">IF($D408="Formado",(DATA.SAGA!$I408-DATA.SAGA!$B408)/365*12,
IF(OR($D408="Pré-Inscrito",$D408="Matriculado",$D408="Pré-inscrito"),(TODAY()-DATA.SAGA!$B408)/365*12,"*"))</f>
        <v>24.591780821917808</v>
      </c>
      <c r="K408" s="9" t="str">
        <f t="shared" ca="1" si="31"/>
        <v>Defesa EM ATRASO</v>
      </c>
      <c r="L408" s="9" t="str">
        <f t="shared" ca="1" si="32"/>
        <v>*</v>
      </c>
      <c r="M408" s="7" t="str">
        <f t="shared" ca="1" si="33"/>
        <v>*</v>
      </c>
      <c r="N408" s="9" t="str">
        <f t="shared" si="34"/>
        <v>*</v>
      </c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7" t="str">
        <f>IF(LEFT(DATA.SAGA!$C409,8)="Mestrado","Mestrado",
IF(LEFT(DATA.SAGA!C409,9)="Doutorado","Doutorado",
"Pós-Doutorado"))</f>
        <v>Mestrado</v>
      </c>
      <c r="B409" s="7" t="str">
        <f>DATA.SAGA!$D409</f>
        <v>Maicon Vinicius dos Santos Nazareth</v>
      </c>
      <c r="C409" s="7" t="str">
        <f>IF(DATA.SAGA!$F409="","Sem orientador",DATA.SAGA!$F409)</f>
        <v>EDF1084 - Thiago Carvalho</v>
      </c>
      <c r="D409" s="7" t="str">
        <f>DATA.SAGA!$H409</f>
        <v>Matriculado</v>
      </c>
      <c r="E409" s="7" t="str">
        <f>IF(DATA.SAGA!J409="","*",DATA.SAGA!J409)</f>
        <v>RJ</v>
      </c>
      <c r="F409" s="7">
        <f>YEAR(DATA.SAGA!$B409)</f>
        <v>2021</v>
      </c>
      <c r="G409" s="8">
        <f>IF(OR($D409="Pré-Inscrito",$D409="Matriculado",$D409="Trancado"),
IF($A409="Mestrado",DATA.SAGA!$B409+(365*24/12),DATA.SAGA!$B409+(365*48/12)),"*")</f>
        <v>44988</v>
      </c>
      <c r="H409" s="9" t="str">
        <f t="shared" si="35"/>
        <v>2023-1</v>
      </c>
      <c r="I409" s="7" t="str">
        <f>IF(DATA.SAGA!$I409="","*",YEAR(DATA.SAGA!$I409))</f>
        <v>*</v>
      </c>
      <c r="J409" s="9">
        <f ca="1">IF($D409="Formado",(DATA.SAGA!$I409-DATA.SAGA!$B409)/365*12,
IF(OR($D409="Pré-Inscrito",$D409="Matriculado",$D409="Pré-inscrito"),(TODAY()-DATA.SAGA!$B409)/365*12,"*"))</f>
        <v>24.591780821917808</v>
      </c>
      <c r="K409" s="9" t="str">
        <f t="shared" ca="1" si="31"/>
        <v>Defesa EM ATRASO</v>
      </c>
      <c r="L409" s="9" t="str">
        <f t="shared" ca="1" si="32"/>
        <v>*</v>
      </c>
      <c r="M409" s="7" t="str">
        <f t="shared" ca="1" si="33"/>
        <v>*</v>
      </c>
      <c r="N409" s="9" t="str">
        <f t="shared" si="34"/>
        <v>*</v>
      </c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7" t="str">
        <f>IF(LEFT(DATA.SAGA!$C410,8)="Mestrado","Mestrado",
IF(LEFT(DATA.SAGA!C410,9)="Doutorado","Doutorado",
"Pós-Doutorado"))</f>
        <v>Mestrado</v>
      </c>
      <c r="B410" s="7" t="str">
        <f>DATA.SAGA!$D410</f>
        <v>Rachel Marini Figueira Chiote Alves de Oliveira</v>
      </c>
      <c r="C410" s="7" t="str">
        <f>IF(DATA.SAGA!$F410="","Sem orientador",DATA.SAGA!$F410)</f>
        <v>FTO1124 - Leandro Nogueira</v>
      </c>
      <c r="D410" s="7" t="str">
        <f>DATA.SAGA!$H410</f>
        <v>Matriculado</v>
      </c>
      <c r="E410" s="7" t="str">
        <f>IF(DATA.SAGA!J410="","*",DATA.SAGA!J410)</f>
        <v>RJ</v>
      </c>
      <c r="F410" s="7">
        <f>YEAR(DATA.SAGA!$B410)</f>
        <v>2021</v>
      </c>
      <c r="G410" s="8">
        <f>IF(OR($D410="Pré-Inscrito",$D410="Matriculado",$D410="Trancado"),
IF($A410="Mestrado",DATA.SAGA!$B410+(365*24/12),DATA.SAGA!$B410+(365*48/12)),"*")</f>
        <v>44988</v>
      </c>
      <c r="H410" s="9" t="str">
        <f t="shared" si="35"/>
        <v>2023-1</v>
      </c>
      <c r="I410" s="7" t="str">
        <f>IF(DATA.SAGA!$I410="","*",YEAR(DATA.SAGA!$I410))</f>
        <v>*</v>
      </c>
      <c r="J410" s="9">
        <f ca="1">IF($D410="Formado",(DATA.SAGA!$I410-DATA.SAGA!$B410)/365*12,
IF(OR($D410="Pré-Inscrito",$D410="Matriculado",$D410="Pré-inscrito"),(TODAY()-DATA.SAGA!$B410)/365*12,"*"))</f>
        <v>24.591780821917808</v>
      </c>
      <c r="K410" s="9" t="str">
        <f t="shared" ca="1" si="31"/>
        <v>Defesa EM ATRASO</v>
      </c>
      <c r="L410" s="9" t="str">
        <f t="shared" ca="1" si="32"/>
        <v>*</v>
      </c>
      <c r="M410" s="7" t="str">
        <f t="shared" ca="1" si="33"/>
        <v>*</v>
      </c>
      <c r="N410" s="9" t="str">
        <f t="shared" si="34"/>
        <v>*</v>
      </c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7" t="str">
        <f>IF(LEFT(DATA.SAGA!$C411,8)="Mestrado","Mestrado",
IF(LEFT(DATA.SAGA!C411,9)="Doutorado","Doutorado",
"Pós-Doutorado"))</f>
        <v>Mestrado</v>
      </c>
      <c r="B411" s="7" t="str">
        <f>DATA.SAGA!$D411</f>
        <v>Paola Peixoto dos Santos</v>
      </c>
      <c r="C411" s="7" t="str">
        <f>IF(DATA.SAGA!$F411="","Sem orientador",DATA.SAGA!$F411)</f>
        <v>EDF1084 - Thiago Carvalho</v>
      </c>
      <c r="D411" s="7" t="str">
        <f>DATA.SAGA!$H411</f>
        <v>Matriculado</v>
      </c>
      <c r="E411" s="7" t="str">
        <f>IF(DATA.SAGA!J411="","*",DATA.SAGA!J411)</f>
        <v>RJ</v>
      </c>
      <c r="F411" s="7">
        <f>YEAR(DATA.SAGA!$B411)</f>
        <v>2021</v>
      </c>
      <c r="G411" s="8">
        <f>IF(OR($D411="Pré-Inscrito",$D411="Matriculado",$D411="Trancado"),
IF($A411="Mestrado",DATA.SAGA!$B411+(365*24/12),DATA.SAGA!$B411+(365*48/12)),"*")</f>
        <v>44988</v>
      </c>
      <c r="H411" s="9" t="str">
        <f t="shared" si="35"/>
        <v>2023-1</v>
      </c>
      <c r="I411" s="7" t="str">
        <f>IF(DATA.SAGA!$I411="","*",YEAR(DATA.SAGA!$I411))</f>
        <v>*</v>
      </c>
      <c r="J411" s="9">
        <f ca="1">IF($D411="Formado",(DATA.SAGA!$I411-DATA.SAGA!$B411)/365*12,
IF(OR($D411="Pré-Inscrito",$D411="Matriculado",$D411="Pré-inscrito"),(TODAY()-DATA.SAGA!$B411)/365*12,"*"))</f>
        <v>24.591780821917808</v>
      </c>
      <c r="K411" s="9" t="str">
        <f t="shared" ca="1" si="31"/>
        <v>Defesa EM ATRASO</v>
      </c>
      <c r="L411" s="9" t="str">
        <f t="shared" ca="1" si="32"/>
        <v>*</v>
      </c>
      <c r="M411" s="7" t="str">
        <f t="shared" ca="1" si="33"/>
        <v>*</v>
      </c>
      <c r="N411" s="9" t="str">
        <f t="shared" si="34"/>
        <v>*</v>
      </c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7" t="str">
        <f>IF(LEFT(DATA.SAGA!$C412,8)="Mestrado","Mestrado",
IF(LEFT(DATA.SAGA!C412,9)="Doutorado","Doutorado",
"Pós-Doutorado"))</f>
        <v>Doutorado</v>
      </c>
      <c r="B412" s="7" t="str">
        <f>DATA.SAGA!$D412</f>
        <v>Mary Helena Vasconcelos</v>
      </c>
      <c r="C412" s="7" t="str">
        <f>IF(DATA.SAGA!$F412="","Sem orientador",DATA.SAGA!$F412)</f>
        <v>FTO1063 - Luis Felipe Reis</v>
      </c>
      <c r="D412" s="7" t="str">
        <f>DATA.SAGA!$H412</f>
        <v>Matriculado</v>
      </c>
      <c r="E412" s="7" t="str">
        <f>IF(DATA.SAGA!J412="","*",DATA.SAGA!J412)</f>
        <v>CE</v>
      </c>
      <c r="F412" s="7">
        <f>YEAR(DATA.SAGA!$B412)</f>
        <v>2021</v>
      </c>
      <c r="G412" s="8">
        <f>IF(OR($D412="Pré-Inscrito",$D412="Matriculado",$D412="Trancado"),
IF($A412="Mestrado",DATA.SAGA!$B412+(365*24/12),DATA.SAGA!$B412+(365*48/12)),"*")</f>
        <v>45719</v>
      </c>
      <c r="H412" s="9" t="str">
        <f t="shared" si="35"/>
        <v>2025-1</v>
      </c>
      <c r="I412" s="7" t="str">
        <f>IF(DATA.SAGA!$I412="","*",YEAR(DATA.SAGA!$I412))</f>
        <v>*</v>
      </c>
      <c r="J412" s="9">
        <f ca="1">IF($D412="Formado",(DATA.SAGA!$I412-DATA.SAGA!$B412)/365*12,
IF(OR($D412="Pré-Inscrito",$D412="Matriculado",$D412="Pré-inscrito"),(TODAY()-DATA.SAGA!$B412)/365*12,"*"))</f>
        <v>24.55890410958904</v>
      </c>
      <c r="K412" s="9" t="str">
        <f t="shared" ca="1" si="31"/>
        <v>Matriculado</v>
      </c>
      <c r="L412" s="9" t="str">
        <f t="shared" ca="1" si="32"/>
        <v>*</v>
      </c>
      <c r="M412" s="7" t="str">
        <f t="shared" ca="1" si="33"/>
        <v>*</v>
      </c>
      <c r="N412" s="9" t="str">
        <f t="shared" si="34"/>
        <v>*</v>
      </c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7" t="str">
        <f>IF(LEFT(DATA.SAGA!$C413,8)="Mestrado","Mestrado",
IF(LEFT(DATA.SAGA!C413,9)="Doutorado","Doutorado",
"Pós-Doutorado"))</f>
        <v>Mestrado</v>
      </c>
      <c r="B413" s="7" t="str">
        <f>DATA.SAGA!$D413</f>
        <v>Danielle Gonçalves Ramos</v>
      </c>
      <c r="C413" s="7" t="str">
        <f>IF(DATA.SAGA!$F413="","Sem orientador",DATA.SAGA!$F413)</f>
        <v>EDF1084 - Thiago Carvalho</v>
      </c>
      <c r="D413" s="7" t="str">
        <f>DATA.SAGA!$H413</f>
        <v>Matriculado</v>
      </c>
      <c r="E413" s="7" t="str">
        <f>IF(DATA.SAGA!J413="","*",DATA.SAGA!J413)</f>
        <v>PR</v>
      </c>
      <c r="F413" s="7">
        <f>YEAR(DATA.SAGA!$B413)</f>
        <v>2021</v>
      </c>
      <c r="G413" s="8">
        <f>IF(OR($D413="Pré-Inscrito",$D413="Matriculado",$D413="Trancado"),
IF($A413="Mestrado",DATA.SAGA!$B413+(365*24/12),DATA.SAGA!$B413+(365*48/12)),"*")</f>
        <v>44989</v>
      </c>
      <c r="H413" s="9" t="str">
        <f t="shared" si="35"/>
        <v>2023-1</v>
      </c>
      <c r="I413" s="7" t="str">
        <f>IF(DATA.SAGA!$I413="","*",YEAR(DATA.SAGA!$I413))</f>
        <v>*</v>
      </c>
      <c r="J413" s="9">
        <f ca="1">IF($D413="Formado",(DATA.SAGA!$I413-DATA.SAGA!$B413)/365*12,
IF(OR($D413="Pré-Inscrito",$D413="Matriculado",$D413="Pré-inscrito"),(TODAY()-DATA.SAGA!$B413)/365*12,"*"))</f>
        <v>24.55890410958904</v>
      </c>
      <c r="K413" s="9" t="str">
        <f t="shared" ca="1" si="31"/>
        <v>Defesa EM ATRASO</v>
      </c>
      <c r="L413" s="9" t="str">
        <f t="shared" ca="1" si="32"/>
        <v>*</v>
      </c>
      <c r="M413" s="7" t="str">
        <f t="shared" ca="1" si="33"/>
        <v>*</v>
      </c>
      <c r="N413" s="9" t="str">
        <f t="shared" si="34"/>
        <v>*</v>
      </c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7" t="str">
        <f>IF(LEFT(DATA.SAGA!$C414,8)="Mestrado","Mestrado",
IF(LEFT(DATA.SAGA!C414,9)="Doutorado","Doutorado",
"Pós-Doutorado"))</f>
        <v>Doutorado</v>
      </c>
      <c r="B414" s="7" t="str">
        <f>DATA.SAGA!$D414</f>
        <v>Ana Nery de Castro Feitosa</v>
      </c>
      <c r="C414" s="7" t="str">
        <f>IF(DATA.SAGA!$F414="","Sem orientador",DATA.SAGA!$F414)</f>
        <v>Sem orientador</v>
      </c>
      <c r="D414" s="7" t="str">
        <f>DATA.SAGA!$H414</f>
        <v>Trancado</v>
      </c>
      <c r="E414" s="7" t="str">
        <f>IF(DATA.SAGA!J414="","*",DATA.SAGA!J414)</f>
        <v>CE</v>
      </c>
      <c r="F414" s="7">
        <f>YEAR(DATA.SAGA!$B414)</f>
        <v>2021</v>
      </c>
      <c r="G414" s="8">
        <f>IF(OR($D414="Pré-Inscrito",$D414="Matriculado",$D414="Trancado"),
IF($A414="Mestrado",DATA.SAGA!$B414+(365*24/12),DATA.SAGA!$B414+(365*48/12)),"*")</f>
        <v>45720</v>
      </c>
      <c r="H414" s="9" t="str">
        <f t="shared" si="35"/>
        <v>*</v>
      </c>
      <c r="I414" s="7" t="str">
        <f>IF(DATA.SAGA!$I414="","*",YEAR(DATA.SAGA!$I414))</f>
        <v>*</v>
      </c>
      <c r="J414" s="9" t="str">
        <f ca="1">IF($D414="Formado",(DATA.SAGA!$I414-DATA.SAGA!$B414)/365*12,
IF(OR($D414="Pré-Inscrito",$D414="Matriculado",$D414="Pré-inscrito"),(TODAY()-DATA.SAGA!$B414)/365*12,"*"))</f>
        <v>*</v>
      </c>
      <c r="K414" s="9" t="str">
        <f t="shared" si="31"/>
        <v>Trancado</v>
      </c>
      <c r="L414" s="9" t="str">
        <f t="shared" si="32"/>
        <v>*</v>
      </c>
      <c r="M414" s="7" t="str">
        <f t="shared" ca="1" si="33"/>
        <v>*</v>
      </c>
      <c r="N414" s="9" t="str">
        <f t="shared" si="34"/>
        <v>Sim</v>
      </c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7" t="str">
        <f>IF(LEFT(DATA.SAGA!$C415,8)="Mestrado","Mestrado",
IF(LEFT(DATA.SAGA!C415,9)="Doutorado","Doutorado",
"Pós-Doutorado"))</f>
        <v>Doutorado</v>
      </c>
      <c r="B415" s="7" t="str">
        <f>DATA.SAGA!$D415</f>
        <v>Rafael Alexandre de Oliveira Deucher</v>
      </c>
      <c r="C415" s="7" t="str">
        <f>IF(DATA.SAGA!$F415="","Sem orientador",DATA.SAGA!$F415)</f>
        <v>FTO1101 - Agnaldo Lopes</v>
      </c>
      <c r="D415" s="7" t="str">
        <f>DATA.SAGA!$H415</f>
        <v>Pré-inscrito</v>
      </c>
      <c r="E415" s="7" t="str">
        <f>IF(DATA.SAGA!J415="","*",DATA.SAGA!J415)</f>
        <v>RJ</v>
      </c>
      <c r="F415" s="7">
        <f>YEAR(DATA.SAGA!$B415)</f>
        <v>2021</v>
      </c>
      <c r="G415" s="8">
        <f>IF(OR($D415="Pré-Inscrito",$D415="Matriculado",$D415="Trancado"),
IF($A415="Mestrado",DATA.SAGA!$B415+(365*24/12),DATA.SAGA!$B415+(365*48/12)),"*")</f>
        <v>45720</v>
      </c>
      <c r="H415" s="9" t="str">
        <f t="shared" si="35"/>
        <v>2025-1</v>
      </c>
      <c r="I415" s="7" t="str">
        <f>IF(DATA.SAGA!$I415="","*",YEAR(DATA.SAGA!$I415))</f>
        <v>*</v>
      </c>
      <c r="J415" s="9">
        <f ca="1">IF($D415="Formado",(DATA.SAGA!$I415-DATA.SAGA!$B415)/365*12,
IF(OR($D415="Pré-Inscrito",$D415="Matriculado",$D415="Pré-inscrito"),(TODAY()-DATA.SAGA!$B415)/365*12,"*"))</f>
        <v>24.526027397260272</v>
      </c>
      <c r="K415" s="9" t="str">
        <f t="shared" ca="1" si="31"/>
        <v>Pré-inscrito</v>
      </c>
      <c r="L415" s="9" t="str">
        <f t="shared" ca="1" si="32"/>
        <v>*</v>
      </c>
      <c r="M415" s="7" t="str">
        <f t="shared" ca="1" si="33"/>
        <v>*</v>
      </c>
      <c r="N415" s="9" t="str">
        <f t="shared" si="34"/>
        <v>Sim</v>
      </c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7" t="str">
        <f>IF(LEFT(DATA.SAGA!$C416,8)="Mestrado","Mestrado",
IF(LEFT(DATA.SAGA!C416,9)="Doutorado","Doutorado",
"Pós-Doutorado"))</f>
        <v>Doutorado</v>
      </c>
      <c r="B416" s="7" t="str">
        <f>DATA.SAGA!$D416</f>
        <v>Vinicius da Silva Freitas</v>
      </c>
      <c r="C416" s="7" t="str">
        <f>IF(DATA.SAGA!$F416="","Sem orientador",DATA.SAGA!$F416)</f>
        <v>FTO1096 - Arthur Ferreira</v>
      </c>
      <c r="D416" s="7" t="str">
        <f>DATA.SAGA!$H416</f>
        <v>Matriculado</v>
      </c>
      <c r="E416" s="7" t="str">
        <f>IF(DATA.SAGA!J416="","*",DATA.SAGA!J416)</f>
        <v>ES</v>
      </c>
      <c r="F416" s="7">
        <f>YEAR(DATA.SAGA!$B416)</f>
        <v>2021</v>
      </c>
      <c r="G416" s="8">
        <f>IF(OR($D416="Pré-Inscrito",$D416="Matriculado",$D416="Trancado"),
IF($A416="Mestrado",DATA.SAGA!$B416+(365*24/12),DATA.SAGA!$B416+(365*48/12)),"*")</f>
        <v>45720</v>
      </c>
      <c r="H416" s="9" t="str">
        <f t="shared" si="35"/>
        <v>2025-1</v>
      </c>
      <c r="I416" s="7" t="str">
        <f>IF(DATA.SAGA!$I416="","*",YEAR(DATA.SAGA!$I416))</f>
        <v>*</v>
      </c>
      <c r="J416" s="9">
        <f ca="1">IF($D416="Formado",(DATA.SAGA!$I416-DATA.SAGA!$B416)/365*12,
IF(OR($D416="Pré-Inscrito",$D416="Matriculado",$D416="Pré-inscrito"),(TODAY()-DATA.SAGA!$B416)/365*12,"*"))</f>
        <v>24.526027397260272</v>
      </c>
      <c r="K416" s="9" t="str">
        <f t="shared" ca="1" si="31"/>
        <v>Matriculado</v>
      </c>
      <c r="L416" s="9" t="str">
        <f t="shared" ca="1" si="32"/>
        <v>*</v>
      </c>
      <c r="M416" s="7" t="str">
        <f t="shared" ca="1" si="33"/>
        <v>*</v>
      </c>
      <c r="N416" s="9" t="str">
        <f t="shared" si="34"/>
        <v>*</v>
      </c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7" t="str">
        <f>IF(LEFT(DATA.SAGA!$C417,8)="Mestrado","Mestrado",
IF(LEFT(DATA.SAGA!C417,9)="Doutorado","Doutorado",
"Pós-Doutorado"))</f>
        <v>Mestrado</v>
      </c>
      <c r="B417" s="7" t="str">
        <f>DATA.SAGA!$D417</f>
        <v>Cristianne Rafael Campos</v>
      </c>
      <c r="C417" s="7" t="str">
        <f>IF(DATA.SAGA!$F417="","Sem orientador",DATA.SAGA!$F417)</f>
        <v>Sem orientador</v>
      </c>
      <c r="D417" s="7" t="str">
        <f>DATA.SAGA!$H417</f>
        <v>Cancelado</v>
      </c>
      <c r="E417" s="7" t="str">
        <f>IF(DATA.SAGA!J417="","*",DATA.SAGA!J417)</f>
        <v>RJ</v>
      </c>
      <c r="F417" s="7">
        <f>YEAR(DATA.SAGA!$B417)</f>
        <v>2021</v>
      </c>
      <c r="G417" s="8" t="str">
        <f>IF(OR($D417="Pré-Inscrito",$D417="Matriculado",$D417="Trancado"),
IF($A417="Mestrado",DATA.SAGA!$B417+(365*24/12),DATA.SAGA!$B417+(365*48/12)),"*")</f>
        <v>*</v>
      </c>
      <c r="H417" s="9" t="str">
        <f t="shared" si="35"/>
        <v>*</v>
      </c>
      <c r="I417" s="7" t="str">
        <f>IF(DATA.SAGA!$I417="","*",YEAR(DATA.SAGA!$I417))</f>
        <v>*</v>
      </c>
      <c r="J417" s="9" t="str">
        <f ca="1">IF($D417="Formado",(DATA.SAGA!$I417-DATA.SAGA!$B417)/365*12,
IF(OR($D417="Pré-Inscrito",$D417="Matriculado",$D417="Pré-inscrito"),(TODAY()-DATA.SAGA!$B417)/365*12,"*"))</f>
        <v>*</v>
      </c>
      <c r="K417" s="9" t="str">
        <f t="shared" si="31"/>
        <v>Cancelado</v>
      </c>
      <c r="L417" s="9" t="str">
        <f t="shared" si="32"/>
        <v>*</v>
      </c>
      <c r="M417" s="7" t="str">
        <f t="shared" ca="1" si="33"/>
        <v>*</v>
      </c>
      <c r="N417" s="9" t="str">
        <f t="shared" si="34"/>
        <v>*</v>
      </c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7" t="str">
        <f>IF(LEFT(DATA.SAGA!$C418,8)="Mestrado","Mestrado",
IF(LEFT(DATA.SAGA!C418,9)="Doutorado","Doutorado",
"Pós-Doutorado"))</f>
        <v>Doutorado</v>
      </c>
      <c r="B418" s="7" t="str">
        <f>DATA.SAGA!$D418</f>
        <v>Paulo César de Lima Andrelino</v>
      </c>
      <c r="C418" s="7" t="str">
        <f>IF(DATA.SAGA!$F418="","Sem orientador",DATA.SAGA!$F418)</f>
        <v>FTO1096 - Arthur Ferreira</v>
      </c>
      <c r="D418" s="7" t="str">
        <f>DATA.SAGA!$H418</f>
        <v>Matriculado</v>
      </c>
      <c r="E418" s="7" t="str">
        <f>IF(DATA.SAGA!J418="","*",DATA.SAGA!J418)</f>
        <v>CE</v>
      </c>
      <c r="F418" s="7">
        <f>YEAR(DATA.SAGA!$B418)</f>
        <v>2021</v>
      </c>
      <c r="G418" s="8">
        <f>IF(OR($D418="Pré-Inscrito",$D418="Matriculado",$D418="Trancado"),
IF($A418="Mestrado",DATA.SAGA!$B418+(365*24/12),DATA.SAGA!$B418+(365*48/12)),"*")</f>
        <v>45721</v>
      </c>
      <c r="H418" s="9" t="str">
        <f t="shared" si="35"/>
        <v>2025-1</v>
      </c>
      <c r="I418" s="7" t="str">
        <f>IF(DATA.SAGA!$I418="","*",YEAR(DATA.SAGA!$I418))</f>
        <v>*</v>
      </c>
      <c r="J418" s="9">
        <f ca="1">IF($D418="Formado",(DATA.SAGA!$I418-DATA.SAGA!$B418)/365*12,
IF(OR($D418="Pré-Inscrito",$D418="Matriculado",$D418="Pré-inscrito"),(TODAY()-DATA.SAGA!$B418)/365*12,"*"))</f>
        <v>24.493150684931507</v>
      </c>
      <c r="K418" s="9" t="str">
        <f t="shared" ca="1" si="31"/>
        <v>Matriculado</v>
      </c>
      <c r="L418" s="9" t="str">
        <f t="shared" ca="1" si="32"/>
        <v>*</v>
      </c>
      <c r="M418" s="7" t="str">
        <f t="shared" ca="1" si="33"/>
        <v>*</v>
      </c>
      <c r="N418" s="9" t="str">
        <f t="shared" si="34"/>
        <v>*</v>
      </c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7" t="str">
        <f>IF(LEFT(DATA.SAGA!$C419,8)="Mestrado","Mestrado",
IF(LEFT(DATA.SAGA!C419,9)="Doutorado","Doutorado",
"Pós-Doutorado"))</f>
        <v>Mestrado</v>
      </c>
      <c r="B419" s="7" t="str">
        <f>DATA.SAGA!$D419</f>
        <v>Fabiana Santos Aires</v>
      </c>
      <c r="C419" s="7" t="str">
        <f>IF(DATA.SAGA!$F419="","Sem orientador",DATA.SAGA!$F419)</f>
        <v>Sem orientador</v>
      </c>
      <c r="D419" s="7" t="str">
        <f>DATA.SAGA!$H419</f>
        <v>Cancelado</v>
      </c>
      <c r="E419" s="7" t="str">
        <f>IF(DATA.SAGA!J419="","*",DATA.SAGA!J419)</f>
        <v>RJ</v>
      </c>
      <c r="F419" s="7">
        <f>YEAR(DATA.SAGA!$B419)</f>
        <v>2021</v>
      </c>
      <c r="G419" s="8" t="str">
        <f>IF(OR($D419="Pré-Inscrito",$D419="Matriculado",$D419="Trancado"),
IF($A419="Mestrado",DATA.SAGA!$B419+(365*24/12),DATA.SAGA!$B419+(365*48/12)),"*")</f>
        <v>*</v>
      </c>
      <c r="H419" s="9" t="str">
        <f t="shared" si="35"/>
        <v>*</v>
      </c>
      <c r="I419" s="7" t="str">
        <f>IF(DATA.SAGA!$I419="","*",YEAR(DATA.SAGA!$I419))</f>
        <v>*</v>
      </c>
      <c r="J419" s="9" t="str">
        <f ca="1">IF($D419="Formado",(DATA.SAGA!$I419-DATA.SAGA!$B419)/365*12,
IF(OR($D419="Pré-Inscrito",$D419="Matriculado",$D419="Pré-inscrito"),(TODAY()-DATA.SAGA!$B419)/365*12,"*"))</f>
        <v>*</v>
      </c>
      <c r="K419" s="9" t="str">
        <f t="shared" si="31"/>
        <v>Cancelado</v>
      </c>
      <c r="L419" s="9" t="str">
        <f t="shared" si="32"/>
        <v>*</v>
      </c>
      <c r="M419" s="7" t="str">
        <f t="shared" ca="1" si="33"/>
        <v>*</v>
      </c>
      <c r="N419" s="9" t="str">
        <f t="shared" si="34"/>
        <v>*</v>
      </c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7" t="str">
        <f>IF(LEFT(DATA.SAGA!$C420,8)="Mestrado","Mestrado",
IF(LEFT(DATA.SAGA!C420,9)="Doutorado","Doutorado",
"Pós-Doutorado"))</f>
        <v>Mestrado</v>
      </c>
      <c r="B420" s="7" t="str">
        <f>DATA.SAGA!$D420</f>
        <v>Wesley Ronney Aires do Souza</v>
      </c>
      <c r="C420" s="7" t="str">
        <f>IF(DATA.SAGA!$F420="","Sem orientador",DATA.SAGA!$F420)</f>
        <v>FTO1140 - Igor Jesus</v>
      </c>
      <c r="D420" s="7" t="str">
        <f>DATA.SAGA!$H420</f>
        <v>Matriculado</v>
      </c>
      <c r="E420" s="7" t="str">
        <f>IF(DATA.SAGA!J420="","*",DATA.SAGA!J420)</f>
        <v>PB</v>
      </c>
      <c r="F420" s="7">
        <f>YEAR(DATA.SAGA!$B420)</f>
        <v>2021</v>
      </c>
      <c r="G420" s="8">
        <f>IF(OR($D420="Pré-Inscrito",$D420="Matriculado",$D420="Trancado"),
IF($A420="Mestrado",DATA.SAGA!$B420+(365*24/12),DATA.SAGA!$B420+(365*48/12)),"*")</f>
        <v>44991</v>
      </c>
      <c r="H420" s="9" t="str">
        <f t="shared" si="35"/>
        <v>2023-1</v>
      </c>
      <c r="I420" s="7" t="str">
        <f>IF(DATA.SAGA!$I420="","*",YEAR(DATA.SAGA!$I420))</f>
        <v>*</v>
      </c>
      <c r="J420" s="9">
        <f ca="1">IF($D420="Formado",(DATA.SAGA!$I420-DATA.SAGA!$B420)/365*12,
IF(OR($D420="Pré-Inscrito",$D420="Matriculado",$D420="Pré-inscrito"),(TODAY()-DATA.SAGA!$B420)/365*12,"*"))</f>
        <v>24.493150684931507</v>
      </c>
      <c r="K420" s="9" t="str">
        <f t="shared" ca="1" si="31"/>
        <v>Defesa EM ATRASO</v>
      </c>
      <c r="L420" s="9" t="str">
        <f t="shared" ca="1" si="32"/>
        <v>*</v>
      </c>
      <c r="M420" s="7" t="str">
        <f t="shared" ca="1" si="33"/>
        <v>*</v>
      </c>
      <c r="N420" s="9" t="str">
        <f t="shared" si="34"/>
        <v>*</v>
      </c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7" t="str">
        <f>IF(LEFT(DATA.SAGA!$C421,8)="Mestrado","Mestrado",
IF(LEFT(DATA.SAGA!C421,9)="Doutorado","Doutorado",
"Pós-Doutorado"))</f>
        <v>Mestrado</v>
      </c>
      <c r="B421" s="7" t="str">
        <f>DATA.SAGA!$D421</f>
        <v>Yuri Rodrigues Luz de Araujo</v>
      </c>
      <c r="C421" s="7" t="str">
        <f>IF(DATA.SAGA!$F421="","Sem orientador",DATA.SAGA!$F421)</f>
        <v>FTO1063 - Luis Felipe Reis</v>
      </c>
      <c r="D421" s="7" t="str">
        <f>DATA.SAGA!$H421</f>
        <v>Matriculado</v>
      </c>
      <c r="E421" s="7" t="str">
        <f>IF(DATA.SAGA!J421="","*",DATA.SAGA!J421)</f>
        <v>RJ</v>
      </c>
      <c r="F421" s="7">
        <f>YEAR(DATA.SAGA!$B421)</f>
        <v>2021</v>
      </c>
      <c r="G421" s="8">
        <f>IF(OR($D421="Pré-Inscrito",$D421="Matriculado",$D421="Trancado"),
IF($A421="Mestrado",DATA.SAGA!$B421+(365*24/12),DATA.SAGA!$B421+(365*48/12)),"*")</f>
        <v>44991</v>
      </c>
      <c r="H421" s="9" t="str">
        <f t="shared" si="35"/>
        <v>2023-1</v>
      </c>
      <c r="I421" s="7" t="str">
        <f>IF(DATA.SAGA!$I421="","*",YEAR(DATA.SAGA!$I421))</f>
        <v>*</v>
      </c>
      <c r="J421" s="9">
        <f ca="1">IF($D421="Formado",(DATA.SAGA!$I421-DATA.SAGA!$B421)/365*12,
IF(OR($D421="Pré-Inscrito",$D421="Matriculado",$D421="Pré-inscrito"),(TODAY()-DATA.SAGA!$B421)/365*12,"*"))</f>
        <v>24.493150684931507</v>
      </c>
      <c r="K421" s="9" t="str">
        <f t="shared" ca="1" si="31"/>
        <v>Defesa EM ATRASO</v>
      </c>
      <c r="L421" s="9" t="str">
        <f t="shared" ca="1" si="32"/>
        <v>*</v>
      </c>
      <c r="M421" s="7" t="str">
        <f t="shared" ca="1" si="33"/>
        <v>*</v>
      </c>
      <c r="N421" s="9" t="str">
        <f t="shared" si="34"/>
        <v>*</v>
      </c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7" t="str">
        <f>IF(LEFT(DATA.SAGA!$C422,8)="Mestrado","Mestrado",
IF(LEFT(DATA.SAGA!C422,9)="Doutorado","Doutorado",
"Pós-Doutorado"))</f>
        <v>Mestrado</v>
      </c>
      <c r="B422" s="7" t="str">
        <f>DATA.SAGA!$D422</f>
        <v>Tiago Madeira Sousa</v>
      </c>
      <c r="C422" s="7" t="str">
        <f>IF(DATA.SAGA!$F422="","Sem orientador",DATA.SAGA!$F422)</f>
        <v>Sem orientador</v>
      </c>
      <c r="D422" s="7" t="str">
        <f>DATA.SAGA!$H422</f>
        <v>Cancelado</v>
      </c>
      <c r="E422" s="7" t="str">
        <f>IF(DATA.SAGA!J422="","*",DATA.SAGA!J422)</f>
        <v>CE</v>
      </c>
      <c r="F422" s="7">
        <f>YEAR(DATA.SAGA!$B422)</f>
        <v>2021</v>
      </c>
      <c r="G422" s="8" t="str">
        <f>IF(OR($D422="Pré-Inscrito",$D422="Matriculado",$D422="Trancado"),
IF($A422="Mestrado",DATA.SAGA!$B422+(365*24/12),DATA.SAGA!$B422+(365*48/12)),"*")</f>
        <v>*</v>
      </c>
      <c r="H422" s="9" t="str">
        <f t="shared" si="35"/>
        <v>*</v>
      </c>
      <c r="I422" s="7" t="str">
        <f>IF(DATA.SAGA!$I422="","*",YEAR(DATA.SAGA!$I422))</f>
        <v>*</v>
      </c>
      <c r="J422" s="9" t="str">
        <f ca="1">IF($D422="Formado",(DATA.SAGA!$I422-DATA.SAGA!$B422)/365*12,
IF(OR($D422="Pré-Inscrito",$D422="Matriculado",$D422="Pré-inscrito"),(TODAY()-DATA.SAGA!$B422)/365*12,"*"))</f>
        <v>*</v>
      </c>
      <c r="K422" s="9" t="str">
        <f t="shared" si="31"/>
        <v>Cancelado</v>
      </c>
      <c r="L422" s="9" t="str">
        <f t="shared" si="32"/>
        <v>*</v>
      </c>
      <c r="M422" s="7" t="str">
        <f t="shared" ca="1" si="33"/>
        <v>*</v>
      </c>
      <c r="N422" s="9" t="str">
        <f t="shared" si="34"/>
        <v>*</v>
      </c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7" t="str">
        <f>IF(LEFT(DATA.SAGA!$C423,8)="Mestrado","Mestrado",
IF(LEFT(DATA.SAGA!C423,9)="Doutorado","Doutorado",
"Pós-Doutorado"))</f>
        <v>Mestrado</v>
      </c>
      <c r="B423" s="7" t="str">
        <f>DATA.SAGA!$D423</f>
        <v>Sileyda Christina Maia Costa</v>
      </c>
      <c r="C423" s="7" t="str">
        <f>IF(DATA.SAGA!$F423="","Sem orientador",DATA.SAGA!$F423)</f>
        <v>FTO1096 - Arthur Ferreira</v>
      </c>
      <c r="D423" s="7" t="str">
        <f>DATA.SAGA!$H423</f>
        <v>Formado</v>
      </c>
      <c r="E423" s="7" t="str">
        <f>IF(DATA.SAGA!J423="","*",DATA.SAGA!J423)</f>
        <v>MA</v>
      </c>
      <c r="F423" s="7">
        <f>YEAR(DATA.SAGA!$B423)</f>
        <v>2021</v>
      </c>
      <c r="G423" s="8" t="str">
        <f>IF(OR($D423="Pré-Inscrito",$D423="Matriculado",$D423="Trancado"),
IF($A423="Mestrado",DATA.SAGA!$B423+(365*24/12),DATA.SAGA!$B423+(365*48/12)),"*")</f>
        <v>*</v>
      </c>
      <c r="H423" s="9" t="str">
        <f t="shared" si="35"/>
        <v>*</v>
      </c>
      <c r="I423" s="7">
        <f>IF(DATA.SAGA!$I423="","*",YEAR(DATA.SAGA!$I423))</f>
        <v>2023</v>
      </c>
      <c r="J423" s="9">
        <f ca="1">IF($D423="Formado",(DATA.SAGA!$I423-DATA.SAGA!$B423)/365*12,
IF(OR($D423="Pré-Inscrito",$D423="Matriculado",$D423="Pré-inscrito"),(TODAY()-DATA.SAGA!$B423)/365*12,"*"))</f>
        <v>24.131506849315066</v>
      </c>
      <c r="K423" s="9" t="str">
        <f t="shared" si="31"/>
        <v>Formado</v>
      </c>
      <c r="L423" s="9">
        <f t="shared" ca="1" si="32"/>
        <v>24.131506849315066</v>
      </c>
      <c r="M423" s="7" t="str">
        <f t="shared" ca="1" si="33"/>
        <v>Egresso</v>
      </c>
      <c r="N423" s="9" t="str">
        <f t="shared" si="34"/>
        <v>*</v>
      </c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7" t="str">
        <f>IF(LEFT(DATA.SAGA!$C424,8)="Mestrado","Mestrado",
IF(LEFT(DATA.SAGA!C424,9)="Doutorado","Doutorado",
"Pós-Doutorado"))</f>
        <v>Mestrado</v>
      </c>
      <c r="B424" s="7" t="str">
        <f>DATA.SAGA!$D424</f>
        <v>Camila Sarney Costa Pflueger</v>
      </c>
      <c r="C424" s="7" t="str">
        <f>IF(DATA.SAGA!$F424="","Sem orientador",DATA.SAGA!$F424)</f>
        <v>FTO1140 - Igor Jesus</v>
      </c>
      <c r="D424" s="7" t="str">
        <f>DATA.SAGA!$H424</f>
        <v>Matriculado</v>
      </c>
      <c r="E424" s="7" t="str">
        <f>IF(DATA.SAGA!J424="","*",DATA.SAGA!J424)</f>
        <v>RJ</v>
      </c>
      <c r="F424" s="7">
        <f>YEAR(DATA.SAGA!$B424)</f>
        <v>2021</v>
      </c>
      <c r="G424" s="8">
        <f>IF(OR($D424="Pré-Inscrito",$D424="Matriculado",$D424="Trancado"),
IF($A424="Mestrado",DATA.SAGA!$B424+(365*24/12),DATA.SAGA!$B424+(365*48/12)),"*")</f>
        <v>45010</v>
      </c>
      <c r="H424" s="9" t="str">
        <f t="shared" si="35"/>
        <v>2023-1</v>
      </c>
      <c r="I424" s="7" t="str">
        <f>IF(DATA.SAGA!$I424="","*",YEAR(DATA.SAGA!$I424))</f>
        <v>*</v>
      </c>
      <c r="J424" s="9">
        <f ca="1">IF($D424="Formado",(DATA.SAGA!$I424-DATA.SAGA!$B424)/365*12,
IF(OR($D424="Pré-Inscrito",$D424="Matriculado",$D424="Pré-inscrito"),(TODAY()-DATA.SAGA!$B424)/365*12,"*"))</f>
        <v>23.868493150684934</v>
      </c>
      <c r="K424" s="9" t="str">
        <f t="shared" ca="1" si="31"/>
        <v>Defesa imediata</v>
      </c>
      <c r="L424" s="9" t="str">
        <f t="shared" ca="1" si="32"/>
        <v>*</v>
      </c>
      <c r="M424" s="7" t="str">
        <f t="shared" ca="1" si="33"/>
        <v>*</v>
      </c>
      <c r="N424" s="9" t="str">
        <f t="shared" si="34"/>
        <v>*</v>
      </c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7" t="str">
        <f>IF(LEFT(DATA.SAGA!$C425,8)="Mestrado","Mestrado",
IF(LEFT(DATA.SAGA!C425,9)="Doutorado","Doutorado",
"Pós-Doutorado"))</f>
        <v>Mestrado</v>
      </c>
      <c r="B425" s="7" t="str">
        <f>DATA.SAGA!$D425</f>
        <v>Ricardo Gomes de Sousa</v>
      </c>
      <c r="C425" s="7" t="str">
        <f>IF(DATA.SAGA!$F425="","Sem orientador",DATA.SAGA!$F425)</f>
        <v>EDF1074 - Patrícia Vigário</v>
      </c>
      <c r="D425" s="7" t="str">
        <f>DATA.SAGA!$H425</f>
        <v>Matriculado</v>
      </c>
      <c r="E425" s="7" t="str">
        <f>IF(DATA.SAGA!J425="","*",DATA.SAGA!J425)</f>
        <v>MA</v>
      </c>
      <c r="F425" s="7">
        <f>YEAR(DATA.SAGA!$B425)</f>
        <v>2021</v>
      </c>
      <c r="G425" s="8">
        <f>IF(OR($D425="Pré-Inscrito",$D425="Matriculado",$D425="Trancado"),
IF($A425="Mestrado",DATA.SAGA!$B425+(365*24/12),DATA.SAGA!$B425+(365*48/12)),"*")</f>
        <v>45011</v>
      </c>
      <c r="H425" s="9" t="str">
        <f t="shared" si="35"/>
        <v>2023-1</v>
      </c>
      <c r="I425" s="7" t="str">
        <f>IF(DATA.SAGA!$I425="","*",YEAR(DATA.SAGA!$I425))</f>
        <v>*</v>
      </c>
      <c r="J425" s="9">
        <f ca="1">IF($D425="Formado",(DATA.SAGA!$I425-DATA.SAGA!$B425)/365*12,
IF(OR($D425="Pré-Inscrito",$D425="Matriculado",$D425="Pré-inscrito"),(TODAY()-DATA.SAGA!$B425)/365*12,"*"))</f>
        <v>23.835616438356162</v>
      </c>
      <c r="K425" s="9" t="str">
        <f t="shared" ca="1" si="31"/>
        <v>Defesa imediata</v>
      </c>
      <c r="L425" s="9" t="str">
        <f t="shared" ca="1" si="32"/>
        <v>*</v>
      </c>
      <c r="M425" s="7" t="str">
        <f t="shared" ca="1" si="33"/>
        <v>*</v>
      </c>
      <c r="N425" s="9" t="str">
        <f t="shared" si="34"/>
        <v>*</v>
      </c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7" t="str">
        <f>IF(LEFT(DATA.SAGA!$C426,8)="Mestrado","Mestrado",
IF(LEFT(DATA.SAGA!C426,9)="Doutorado","Doutorado",
"Pós-Doutorado"))</f>
        <v>Mestrado</v>
      </c>
      <c r="B426" s="7" t="str">
        <f>DATA.SAGA!$D426</f>
        <v>Cesar Ricardo Simioni Campello</v>
      </c>
      <c r="C426" s="7" t="str">
        <f>IF(DATA.SAGA!$F426="","Sem orientador",DATA.SAGA!$F426)</f>
        <v>FTO1124 - Leandro Nogueira</v>
      </c>
      <c r="D426" s="7" t="str">
        <f>DATA.SAGA!$H426</f>
        <v>Matriculado</v>
      </c>
      <c r="E426" s="7" t="str">
        <f>IF(DATA.SAGA!J426="","*",DATA.SAGA!J426)</f>
        <v>MA</v>
      </c>
      <c r="F426" s="7">
        <f>YEAR(DATA.SAGA!$B426)</f>
        <v>2021</v>
      </c>
      <c r="G426" s="8">
        <f>IF(OR($D426="Pré-Inscrito",$D426="Matriculado",$D426="Trancado"),
IF($A426="Mestrado",DATA.SAGA!$B426+(365*24/12),DATA.SAGA!$B426+(365*48/12)),"*")</f>
        <v>45011</v>
      </c>
      <c r="H426" s="9" t="str">
        <f t="shared" si="35"/>
        <v>2023-1</v>
      </c>
      <c r="I426" s="7" t="str">
        <f>IF(DATA.SAGA!$I426="","*",YEAR(DATA.SAGA!$I426))</f>
        <v>*</v>
      </c>
      <c r="J426" s="9">
        <f ca="1">IF($D426="Formado",(DATA.SAGA!$I426-DATA.SAGA!$B426)/365*12,
IF(OR($D426="Pré-Inscrito",$D426="Matriculado",$D426="Pré-inscrito"),(TODAY()-DATA.SAGA!$B426)/365*12,"*"))</f>
        <v>23.835616438356162</v>
      </c>
      <c r="K426" s="9" t="str">
        <f t="shared" ca="1" si="31"/>
        <v>Defesa imediata</v>
      </c>
      <c r="L426" s="9" t="str">
        <f t="shared" ca="1" si="32"/>
        <v>*</v>
      </c>
      <c r="M426" s="7" t="str">
        <f t="shared" ca="1" si="33"/>
        <v>*</v>
      </c>
      <c r="N426" s="9" t="str">
        <f t="shared" si="34"/>
        <v>*</v>
      </c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7" t="str">
        <f>IF(LEFT(DATA.SAGA!$C427,8)="Mestrado","Mestrado",
IF(LEFT(DATA.SAGA!C427,9)="Doutorado","Doutorado",
"Pós-Doutorado"))</f>
        <v>Mestrado</v>
      </c>
      <c r="B427" s="7" t="str">
        <f>DATA.SAGA!$D427</f>
        <v>Janice Regina Moreira Bastos</v>
      </c>
      <c r="C427" s="7" t="str">
        <f>IF(DATA.SAGA!$F427="","Sem orientador",DATA.SAGA!$F427)</f>
        <v>EDF1107 - Fabio Anjos</v>
      </c>
      <c r="D427" s="7" t="str">
        <f>DATA.SAGA!$H427</f>
        <v>Pré-inscrito</v>
      </c>
      <c r="E427" s="7" t="str">
        <f>IF(DATA.SAGA!J427="","*",DATA.SAGA!J427)</f>
        <v>MA</v>
      </c>
      <c r="F427" s="7">
        <f>YEAR(DATA.SAGA!$B427)</f>
        <v>2021</v>
      </c>
      <c r="G427" s="8">
        <f>IF(OR($D427="Pré-Inscrito",$D427="Matriculado",$D427="Trancado"),
IF($A427="Mestrado",DATA.SAGA!$B427+(365*24/12),DATA.SAGA!$B427+(365*48/12)),"*")</f>
        <v>45014</v>
      </c>
      <c r="H427" s="9" t="str">
        <f t="shared" si="35"/>
        <v>2023-1</v>
      </c>
      <c r="I427" s="7" t="str">
        <f>IF(DATA.SAGA!$I427="","*",YEAR(DATA.SAGA!$I427))</f>
        <v>*</v>
      </c>
      <c r="J427" s="9">
        <f ca="1">IF($D427="Formado",(DATA.SAGA!$I427-DATA.SAGA!$B427)/365*12,
IF(OR($D427="Pré-Inscrito",$D427="Matriculado",$D427="Pré-inscrito"),(TODAY()-DATA.SAGA!$B427)/365*12,"*"))</f>
        <v>23.736986301369864</v>
      </c>
      <c r="K427" s="9" t="str">
        <f t="shared" ca="1" si="31"/>
        <v>Defesa imediata</v>
      </c>
      <c r="L427" s="9" t="str">
        <f t="shared" ca="1" si="32"/>
        <v>*</v>
      </c>
      <c r="M427" s="7" t="str">
        <f t="shared" ca="1" si="33"/>
        <v>*</v>
      </c>
      <c r="N427" s="9" t="str">
        <f t="shared" si="34"/>
        <v>*</v>
      </c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7" t="str">
        <f>IF(LEFT(DATA.SAGA!$C428,8)="Mestrado","Mestrado",
IF(LEFT(DATA.SAGA!C428,9)="Doutorado","Doutorado",
"Pós-Doutorado"))</f>
        <v>Mestrado</v>
      </c>
      <c r="B428" s="7" t="str">
        <f>DATA.SAGA!$D428</f>
        <v>Mauro Ribeiro Balata</v>
      </c>
      <c r="C428" s="7" t="str">
        <f>IF(DATA.SAGA!$F428="","Sem orientador",DATA.SAGA!$F428)</f>
        <v>FTO1101 - Agnaldo Lopes</v>
      </c>
      <c r="D428" s="7" t="str">
        <f>DATA.SAGA!$H428</f>
        <v>Formado</v>
      </c>
      <c r="E428" s="7" t="str">
        <f>IF(DATA.SAGA!J428="","*",DATA.SAGA!J428)</f>
        <v>MA</v>
      </c>
      <c r="F428" s="7">
        <f>YEAR(DATA.SAGA!$B428)</f>
        <v>2021</v>
      </c>
      <c r="G428" s="8" t="str">
        <f>IF(OR($D428="Pré-Inscrito",$D428="Matriculado",$D428="Trancado"),
IF($A428="Mestrado",DATA.SAGA!$B428+(365*24/12),DATA.SAGA!$B428+(365*48/12)),"*")</f>
        <v>*</v>
      </c>
      <c r="H428" s="9" t="str">
        <f t="shared" si="35"/>
        <v>*</v>
      </c>
      <c r="I428" s="7">
        <f>IF(DATA.SAGA!$I428="","*",YEAR(DATA.SAGA!$I428))</f>
        <v>2022</v>
      </c>
      <c r="J428" s="9">
        <f ca="1">IF($D428="Formado",(DATA.SAGA!$I428-DATA.SAGA!$B428)/365*12,
IF(OR($D428="Pré-Inscrito",$D428="Matriculado",$D428="Pré-inscrito"),(TODAY()-DATA.SAGA!$B428)/365*12,"*"))</f>
        <v>20.284931506849315</v>
      </c>
      <c r="K428" s="9" t="str">
        <f t="shared" si="31"/>
        <v>Formado</v>
      </c>
      <c r="L428" s="9">
        <f t="shared" ca="1" si="32"/>
        <v>20.284931506849315</v>
      </c>
      <c r="M428" s="7" t="str">
        <f t="shared" ca="1" si="33"/>
        <v>Egresso</v>
      </c>
      <c r="N428" s="9" t="str">
        <f t="shared" si="34"/>
        <v>*</v>
      </c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7" t="str">
        <f>IF(LEFT(DATA.SAGA!$C429,8)="Mestrado","Mestrado",
IF(LEFT(DATA.SAGA!C429,9)="Doutorado","Doutorado",
"Pós-Doutorado"))</f>
        <v>Mestrado</v>
      </c>
      <c r="B429" s="7" t="str">
        <f>DATA.SAGA!$D429</f>
        <v>Iane Castro Rodrigues</v>
      </c>
      <c r="C429" s="7" t="str">
        <f>IF(DATA.SAGA!$F429="","Sem orientador",DATA.SAGA!$F429)</f>
        <v>FTO1137 - Ney Filho</v>
      </c>
      <c r="D429" s="7" t="str">
        <f>DATA.SAGA!$H429</f>
        <v>Matriculado</v>
      </c>
      <c r="E429" s="7" t="str">
        <f>IF(DATA.SAGA!J429="","*",DATA.SAGA!J429)</f>
        <v>*</v>
      </c>
      <c r="F429" s="7">
        <f>YEAR(DATA.SAGA!$B429)</f>
        <v>2021</v>
      </c>
      <c r="G429" s="8">
        <f>IF(OR($D429="Pré-Inscrito",$D429="Matriculado",$D429="Trancado"),
IF($A429="Mestrado",DATA.SAGA!$B429+(365*24/12),DATA.SAGA!$B429+(365*48/12)),"*")</f>
        <v>45014</v>
      </c>
      <c r="H429" s="9" t="str">
        <f t="shared" si="35"/>
        <v>2023-1</v>
      </c>
      <c r="I429" s="7" t="str">
        <f>IF(DATA.SAGA!$I429="","*",YEAR(DATA.SAGA!$I429))</f>
        <v>*</v>
      </c>
      <c r="J429" s="9">
        <f ca="1">IF($D429="Formado",(DATA.SAGA!$I429-DATA.SAGA!$B429)/365*12,
IF(OR($D429="Pré-Inscrito",$D429="Matriculado",$D429="Pré-inscrito"),(TODAY()-DATA.SAGA!$B429)/365*12,"*"))</f>
        <v>23.736986301369864</v>
      </c>
      <c r="K429" s="9" t="str">
        <f t="shared" ca="1" si="31"/>
        <v>Defesa imediata</v>
      </c>
      <c r="L429" s="9" t="str">
        <f t="shared" ca="1" si="32"/>
        <v>*</v>
      </c>
      <c r="M429" s="7" t="str">
        <f t="shared" ca="1" si="33"/>
        <v>*</v>
      </c>
      <c r="N429" s="9" t="str">
        <f t="shared" si="34"/>
        <v>*</v>
      </c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7" t="str">
        <f>IF(LEFT(DATA.SAGA!$C430,8)="Mestrado","Mestrado",
IF(LEFT(DATA.SAGA!C430,9)="Doutorado","Doutorado",
"Pós-Doutorado"))</f>
        <v>Mestrado</v>
      </c>
      <c r="B430" s="7" t="str">
        <f>DATA.SAGA!$D430</f>
        <v>Ana Karina Arruda Abdala Soares</v>
      </c>
      <c r="C430" s="7" t="str">
        <f>IF(DATA.SAGA!$F430="","Sem orientador",DATA.SAGA!$F430)</f>
        <v>FTO1152 - Renato Almeida</v>
      </c>
      <c r="D430" s="7" t="str">
        <f>DATA.SAGA!$H430</f>
        <v>Pré-inscrito</v>
      </c>
      <c r="E430" s="7" t="str">
        <f>IF(DATA.SAGA!J430="","*",DATA.SAGA!J430)</f>
        <v>MA</v>
      </c>
      <c r="F430" s="7">
        <f>YEAR(DATA.SAGA!$B430)</f>
        <v>2021</v>
      </c>
      <c r="G430" s="8">
        <f>IF(OR($D430="Pré-Inscrito",$D430="Matriculado",$D430="Trancado"),
IF($A430="Mestrado",DATA.SAGA!$B430+(365*24/12),DATA.SAGA!$B430+(365*48/12)),"*")</f>
        <v>45014</v>
      </c>
      <c r="H430" s="9" t="str">
        <f t="shared" si="35"/>
        <v>2023-1</v>
      </c>
      <c r="I430" s="7" t="str">
        <f>IF(DATA.SAGA!$I430="","*",YEAR(DATA.SAGA!$I430))</f>
        <v>*</v>
      </c>
      <c r="J430" s="9">
        <f ca="1">IF($D430="Formado",(DATA.SAGA!$I430-DATA.SAGA!$B430)/365*12,
IF(OR($D430="Pré-Inscrito",$D430="Matriculado",$D430="Pré-inscrito"),(TODAY()-DATA.SAGA!$B430)/365*12,"*"))</f>
        <v>23.736986301369864</v>
      </c>
      <c r="K430" s="9" t="str">
        <f t="shared" ca="1" si="31"/>
        <v>Defesa imediata</v>
      </c>
      <c r="L430" s="9" t="str">
        <f t="shared" ca="1" si="32"/>
        <v>*</v>
      </c>
      <c r="M430" s="7" t="str">
        <f t="shared" ca="1" si="33"/>
        <v>*</v>
      </c>
      <c r="N430" s="9" t="str">
        <f t="shared" si="34"/>
        <v>*</v>
      </c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7" t="str">
        <f>IF(LEFT(DATA.SAGA!$C431,8)="Mestrado","Mestrado",
IF(LEFT(DATA.SAGA!C431,9)="Doutorado","Doutorado",
"Pós-Doutorado"))</f>
        <v>Mestrado</v>
      </c>
      <c r="B431" s="7" t="str">
        <f>DATA.SAGA!$D431</f>
        <v>Maria Patrícia Rodrigues Santos Barroso</v>
      </c>
      <c r="C431" s="7" t="str">
        <f>IF(DATA.SAGA!$F431="","Sem orientador",DATA.SAGA!$F431)</f>
        <v>EDF1074 - Patrícia Vigário</v>
      </c>
      <c r="D431" s="7" t="str">
        <f>DATA.SAGA!$H431</f>
        <v>Pré-inscrito</v>
      </c>
      <c r="E431" s="7" t="str">
        <f>IF(DATA.SAGA!J431="","*",DATA.SAGA!J431)</f>
        <v>MA</v>
      </c>
      <c r="F431" s="7">
        <f>YEAR(DATA.SAGA!$B431)</f>
        <v>2021</v>
      </c>
      <c r="G431" s="8">
        <f>IF(OR($D431="Pré-Inscrito",$D431="Matriculado",$D431="Trancado"),
IF($A431="Mestrado",DATA.SAGA!$B431+(365*24/12),DATA.SAGA!$B431+(365*48/12)),"*")</f>
        <v>45015</v>
      </c>
      <c r="H431" s="9" t="str">
        <f t="shared" si="35"/>
        <v>2023-1</v>
      </c>
      <c r="I431" s="7" t="str">
        <f>IF(DATA.SAGA!$I431="","*",YEAR(DATA.SAGA!$I431))</f>
        <v>*</v>
      </c>
      <c r="J431" s="9">
        <f ca="1">IF($D431="Formado",(DATA.SAGA!$I431-DATA.SAGA!$B431)/365*12,
IF(OR($D431="Pré-Inscrito",$D431="Matriculado",$D431="Pré-inscrito"),(TODAY()-DATA.SAGA!$B431)/365*12,"*"))</f>
        <v>23.704109589041096</v>
      </c>
      <c r="K431" s="9" t="str">
        <f t="shared" ca="1" si="31"/>
        <v>Defesa imediata</v>
      </c>
      <c r="L431" s="9" t="str">
        <f t="shared" ca="1" si="32"/>
        <v>*</v>
      </c>
      <c r="M431" s="7" t="str">
        <f t="shared" ca="1" si="33"/>
        <v>*</v>
      </c>
      <c r="N431" s="9" t="str">
        <f t="shared" si="34"/>
        <v>*</v>
      </c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7" t="str">
        <f>IF(LEFT(DATA.SAGA!$C432,8)="Mestrado","Mestrado",
IF(LEFT(DATA.SAGA!C432,9)="Doutorado","Doutorado",
"Pós-Doutorado"))</f>
        <v>Mestrado</v>
      </c>
      <c r="B432" s="7" t="str">
        <f>DATA.SAGA!$D432</f>
        <v>Milena de Oliveira Soares Silva</v>
      </c>
      <c r="C432" s="7" t="str">
        <f>IF(DATA.SAGA!$F432="","Sem orientador",DATA.SAGA!$F432)</f>
        <v>FTO1063 - Luis Felipe Reis</v>
      </c>
      <c r="D432" s="7" t="str">
        <f>DATA.SAGA!$H432</f>
        <v>Matriculado</v>
      </c>
      <c r="E432" s="7" t="str">
        <f>IF(DATA.SAGA!J432="","*",DATA.SAGA!J432)</f>
        <v>MA</v>
      </c>
      <c r="F432" s="7">
        <f>YEAR(DATA.SAGA!$B432)</f>
        <v>2021</v>
      </c>
      <c r="G432" s="8">
        <f>IF(OR($D432="Pré-Inscrito",$D432="Matriculado",$D432="Trancado"),
IF($A432="Mestrado",DATA.SAGA!$B432+(365*24/12),DATA.SAGA!$B432+(365*48/12)),"*")</f>
        <v>45022</v>
      </c>
      <c r="H432" s="9" t="str">
        <f t="shared" si="35"/>
        <v>2023-1</v>
      </c>
      <c r="I432" s="7" t="str">
        <f>IF(DATA.SAGA!$I432="","*",YEAR(DATA.SAGA!$I432))</f>
        <v>*</v>
      </c>
      <c r="J432" s="9">
        <f ca="1">IF($D432="Formado",(DATA.SAGA!$I432-DATA.SAGA!$B432)/365*12,
IF(OR($D432="Pré-Inscrito",$D432="Matriculado",$D432="Pré-inscrito"),(TODAY()-DATA.SAGA!$B432)/365*12,"*"))</f>
        <v>23.473972602739725</v>
      </c>
      <c r="K432" s="9" t="str">
        <f t="shared" ca="1" si="31"/>
        <v>Defesa imediata</v>
      </c>
      <c r="L432" s="9" t="str">
        <f t="shared" ca="1" si="32"/>
        <v>*</v>
      </c>
      <c r="M432" s="7" t="str">
        <f t="shared" ca="1" si="33"/>
        <v>*</v>
      </c>
      <c r="N432" s="9" t="str">
        <f t="shared" si="34"/>
        <v>*</v>
      </c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7" t="str">
        <f>IF(LEFT(DATA.SAGA!$C433,8)="Mestrado","Mestrado",
IF(LEFT(DATA.SAGA!C433,9)="Doutorado","Doutorado",
"Pós-Doutorado"))</f>
        <v>Mestrado</v>
      </c>
      <c r="B433" s="7" t="str">
        <f>DATA.SAGA!$D433</f>
        <v>Cláudia Conceição de Aguiar Lopes</v>
      </c>
      <c r="C433" s="7" t="str">
        <f>IF(DATA.SAGA!$F433="","Sem orientador",DATA.SAGA!$F433)</f>
        <v>Sem orientador</v>
      </c>
      <c r="D433" s="7" t="str">
        <f>DATA.SAGA!$H433</f>
        <v>Cancelado</v>
      </c>
      <c r="E433" s="7" t="str">
        <f>IF(DATA.SAGA!J433="","*",DATA.SAGA!J433)</f>
        <v>MA</v>
      </c>
      <c r="F433" s="7">
        <f>YEAR(DATA.SAGA!$B433)</f>
        <v>2021</v>
      </c>
      <c r="G433" s="8" t="str">
        <f>IF(OR($D433="Pré-Inscrito",$D433="Matriculado",$D433="Trancado"),
IF($A433="Mestrado",DATA.SAGA!$B433+(365*24/12),DATA.SAGA!$B433+(365*48/12)),"*")</f>
        <v>*</v>
      </c>
      <c r="H433" s="9" t="str">
        <f t="shared" si="35"/>
        <v>*</v>
      </c>
      <c r="I433" s="7" t="str">
        <f>IF(DATA.SAGA!$I433="","*",YEAR(DATA.SAGA!$I433))</f>
        <v>*</v>
      </c>
      <c r="J433" s="9" t="str">
        <f ca="1">IF($D433="Formado",(DATA.SAGA!$I433-DATA.SAGA!$B433)/365*12,
IF(OR($D433="Pré-Inscrito",$D433="Matriculado",$D433="Pré-inscrito"),(TODAY()-DATA.SAGA!$B433)/365*12,"*"))</f>
        <v>*</v>
      </c>
      <c r="K433" s="9" t="str">
        <f t="shared" si="31"/>
        <v>Cancelado</v>
      </c>
      <c r="L433" s="9" t="str">
        <f t="shared" si="32"/>
        <v>*</v>
      </c>
      <c r="M433" s="7" t="str">
        <f t="shared" ca="1" si="33"/>
        <v>*</v>
      </c>
      <c r="N433" s="9" t="str">
        <f t="shared" si="34"/>
        <v>*</v>
      </c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7" t="str">
        <f>IF(LEFT(DATA.SAGA!$C434,8)="Mestrado","Mestrado",
IF(LEFT(DATA.SAGA!C434,9)="Doutorado","Doutorado",
"Pós-Doutorado"))</f>
        <v>Mestrado</v>
      </c>
      <c r="B434" s="7" t="str">
        <f>DATA.SAGA!$D434</f>
        <v>Talita Carine Feitosa Medeiros</v>
      </c>
      <c r="C434" s="7" t="str">
        <f>IF(DATA.SAGA!$F434="","Sem orientador",DATA.SAGA!$F434)</f>
        <v>EDF1084 - Thiago Carvalho</v>
      </c>
      <c r="D434" s="7" t="str">
        <f>DATA.SAGA!$H434</f>
        <v>Pré-inscrito</v>
      </c>
      <c r="E434" s="7" t="str">
        <f>IF(DATA.SAGA!J434="","*",DATA.SAGA!J434)</f>
        <v>MA</v>
      </c>
      <c r="F434" s="7">
        <f>YEAR(DATA.SAGA!$B434)</f>
        <v>2021</v>
      </c>
      <c r="G434" s="8">
        <f>IF(OR($D434="Pré-Inscrito",$D434="Matriculado",$D434="Trancado"),
IF($A434="Mestrado",DATA.SAGA!$B434+(365*24/12),DATA.SAGA!$B434+(365*48/12)),"*")</f>
        <v>45023</v>
      </c>
      <c r="H434" s="9" t="str">
        <f t="shared" si="35"/>
        <v>2023-1</v>
      </c>
      <c r="I434" s="7" t="str">
        <f>IF(DATA.SAGA!$I434="","*",YEAR(DATA.SAGA!$I434))</f>
        <v>*</v>
      </c>
      <c r="J434" s="9">
        <f ca="1">IF($D434="Formado",(DATA.SAGA!$I434-DATA.SAGA!$B434)/365*12,
IF(OR($D434="Pré-Inscrito",$D434="Matriculado",$D434="Pré-inscrito"),(TODAY()-DATA.SAGA!$B434)/365*12,"*"))</f>
        <v>23.44109589041096</v>
      </c>
      <c r="K434" s="9" t="str">
        <f t="shared" ca="1" si="31"/>
        <v>Defesa imediata</v>
      </c>
      <c r="L434" s="9" t="str">
        <f t="shared" ca="1" si="32"/>
        <v>*</v>
      </c>
      <c r="M434" s="7" t="str">
        <f t="shared" ca="1" si="33"/>
        <v>*</v>
      </c>
      <c r="N434" s="9" t="str">
        <f t="shared" si="34"/>
        <v>*</v>
      </c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7" t="str">
        <f>IF(LEFT(DATA.SAGA!$C435,8)="Mestrado","Mestrado",
IF(LEFT(DATA.SAGA!C435,9)="Doutorado","Doutorado",
"Pós-Doutorado"))</f>
        <v>Doutorado</v>
      </c>
      <c r="B435" s="7" t="str">
        <f>DATA.SAGA!$D435</f>
        <v>Gabriela Fonseca Saliba</v>
      </c>
      <c r="C435" s="7" t="str">
        <f>IF(DATA.SAGA!$F435="","Sem orientador",DATA.SAGA!$F435)</f>
        <v>FTO1140 - Igor Jesus</v>
      </c>
      <c r="D435" s="7" t="str">
        <f>DATA.SAGA!$H435</f>
        <v>Matriculado</v>
      </c>
      <c r="E435" s="7" t="str">
        <f>IF(DATA.SAGA!J435="","*",DATA.SAGA!J435)</f>
        <v>RJ</v>
      </c>
      <c r="F435" s="7">
        <f>YEAR(DATA.SAGA!$B435)</f>
        <v>2021</v>
      </c>
      <c r="G435" s="8">
        <f>IF(OR($D435="Pré-Inscrito",$D435="Matriculado",$D435="Trancado"),
IF($A435="Mestrado",DATA.SAGA!$B435+(365*24/12),DATA.SAGA!$B435+(365*48/12)),"*")</f>
        <v>45810</v>
      </c>
      <c r="H435" s="9" t="str">
        <f t="shared" si="35"/>
        <v>2025-1</v>
      </c>
      <c r="I435" s="7" t="str">
        <f>IF(DATA.SAGA!$I435="","*",YEAR(DATA.SAGA!$I435))</f>
        <v>*</v>
      </c>
      <c r="J435" s="9">
        <f ca="1">IF($D435="Formado",(DATA.SAGA!$I435-DATA.SAGA!$B435)/365*12,
IF(OR($D435="Pré-Inscrito",$D435="Matriculado",$D435="Pré-inscrito"),(TODAY()-DATA.SAGA!$B435)/365*12,"*"))</f>
        <v>21.567123287671233</v>
      </c>
      <c r="K435" s="9" t="str">
        <f t="shared" ca="1" si="31"/>
        <v>Matriculado</v>
      </c>
      <c r="L435" s="9" t="str">
        <f t="shared" ca="1" si="32"/>
        <v>*</v>
      </c>
      <c r="M435" s="7" t="str">
        <f t="shared" ca="1" si="33"/>
        <v>*</v>
      </c>
      <c r="N435" s="9" t="str">
        <f t="shared" si="34"/>
        <v>Sim</v>
      </c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7" t="str">
        <f>IF(LEFT(DATA.SAGA!$C436,8)="Mestrado","Mestrado",
IF(LEFT(DATA.SAGA!C436,9)="Doutorado","Doutorado",
"Pós-Doutorado"))</f>
        <v>Doutorado</v>
      </c>
      <c r="B436" s="7" t="str">
        <f>DATA.SAGA!$D436</f>
        <v>Flávia de Albuquerque Fernandes Oliveira</v>
      </c>
      <c r="C436" s="7" t="str">
        <f>IF(DATA.SAGA!$F436="","Sem orientador",DATA.SAGA!$F436)</f>
        <v>EDF1084 - Thiago Carvalho</v>
      </c>
      <c r="D436" s="7" t="str">
        <f>DATA.SAGA!$H436</f>
        <v>Matriculado</v>
      </c>
      <c r="E436" s="7" t="str">
        <f>IF(DATA.SAGA!J436="","*",DATA.SAGA!J436)</f>
        <v>RJ</v>
      </c>
      <c r="F436" s="7">
        <f>YEAR(DATA.SAGA!$B436)</f>
        <v>2021</v>
      </c>
      <c r="G436" s="8">
        <f>IF(OR($D436="Pré-Inscrito",$D436="Matriculado",$D436="Trancado"),
IF($A436="Mestrado",DATA.SAGA!$B436+(365*24/12),DATA.SAGA!$B436+(365*48/12)),"*")</f>
        <v>45879</v>
      </c>
      <c r="H436" s="9" t="str">
        <f t="shared" si="35"/>
        <v>2025-2</v>
      </c>
      <c r="I436" s="7" t="str">
        <f>IF(DATA.SAGA!$I436="","*",YEAR(DATA.SAGA!$I436))</f>
        <v>*</v>
      </c>
      <c r="J436" s="9">
        <f ca="1">IF($D436="Formado",(DATA.SAGA!$I436-DATA.SAGA!$B436)/365*12,
IF(OR($D436="Pré-Inscrito",$D436="Matriculado",$D436="Pré-inscrito"),(TODAY()-DATA.SAGA!$B436)/365*12,"*"))</f>
        <v>19.298630136986301</v>
      </c>
      <c r="K436" s="9" t="str">
        <f t="shared" ca="1" si="31"/>
        <v>Matriculado</v>
      </c>
      <c r="L436" s="9" t="str">
        <f t="shared" ca="1" si="32"/>
        <v>*</v>
      </c>
      <c r="M436" s="7" t="str">
        <f t="shared" ca="1" si="33"/>
        <v>*</v>
      </c>
      <c r="N436" s="9" t="str">
        <f t="shared" si="34"/>
        <v>Sim</v>
      </c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7" t="str">
        <f>IF(LEFT(DATA.SAGA!$C437,8)="Mestrado","Mestrado",
IF(LEFT(DATA.SAGA!C437,9)="Doutorado","Doutorado",
"Pós-Doutorado"))</f>
        <v>Doutorado</v>
      </c>
      <c r="B437" s="7" t="str">
        <f>DATA.SAGA!$D437</f>
        <v>Antonio Beira de Andrade Junior</v>
      </c>
      <c r="C437" s="7" t="str">
        <f>IF(DATA.SAGA!$F437="","Sem orientador",DATA.SAGA!$F437)</f>
        <v>FTO1101 - Agnaldo Lopes</v>
      </c>
      <c r="D437" s="7" t="str">
        <f>DATA.SAGA!$H437</f>
        <v>Matriculado</v>
      </c>
      <c r="E437" s="7" t="str">
        <f>IF(DATA.SAGA!J437="","*",DATA.SAGA!J437)</f>
        <v>PR</v>
      </c>
      <c r="F437" s="7">
        <f>YEAR(DATA.SAGA!$B437)</f>
        <v>2021</v>
      </c>
      <c r="G437" s="8">
        <f>IF(OR($D437="Pré-Inscrito",$D437="Matriculado",$D437="Trancado"),
IF($A437="Mestrado",DATA.SAGA!$B437+(365*24/12),DATA.SAGA!$B437+(365*48/12)),"*")</f>
        <v>45879</v>
      </c>
      <c r="H437" s="9" t="str">
        <f t="shared" si="35"/>
        <v>2025-2</v>
      </c>
      <c r="I437" s="7" t="str">
        <f>IF(DATA.SAGA!$I437="","*",YEAR(DATA.SAGA!$I437))</f>
        <v>*</v>
      </c>
      <c r="J437" s="9">
        <f ca="1">IF($D437="Formado",(DATA.SAGA!$I437-DATA.SAGA!$B437)/365*12,
IF(OR($D437="Pré-Inscrito",$D437="Matriculado",$D437="Pré-inscrito"),(TODAY()-DATA.SAGA!$B437)/365*12,"*"))</f>
        <v>19.298630136986301</v>
      </c>
      <c r="K437" s="9" t="str">
        <f t="shared" ca="1" si="31"/>
        <v>Matriculado</v>
      </c>
      <c r="L437" s="9" t="str">
        <f t="shared" ca="1" si="32"/>
        <v>*</v>
      </c>
      <c r="M437" s="7" t="str">
        <f t="shared" ca="1" si="33"/>
        <v>*</v>
      </c>
      <c r="N437" s="9" t="str">
        <f t="shared" si="34"/>
        <v>Sim</v>
      </c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7" t="str">
        <f>IF(LEFT(DATA.SAGA!$C438,8)="Mestrado","Mestrado",
IF(LEFT(DATA.SAGA!C438,9)="Doutorado","Doutorado",
"Pós-Doutorado"))</f>
        <v>Doutorado</v>
      </c>
      <c r="B438" s="7" t="str">
        <f>DATA.SAGA!$D438</f>
        <v>Karen Taís Cavalcanti de Almeida Saraiva</v>
      </c>
      <c r="C438" s="7" t="str">
        <f>IF(DATA.SAGA!$F438="","Sem orientador",DATA.SAGA!$F438)</f>
        <v>EDF1107 - Fabio Anjos</v>
      </c>
      <c r="D438" s="7" t="str">
        <f>DATA.SAGA!$H438</f>
        <v>Matriculado</v>
      </c>
      <c r="E438" s="7" t="str">
        <f>IF(DATA.SAGA!J438="","*",DATA.SAGA!J438)</f>
        <v>RJ</v>
      </c>
      <c r="F438" s="7">
        <f>YEAR(DATA.SAGA!$B438)</f>
        <v>2021</v>
      </c>
      <c r="G438" s="8">
        <f>IF(OR($D438="Pré-Inscrito",$D438="Matriculado",$D438="Trancado"),
IF($A438="Mestrado",DATA.SAGA!$B438+(365*24/12),DATA.SAGA!$B438+(365*48/12)),"*")</f>
        <v>45879</v>
      </c>
      <c r="H438" s="9" t="str">
        <f t="shared" si="35"/>
        <v>2025-2</v>
      </c>
      <c r="I438" s="7" t="str">
        <f>IF(DATA.SAGA!$I438="","*",YEAR(DATA.SAGA!$I438))</f>
        <v>*</v>
      </c>
      <c r="J438" s="9">
        <f ca="1">IF($D438="Formado",(DATA.SAGA!$I438-DATA.SAGA!$B438)/365*12,
IF(OR($D438="Pré-Inscrito",$D438="Matriculado",$D438="Pré-inscrito"),(TODAY()-DATA.SAGA!$B438)/365*12,"*"))</f>
        <v>19.298630136986301</v>
      </c>
      <c r="K438" s="9" t="str">
        <f t="shared" ca="1" si="31"/>
        <v>Matriculado</v>
      </c>
      <c r="L438" s="9" t="str">
        <f t="shared" ca="1" si="32"/>
        <v>*</v>
      </c>
      <c r="M438" s="7" t="str">
        <f t="shared" ca="1" si="33"/>
        <v>*</v>
      </c>
      <c r="N438" s="9" t="str">
        <f t="shared" si="34"/>
        <v>*</v>
      </c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7" t="str">
        <f>IF(LEFT(DATA.SAGA!$C439,8)="Mestrado","Mestrado",
IF(LEFT(DATA.SAGA!C439,9)="Doutorado","Doutorado",
"Pós-Doutorado"))</f>
        <v>Mestrado</v>
      </c>
      <c r="B439" s="7" t="str">
        <f>DATA.SAGA!$D439</f>
        <v>Ana Carolina Sebastião da Silva</v>
      </c>
      <c r="C439" s="7" t="str">
        <f>IF(DATA.SAGA!$F439="","Sem orientador",DATA.SAGA!$F439)</f>
        <v>FTO1063 - Luis Felipe Reis</v>
      </c>
      <c r="D439" s="7" t="str">
        <f>DATA.SAGA!$H439</f>
        <v>Matriculado</v>
      </c>
      <c r="E439" s="7" t="str">
        <f>IF(DATA.SAGA!J439="","*",DATA.SAGA!J439)</f>
        <v>RJ</v>
      </c>
      <c r="F439" s="7">
        <f>YEAR(DATA.SAGA!$B439)</f>
        <v>2021</v>
      </c>
      <c r="G439" s="8">
        <f>IF(OR($D439="Pré-Inscrito",$D439="Matriculado",$D439="Trancado"),
IF($A439="Mestrado",DATA.SAGA!$B439+(365*24/12),DATA.SAGA!$B439+(365*48/12)),"*")</f>
        <v>45149</v>
      </c>
      <c r="H439" s="9" t="str">
        <f t="shared" si="35"/>
        <v>2023-2</v>
      </c>
      <c r="I439" s="7" t="str">
        <f>IF(DATA.SAGA!$I439="","*",YEAR(DATA.SAGA!$I439))</f>
        <v>*</v>
      </c>
      <c r="J439" s="9">
        <f ca="1">IF($D439="Formado",(DATA.SAGA!$I439-DATA.SAGA!$B439)/365*12,
IF(OR($D439="Pré-Inscrito",$D439="Matriculado",$D439="Pré-inscrito"),(TODAY()-DATA.SAGA!$B439)/365*12,"*"))</f>
        <v>19.298630136986301</v>
      </c>
      <c r="K439" s="9" t="str">
        <f t="shared" ca="1" si="31"/>
        <v>Defesa imediata</v>
      </c>
      <c r="L439" s="9" t="str">
        <f t="shared" ca="1" si="32"/>
        <v>*</v>
      </c>
      <c r="M439" s="7" t="str">
        <f t="shared" ca="1" si="33"/>
        <v>*</v>
      </c>
      <c r="N439" s="9" t="str">
        <f t="shared" si="34"/>
        <v>*</v>
      </c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7" t="str">
        <f>IF(LEFT(DATA.SAGA!$C440,8)="Mestrado","Mestrado",
IF(LEFT(DATA.SAGA!C440,9)="Doutorado","Doutorado",
"Pós-Doutorado"))</f>
        <v>Mestrado</v>
      </c>
      <c r="B440" s="7" t="str">
        <f>DATA.SAGA!$D440</f>
        <v>Rodrigo Pedreira da Silva</v>
      </c>
      <c r="C440" s="7" t="str">
        <f>IF(DATA.SAGA!$F440="","Sem orientador",DATA.SAGA!$F440)</f>
        <v>FTO1140 - Igor Jesus</v>
      </c>
      <c r="D440" s="7" t="str">
        <f>DATA.SAGA!$H440</f>
        <v>Matriculado</v>
      </c>
      <c r="E440" s="7" t="str">
        <f>IF(DATA.SAGA!J440="","*",DATA.SAGA!J440)</f>
        <v>RJ</v>
      </c>
      <c r="F440" s="7">
        <f>YEAR(DATA.SAGA!$B440)</f>
        <v>2021</v>
      </c>
      <c r="G440" s="8">
        <f>IF(OR($D440="Pré-Inscrito",$D440="Matriculado",$D440="Trancado"),
IF($A440="Mestrado",DATA.SAGA!$B440+(365*24/12),DATA.SAGA!$B440+(365*48/12)),"*")</f>
        <v>45149</v>
      </c>
      <c r="H440" s="9" t="str">
        <f t="shared" si="35"/>
        <v>2023-2</v>
      </c>
      <c r="I440" s="7" t="str">
        <f>IF(DATA.SAGA!$I440="","*",YEAR(DATA.SAGA!$I440))</f>
        <v>*</v>
      </c>
      <c r="J440" s="9">
        <f ca="1">IF($D440="Formado",(DATA.SAGA!$I440-DATA.SAGA!$B440)/365*12,
IF(OR($D440="Pré-Inscrito",$D440="Matriculado",$D440="Pré-inscrito"),(TODAY()-DATA.SAGA!$B440)/365*12,"*"))</f>
        <v>19.298630136986301</v>
      </c>
      <c r="K440" s="9" t="str">
        <f t="shared" ca="1" si="31"/>
        <v>Defesa imediata</v>
      </c>
      <c r="L440" s="9" t="str">
        <f t="shared" ca="1" si="32"/>
        <v>*</v>
      </c>
      <c r="M440" s="7" t="str">
        <f t="shared" ca="1" si="33"/>
        <v>*</v>
      </c>
      <c r="N440" s="9" t="str">
        <f t="shared" si="34"/>
        <v>*</v>
      </c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7" t="str">
        <f>IF(LEFT(DATA.SAGA!$C441,8)="Mestrado","Mestrado",
IF(LEFT(DATA.SAGA!C441,9)="Doutorado","Doutorado",
"Pós-Doutorado"))</f>
        <v>Mestrado</v>
      </c>
      <c r="B441" s="7" t="str">
        <f>DATA.SAGA!$D441</f>
        <v>Arthur Coutinho Pacheco</v>
      </c>
      <c r="C441" s="7" t="str">
        <f>IF(DATA.SAGA!$F441="","Sem orientador",DATA.SAGA!$F441)</f>
        <v>Sem orientador</v>
      </c>
      <c r="D441" s="7" t="str">
        <f>DATA.SAGA!$H441</f>
        <v>Trancado</v>
      </c>
      <c r="E441" s="7" t="str">
        <f>IF(DATA.SAGA!J441="","*",DATA.SAGA!J441)</f>
        <v>RJ</v>
      </c>
      <c r="F441" s="7">
        <f>YEAR(DATA.SAGA!$B441)</f>
        <v>2021</v>
      </c>
      <c r="G441" s="8">
        <f>IF(OR($D441="Pré-Inscrito",$D441="Matriculado",$D441="Trancado"),
IF($A441="Mestrado",DATA.SAGA!$B441+(365*24/12),DATA.SAGA!$B441+(365*48/12)),"*")</f>
        <v>45149</v>
      </c>
      <c r="H441" s="9" t="str">
        <f t="shared" si="35"/>
        <v>*</v>
      </c>
      <c r="I441" s="7" t="str">
        <f>IF(DATA.SAGA!$I441="","*",YEAR(DATA.SAGA!$I441))</f>
        <v>*</v>
      </c>
      <c r="J441" s="9" t="str">
        <f ca="1">IF($D441="Formado",(DATA.SAGA!$I441-DATA.SAGA!$B441)/365*12,
IF(OR($D441="Pré-Inscrito",$D441="Matriculado",$D441="Pré-inscrito"),(TODAY()-DATA.SAGA!$B441)/365*12,"*"))</f>
        <v>*</v>
      </c>
      <c r="K441" s="9" t="str">
        <f t="shared" si="31"/>
        <v>Trancado</v>
      </c>
      <c r="L441" s="9" t="str">
        <f t="shared" si="32"/>
        <v>*</v>
      </c>
      <c r="M441" s="7" t="str">
        <f t="shared" ca="1" si="33"/>
        <v>*</v>
      </c>
      <c r="N441" s="9" t="str">
        <f t="shared" si="34"/>
        <v>*</v>
      </c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7" t="str">
        <f>IF(LEFT(DATA.SAGA!$C442,8)="Mestrado","Mestrado",
IF(LEFT(DATA.SAGA!C442,9)="Doutorado","Doutorado",
"Pós-Doutorado"))</f>
        <v>Mestrado</v>
      </c>
      <c r="B442" s="7" t="str">
        <f>DATA.SAGA!$D442</f>
        <v>Benize da Cruz Souza</v>
      </c>
      <c r="C442" s="7" t="str">
        <f>IF(DATA.SAGA!$F442="","Sem orientador",DATA.SAGA!$F442)</f>
        <v>FTO1063 - Luis Felipe Reis</v>
      </c>
      <c r="D442" s="7" t="str">
        <f>DATA.SAGA!$H442</f>
        <v>Matriculado</v>
      </c>
      <c r="E442" s="7" t="str">
        <f>IF(DATA.SAGA!J442="","*",DATA.SAGA!J442)</f>
        <v>RJ</v>
      </c>
      <c r="F442" s="7">
        <f>YEAR(DATA.SAGA!$B442)</f>
        <v>2021</v>
      </c>
      <c r="G442" s="8">
        <f>IF(OR($D442="Pré-Inscrito",$D442="Matriculado",$D442="Trancado"),
IF($A442="Mestrado",DATA.SAGA!$B442+(365*24/12),DATA.SAGA!$B442+(365*48/12)),"*")</f>
        <v>45149</v>
      </c>
      <c r="H442" s="9" t="str">
        <f t="shared" si="35"/>
        <v>2023-2</v>
      </c>
      <c r="I442" s="7" t="str">
        <f>IF(DATA.SAGA!$I442="","*",YEAR(DATA.SAGA!$I442))</f>
        <v>*</v>
      </c>
      <c r="J442" s="9">
        <f ca="1">IF($D442="Formado",(DATA.SAGA!$I442-DATA.SAGA!$B442)/365*12,
IF(OR($D442="Pré-Inscrito",$D442="Matriculado",$D442="Pré-inscrito"),(TODAY()-DATA.SAGA!$B442)/365*12,"*"))</f>
        <v>19.298630136986301</v>
      </c>
      <c r="K442" s="9" t="str">
        <f t="shared" ca="1" si="31"/>
        <v>Defesa imediata</v>
      </c>
      <c r="L442" s="9" t="str">
        <f t="shared" ca="1" si="32"/>
        <v>*</v>
      </c>
      <c r="M442" s="7" t="str">
        <f t="shared" ca="1" si="33"/>
        <v>*</v>
      </c>
      <c r="N442" s="9" t="str">
        <f t="shared" si="34"/>
        <v>*</v>
      </c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7" t="str">
        <f>IF(LEFT(DATA.SAGA!$C443,8)="Mestrado","Mestrado",
IF(LEFT(DATA.SAGA!C443,9)="Doutorado","Doutorado",
"Pós-Doutorado"))</f>
        <v>Mestrado</v>
      </c>
      <c r="B443" s="7" t="str">
        <f>DATA.SAGA!$D443</f>
        <v>Jorge Alberto Arrigoni Coelho</v>
      </c>
      <c r="C443" s="7" t="str">
        <f>IF(DATA.SAGA!$F443="","Sem orientador",DATA.SAGA!$F443)</f>
        <v>FTO1157 - Luciana Lunkes</v>
      </c>
      <c r="D443" s="7" t="str">
        <f>DATA.SAGA!$H443</f>
        <v>Matriculado</v>
      </c>
      <c r="E443" s="7" t="str">
        <f>IF(DATA.SAGA!J443="","*",DATA.SAGA!J443)</f>
        <v>RJ</v>
      </c>
      <c r="F443" s="7">
        <f>YEAR(DATA.SAGA!$B443)</f>
        <v>2021</v>
      </c>
      <c r="G443" s="8">
        <f>IF(OR($D443="Pré-Inscrito",$D443="Matriculado",$D443="Trancado"),
IF($A443="Mestrado",DATA.SAGA!$B443+(365*24/12),DATA.SAGA!$B443+(365*48/12)),"*")</f>
        <v>45149</v>
      </c>
      <c r="H443" s="9" t="str">
        <f t="shared" si="35"/>
        <v>2023-2</v>
      </c>
      <c r="I443" s="7" t="str">
        <f>IF(DATA.SAGA!$I443="","*",YEAR(DATA.SAGA!$I443))</f>
        <v>*</v>
      </c>
      <c r="J443" s="9">
        <f ca="1">IF($D443="Formado",(DATA.SAGA!$I443-DATA.SAGA!$B443)/365*12,
IF(OR($D443="Pré-Inscrito",$D443="Matriculado",$D443="Pré-inscrito"),(TODAY()-DATA.SAGA!$B443)/365*12,"*"))</f>
        <v>19.298630136986301</v>
      </c>
      <c r="K443" s="9" t="str">
        <f t="shared" ca="1" si="31"/>
        <v>Defesa imediata</v>
      </c>
      <c r="L443" s="9" t="str">
        <f t="shared" ca="1" si="32"/>
        <v>*</v>
      </c>
      <c r="M443" s="7" t="str">
        <f t="shared" ca="1" si="33"/>
        <v>*</v>
      </c>
      <c r="N443" s="9" t="str">
        <f t="shared" si="34"/>
        <v>*</v>
      </c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7" t="str">
        <f>IF(LEFT(DATA.SAGA!$C444,8)="Mestrado","Mestrado",
IF(LEFT(DATA.SAGA!C444,9)="Doutorado","Doutorado",
"Pós-Doutorado"))</f>
        <v>Mestrado</v>
      </c>
      <c r="B444" s="7" t="str">
        <f>DATA.SAGA!$D444</f>
        <v>Larissa Nogueira Ferreira</v>
      </c>
      <c r="C444" s="7" t="str">
        <f>IF(DATA.SAGA!$F444="","Sem orientador",DATA.SAGA!$F444)</f>
        <v>Sem orientador</v>
      </c>
      <c r="D444" s="7" t="str">
        <f>DATA.SAGA!$H444</f>
        <v>Desligado</v>
      </c>
      <c r="E444" s="7" t="str">
        <f>IF(DATA.SAGA!J444="","*",DATA.SAGA!J444)</f>
        <v>*</v>
      </c>
      <c r="F444" s="7">
        <f>YEAR(DATA.SAGA!$B444)</f>
        <v>2021</v>
      </c>
      <c r="G444" s="8" t="str">
        <f>IF(OR($D444="Pré-Inscrito",$D444="Matriculado",$D444="Trancado"),
IF($A444="Mestrado",DATA.SAGA!$B444+(365*24/12),DATA.SAGA!$B444+(365*48/12)),"*")</f>
        <v>*</v>
      </c>
      <c r="H444" s="9" t="str">
        <f t="shared" si="35"/>
        <v>*</v>
      </c>
      <c r="I444" s="7" t="str">
        <f>IF(DATA.SAGA!$I444="","*",YEAR(DATA.SAGA!$I444))</f>
        <v>*</v>
      </c>
      <c r="J444" s="9" t="str">
        <f ca="1">IF($D444="Formado",(DATA.SAGA!$I444-DATA.SAGA!$B444)/365*12,
IF(OR($D444="Pré-Inscrito",$D444="Matriculado",$D444="Pré-inscrito"),(TODAY()-DATA.SAGA!$B444)/365*12,"*"))</f>
        <v>*</v>
      </c>
      <c r="K444" s="9" t="str">
        <f t="shared" si="31"/>
        <v>Desligado</v>
      </c>
      <c r="L444" s="9" t="str">
        <f t="shared" si="32"/>
        <v>*</v>
      </c>
      <c r="M444" s="7" t="str">
        <f t="shared" ca="1" si="33"/>
        <v>*</v>
      </c>
      <c r="N444" s="9" t="str">
        <f t="shared" si="34"/>
        <v>*</v>
      </c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7" t="str">
        <f>IF(LEFT(DATA.SAGA!$C445,8)="Mestrado","Mestrado",
IF(LEFT(DATA.SAGA!C445,9)="Doutorado","Doutorado",
"Pós-Doutorado"))</f>
        <v>Mestrado</v>
      </c>
      <c r="B445" s="7" t="str">
        <f>DATA.SAGA!$D445</f>
        <v>Guilherme da Cunha Ferreira</v>
      </c>
      <c r="C445" s="7" t="str">
        <f>IF(DATA.SAGA!$F445="","Sem orientador",DATA.SAGA!$F445)</f>
        <v>FTO1137 - Ney Filho</v>
      </c>
      <c r="D445" s="7" t="str">
        <f>DATA.SAGA!$H445</f>
        <v>Matriculado</v>
      </c>
      <c r="E445" s="7" t="str">
        <f>IF(DATA.SAGA!J445="","*",DATA.SAGA!J445)</f>
        <v>*</v>
      </c>
      <c r="F445" s="7">
        <f>YEAR(DATA.SAGA!$B445)</f>
        <v>2021</v>
      </c>
      <c r="G445" s="8">
        <f>IF(OR($D445="Pré-Inscrito",$D445="Matriculado",$D445="Trancado"),
IF($A445="Mestrado",DATA.SAGA!$B445+(365*24/12),DATA.SAGA!$B445+(365*48/12)),"*")</f>
        <v>45149</v>
      </c>
      <c r="H445" s="9" t="str">
        <f t="shared" si="35"/>
        <v>2023-2</v>
      </c>
      <c r="I445" s="7" t="str">
        <f>IF(DATA.SAGA!$I445="","*",YEAR(DATA.SAGA!$I445))</f>
        <v>*</v>
      </c>
      <c r="J445" s="9">
        <f ca="1">IF($D445="Formado",(DATA.SAGA!$I445-DATA.SAGA!$B445)/365*12,
IF(OR($D445="Pré-Inscrito",$D445="Matriculado",$D445="Pré-inscrito"),(TODAY()-DATA.SAGA!$B445)/365*12,"*"))</f>
        <v>19.298630136986301</v>
      </c>
      <c r="K445" s="9" t="str">
        <f t="shared" ca="1" si="31"/>
        <v>Defesa imediata</v>
      </c>
      <c r="L445" s="9" t="str">
        <f t="shared" ca="1" si="32"/>
        <v>*</v>
      </c>
      <c r="M445" s="7" t="str">
        <f t="shared" ca="1" si="33"/>
        <v>*</v>
      </c>
      <c r="N445" s="9" t="str">
        <f t="shared" si="34"/>
        <v>*</v>
      </c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7" t="str">
        <f>IF(LEFT(DATA.SAGA!$C446,8)="Mestrado","Mestrado",
IF(LEFT(DATA.SAGA!C446,9)="Doutorado","Doutorado",
"Pós-Doutorado"))</f>
        <v>Mestrado</v>
      </c>
      <c r="B446" s="7" t="str">
        <f>DATA.SAGA!$D446</f>
        <v>Ivan Rafael Reis e Silva Cavalcanti</v>
      </c>
      <c r="C446" s="7" t="str">
        <f>IF(DATA.SAGA!$F446="","Sem orientador",DATA.SAGA!$F446)</f>
        <v>Sem orientador</v>
      </c>
      <c r="D446" s="7" t="str">
        <f>DATA.SAGA!$H446</f>
        <v>Trancado</v>
      </c>
      <c r="E446" s="7" t="str">
        <f>IF(DATA.SAGA!J446="","*",DATA.SAGA!J446)</f>
        <v>PE</v>
      </c>
      <c r="F446" s="7">
        <f>YEAR(DATA.SAGA!$B446)</f>
        <v>2021</v>
      </c>
      <c r="G446" s="8">
        <f>IF(OR($D446="Pré-Inscrito",$D446="Matriculado",$D446="Trancado"),
IF($A446="Mestrado",DATA.SAGA!$B446+(365*24/12),DATA.SAGA!$B446+(365*48/12)),"*")</f>
        <v>45150</v>
      </c>
      <c r="H446" s="9" t="str">
        <f t="shared" si="35"/>
        <v>*</v>
      </c>
      <c r="I446" s="7" t="str">
        <f>IF(DATA.SAGA!$I446="","*",YEAR(DATA.SAGA!$I446))</f>
        <v>*</v>
      </c>
      <c r="J446" s="9" t="str">
        <f ca="1">IF($D446="Formado",(DATA.SAGA!$I446-DATA.SAGA!$B446)/365*12,
IF(OR($D446="Pré-Inscrito",$D446="Matriculado",$D446="Pré-inscrito"),(TODAY()-DATA.SAGA!$B446)/365*12,"*"))</f>
        <v>*</v>
      </c>
      <c r="K446" s="9" t="str">
        <f t="shared" si="31"/>
        <v>Trancado</v>
      </c>
      <c r="L446" s="9" t="str">
        <f t="shared" si="32"/>
        <v>*</v>
      </c>
      <c r="M446" s="7" t="str">
        <f t="shared" ca="1" si="33"/>
        <v>*</v>
      </c>
      <c r="N446" s="9" t="str">
        <f t="shared" si="34"/>
        <v>*</v>
      </c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7" t="str">
        <f>IF(LEFT(DATA.SAGA!$C447,8)="Mestrado","Mestrado",
IF(LEFT(DATA.SAGA!C447,9)="Doutorado","Doutorado",
"Pós-Doutorado"))</f>
        <v>Doutorado</v>
      </c>
      <c r="B447" s="7" t="str">
        <f>DATA.SAGA!$D447</f>
        <v>Roger Flores de Carvalho</v>
      </c>
      <c r="C447" s="7" t="str">
        <f>IF(DATA.SAGA!$F447="","Sem orientador",DATA.SAGA!$F447)</f>
        <v>FTO1096 - Arthur Ferreira</v>
      </c>
      <c r="D447" s="7" t="str">
        <f>DATA.SAGA!$H447</f>
        <v>Matriculado</v>
      </c>
      <c r="E447" s="7" t="str">
        <f>IF(DATA.SAGA!J447="","*",DATA.SAGA!J447)</f>
        <v>RJ</v>
      </c>
      <c r="F447" s="7">
        <f>YEAR(DATA.SAGA!$B447)</f>
        <v>2021</v>
      </c>
      <c r="G447" s="8">
        <f>IF(OR($D447="Pré-Inscrito",$D447="Matriculado",$D447="Trancado"),
IF($A447="Mestrado",DATA.SAGA!$B447+(365*24/12),DATA.SAGA!$B447+(365*48/12)),"*")</f>
        <v>45881</v>
      </c>
      <c r="H447" s="9" t="str">
        <f t="shared" si="35"/>
        <v>2025-2</v>
      </c>
      <c r="I447" s="7" t="str">
        <f>IF(DATA.SAGA!$I447="","*",YEAR(DATA.SAGA!$I447))</f>
        <v>*</v>
      </c>
      <c r="J447" s="9">
        <f ca="1">IF($D447="Formado",(DATA.SAGA!$I447-DATA.SAGA!$B447)/365*12,
IF(OR($D447="Pré-Inscrito",$D447="Matriculado",$D447="Pré-inscrito"),(TODAY()-DATA.SAGA!$B447)/365*12,"*"))</f>
        <v>19.232876712328768</v>
      </c>
      <c r="K447" s="9" t="str">
        <f t="shared" ca="1" si="31"/>
        <v>Matriculado</v>
      </c>
      <c r="L447" s="9" t="str">
        <f t="shared" ca="1" si="32"/>
        <v>*</v>
      </c>
      <c r="M447" s="7" t="str">
        <f t="shared" ca="1" si="33"/>
        <v>*</v>
      </c>
      <c r="N447" s="9" t="str">
        <f t="shared" si="34"/>
        <v>*</v>
      </c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7" t="str">
        <f>IF(LEFT(DATA.SAGA!$C448,8)="Mestrado","Mestrado",
IF(LEFT(DATA.SAGA!C448,9)="Doutorado","Doutorado",
"Pós-Doutorado"))</f>
        <v>Mestrado</v>
      </c>
      <c r="B448" s="7" t="str">
        <f>DATA.SAGA!$D448</f>
        <v>Mirna da Silva Oliveira</v>
      </c>
      <c r="C448" s="7" t="str">
        <f>IF(DATA.SAGA!$F448="","Sem orientador",DATA.SAGA!$F448)</f>
        <v>FTO1096 - Arthur Ferreira</v>
      </c>
      <c r="D448" s="7" t="str">
        <f>DATA.SAGA!$H448</f>
        <v>Matriculado</v>
      </c>
      <c r="E448" s="7" t="str">
        <f>IF(DATA.SAGA!J448="","*",DATA.SAGA!J448)</f>
        <v>*</v>
      </c>
      <c r="F448" s="7">
        <f>YEAR(DATA.SAGA!$B448)</f>
        <v>2021</v>
      </c>
      <c r="G448" s="8">
        <f>IF(OR($D448="Pré-Inscrito",$D448="Matriculado",$D448="Trancado"),
IF($A448="Mestrado",DATA.SAGA!$B448+(365*24/12),DATA.SAGA!$B448+(365*48/12)),"*")</f>
        <v>45151</v>
      </c>
      <c r="H448" s="9" t="str">
        <f t="shared" si="35"/>
        <v>2023-2</v>
      </c>
      <c r="I448" s="7" t="str">
        <f>IF(DATA.SAGA!$I448="","*",YEAR(DATA.SAGA!$I448))</f>
        <v>*</v>
      </c>
      <c r="J448" s="9">
        <f ca="1">IF($D448="Formado",(DATA.SAGA!$I448-DATA.SAGA!$B448)/365*12,
IF(OR($D448="Pré-Inscrito",$D448="Matriculado",$D448="Pré-inscrito"),(TODAY()-DATA.SAGA!$B448)/365*12,"*"))</f>
        <v>19.232876712328768</v>
      </c>
      <c r="K448" s="9" t="str">
        <f t="shared" ca="1" si="31"/>
        <v>Defesa imediata</v>
      </c>
      <c r="L448" s="9" t="str">
        <f t="shared" ca="1" si="32"/>
        <v>*</v>
      </c>
      <c r="M448" s="7" t="str">
        <f t="shared" ca="1" si="33"/>
        <v>*</v>
      </c>
      <c r="N448" s="9" t="str">
        <f t="shared" si="34"/>
        <v>*</v>
      </c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7" t="str">
        <f>IF(LEFT(DATA.SAGA!$C449,8)="Mestrado","Mestrado",
IF(LEFT(DATA.SAGA!C449,9)="Doutorado","Doutorado",
"Pós-Doutorado"))</f>
        <v>Mestrado</v>
      </c>
      <c r="B449" s="7" t="str">
        <f>DATA.SAGA!$D449</f>
        <v>Afrânio Ramalho Feitoza dos Santos</v>
      </c>
      <c r="C449" s="7" t="str">
        <f>IF(DATA.SAGA!$F449="","Sem orientador",DATA.SAGA!$F449)</f>
        <v>Sem orientador</v>
      </c>
      <c r="D449" s="7" t="str">
        <f>DATA.SAGA!$H449</f>
        <v>Desligado</v>
      </c>
      <c r="E449" s="7" t="str">
        <f>IF(DATA.SAGA!J449="","*",DATA.SAGA!J449)</f>
        <v>RJ</v>
      </c>
      <c r="F449" s="7">
        <f>YEAR(DATA.SAGA!$B449)</f>
        <v>2021</v>
      </c>
      <c r="G449" s="8" t="str">
        <f>IF(OR($D449="Pré-Inscrito",$D449="Matriculado",$D449="Trancado"),
IF($A449="Mestrado",DATA.SAGA!$B449+(365*24/12),DATA.SAGA!$B449+(365*48/12)),"*")</f>
        <v>*</v>
      </c>
      <c r="H449" s="9" t="str">
        <f t="shared" si="35"/>
        <v>*</v>
      </c>
      <c r="I449" s="7" t="str">
        <f>IF(DATA.SAGA!$I449="","*",YEAR(DATA.SAGA!$I449))</f>
        <v>*</v>
      </c>
      <c r="J449" s="9" t="str">
        <f ca="1">IF($D449="Formado",(DATA.SAGA!$I449-DATA.SAGA!$B449)/365*12,
IF(OR($D449="Pré-Inscrito",$D449="Matriculado",$D449="Pré-inscrito"),(TODAY()-DATA.SAGA!$B449)/365*12,"*"))</f>
        <v>*</v>
      </c>
      <c r="K449" s="9" t="str">
        <f t="shared" si="31"/>
        <v>Desligado</v>
      </c>
      <c r="L449" s="9" t="str">
        <f t="shared" si="32"/>
        <v>*</v>
      </c>
      <c r="M449" s="7" t="str">
        <f t="shared" ca="1" si="33"/>
        <v>*</v>
      </c>
      <c r="N449" s="9" t="str">
        <f t="shared" si="34"/>
        <v>*</v>
      </c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7" t="str">
        <f>IF(LEFT(DATA.SAGA!$C450,8)="Mestrado","Mestrado",
IF(LEFT(DATA.SAGA!C450,9)="Doutorado","Doutorado",
"Pós-Doutorado"))</f>
        <v>Mestrado</v>
      </c>
      <c r="B450" s="7" t="str">
        <f>DATA.SAGA!$D450</f>
        <v>Cristiane Pires Motta</v>
      </c>
      <c r="C450" s="7" t="str">
        <f>IF(DATA.SAGA!$F450="","Sem orientador",DATA.SAGA!$F450)</f>
        <v>FTO1101 - Agnaldo Lopes</v>
      </c>
      <c r="D450" s="7" t="str">
        <f>DATA.SAGA!$H450</f>
        <v>Matriculado</v>
      </c>
      <c r="E450" s="7" t="str">
        <f>IF(DATA.SAGA!J450="","*",DATA.SAGA!J450)</f>
        <v>RJ</v>
      </c>
      <c r="F450" s="7">
        <f>YEAR(DATA.SAGA!$B450)</f>
        <v>2021</v>
      </c>
      <c r="G450" s="8">
        <f>IF(OR($D450="Pré-Inscrito",$D450="Matriculado",$D450="Trancado"),
IF($A450="Mestrado",DATA.SAGA!$B450+(365*24/12),DATA.SAGA!$B450+(365*48/12)),"*")</f>
        <v>45151</v>
      </c>
      <c r="H450" s="9" t="str">
        <f t="shared" si="35"/>
        <v>2023-2</v>
      </c>
      <c r="I450" s="7" t="str">
        <f>IF(DATA.SAGA!$I450="","*",YEAR(DATA.SAGA!$I450))</f>
        <v>*</v>
      </c>
      <c r="J450" s="9">
        <f ca="1">IF($D450="Formado",(DATA.SAGA!$I450-DATA.SAGA!$B450)/365*12,
IF(OR($D450="Pré-Inscrito",$D450="Matriculado",$D450="Pré-inscrito"),(TODAY()-DATA.SAGA!$B450)/365*12,"*"))</f>
        <v>19.232876712328768</v>
      </c>
      <c r="K450" s="9" t="str">
        <f t="shared" ref="K450:K533" ca="1" si="36">IF($D450="Formado",$D450,
IF(OR($D450="Abandono",$D450="Desligado",$D450="Jubilado",$D450="Trancado",$D450="Titulado",$D450="Externo",$D450="Cancelado",$D450="Upgrade"),$D450,
IF($A450="Mestrado",IF($J450&lt;=18,$D450,IF($J450&lt;=24,"Defesa imediata",IF($J450&lt;=36,"Defesa EM ATRASO","JUBILAR"))),
IF($J450&lt;=42,$D450,IF($J450&lt;=48,"Defesa imediata",IF($J450&lt;=60,"Defesa EM ATRASO","JUBILAR"))))))</f>
        <v>Defesa imediata</v>
      </c>
      <c r="L450" s="9" t="str">
        <f t="shared" ref="L450:L533" ca="1" si="37">IFERROR(VALUE(IF($K450="Formado",$J450,"")),"*")</f>
        <v>*</v>
      </c>
      <c r="M450" s="7" t="str">
        <f t="shared" ref="M450:M533" ca="1" si="38">IF($I450="*","*",
IF(YEAR(TODAY())-$I450&lt;6,"Egresso","Egresso &gt; 5 anos"))</f>
        <v>*</v>
      </c>
      <c r="N450" s="9" t="str">
        <f t="shared" ref="N450:N513" si="39">IF(AND(COUNTIF($B:$B,$B450)&gt;1,$A450="Doutorado"),"Sim","*")</f>
        <v>*</v>
      </c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7" t="str">
        <f>IF(LEFT(DATA.SAGA!$C451,8)="Mestrado","Mestrado",
IF(LEFT(DATA.SAGA!C451,9)="Doutorado","Doutorado",
"Pós-Doutorado"))</f>
        <v>Mestrado</v>
      </c>
      <c r="B451" s="7" t="str">
        <f>DATA.SAGA!$D451</f>
        <v>Jemerson José Polli Oliveira</v>
      </c>
      <c r="C451" s="7" t="str">
        <f>IF(DATA.SAGA!$F451="","Sem orientador",DATA.SAGA!$F451)</f>
        <v>Sem orientador</v>
      </c>
      <c r="D451" s="7" t="str">
        <f>DATA.SAGA!$H451</f>
        <v>Cancelado</v>
      </c>
      <c r="E451" s="7" t="str">
        <f>IF(DATA.SAGA!J451="","*",DATA.SAGA!J451)</f>
        <v>*</v>
      </c>
      <c r="F451" s="7">
        <f>YEAR(DATA.SAGA!$B451)</f>
        <v>2021</v>
      </c>
      <c r="G451" s="8" t="str">
        <f>IF(OR($D451="Pré-Inscrito",$D451="Matriculado",$D451="Trancado"),
IF($A451="Mestrado",DATA.SAGA!$B451+(365*24/12),DATA.SAGA!$B451+(365*48/12)),"*")</f>
        <v>*</v>
      </c>
      <c r="H451" s="9" t="str">
        <f t="shared" ref="H451:H507" si="40">IF(OR($D451="Pré-Inscrito",$D451="Matriculado"),_xlfn.CONCAT(YEAR(G451),"-",IF(MONTH(G451)&lt;=6,1,2)),"*")</f>
        <v>*</v>
      </c>
      <c r="I451" s="7" t="str">
        <f>IF(DATA.SAGA!$I451="","*",YEAR(DATA.SAGA!$I451))</f>
        <v>*</v>
      </c>
      <c r="J451" s="9" t="str">
        <f ca="1">IF($D451="Formado",(DATA.SAGA!$I451-DATA.SAGA!$B451)/365*12,
IF(OR($D451="Pré-Inscrito",$D451="Matriculado",$D451="Pré-inscrito"),(TODAY()-DATA.SAGA!$B451)/365*12,"*"))</f>
        <v>*</v>
      </c>
      <c r="K451" s="9" t="str">
        <f t="shared" si="36"/>
        <v>Cancelado</v>
      </c>
      <c r="L451" s="9" t="str">
        <f t="shared" si="37"/>
        <v>*</v>
      </c>
      <c r="M451" s="7" t="str">
        <f t="shared" ca="1" si="38"/>
        <v>*</v>
      </c>
      <c r="N451" s="9" t="str">
        <f t="shared" si="39"/>
        <v>*</v>
      </c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7" t="str">
        <f>IF(LEFT(DATA.SAGA!$C452,8)="Mestrado","Mestrado",
IF(LEFT(DATA.SAGA!C452,9)="Doutorado","Doutorado",
"Pós-Doutorado"))</f>
        <v>Mestrado</v>
      </c>
      <c r="B452" s="7" t="str">
        <f>DATA.SAGA!$D452</f>
        <v>Washington da Silva Matos</v>
      </c>
      <c r="C452" s="7" t="str">
        <f>IF(DATA.SAGA!$F452="","Sem orientador",DATA.SAGA!$F452)</f>
        <v>FTO1063 - Luis Felipe Reis</v>
      </c>
      <c r="D452" s="7" t="str">
        <f>DATA.SAGA!$H452</f>
        <v>Matriculado</v>
      </c>
      <c r="E452" s="7" t="str">
        <f>IF(DATA.SAGA!J452="","*",DATA.SAGA!J452)</f>
        <v>RJ</v>
      </c>
      <c r="F452" s="7">
        <f>YEAR(DATA.SAGA!$B452)</f>
        <v>2021</v>
      </c>
      <c r="G452" s="8">
        <f>IF(OR($D452="Pré-Inscrito",$D452="Matriculado",$D452="Trancado"),
IF($A452="Mestrado",DATA.SAGA!$B452+(365*24/12),DATA.SAGA!$B452+(365*48/12)),"*")</f>
        <v>45151</v>
      </c>
      <c r="H452" s="9" t="str">
        <f t="shared" si="40"/>
        <v>2023-2</v>
      </c>
      <c r="I452" s="7" t="str">
        <f>IF(DATA.SAGA!$I452="","*",YEAR(DATA.SAGA!$I452))</f>
        <v>*</v>
      </c>
      <c r="J452" s="9">
        <f ca="1">IF($D452="Formado",(DATA.SAGA!$I452-DATA.SAGA!$B452)/365*12,
IF(OR($D452="Pré-Inscrito",$D452="Matriculado",$D452="Pré-inscrito"),(TODAY()-DATA.SAGA!$B452)/365*12,"*"))</f>
        <v>19.232876712328768</v>
      </c>
      <c r="K452" s="9" t="str">
        <f t="shared" ca="1" si="36"/>
        <v>Defesa imediata</v>
      </c>
      <c r="L452" s="9" t="str">
        <f t="shared" ca="1" si="37"/>
        <v>*</v>
      </c>
      <c r="M452" s="7" t="str">
        <f t="shared" ca="1" si="38"/>
        <v>*</v>
      </c>
      <c r="N452" s="9" t="str">
        <f t="shared" si="39"/>
        <v>*</v>
      </c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7" t="str">
        <f>IF(LEFT(DATA.SAGA!$C453,8)="Mestrado","Mestrado",
IF(LEFT(DATA.SAGA!C453,9)="Doutorado","Doutorado",
"Pós-Doutorado"))</f>
        <v>Mestrado</v>
      </c>
      <c r="B453" s="7" t="str">
        <f>DATA.SAGA!$D453</f>
        <v>Fernanda da Rocha Mourão</v>
      </c>
      <c r="C453" s="7" t="str">
        <f>IF(DATA.SAGA!$F453="","Sem orientador",DATA.SAGA!$F453)</f>
        <v>Sem orientador</v>
      </c>
      <c r="D453" s="7" t="str">
        <f>DATA.SAGA!$H453</f>
        <v>Desligado</v>
      </c>
      <c r="E453" s="7" t="str">
        <f>IF(DATA.SAGA!J453="","*",DATA.SAGA!J453)</f>
        <v>RJ</v>
      </c>
      <c r="F453" s="7">
        <f>YEAR(DATA.SAGA!$B453)</f>
        <v>2021</v>
      </c>
      <c r="G453" s="8" t="str">
        <f>IF(OR($D453="Pré-Inscrito",$D453="Matriculado",$D453="Trancado"),
IF($A453="Mestrado",DATA.SAGA!$B453+(365*24/12),DATA.SAGA!$B453+(365*48/12)),"*")</f>
        <v>*</v>
      </c>
      <c r="H453" s="9" t="str">
        <f t="shared" si="40"/>
        <v>*</v>
      </c>
      <c r="I453" s="7" t="str">
        <f>IF(DATA.SAGA!$I453="","*",YEAR(DATA.SAGA!$I453))</f>
        <v>*</v>
      </c>
      <c r="J453" s="9" t="str">
        <f ca="1">IF($D453="Formado",(DATA.SAGA!$I453-DATA.SAGA!$B453)/365*12,
IF(OR($D453="Pré-Inscrito",$D453="Matriculado",$D453="Pré-inscrito"),(TODAY()-DATA.SAGA!$B453)/365*12,"*"))</f>
        <v>*</v>
      </c>
      <c r="K453" s="9" t="str">
        <f t="shared" si="36"/>
        <v>Desligado</v>
      </c>
      <c r="L453" s="9" t="str">
        <f t="shared" si="37"/>
        <v>*</v>
      </c>
      <c r="M453" s="7" t="str">
        <f t="shared" ca="1" si="38"/>
        <v>*</v>
      </c>
      <c r="N453" s="9" t="str">
        <f t="shared" si="39"/>
        <v>*</v>
      </c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7" t="str">
        <f>IF(LEFT(DATA.SAGA!$C454,8)="Mestrado","Mestrado",
IF(LEFT(DATA.SAGA!C454,9)="Doutorado","Doutorado",
"Pós-Doutorado"))</f>
        <v>Mestrado</v>
      </c>
      <c r="B454" s="7" t="str">
        <f>DATA.SAGA!$D454</f>
        <v>Neidymara Viana Gomes do Amaral</v>
      </c>
      <c r="C454" s="7" t="str">
        <f>IF(DATA.SAGA!$F454="","Sem orientador",DATA.SAGA!$F454)</f>
        <v>FTO1157 - Luciana Lunkes</v>
      </c>
      <c r="D454" s="7" t="str">
        <f>DATA.SAGA!$H454</f>
        <v>Matriculado</v>
      </c>
      <c r="E454" s="7" t="str">
        <f>IF(DATA.SAGA!J454="","*",DATA.SAGA!J454)</f>
        <v>RJ</v>
      </c>
      <c r="F454" s="7">
        <f>YEAR(DATA.SAGA!$B454)</f>
        <v>2021</v>
      </c>
      <c r="G454" s="8">
        <f>IF(OR($D454="Pré-Inscrito",$D454="Matriculado",$D454="Trancado"),
IF($A454="Mestrado",DATA.SAGA!$B454+(365*24/12),DATA.SAGA!$B454+(365*48/12)),"*")</f>
        <v>45151</v>
      </c>
      <c r="H454" s="9" t="str">
        <f t="shared" si="40"/>
        <v>2023-2</v>
      </c>
      <c r="I454" s="7" t="str">
        <f>IF(DATA.SAGA!$I454="","*",YEAR(DATA.SAGA!$I454))</f>
        <v>*</v>
      </c>
      <c r="J454" s="9">
        <f ca="1">IF($D454="Formado",(DATA.SAGA!$I454-DATA.SAGA!$B454)/365*12,
IF(OR($D454="Pré-Inscrito",$D454="Matriculado",$D454="Pré-inscrito"),(TODAY()-DATA.SAGA!$B454)/365*12,"*"))</f>
        <v>19.232876712328768</v>
      </c>
      <c r="K454" s="9" t="str">
        <f t="shared" ca="1" si="36"/>
        <v>Defesa imediata</v>
      </c>
      <c r="L454" s="9" t="str">
        <f t="shared" ca="1" si="37"/>
        <v>*</v>
      </c>
      <c r="M454" s="7" t="str">
        <f t="shared" ca="1" si="38"/>
        <v>*</v>
      </c>
      <c r="N454" s="9" t="str">
        <f t="shared" si="39"/>
        <v>*</v>
      </c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7" t="str">
        <f>IF(LEFT(DATA.SAGA!$C455,8)="Mestrado","Mestrado",
IF(LEFT(DATA.SAGA!C455,9)="Doutorado","Doutorado",
"Pós-Doutorado"))</f>
        <v>Mestrado</v>
      </c>
      <c r="B455" s="7" t="str">
        <f>DATA.SAGA!$D455</f>
        <v>Thalisson Barreto da Silva</v>
      </c>
      <c r="C455" s="7" t="str">
        <f>IF(DATA.SAGA!$F455="","Sem orientador",DATA.SAGA!$F455)</f>
        <v>Sem orientador</v>
      </c>
      <c r="D455" s="7" t="str">
        <f>DATA.SAGA!$H455</f>
        <v>Trancado</v>
      </c>
      <c r="E455" s="7" t="str">
        <f>IF(DATA.SAGA!J455="","*",DATA.SAGA!J455)</f>
        <v>*</v>
      </c>
      <c r="F455" s="7">
        <f>YEAR(DATA.SAGA!$B455)</f>
        <v>2021</v>
      </c>
      <c r="G455" s="8">
        <f>IF(OR($D455="Pré-Inscrito",$D455="Matriculado",$D455="Trancado"),
IF($A455="Mestrado",DATA.SAGA!$B455+(365*24/12),DATA.SAGA!$B455+(365*48/12)),"*")</f>
        <v>45154</v>
      </c>
      <c r="H455" s="9" t="str">
        <f t="shared" si="40"/>
        <v>*</v>
      </c>
      <c r="I455" s="7" t="str">
        <f>IF(DATA.SAGA!$I455="","*",YEAR(DATA.SAGA!$I455))</f>
        <v>*</v>
      </c>
      <c r="J455" s="9" t="str">
        <f ca="1">IF($D455="Formado",(DATA.SAGA!$I455-DATA.SAGA!$B455)/365*12,
IF(OR($D455="Pré-Inscrito",$D455="Matriculado",$D455="Pré-inscrito"),(TODAY()-DATA.SAGA!$B455)/365*12,"*"))</f>
        <v>*</v>
      </c>
      <c r="K455" s="9" t="str">
        <f t="shared" si="36"/>
        <v>Trancado</v>
      </c>
      <c r="L455" s="9" t="str">
        <f t="shared" si="37"/>
        <v>*</v>
      </c>
      <c r="M455" s="7" t="str">
        <f t="shared" ca="1" si="38"/>
        <v>*</v>
      </c>
      <c r="N455" s="9" t="str">
        <f t="shared" si="39"/>
        <v>*</v>
      </c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7" t="str">
        <f>IF(LEFT(DATA.SAGA!$C456,8)="Mestrado","Mestrado",
IF(LEFT(DATA.SAGA!C456,9)="Doutorado","Doutorado",
"Pós-Doutorado"))</f>
        <v>Mestrado</v>
      </c>
      <c r="B456" s="7" t="str">
        <f>DATA.SAGA!$D456</f>
        <v>Marina Jacobucci Pellegrini</v>
      </c>
      <c r="C456" s="7" t="str">
        <f>IF(DATA.SAGA!$F456="","Sem orientador",DATA.SAGA!$F456)</f>
        <v>FTO1137 - Ney Filho</v>
      </c>
      <c r="D456" s="7" t="str">
        <f>DATA.SAGA!$H456</f>
        <v>Matriculado</v>
      </c>
      <c r="E456" s="7" t="str">
        <f>IF(DATA.SAGA!J456="","*",DATA.SAGA!J456)</f>
        <v>RJ</v>
      </c>
      <c r="F456" s="7">
        <f>YEAR(DATA.SAGA!$B456)</f>
        <v>2022</v>
      </c>
      <c r="G456" s="8">
        <f>IF(OR($D456="Pré-Inscrito",$D456="Matriculado",$D456="Trancado"),
IF($A456="Mestrado",DATA.SAGA!$B456+(365*24/12),DATA.SAGA!$B456+(365*48/12)),"*")</f>
        <v>45323</v>
      </c>
      <c r="H456" s="9" t="str">
        <f t="shared" si="40"/>
        <v>2024-1</v>
      </c>
      <c r="I456" s="7" t="str">
        <f>IF(DATA.SAGA!$I456="","*",YEAR(DATA.SAGA!$I456))</f>
        <v>*</v>
      </c>
      <c r="J456" s="9">
        <f ca="1">IF($D456="Formado",(DATA.SAGA!$I456-DATA.SAGA!$B456)/365*12,
IF(OR($D456="Pré-Inscrito",$D456="Matriculado",$D456="Pré-inscrito"),(TODAY()-DATA.SAGA!$B456)/365*12,"*"))</f>
        <v>13.578082191780821</v>
      </c>
      <c r="K456" s="9" t="str">
        <f t="shared" ca="1" si="36"/>
        <v>Matriculado</v>
      </c>
      <c r="L456" s="9" t="str">
        <f t="shared" ca="1" si="37"/>
        <v>*</v>
      </c>
      <c r="M456" s="7" t="str">
        <f t="shared" ca="1" si="38"/>
        <v>*</v>
      </c>
      <c r="N456" s="9" t="str">
        <f t="shared" si="39"/>
        <v>*</v>
      </c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7" t="str">
        <f>IF(LEFT(DATA.SAGA!$C457,8)="Mestrado","Mestrado",
IF(LEFT(DATA.SAGA!C457,9)="Doutorado","Doutorado",
"Pós-Doutorado"))</f>
        <v>Doutorado</v>
      </c>
      <c r="B457" s="7" t="str">
        <f>DATA.SAGA!$D457</f>
        <v>José Carlos de Campos Junior</v>
      </c>
      <c r="C457" s="7" t="str">
        <f>IF(DATA.SAGA!$F457="","Sem orientador",DATA.SAGA!$F457)</f>
        <v>EDF1074 - Patrícia Vigário</v>
      </c>
      <c r="D457" s="7" t="str">
        <f>DATA.SAGA!$H457</f>
        <v>Matriculado</v>
      </c>
      <c r="E457" s="7" t="str">
        <f>IF(DATA.SAGA!J457="","*",DATA.SAGA!J457)</f>
        <v>RJ</v>
      </c>
      <c r="F457" s="7">
        <f>YEAR(DATA.SAGA!$B457)</f>
        <v>2022</v>
      </c>
      <c r="G457" s="8">
        <f>IF(OR($D457="Pré-Inscrito",$D457="Matriculado",$D457="Trancado"),
IF($A457="Mestrado",DATA.SAGA!$B457+(365*24/12),DATA.SAGA!$B457+(365*48/12)),"*")</f>
        <v>46054</v>
      </c>
      <c r="H457" s="9" t="str">
        <f t="shared" si="40"/>
        <v>2026-1</v>
      </c>
      <c r="I457" s="7" t="str">
        <f>IF(DATA.SAGA!$I457="","*",YEAR(DATA.SAGA!$I457))</f>
        <v>*</v>
      </c>
      <c r="J457" s="9">
        <f ca="1">IF($D457="Formado",(DATA.SAGA!$I457-DATA.SAGA!$B457)/365*12,
IF(OR($D457="Pré-Inscrito",$D457="Matriculado",$D457="Pré-inscrito"),(TODAY()-DATA.SAGA!$B457)/365*12,"*"))</f>
        <v>13.545205479452054</v>
      </c>
      <c r="K457" s="9" t="str">
        <f t="shared" ca="1" si="36"/>
        <v>Matriculado</v>
      </c>
      <c r="L457" s="9" t="str">
        <f t="shared" ca="1" si="37"/>
        <v>*</v>
      </c>
      <c r="M457" s="7" t="str">
        <f t="shared" ca="1" si="38"/>
        <v>*</v>
      </c>
      <c r="N457" s="9" t="str">
        <f t="shared" si="39"/>
        <v>Sim</v>
      </c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7" t="str">
        <f>IF(LEFT(DATA.SAGA!$C458,8)="Mestrado","Mestrado",
IF(LEFT(DATA.SAGA!C458,9)="Doutorado","Doutorado",
"Pós-Doutorado"))</f>
        <v>Mestrado</v>
      </c>
      <c r="B458" s="7" t="str">
        <f>DATA.SAGA!$D458</f>
        <v>Ângela Costa Marques</v>
      </c>
      <c r="C458" s="7" t="str">
        <f>IF(DATA.SAGA!$F458="","Sem orientador",DATA.SAGA!$F458)</f>
        <v>EDF1084 - Thiago Carvalho</v>
      </c>
      <c r="D458" s="7" t="str">
        <f>DATA.SAGA!$H458</f>
        <v>Matriculado</v>
      </c>
      <c r="E458" s="7" t="str">
        <f>IF(DATA.SAGA!J458="","*",DATA.SAGA!J458)</f>
        <v>SP</v>
      </c>
      <c r="F458" s="7">
        <f>YEAR(DATA.SAGA!$B458)</f>
        <v>2022</v>
      </c>
      <c r="G458" s="8">
        <f>IF(OR($D458="Pré-Inscrito",$D458="Matriculado",$D458="Trancado"),
IF($A458="Mestrado",DATA.SAGA!$B458+(365*24/12),DATA.SAGA!$B458+(365*48/12)),"*")</f>
        <v>45324</v>
      </c>
      <c r="H458" s="9" t="str">
        <f t="shared" si="40"/>
        <v>2024-1</v>
      </c>
      <c r="I458" s="7" t="str">
        <f>IF(DATA.SAGA!$I458="","*",YEAR(DATA.SAGA!$I458))</f>
        <v>*</v>
      </c>
      <c r="J458" s="9">
        <f ca="1">IF($D458="Formado",(DATA.SAGA!$I458-DATA.SAGA!$B458)/365*12,
IF(OR($D458="Pré-Inscrito",$D458="Matriculado",$D458="Pré-inscrito"),(TODAY()-DATA.SAGA!$B458)/365*12,"*"))</f>
        <v>13.545205479452054</v>
      </c>
      <c r="K458" s="9" t="str">
        <f t="shared" ca="1" si="36"/>
        <v>Matriculado</v>
      </c>
      <c r="L458" s="9" t="str">
        <f t="shared" ca="1" si="37"/>
        <v>*</v>
      </c>
      <c r="M458" s="7" t="str">
        <f t="shared" ca="1" si="38"/>
        <v>*</v>
      </c>
      <c r="N458" s="9" t="str">
        <f t="shared" si="39"/>
        <v>*</v>
      </c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7" t="str">
        <f>IF(LEFT(DATA.SAGA!$C459,8)="Mestrado","Mestrado",
IF(LEFT(DATA.SAGA!C459,9)="Doutorado","Doutorado",
"Pós-Doutorado"))</f>
        <v>Mestrado</v>
      </c>
      <c r="B459" s="7" t="str">
        <f>DATA.SAGA!$D459</f>
        <v>Thaís de Souza Horsth</v>
      </c>
      <c r="C459" s="7" t="str">
        <f>IF(DATA.SAGA!$F459="","Sem orientador",DATA.SAGA!$F459)</f>
        <v>FTO1152 - Renato Almeida</v>
      </c>
      <c r="D459" s="7" t="str">
        <f>DATA.SAGA!$H459</f>
        <v>Matriculado</v>
      </c>
      <c r="E459" s="7" t="str">
        <f>IF(DATA.SAGA!J459="","*",DATA.SAGA!J459)</f>
        <v>RJ</v>
      </c>
      <c r="F459" s="7">
        <f>YEAR(DATA.SAGA!$B459)</f>
        <v>2022</v>
      </c>
      <c r="G459" s="8">
        <f>IF(OR($D459="Pré-Inscrito",$D459="Matriculado",$D459="Trancado"),
IF($A459="Mestrado",DATA.SAGA!$B459+(365*24/12),DATA.SAGA!$B459+(365*48/12)),"*")</f>
        <v>45324</v>
      </c>
      <c r="H459" s="9" t="str">
        <f t="shared" si="40"/>
        <v>2024-1</v>
      </c>
      <c r="I459" s="7" t="str">
        <f>IF(DATA.SAGA!$I459="","*",YEAR(DATA.SAGA!$I459))</f>
        <v>*</v>
      </c>
      <c r="J459" s="9">
        <f ca="1">IF($D459="Formado",(DATA.SAGA!$I459-DATA.SAGA!$B459)/365*12,
IF(OR($D459="Pré-Inscrito",$D459="Matriculado",$D459="Pré-inscrito"),(TODAY()-DATA.SAGA!$B459)/365*12,"*"))</f>
        <v>13.545205479452054</v>
      </c>
      <c r="K459" s="9" t="str">
        <f t="shared" ca="1" si="36"/>
        <v>Matriculado</v>
      </c>
      <c r="L459" s="9" t="str">
        <f t="shared" ca="1" si="37"/>
        <v>*</v>
      </c>
      <c r="M459" s="7" t="str">
        <f t="shared" ca="1" si="38"/>
        <v>*</v>
      </c>
      <c r="N459" s="9" t="str">
        <f t="shared" si="39"/>
        <v>*</v>
      </c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7" t="str">
        <f>IF(LEFT(DATA.SAGA!$C460,8)="Mestrado","Mestrado",
IF(LEFT(DATA.SAGA!C460,9)="Doutorado","Doutorado",
"Pós-Doutorado"))</f>
        <v>Mestrado</v>
      </c>
      <c r="B460" s="7" t="str">
        <f>DATA.SAGA!$D460</f>
        <v>Tayssa da Fonseca Sabino</v>
      </c>
      <c r="C460" s="7" t="str">
        <f>IF(DATA.SAGA!$F460="","Sem orientador",DATA.SAGA!$F460)</f>
        <v>Sem orientador</v>
      </c>
      <c r="D460" s="7" t="str">
        <f>DATA.SAGA!$H460</f>
        <v>Trancado</v>
      </c>
      <c r="E460" s="7" t="str">
        <f>IF(DATA.SAGA!J460="","*",DATA.SAGA!J460)</f>
        <v>RJ</v>
      </c>
      <c r="F460" s="7">
        <f>YEAR(DATA.SAGA!$B460)</f>
        <v>2022</v>
      </c>
      <c r="G460" s="8">
        <f>IF(OR($D460="Pré-Inscrito",$D460="Matriculado",$D460="Trancado"),
IF($A460="Mestrado",DATA.SAGA!$B460+(365*24/12),DATA.SAGA!$B460+(365*48/12)),"*")</f>
        <v>45324</v>
      </c>
      <c r="H460" s="9" t="str">
        <f t="shared" si="40"/>
        <v>*</v>
      </c>
      <c r="I460" s="7" t="str">
        <f>IF(DATA.SAGA!$I460="","*",YEAR(DATA.SAGA!$I460))</f>
        <v>*</v>
      </c>
      <c r="J460" s="9" t="str">
        <f ca="1">IF($D460="Formado",(DATA.SAGA!$I460-DATA.SAGA!$B460)/365*12,
IF(OR($D460="Pré-Inscrito",$D460="Matriculado",$D460="Pré-inscrito"),(TODAY()-DATA.SAGA!$B460)/365*12,"*"))</f>
        <v>*</v>
      </c>
      <c r="K460" s="9" t="str">
        <f t="shared" si="36"/>
        <v>Trancado</v>
      </c>
      <c r="L460" s="9" t="str">
        <f t="shared" si="37"/>
        <v>*</v>
      </c>
      <c r="M460" s="7" t="str">
        <f t="shared" ca="1" si="38"/>
        <v>*</v>
      </c>
      <c r="N460" s="9" t="str">
        <f t="shared" si="39"/>
        <v>*</v>
      </c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7" t="str">
        <f>IF(LEFT(DATA.SAGA!$C461,8)="Mestrado","Mestrado",
IF(LEFT(DATA.SAGA!C461,9)="Doutorado","Doutorado",
"Pós-Doutorado"))</f>
        <v>Mestrado</v>
      </c>
      <c r="B461" s="7" t="str">
        <f>DATA.SAGA!$D461</f>
        <v>Larissa Mello Dias</v>
      </c>
      <c r="C461" s="7" t="str">
        <f>IF(DATA.SAGA!$F461="","Sem orientador",DATA.SAGA!$F461)</f>
        <v>FTO1101 - Agnaldo Lopes</v>
      </c>
      <c r="D461" s="7" t="str">
        <f>DATA.SAGA!$H461</f>
        <v>Matriculado</v>
      </c>
      <c r="E461" s="7" t="str">
        <f>IF(DATA.SAGA!J461="","*",DATA.SAGA!J461)</f>
        <v>BA</v>
      </c>
      <c r="F461" s="7">
        <f>YEAR(DATA.SAGA!$B461)</f>
        <v>2022</v>
      </c>
      <c r="G461" s="8">
        <f>IF(OR($D461="Pré-Inscrito",$D461="Matriculado",$D461="Trancado"),
IF($A461="Mestrado",DATA.SAGA!$B461+(365*24/12),DATA.SAGA!$B461+(365*48/12)),"*")</f>
        <v>45324</v>
      </c>
      <c r="H461" s="9" t="str">
        <f t="shared" si="40"/>
        <v>2024-1</v>
      </c>
      <c r="I461" s="7" t="str">
        <f>IF(DATA.SAGA!$I461="","*",YEAR(DATA.SAGA!$I461))</f>
        <v>*</v>
      </c>
      <c r="J461" s="9">
        <f ca="1">IF($D461="Formado",(DATA.SAGA!$I461-DATA.SAGA!$B461)/365*12,
IF(OR($D461="Pré-Inscrito",$D461="Matriculado",$D461="Pré-inscrito"),(TODAY()-DATA.SAGA!$B461)/365*12,"*"))</f>
        <v>13.545205479452054</v>
      </c>
      <c r="K461" s="9" t="str">
        <f t="shared" ca="1" si="36"/>
        <v>Matriculado</v>
      </c>
      <c r="L461" s="9" t="str">
        <f t="shared" ca="1" si="37"/>
        <v>*</v>
      </c>
      <c r="M461" s="7" t="str">
        <f t="shared" ca="1" si="38"/>
        <v>*</v>
      </c>
      <c r="N461" s="9" t="str">
        <f t="shared" si="39"/>
        <v>*</v>
      </c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7" t="str">
        <f>IF(LEFT(DATA.SAGA!$C462,8)="Mestrado","Mestrado",
IF(LEFT(DATA.SAGA!C462,9)="Doutorado","Doutorado",
"Pós-Doutorado"))</f>
        <v>Mestrado</v>
      </c>
      <c r="B462" s="7" t="str">
        <f>DATA.SAGA!$D462</f>
        <v>Kátia Regina de Carvalho Soares</v>
      </c>
      <c r="C462" s="7" t="str">
        <f>IF(DATA.SAGA!$F462="","Sem orientador",DATA.SAGA!$F462)</f>
        <v>EDF1074 - Patrícia Vigário</v>
      </c>
      <c r="D462" s="7" t="str">
        <f>DATA.SAGA!$H462</f>
        <v>Matriculado</v>
      </c>
      <c r="E462" s="7" t="str">
        <f>IF(DATA.SAGA!J462="","*",DATA.SAGA!J462)</f>
        <v>RJ</v>
      </c>
      <c r="F462" s="7">
        <f>YEAR(DATA.SAGA!$B462)</f>
        <v>2022</v>
      </c>
      <c r="G462" s="8">
        <f>IF(OR($D462="Pré-Inscrito",$D462="Matriculado",$D462="Trancado"),
IF($A462="Mestrado",DATA.SAGA!$B462+(365*24/12),DATA.SAGA!$B462+(365*48/12)),"*")</f>
        <v>45324</v>
      </c>
      <c r="H462" s="9" t="str">
        <f t="shared" si="40"/>
        <v>2024-1</v>
      </c>
      <c r="I462" s="7" t="str">
        <f>IF(DATA.SAGA!$I462="","*",YEAR(DATA.SAGA!$I462))</f>
        <v>*</v>
      </c>
      <c r="J462" s="9">
        <f ca="1">IF($D462="Formado",(DATA.SAGA!$I462-DATA.SAGA!$B462)/365*12,
IF(OR($D462="Pré-Inscrito",$D462="Matriculado",$D462="Pré-inscrito"),(TODAY()-DATA.SAGA!$B462)/365*12,"*"))</f>
        <v>13.545205479452054</v>
      </c>
      <c r="K462" s="9" t="str">
        <f t="shared" ca="1" si="36"/>
        <v>Matriculado</v>
      </c>
      <c r="L462" s="9" t="str">
        <f t="shared" ca="1" si="37"/>
        <v>*</v>
      </c>
      <c r="M462" s="7" t="str">
        <f t="shared" ca="1" si="38"/>
        <v>*</v>
      </c>
      <c r="N462" s="9" t="str">
        <f t="shared" si="39"/>
        <v>*</v>
      </c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7" t="str">
        <f>IF(LEFT(DATA.SAGA!$C463,8)="Mestrado","Mestrado",
IF(LEFT(DATA.SAGA!C463,9)="Doutorado","Doutorado",
"Pós-Doutorado"))</f>
        <v>Mestrado</v>
      </c>
      <c r="B463" s="7" t="str">
        <f>DATA.SAGA!$D463</f>
        <v>Luciana Almeida Ottoni de Luna Freire</v>
      </c>
      <c r="C463" s="7" t="str">
        <f>IF(DATA.SAGA!$F463="","Sem orientador",DATA.SAGA!$F463)</f>
        <v>EDF1074 - Patrícia Vigário</v>
      </c>
      <c r="D463" s="7" t="str">
        <f>DATA.SAGA!$H463</f>
        <v>Matriculado</v>
      </c>
      <c r="E463" s="7" t="str">
        <f>IF(DATA.SAGA!J463="","*",DATA.SAGA!J463)</f>
        <v>RJ</v>
      </c>
      <c r="F463" s="7">
        <f>YEAR(DATA.SAGA!$B463)</f>
        <v>2022</v>
      </c>
      <c r="G463" s="8">
        <f>IF(OR($D463="Pré-Inscrito",$D463="Matriculado",$D463="Trancado"),
IF($A463="Mestrado",DATA.SAGA!$B463+(365*24/12),DATA.SAGA!$B463+(365*48/12)),"*")</f>
        <v>45324</v>
      </c>
      <c r="H463" s="9" t="str">
        <f t="shared" si="40"/>
        <v>2024-1</v>
      </c>
      <c r="I463" s="7" t="str">
        <f>IF(DATA.SAGA!$I463="","*",YEAR(DATA.SAGA!$I463))</f>
        <v>*</v>
      </c>
      <c r="J463" s="9">
        <f ca="1">IF($D463="Formado",(DATA.SAGA!$I463-DATA.SAGA!$B463)/365*12,
IF(OR($D463="Pré-Inscrito",$D463="Matriculado",$D463="Pré-inscrito"),(TODAY()-DATA.SAGA!$B463)/365*12,"*"))</f>
        <v>13.545205479452054</v>
      </c>
      <c r="K463" s="9" t="str">
        <f t="shared" ca="1" si="36"/>
        <v>Matriculado</v>
      </c>
      <c r="L463" s="9" t="str">
        <f t="shared" ca="1" si="37"/>
        <v>*</v>
      </c>
      <c r="M463" s="7" t="str">
        <f t="shared" ca="1" si="38"/>
        <v>*</v>
      </c>
      <c r="N463" s="9" t="str">
        <f t="shared" si="39"/>
        <v>*</v>
      </c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7" t="str">
        <f>IF(LEFT(DATA.SAGA!$C464,8)="Mestrado","Mestrado",
IF(LEFT(DATA.SAGA!C464,9)="Doutorado","Doutorado",
"Pós-Doutorado"))</f>
        <v>Mestrado</v>
      </c>
      <c r="B464" s="7" t="str">
        <f>DATA.SAGA!$D464</f>
        <v>Wellington Costa Reis de Andrade</v>
      </c>
      <c r="C464" s="7" t="str">
        <f>IF(DATA.SAGA!$F464="","Sem orientador",DATA.SAGA!$F464)</f>
        <v>EDF1107 - Fabio Anjos</v>
      </c>
      <c r="D464" s="7" t="str">
        <f>DATA.SAGA!$H464</f>
        <v>Pré-Inscrito</v>
      </c>
      <c r="E464" s="7" t="str">
        <f>IF(DATA.SAGA!J464="","*",DATA.SAGA!J464)</f>
        <v>RJ</v>
      </c>
      <c r="F464" s="7">
        <f>YEAR(DATA.SAGA!$B464)</f>
        <v>2022</v>
      </c>
      <c r="G464" s="8">
        <f>IF(OR($D464="Pré-Inscrito",$D464="Matriculado",$D464="Trancado"),
IF($A464="Mestrado",DATA.SAGA!$B464+(365*24/12),DATA.SAGA!$B464+(365*48/12)),"*")</f>
        <v>45324</v>
      </c>
      <c r="H464" s="9" t="str">
        <f t="shared" si="40"/>
        <v>2024-1</v>
      </c>
      <c r="I464" s="7" t="str">
        <f>IF(DATA.SAGA!$I464="","*",YEAR(DATA.SAGA!$I464))</f>
        <v>*</v>
      </c>
      <c r="J464" s="9">
        <f ca="1">IF($D464="Formado",(DATA.SAGA!$I464-DATA.SAGA!$B464)/365*12,
IF(OR($D464="Pré-Inscrito",$D464="Matriculado",$D464="Pré-inscrito"),(TODAY()-DATA.SAGA!$B464)/365*12,"*"))</f>
        <v>13.545205479452054</v>
      </c>
      <c r="K464" s="9" t="str">
        <f t="shared" ca="1" si="36"/>
        <v>Pré-Inscrito</v>
      </c>
      <c r="L464" s="9" t="str">
        <f t="shared" ca="1" si="37"/>
        <v>*</v>
      </c>
      <c r="M464" s="7" t="str">
        <f t="shared" ca="1" si="38"/>
        <v>*</v>
      </c>
      <c r="N464" s="9" t="str">
        <f t="shared" si="39"/>
        <v>*</v>
      </c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7" t="str">
        <f>IF(LEFT(DATA.SAGA!$C465,8)="Mestrado","Mestrado",
IF(LEFT(DATA.SAGA!C465,9)="Doutorado","Doutorado",
"Pós-Doutorado"))</f>
        <v>Mestrado</v>
      </c>
      <c r="B465" s="7" t="str">
        <f>DATA.SAGA!$D465</f>
        <v>Mayra Gomes Soares Silva</v>
      </c>
      <c r="C465" s="7" t="str">
        <f>IF(DATA.SAGA!$F465="","Sem orientador",DATA.SAGA!$F465)</f>
        <v>FTO1101 - Agnaldo Lopes</v>
      </c>
      <c r="D465" s="7" t="str">
        <f>DATA.SAGA!$H465</f>
        <v>Matriculado</v>
      </c>
      <c r="E465" s="7" t="str">
        <f>IF(DATA.SAGA!J465="","*",DATA.SAGA!J465)</f>
        <v>RJ</v>
      </c>
      <c r="F465" s="7">
        <f>YEAR(DATA.SAGA!$B465)</f>
        <v>2022</v>
      </c>
      <c r="G465" s="8">
        <f>IF(OR($D465="Pré-Inscrito",$D465="Matriculado",$D465="Trancado"),
IF($A465="Mestrado",DATA.SAGA!$B465+(365*24/12),DATA.SAGA!$B465+(365*48/12)),"*")</f>
        <v>45324</v>
      </c>
      <c r="H465" s="9" t="str">
        <f t="shared" si="40"/>
        <v>2024-1</v>
      </c>
      <c r="I465" s="7" t="str">
        <f>IF(DATA.SAGA!$I465="","*",YEAR(DATA.SAGA!$I465))</f>
        <v>*</v>
      </c>
      <c r="J465" s="9">
        <f ca="1">IF($D465="Formado",(DATA.SAGA!$I465-DATA.SAGA!$B465)/365*12,
IF(OR($D465="Pré-Inscrito",$D465="Matriculado",$D465="Pré-inscrito"),(TODAY()-DATA.SAGA!$B465)/365*12,"*"))</f>
        <v>13.545205479452054</v>
      </c>
      <c r="K465" s="9" t="str">
        <f t="shared" ca="1" si="36"/>
        <v>Matriculado</v>
      </c>
      <c r="L465" s="9" t="str">
        <f t="shared" ca="1" si="37"/>
        <v>*</v>
      </c>
      <c r="M465" s="7" t="str">
        <f t="shared" ca="1" si="38"/>
        <v>*</v>
      </c>
      <c r="N465" s="9" t="str">
        <f t="shared" si="39"/>
        <v>*</v>
      </c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7" t="str">
        <f>IF(LEFT(DATA.SAGA!$C466,8)="Mestrado","Mestrado",
IF(LEFT(DATA.SAGA!C466,9)="Doutorado","Doutorado",
"Pós-Doutorado"))</f>
        <v>Mestrado</v>
      </c>
      <c r="B466" s="7" t="str">
        <f>DATA.SAGA!$D466</f>
        <v>Ivan de Araujo Barros</v>
      </c>
      <c r="C466" s="7" t="str">
        <f>IF(DATA.SAGA!$F466="","Sem orientador",DATA.SAGA!$F466)</f>
        <v>FTO1157 - Luciana Lunkes</v>
      </c>
      <c r="D466" s="7" t="str">
        <f>DATA.SAGA!$H466</f>
        <v>Matriculado</v>
      </c>
      <c r="E466" s="7" t="str">
        <f>IF(DATA.SAGA!J466="","*",DATA.SAGA!J466)</f>
        <v>*</v>
      </c>
      <c r="F466" s="7">
        <f>YEAR(DATA.SAGA!$B466)</f>
        <v>2022</v>
      </c>
      <c r="G466" s="8">
        <f>IF(OR($D466="Pré-Inscrito",$D466="Matriculado",$D466="Trancado"),
IF($A466="Mestrado",DATA.SAGA!$B466+(365*24/12),DATA.SAGA!$B466+(365*48/12)),"*")</f>
        <v>45324</v>
      </c>
      <c r="H466" s="9" t="str">
        <f t="shared" si="40"/>
        <v>2024-1</v>
      </c>
      <c r="I466" s="7" t="str">
        <f>IF(DATA.SAGA!$I466="","*",YEAR(DATA.SAGA!$I466))</f>
        <v>*</v>
      </c>
      <c r="J466" s="9">
        <f ca="1">IF($D466="Formado",(DATA.SAGA!$I466-DATA.SAGA!$B466)/365*12,
IF(OR($D466="Pré-Inscrito",$D466="Matriculado",$D466="Pré-inscrito"),(TODAY()-DATA.SAGA!$B466)/365*12,"*"))</f>
        <v>13.545205479452054</v>
      </c>
      <c r="K466" s="9" t="str">
        <f t="shared" ca="1" si="36"/>
        <v>Matriculado</v>
      </c>
      <c r="L466" s="9" t="str">
        <f t="shared" ca="1" si="37"/>
        <v>*</v>
      </c>
      <c r="M466" s="7" t="str">
        <f t="shared" ca="1" si="38"/>
        <v>*</v>
      </c>
      <c r="N466" s="9" t="str">
        <f t="shared" si="39"/>
        <v>*</v>
      </c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7" t="str">
        <f>IF(LEFT(DATA.SAGA!$C467,8)="Mestrado","Mestrado",
IF(LEFT(DATA.SAGA!C467,9)="Doutorado","Doutorado",
"Pós-Doutorado"))</f>
        <v>Mestrado</v>
      </c>
      <c r="B467" s="7" t="str">
        <f>DATA.SAGA!$D467</f>
        <v>Pérsia do Nascimento Abrahão</v>
      </c>
      <c r="C467" s="7" t="str">
        <f>IF(DATA.SAGA!$F467="","Sem orientador",DATA.SAGA!$F467)</f>
        <v>FTO1096 - Arthur Ferreira</v>
      </c>
      <c r="D467" s="7" t="str">
        <f>DATA.SAGA!$H467</f>
        <v>Matriculado</v>
      </c>
      <c r="E467" s="7" t="str">
        <f>IF(DATA.SAGA!J467="","*",DATA.SAGA!J467)</f>
        <v>RJ</v>
      </c>
      <c r="F467" s="7">
        <f>YEAR(DATA.SAGA!$B467)</f>
        <v>2022</v>
      </c>
      <c r="G467" s="8">
        <f>IF(OR($D467="Pré-Inscrito",$D467="Matriculado",$D467="Trancado"),
IF($A467="Mestrado",DATA.SAGA!$B467+(365*24/12),DATA.SAGA!$B467+(365*48/12)),"*")</f>
        <v>45324</v>
      </c>
      <c r="H467" s="9" t="str">
        <f t="shared" si="40"/>
        <v>2024-1</v>
      </c>
      <c r="I467" s="7" t="str">
        <f>IF(DATA.SAGA!$I467="","*",YEAR(DATA.SAGA!$I467))</f>
        <v>*</v>
      </c>
      <c r="J467" s="9">
        <f ca="1">IF($D467="Formado",(DATA.SAGA!$I467-DATA.SAGA!$B467)/365*12,
IF(OR($D467="Pré-Inscrito",$D467="Matriculado",$D467="Pré-inscrito"),(TODAY()-DATA.SAGA!$B467)/365*12,"*"))</f>
        <v>13.545205479452054</v>
      </c>
      <c r="K467" s="9" t="str">
        <f t="shared" ca="1" si="36"/>
        <v>Matriculado</v>
      </c>
      <c r="L467" s="9" t="str">
        <f t="shared" ca="1" si="37"/>
        <v>*</v>
      </c>
      <c r="M467" s="7" t="str">
        <f t="shared" ca="1" si="38"/>
        <v>*</v>
      </c>
      <c r="N467" s="9" t="str">
        <f t="shared" si="39"/>
        <v>*</v>
      </c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7" t="str">
        <f>IF(LEFT(DATA.SAGA!$C468,8)="Mestrado","Mestrado",
IF(LEFT(DATA.SAGA!C468,9)="Doutorado","Doutorado",
"Pós-Doutorado"))</f>
        <v>Mestrado</v>
      </c>
      <c r="B468" s="7" t="str">
        <f>DATA.SAGA!$D468</f>
        <v>Rodrigo Campos Ferreira</v>
      </c>
      <c r="C468" s="7" t="str">
        <f>IF(DATA.SAGA!$F468="","Sem orientador",DATA.SAGA!$F468)</f>
        <v>Sem orientador</v>
      </c>
      <c r="D468" s="7" t="str">
        <f>DATA.SAGA!$H468</f>
        <v>Desligado</v>
      </c>
      <c r="E468" s="7" t="str">
        <f>IF(DATA.SAGA!J468="","*",DATA.SAGA!J468)</f>
        <v>*</v>
      </c>
      <c r="F468" s="7">
        <f>YEAR(DATA.SAGA!$B468)</f>
        <v>2022</v>
      </c>
      <c r="G468" s="8" t="str">
        <f>IF(OR($D468="Pré-Inscrito",$D468="Matriculado",$D468="Trancado"),
IF($A468="Mestrado",DATA.SAGA!$B468+(365*24/12),DATA.SAGA!$B468+(365*48/12)),"*")</f>
        <v>*</v>
      </c>
      <c r="H468" s="9" t="str">
        <f t="shared" si="40"/>
        <v>*</v>
      </c>
      <c r="I468" s="7" t="str">
        <f>IF(DATA.SAGA!$I468="","*",YEAR(DATA.SAGA!$I468))</f>
        <v>*</v>
      </c>
      <c r="J468" s="9" t="str">
        <f ca="1">IF($D468="Formado",(DATA.SAGA!$I468-DATA.SAGA!$B468)/365*12,
IF(OR($D468="Pré-Inscrito",$D468="Matriculado",$D468="Pré-inscrito"),(TODAY()-DATA.SAGA!$B468)/365*12,"*"))</f>
        <v>*</v>
      </c>
      <c r="K468" s="9" t="str">
        <f t="shared" si="36"/>
        <v>Desligado</v>
      </c>
      <c r="L468" s="9" t="str">
        <f t="shared" si="37"/>
        <v>*</v>
      </c>
      <c r="M468" s="7" t="str">
        <f t="shared" ca="1" si="38"/>
        <v>*</v>
      </c>
      <c r="N468" s="9" t="str">
        <f t="shared" si="39"/>
        <v>*</v>
      </c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7" t="str">
        <f>IF(LEFT(DATA.SAGA!$C469,8)="Mestrado","Mestrado",
IF(LEFT(DATA.SAGA!C469,9)="Doutorado","Doutorado",
"Pós-Doutorado"))</f>
        <v>Mestrado</v>
      </c>
      <c r="B469" s="7" t="str">
        <f>DATA.SAGA!$D469</f>
        <v>Ana Carla Gonzaga de Oliveira</v>
      </c>
      <c r="C469" s="7" t="str">
        <f>IF(DATA.SAGA!$F469="","Sem orientador",DATA.SAGA!$F469)</f>
        <v>Sem orientador</v>
      </c>
      <c r="D469" s="7" t="str">
        <f>DATA.SAGA!$H469</f>
        <v>Trancado</v>
      </c>
      <c r="E469" s="7" t="str">
        <f>IF(DATA.SAGA!J469="","*",DATA.SAGA!J469)</f>
        <v>RJ</v>
      </c>
      <c r="F469" s="7">
        <f>YEAR(DATA.SAGA!$B469)</f>
        <v>2022</v>
      </c>
      <c r="G469" s="8">
        <f>IF(OR($D469="Pré-Inscrito",$D469="Matriculado",$D469="Trancado"),
IF($A469="Mestrado",DATA.SAGA!$B469+(365*24/12),DATA.SAGA!$B469+(365*48/12)),"*")</f>
        <v>45324</v>
      </c>
      <c r="H469" s="9" t="str">
        <f t="shared" si="40"/>
        <v>*</v>
      </c>
      <c r="I469" s="7" t="str">
        <f>IF(DATA.SAGA!$I469="","*",YEAR(DATA.SAGA!$I469))</f>
        <v>*</v>
      </c>
      <c r="J469" s="9" t="str">
        <f ca="1">IF($D469="Formado",(DATA.SAGA!$I469-DATA.SAGA!$B469)/365*12,
IF(OR($D469="Pré-Inscrito",$D469="Matriculado",$D469="Pré-inscrito"),(TODAY()-DATA.SAGA!$B469)/365*12,"*"))</f>
        <v>*</v>
      </c>
      <c r="K469" s="9" t="str">
        <f t="shared" si="36"/>
        <v>Trancado</v>
      </c>
      <c r="L469" s="9" t="str">
        <f t="shared" si="37"/>
        <v>*</v>
      </c>
      <c r="M469" s="7" t="str">
        <f t="shared" ca="1" si="38"/>
        <v>*</v>
      </c>
      <c r="N469" s="9" t="str">
        <f t="shared" si="39"/>
        <v>*</v>
      </c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7" t="str">
        <f>IF(LEFT(DATA.SAGA!$C470,8)="Mestrado","Mestrado",
IF(LEFT(DATA.SAGA!C470,9)="Doutorado","Doutorado",
"Pós-Doutorado"))</f>
        <v>Mestrado</v>
      </c>
      <c r="B470" s="7" t="str">
        <f>DATA.SAGA!$D470</f>
        <v>Karina Reis da Silva</v>
      </c>
      <c r="C470" s="7" t="str">
        <f>IF(DATA.SAGA!$F470="","Sem orientador",DATA.SAGA!$F470)</f>
        <v>EDF1074 - Patrícia Vigário</v>
      </c>
      <c r="D470" s="7" t="str">
        <f>DATA.SAGA!$H470</f>
        <v>Matriculado</v>
      </c>
      <c r="E470" s="7" t="str">
        <f>IF(DATA.SAGA!J470="","*",DATA.SAGA!J470)</f>
        <v>RJ</v>
      </c>
      <c r="F470" s="7">
        <f>YEAR(DATA.SAGA!$B470)</f>
        <v>2022</v>
      </c>
      <c r="G470" s="8">
        <f>IF(OR($D470="Pré-Inscrito",$D470="Matriculado",$D470="Trancado"),
IF($A470="Mestrado",DATA.SAGA!$B470+(365*24/12),DATA.SAGA!$B470+(365*48/12)),"*")</f>
        <v>45324</v>
      </c>
      <c r="H470" s="9" t="str">
        <f t="shared" si="40"/>
        <v>2024-1</v>
      </c>
      <c r="I470" s="7" t="str">
        <f>IF(DATA.SAGA!$I470="","*",YEAR(DATA.SAGA!$I470))</f>
        <v>*</v>
      </c>
      <c r="J470" s="9">
        <f ca="1">IF($D470="Formado",(DATA.SAGA!$I470-DATA.SAGA!$B470)/365*12,
IF(OR($D470="Pré-Inscrito",$D470="Matriculado",$D470="Pré-inscrito"),(TODAY()-DATA.SAGA!$B470)/365*12,"*"))</f>
        <v>13.545205479452054</v>
      </c>
      <c r="K470" s="9" t="str">
        <f t="shared" ca="1" si="36"/>
        <v>Matriculado</v>
      </c>
      <c r="L470" s="9" t="str">
        <f t="shared" ca="1" si="37"/>
        <v>*</v>
      </c>
      <c r="M470" s="7" t="str">
        <f t="shared" ca="1" si="38"/>
        <v>*</v>
      </c>
      <c r="N470" s="9" t="str">
        <f t="shared" si="39"/>
        <v>*</v>
      </c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7" t="str">
        <f>IF(LEFT(DATA.SAGA!$C471,8)="Mestrado","Mestrado",
IF(LEFT(DATA.SAGA!C471,9)="Doutorado","Doutorado",
"Pós-Doutorado"))</f>
        <v>Mestrado</v>
      </c>
      <c r="B471" s="7" t="str">
        <f>DATA.SAGA!$D471</f>
        <v>Mateus Ferreira Rêgo</v>
      </c>
      <c r="C471" s="7" t="str">
        <f>IF(DATA.SAGA!$F471="","Sem orientador",DATA.SAGA!$F471)</f>
        <v>FTO1157 - Luciana Lunkes</v>
      </c>
      <c r="D471" s="7" t="str">
        <f>DATA.SAGA!$H471</f>
        <v>Matriculado</v>
      </c>
      <c r="E471" s="7" t="str">
        <f>IF(DATA.SAGA!J471="","*",DATA.SAGA!J471)</f>
        <v>PB</v>
      </c>
      <c r="F471" s="7">
        <f>YEAR(DATA.SAGA!$B471)</f>
        <v>2022</v>
      </c>
      <c r="G471" s="8">
        <f>IF(OR($D471="Pré-Inscrito",$D471="Matriculado",$D471="Trancado"),
IF($A471="Mestrado",DATA.SAGA!$B471+(365*24/12),DATA.SAGA!$B471+(365*48/12)),"*")</f>
        <v>45324</v>
      </c>
      <c r="H471" s="9" t="str">
        <f t="shared" si="40"/>
        <v>2024-1</v>
      </c>
      <c r="I471" s="7" t="str">
        <f>IF(DATA.SAGA!$I471="","*",YEAR(DATA.SAGA!$I471))</f>
        <v>*</v>
      </c>
      <c r="J471" s="9">
        <f ca="1">IF($D471="Formado",(DATA.SAGA!$I471-DATA.SAGA!$B471)/365*12,
IF(OR($D471="Pré-Inscrito",$D471="Matriculado",$D471="Pré-inscrito"),(TODAY()-DATA.SAGA!$B471)/365*12,"*"))</f>
        <v>13.545205479452054</v>
      </c>
      <c r="K471" s="9" t="str">
        <f t="shared" ca="1" si="36"/>
        <v>Matriculado</v>
      </c>
      <c r="L471" s="9" t="str">
        <f t="shared" ca="1" si="37"/>
        <v>*</v>
      </c>
      <c r="M471" s="7" t="str">
        <f t="shared" ca="1" si="38"/>
        <v>*</v>
      </c>
      <c r="N471" s="9" t="str">
        <f t="shared" si="39"/>
        <v>*</v>
      </c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7" t="str">
        <f>IF(LEFT(DATA.SAGA!$C472,8)="Mestrado","Mestrado",
IF(LEFT(DATA.SAGA!C472,9)="Doutorado","Doutorado",
"Pós-Doutorado"))</f>
        <v>Mestrado</v>
      </c>
      <c r="B472" s="7" t="str">
        <f>DATA.SAGA!$D472</f>
        <v>Elvys Alexandre de Oliveira</v>
      </c>
      <c r="C472" s="7" t="str">
        <f>IF(DATA.SAGA!$F472="","Sem orientador",DATA.SAGA!$F472)</f>
        <v>FTO1137 - Ney Filho</v>
      </c>
      <c r="D472" s="7" t="str">
        <f>DATA.SAGA!$H472</f>
        <v>Pré-Inscrito</v>
      </c>
      <c r="E472" s="7" t="str">
        <f>IF(DATA.SAGA!J472="","*",DATA.SAGA!J472)</f>
        <v>RJ</v>
      </c>
      <c r="F472" s="7">
        <f>YEAR(DATA.SAGA!$B472)</f>
        <v>2022</v>
      </c>
      <c r="G472" s="8">
        <f>IF(OR($D472="Pré-Inscrito",$D472="Matriculado",$D472="Trancado"),
IF($A472="Mestrado",DATA.SAGA!$B472+(365*24/12),DATA.SAGA!$B472+(365*48/12)),"*")</f>
        <v>45324</v>
      </c>
      <c r="H472" s="9" t="str">
        <f t="shared" si="40"/>
        <v>2024-1</v>
      </c>
      <c r="I472" s="7" t="str">
        <f>IF(DATA.SAGA!$I472="","*",YEAR(DATA.SAGA!$I472))</f>
        <v>*</v>
      </c>
      <c r="J472" s="9">
        <f ca="1">IF($D472="Formado",(DATA.SAGA!$I472-DATA.SAGA!$B472)/365*12,
IF(OR($D472="Pré-Inscrito",$D472="Matriculado",$D472="Pré-inscrito"),(TODAY()-DATA.SAGA!$B472)/365*12,"*"))</f>
        <v>13.545205479452054</v>
      </c>
      <c r="K472" s="9" t="str">
        <f t="shared" ca="1" si="36"/>
        <v>Pré-Inscrito</v>
      </c>
      <c r="L472" s="9" t="str">
        <f t="shared" ca="1" si="37"/>
        <v>*</v>
      </c>
      <c r="M472" s="7" t="str">
        <f t="shared" ca="1" si="38"/>
        <v>*</v>
      </c>
      <c r="N472" s="9" t="str">
        <f t="shared" si="39"/>
        <v>*</v>
      </c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7" t="str">
        <f>IF(LEFT(DATA.SAGA!$C473,8)="Mestrado","Mestrado",
IF(LEFT(DATA.SAGA!C473,9)="Doutorado","Doutorado",
"Pós-Doutorado"))</f>
        <v>Mestrado</v>
      </c>
      <c r="B473" s="7" t="str">
        <f>DATA.SAGA!$D473</f>
        <v>Alessandra Porto Pereira Galdez</v>
      </c>
      <c r="C473" s="7" t="str">
        <f>IF(DATA.SAGA!$F473="","Sem orientador",DATA.SAGA!$F473)</f>
        <v>FTO1152 - Renato Almeida</v>
      </c>
      <c r="D473" s="7" t="str">
        <f>DATA.SAGA!$H473</f>
        <v>Matriculado</v>
      </c>
      <c r="E473" s="7" t="str">
        <f>IF(DATA.SAGA!J473="","*",DATA.SAGA!J473)</f>
        <v>MA</v>
      </c>
      <c r="F473" s="7">
        <f>YEAR(DATA.SAGA!$B473)</f>
        <v>2022</v>
      </c>
      <c r="G473" s="8">
        <f>IF(OR($D473="Pré-Inscrito",$D473="Matriculado",$D473="Trancado"),
IF($A473="Mestrado",DATA.SAGA!$B473+(365*24/12),DATA.SAGA!$B473+(365*48/12)),"*")</f>
        <v>45324</v>
      </c>
      <c r="H473" s="9" t="str">
        <f t="shared" si="40"/>
        <v>2024-1</v>
      </c>
      <c r="I473" s="7" t="str">
        <f>IF(DATA.SAGA!$I473="","*",YEAR(DATA.SAGA!$I473))</f>
        <v>*</v>
      </c>
      <c r="J473" s="9">
        <f ca="1">IF($D473="Formado",(DATA.SAGA!$I473-DATA.SAGA!$B473)/365*12,
IF(OR($D473="Pré-Inscrito",$D473="Matriculado",$D473="Pré-inscrito"),(TODAY()-DATA.SAGA!$B473)/365*12,"*"))</f>
        <v>13.545205479452054</v>
      </c>
      <c r="K473" s="9" t="str">
        <f t="shared" ca="1" si="36"/>
        <v>Matriculado</v>
      </c>
      <c r="L473" s="9" t="str">
        <f t="shared" ca="1" si="37"/>
        <v>*</v>
      </c>
      <c r="M473" s="7" t="str">
        <f t="shared" ca="1" si="38"/>
        <v>*</v>
      </c>
      <c r="N473" s="9" t="str">
        <f t="shared" si="39"/>
        <v>*</v>
      </c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7" t="str">
        <f>IF(LEFT(DATA.SAGA!$C474,8)="Mestrado","Mestrado",
IF(LEFT(DATA.SAGA!C474,9)="Doutorado","Doutorado",
"Pós-Doutorado"))</f>
        <v>Mestrado</v>
      </c>
      <c r="B474" s="7" t="str">
        <f>DATA.SAGA!$D474</f>
        <v>Alessandra Sousa Soares</v>
      </c>
      <c r="C474" s="7" t="str">
        <f>IF(DATA.SAGA!$F474="","Sem orientador",DATA.SAGA!$F474)</f>
        <v>FTO1157 - Luciana Lunkes</v>
      </c>
      <c r="D474" s="7" t="str">
        <f>DATA.SAGA!$H474</f>
        <v>Matriculado</v>
      </c>
      <c r="E474" s="7" t="str">
        <f>IF(DATA.SAGA!J474="","*",DATA.SAGA!J474)</f>
        <v>MA</v>
      </c>
      <c r="F474" s="7">
        <f>YEAR(DATA.SAGA!$B474)</f>
        <v>2022</v>
      </c>
      <c r="G474" s="8">
        <f>IF(OR($D474="Pré-Inscrito",$D474="Matriculado",$D474="Trancado"),
IF($A474="Mestrado",DATA.SAGA!$B474+(365*24/12),DATA.SAGA!$B474+(365*48/12)),"*")</f>
        <v>45324</v>
      </c>
      <c r="H474" s="9" t="str">
        <f t="shared" si="40"/>
        <v>2024-1</v>
      </c>
      <c r="I474" s="7" t="str">
        <f>IF(DATA.SAGA!$I474="","*",YEAR(DATA.SAGA!$I474))</f>
        <v>*</v>
      </c>
      <c r="J474" s="9">
        <f ca="1">IF($D474="Formado",(DATA.SAGA!$I474-DATA.SAGA!$B474)/365*12,
IF(OR($D474="Pré-Inscrito",$D474="Matriculado",$D474="Pré-inscrito"),(TODAY()-DATA.SAGA!$B474)/365*12,"*"))</f>
        <v>13.545205479452054</v>
      </c>
      <c r="K474" s="9" t="str">
        <f t="shared" ca="1" si="36"/>
        <v>Matriculado</v>
      </c>
      <c r="L474" s="9" t="str">
        <f t="shared" ca="1" si="37"/>
        <v>*</v>
      </c>
      <c r="M474" s="7" t="str">
        <f t="shared" ca="1" si="38"/>
        <v>*</v>
      </c>
      <c r="N474" s="9" t="str">
        <f t="shared" si="39"/>
        <v>*</v>
      </c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7" t="str">
        <f>IF(LEFT(DATA.SAGA!$C475,8)="Mestrado","Mestrado",
IF(LEFT(DATA.SAGA!C475,9)="Doutorado","Doutorado",
"Pós-Doutorado"))</f>
        <v>Mestrado</v>
      </c>
      <c r="B475" s="7" t="str">
        <f>DATA.SAGA!$D475</f>
        <v>Aretuza Cesar Santos</v>
      </c>
      <c r="C475" s="7" t="str">
        <f>IF(DATA.SAGA!$F475="","Sem orientador",DATA.SAGA!$F475)</f>
        <v>FTO1157 - Luciana Lunkes</v>
      </c>
      <c r="D475" s="7" t="str">
        <f>DATA.SAGA!$H475</f>
        <v>Pré-Inscrito</v>
      </c>
      <c r="E475" s="7" t="str">
        <f>IF(DATA.SAGA!J475="","*",DATA.SAGA!J475)</f>
        <v>RJ</v>
      </c>
      <c r="F475" s="7">
        <f>YEAR(DATA.SAGA!$B475)</f>
        <v>2022</v>
      </c>
      <c r="G475" s="8">
        <f>IF(OR($D475="Pré-Inscrito",$D475="Matriculado",$D475="Trancado"),
IF($A475="Mestrado",DATA.SAGA!$B475+(365*24/12),DATA.SAGA!$B475+(365*48/12)),"*")</f>
        <v>45331</v>
      </c>
      <c r="H475" s="9" t="str">
        <f t="shared" si="40"/>
        <v>2024-1</v>
      </c>
      <c r="I475" s="7" t="str">
        <f>IF(DATA.SAGA!$I475="","*",YEAR(DATA.SAGA!$I475))</f>
        <v>*</v>
      </c>
      <c r="J475" s="9">
        <f ca="1">IF($D475="Formado",(DATA.SAGA!$I475-DATA.SAGA!$B475)/365*12,
IF(OR($D475="Pré-Inscrito",$D475="Matriculado",$D475="Pré-inscrito"),(TODAY()-DATA.SAGA!$B475)/365*12,"*"))</f>
        <v>13.315068493150685</v>
      </c>
      <c r="K475" s="9" t="str">
        <f t="shared" ca="1" si="36"/>
        <v>Pré-Inscrito</v>
      </c>
      <c r="L475" s="9" t="str">
        <f t="shared" ca="1" si="37"/>
        <v>*</v>
      </c>
      <c r="M475" s="7" t="str">
        <f t="shared" ca="1" si="38"/>
        <v>*</v>
      </c>
      <c r="N475" s="9" t="str">
        <f t="shared" si="39"/>
        <v>*</v>
      </c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7" t="str">
        <f>IF(LEFT(DATA.SAGA!$C476,8)="Mestrado","Mestrado",
IF(LEFT(DATA.SAGA!C476,9)="Doutorado","Doutorado",
"Pós-Doutorado"))</f>
        <v>Mestrado</v>
      </c>
      <c r="B476" s="7" t="str">
        <f>DATA.SAGA!$D476</f>
        <v>Leonardo Luiz de Oliveira Costa</v>
      </c>
      <c r="C476" s="7" t="str">
        <f>IF(DATA.SAGA!$F476="","Sem orientador",DATA.SAGA!$F476)</f>
        <v>Sem orientador</v>
      </c>
      <c r="D476" s="7" t="str">
        <f>DATA.SAGA!$H476</f>
        <v>Trancado</v>
      </c>
      <c r="E476" s="7" t="str">
        <f>IF(DATA.SAGA!J476="","*",DATA.SAGA!J476)</f>
        <v>RJ</v>
      </c>
      <c r="F476" s="7">
        <f>YEAR(DATA.SAGA!$B476)</f>
        <v>2022</v>
      </c>
      <c r="G476" s="8">
        <f>IF(OR($D476="Pré-Inscrito",$D476="Matriculado",$D476="Trancado"),
IF($A476="Mestrado",DATA.SAGA!$B476+(365*24/12),DATA.SAGA!$B476+(365*48/12)),"*")</f>
        <v>45331</v>
      </c>
      <c r="H476" s="9" t="str">
        <f t="shared" si="40"/>
        <v>*</v>
      </c>
      <c r="I476" s="7" t="str">
        <f>IF(DATA.SAGA!$I476="","*",YEAR(DATA.SAGA!$I476))</f>
        <v>*</v>
      </c>
      <c r="J476" s="9" t="str">
        <f ca="1">IF($D476="Formado",(DATA.SAGA!$I476-DATA.SAGA!$B476)/365*12,
IF(OR($D476="Pré-Inscrito",$D476="Matriculado",$D476="Pré-inscrito"),(TODAY()-DATA.SAGA!$B476)/365*12,"*"))</f>
        <v>*</v>
      </c>
      <c r="K476" s="9" t="str">
        <f t="shared" si="36"/>
        <v>Trancado</v>
      </c>
      <c r="L476" s="9" t="str">
        <f t="shared" si="37"/>
        <v>*</v>
      </c>
      <c r="M476" s="7" t="str">
        <f t="shared" ca="1" si="38"/>
        <v>*</v>
      </c>
      <c r="N476" s="9" t="str">
        <f t="shared" si="39"/>
        <v>*</v>
      </c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7" t="str">
        <f>IF(LEFT(DATA.SAGA!$C477,8)="Mestrado","Mestrado",
IF(LEFT(DATA.SAGA!C477,9)="Doutorado","Doutorado",
"Pós-Doutorado"))</f>
        <v>Mestrado</v>
      </c>
      <c r="B477" s="7" t="str">
        <f>DATA.SAGA!$D477</f>
        <v>Paulo Renê Faria de Almeida Oliveira</v>
      </c>
      <c r="C477" s="7" t="str">
        <f>IF(DATA.SAGA!$F477="","Sem orientador",DATA.SAGA!$F477)</f>
        <v>FTO1096 - Arthur Ferreira</v>
      </c>
      <c r="D477" s="7" t="str">
        <f>DATA.SAGA!$H477</f>
        <v>Matriculado</v>
      </c>
      <c r="E477" s="7" t="str">
        <f>IF(DATA.SAGA!J477="","*",DATA.SAGA!J477)</f>
        <v>RJ</v>
      </c>
      <c r="F477" s="7">
        <f>YEAR(DATA.SAGA!$B477)</f>
        <v>2022</v>
      </c>
      <c r="G477" s="8">
        <f>IF(OR($D477="Pré-Inscrito",$D477="Matriculado",$D477="Trancado"),
IF($A477="Mestrado",DATA.SAGA!$B477+(365*24/12),DATA.SAGA!$B477+(365*48/12)),"*")</f>
        <v>45332</v>
      </c>
      <c r="H477" s="9" t="str">
        <f t="shared" si="40"/>
        <v>2024-1</v>
      </c>
      <c r="I477" s="7" t="str">
        <f>IF(DATA.SAGA!$I477="","*",YEAR(DATA.SAGA!$I477))</f>
        <v>*</v>
      </c>
      <c r="J477" s="9">
        <f ca="1">IF($D477="Formado",(DATA.SAGA!$I477-DATA.SAGA!$B477)/365*12,
IF(OR($D477="Pré-Inscrito",$D477="Matriculado",$D477="Pré-inscrito"),(TODAY()-DATA.SAGA!$B477)/365*12,"*"))</f>
        <v>13.282191780821917</v>
      </c>
      <c r="K477" s="9" t="str">
        <f t="shared" ca="1" si="36"/>
        <v>Matriculado</v>
      </c>
      <c r="L477" s="9" t="str">
        <f t="shared" ca="1" si="37"/>
        <v>*</v>
      </c>
      <c r="M477" s="7" t="str">
        <f t="shared" ca="1" si="38"/>
        <v>*</v>
      </c>
      <c r="N477" s="9" t="str">
        <f t="shared" si="39"/>
        <v>*</v>
      </c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7" t="str">
        <f>IF(LEFT(DATA.SAGA!$C478,8)="Mestrado","Mestrado",
IF(LEFT(DATA.SAGA!C478,9)="Doutorado","Doutorado",
"Pós-Doutorado"))</f>
        <v>Mestrado</v>
      </c>
      <c r="B478" s="7" t="str">
        <f>DATA.SAGA!$D478</f>
        <v>Vinicius Secchin Felix</v>
      </c>
      <c r="C478" s="7" t="str">
        <f>IF(DATA.SAGA!$F478="","Sem orientador",DATA.SAGA!$F478)</f>
        <v>EDF1107 - Fabio Anjos</v>
      </c>
      <c r="D478" s="7" t="str">
        <f>DATA.SAGA!$H478</f>
        <v>Pré-Inscrito</v>
      </c>
      <c r="E478" s="7" t="str">
        <f>IF(DATA.SAGA!J478="","*",DATA.SAGA!J478)</f>
        <v>*</v>
      </c>
      <c r="F478" s="7">
        <f>YEAR(DATA.SAGA!$B478)</f>
        <v>2022</v>
      </c>
      <c r="G478" s="8">
        <f>IF(OR($D478="Pré-Inscrito",$D478="Matriculado",$D478="Trancado"),
IF($A478="Mestrado",DATA.SAGA!$B478+(365*24/12),DATA.SAGA!$B478+(365*48/12)),"*")</f>
        <v>45332</v>
      </c>
      <c r="H478" s="9" t="str">
        <f t="shared" si="40"/>
        <v>2024-1</v>
      </c>
      <c r="I478" s="7" t="str">
        <f>IF(DATA.SAGA!$I478="","*",YEAR(DATA.SAGA!$I478))</f>
        <v>*</v>
      </c>
      <c r="J478" s="9">
        <f ca="1">IF($D478="Formado",(DATA.SAGA!$I478-DATA.SAGA!$B478)/365*12,
IF(OR($D478="Pré-Inscrito",$D478="Matriculado",$D478="Pré-inscrito"),(TODAY()-DATA.SAGA!$B478)/365*12,"*"))</f>
        <v>13.282191780821917</v>
      </c>
      <c r="K478" s="9" t="str">
        <f t="shared" ca="1" si="36"/>
        <v>Pré-Inscrito</v>
      </c>
      <c r="L478" s="9" t="str">
        <f t="shared" ca="1" si="37"/>
        <v>*</v>
      </c>
      <c r="M478" s="7" t="str">
        <f t="shared" ca="1" si="38"/>
        <v>*</v>
      </c>
      <c r="N478" s="9" t="str">
        <f t="shared" si="39"/>
        <v>*</v>
      </c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7" t="str">
        <f>IF(LEFT(DATA.SAGA!$C479,8)="Mestrado","Mestrado",
IF(LEFT(DATA.SAGA!C479,9)="Doutorado","Doutorado",
"Pós-Doutorado"))</f>
        <v>Mestrado</v>
      </c>
      <c r="B479" s="7" t="str">
        <f>DATA.SAGA!$D479</f>
        <v>Júlio Marcos Leite Pereira</v>
      </c>
      <c r="C479" s="7" t="str">
        <f>IF(DATA.SAGA!$F479="","Sem orientador",DATA.SAGA!$F479)</f>
        <v>EDF1107 - Fabio Anjos</v>
      </c>
      <c r="D479" s="7" t="str">
        <f>DATA.SAGA!$H479</f>
        <v>Matriculado</v>
      </c>
      <c r="E479" s="7" t="str">
        <f>IF(DATA.SAGA!J479="","*",DATA.SAGA!J479)</f>
        <v>*</v>
      </c>
      <c r="F479" s="7">
        <f>YEAR(DATA.SAGA!$B479)</f>
        <v>2022</v>
      </c>
      <c r="G479" s="8">
        <f>IF(OR($D479="Pré-Inscrito",$D479="Matriculado",$D479="Trancado"),
IF($A479="Mestrado",DATA.SAGA!$B479+(365*24/12),DATA.SAGA!$B479+(365*48/12)),"*")</f>
        <v>45333</v>
      </c>
      <c r="H479" s="9" t="str">
        <f t="shared" si="40"/>
        <v>2024-1</v>
      </c>
      <c r="I479" s="7" t="str">
        <f>IF(DATA.SAGA!$I479="","*",YEAR(DATA.SAGA!$I479))</f>
        <v>*</v>
      </c>
      <c r="J479" s="9">
        <f ca="1">IF($D479="Formado",(DATA.SAGA!$I479-DATA.SAGA!$B479)/365*12,
IF(OR($D479="Pré-Inscrito",$D479="Matriculado",$D479="Pré-inscrito"),(TODAY()-DATA.SAGA!$B479)/365*12,"*"))</f>
        <v>13.24931506849315</v>
      </c>
      <c r="K479" s="9" t="str">
        <f t="shared" ca="1" si="36"/>
        <v>Matriculado</v>
      </c>
      <c r="L479" s="9" t="str">
        <f t="shared" ca="1" si="37"/>
        <v>*</v>
      </c>
      <c r="M479" s="7" t="str">
        <f t="shared" ca="1" si="38"/>
        <v>*</v>
      </c>
      <c r="N479" s="9" t="str">
        <f t="shared" si="39"/>
        <v>*</v>
      </c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7" t="str">
        <f>IF(LEFT(DATA.SAGA!$C480,8)="Mestrado","Mestrado",
IF(LEFT(DATA.SAGA!C480,9)="Doutorado","Doutorado",
"Pós-Doutorado"))</f>
        <v>Mestrado</v>
      </c>
      <c r="B480" s="7" t="str">
        <f>DATA.SAGA!$D480</f>
        <v>Maria Eduarda Alves Lyra</v>
      </c>
      <c r="C480" s="7" t="str">
        <f>IF(DATA.SAGA!$F480="","Sem orientador",DATA.SAGA!$F480)</f>
        <v>Sem orientador</v>
      </c>
      <c r="D480" s="7" t="str">
        <f>DATA.SAGA!$H480</f>
        <v>Desligado</v>
      </c>
      <c r="E480" s="7" t="str">
        <f>IF(DATA.SAGA!J480="","*",DATA.SAGA!J480)</f>
        <v>RJ</v>
      </c>
      <c r="F480" s="7">
        <f>YEAR(DATA.SAGA!$B480)</f>
        <v>2022</v>
      </c>
      <c r="G480" s="8" t="str">
        <f>IF(OR($D480="Pré-Inscrito",$D480="Matriculado",$D480="Trancado"),
IF($A480="Mestrado",DATA.SAGA!$B480+(365*24/12),DATA.SAGA!$B480+(365*48/12)),"*")</f>
        <v>*</v>
      </c>
      <c r="H480" s="9" t="str">
        <f t="shared" si="40"/>
        <v>*</v>
      </c>
      <c r="I480" s="7" t="str">
        <f>IF(DATA.SAGA!$I480="","*",YEAR(DATA.SAGA!$I480))</f>
        <v>*</v>
      </c>
      <c r="J480" s="9" t="str">
        <f ca="1">IF($D480="Formado",(DATA.SAGA!$I480-DATA.SAGA!$B480)/365*12,
IF(OR($D480="Pré-Inscrito",$D480="Matriculado",$D480="Pré-inscrito"),(TODAY()-DATA.SAGA!$B480)/365*12,"*"))</f>
        <v>*</v>
      </c>
      <c r="K480" s="9" t="str">
        <f t="shared" si="36"/>
        <v>Desligado</v>
      </c>
      <c r="L480" s="9" t="str">
        <f t="shared" si="37"/>
        <v>*</v>
      </c>
      <c r="M480" s="7" t="str">
        <f t="shared" ca="1" si="38"/>
        <v>*</v>
      </c>
      <c r="N480" s="9" t="str">
        <f t="shared" si="39"/>
        <v>*</v>
      </c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7" t="str">
        <f>IF(LEFT(DATA.SAGA!$C481,8)="Mestrado","Mestrado",
IF(LEFT(DATA.SAGA!C481,9)="Doutorado","Doutorado",
"Pós-Doutorado"))</f>
        <v>Doutorado</v>
      </c>
      <c r="B481" s="7" t="str">
        <f>DATA.SAGA!$D481</f>
        <v>Ana Nery de Castro Feitosa</v>
      </c>
      <c r="C481" s="7" t="str">
        <f>IF(DATA.SAGA!$F481="","Sem orientador",DATA.SAGA!$F481)</f>
        <v>Sem orientador</v>
      </c>
      <c r="D481" s="7" t="str">
        <f>DATA.SAGA!$H481</f>
        <v>Trancado</v>
      </c>
      <c r="E481" s="7" t="str">
        <f>IF(DATA.SAGA!J481="","*",DATA.SAGA!J481)</f>
        <v>CE</v>
      </c>
      <c r="F481" s="7">
        <f>YEAR(DATA.SAGA!$B481)</f>
        <v>2022</v>
      </c>
      <c r="G481" s="8">
        <f>IF(OR($D481="Pré-Inscrito",$D481="Matriculado",$D481="Trancado"),
IF($A481="Mestrado",DATA.SAGA!$B481+(365*24/12),DATA.SAGA!$B481+(365*48/12)),"*")</f>
        <v>46066</v>
      </c>
      <c r="H481" s="9" t="str">
        <f t="shared" si="40"/>
        <v>*</v>
      </c>
      <c r="I481" s="7" t="str">
        <f>IF(DATA.SAGA!$I481="","*",YEAR(DATA.SAGA!$I481))</f>
        <v>*</v>
      </c>
      <c r="J481" s="9" t="str">
        <f ca="1">IF($D481="Formado",(DATA.SAGA!$I481-DATA.SAGA!$B481)/365*12,
IF(OR($D481="Pré-Inscrito",$D481="Matriculado",$D481="Pré-inscrito"),(TODAY()-DATA.SAGA!$B481)/365*12,"*"))</f>
        <v>*</v>
      </c>
      <c r="K481" s="9" t="str">
        <f t="shared" si="36"/>
        <v>Trancado</v>
      </c>
      <c r="L481" s="9" t="str">
        <f t="shared" si="37"/>
        <v>*</v>
      </c>
      <c r="M481" s="7" t="str">
        <f t="shared" ca="1" si="38"/>
        <v>*</v>
      </c>
      <c r="N481" s="9" t="str">
        <f t="shared" si="39"/>
        <v>Sim</v>
      </c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7" t="str">
        <f>IF(LEFT(DATA.SAGA!$C482,8)="Mestrado","Mestrado",
IF(LEFT(DATA.SAGA!C482,9)="Doutorado","Doutorado",
"Pós-Doutorado"))</f>
        <v>Mestrado</v>
      </c>
      <c r="B482" s="7" t="str">
        <f>DATA.SAGA!$D482</f>
        <v>Thais Morais de Sales</v>
      </c>
      <c r="C482" s="7" t="str">
        <f>IF(DATA.SAGA!$F482="","Sem orientador",DATA.SAGA!$F482)</f>
        <v>EDF1084 - Thiago Carvalho</v>
      </c>
      <c r="D482" s="7" t="str">
        <f>DATA.SAGA!$H482</f>
        <v>Pré-Inscrito</v>
      </c>
      <c r="E482" s="7" t="str">
        <f>IF(DATA.SAGA!J482="","*",DATA.SAGA!J482)</f>
        <v>RJ</v>
      </c>
      <c r="F482" s="7">
        <f>YEAR(DATA.SAGA!$B482)</f>
        <v>2022</v>
      </c>
      <c r="G482" s="8">
        <f>IF(OR($D482="Pré-Inscrito",$D482="Matriculado",$D482="Trancado"),
IF($A482="Mestrado",DATA.SAGA!$B482+(365*24/12),DATA.SAGA!$B482+(365*48/12)),"*")</f>
        <v>45352</v>
      </c>
      <c r="H482" s="9" t="str">
        <f t="shared" si="40"/>
        <v>2024-1</v>
      </c>
      <c r="I482" s="7" t="str">
        <f>IF(DATA.SAGA!$I482="","*",YEAR(DATA.SAGA!$I482))</f>
        <v>*</v>
      </c>
      <c r="J482" s="9">
        <f ca="1">IF($D482="Formado",(DATA.SAGA!$I482-DATA.SAGA!$B482)/365*12,
IF(OR($D482="Pré-Inscrito",$D482="Matriculado",$D482="Pré-inscrito"),(TODAY()-DATA.SAGA!$B482)/365*12,"*"))</f>
        <v>12.624657534246573</v>
      </c>
      <c r="K482" s="9" t="str">
        <f t="shared" ca="1" si="36"/>
        <v>Pré-Inscrito</v>
      </c>
      <c r="L482" s="9" t="str">
        <f t="shared" ca="1" si="37"/>
        <v>*</v>
      </c>
      <c r="M482" s="7" t="str">
        <f t="shared" ca="1" si="38"/>
        <v>*</v>
      </c>
      <c r="N482" s="9" t="str">
        <f t="shared" si="39"/>
        <v>*</v>
      </c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7" t="str">
        <f>IF(LEFT(DATA.SAGA!$C483,8)="Mestrado","Mestrado",
IF(LEFT(DATA.SAGA!C483,9)="Doutorado","Doutorado",
"Pós-Doutorado"))</f>
        <v>Mestrado</v>
      </c>
      <c r="B483" s="7" t="str">
        <f>DATA.SAGA!$D483</f>
        <v>Bruno de Souza Nascimento</v>
      </c>
      <c r="C483" s="7" t="str">
        <f>IF(DATA.SAGA!$F483="","Sem orientador",DATA.SAGA!$F483)</f>
        <v>EDF1084 - Thiago Carvalho</v>
      </c>
      <c r="D483" s="7" t="str">
        <f>DATA.SAGA!$H483</f>
        <v>Matriculado</v>
      </c>
      <c r="E483" s="7" t="str">
        <f>IF(DATA.SAGA!J483="","*",DATA.SAGA!J483)</f>
        <v>RJ</v>
      </c>
      <c r="F483" s="7">
        <f>YEAR(DATA.SAGA!$B483)</f>
        <v>2022</v>
      </c>
      <c r="G483" s="8">
        <f>IF(OR($D483="Pré-Inscrito",$D483="Matriculado",$D483="Trancado"),
IF($A483="Mestrado",DATA.SAGA!$B483+(365*24/12),DATA.SAGA!$B483+(365*48/12)),"*")</f>
        <v>45518</v>
      </c>
      <c r="H483" s="9" t="str">
        <f t="shared" si="40"/>
        <v>2024-2</v>
      </c>
      <c r="I483" s="7" t="str">
        <f>IF(DATA.SAGA!$I483="","*",YEAR(DATA.SAGA!$I483))</f>
        <v>*</v>
      </c>
      <c r="J483" s="9">
        <f ca="1">IF($D483="Formado",(DATA.SAGA!$I483-DATA.SAGA!$B483)/365*12,
IF(OR($D483="Pré-Inscrito",$D483="Matriculado",$D483="Pré-inscrito"),(TODAY()-DATA.SAGA!$B483)/365*12,"*"))</f>
        <v>7.1671232876712327</v>
      </c>
      <c r="K483" s="9" t="str">
        <f t="shared" ca="1" si="36"/>
        <v>Matriculado</v>
      </c>
      <c r="L483" s="9" t="str">
        <f t="shared" ca="1" si="37"/>
        <v>*</v>
      </c>
      <c r="M483" s="7" t="str">
        <f t="shared" ca="1" si="38"/>
        <v>*</v>
      </c>
      <c r="N483" s="9" t="str">
        <f t="shared" si="39"/>
        <v>*</v>
      </c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7" t="str">
        <f>IF(LEFT(DATA.SAGA!$C484,8)="Mestrado","Mestrado",
IF(LEFT(DATA.SAGA!C484,9)="Doutorado","Doutorado",
"Pós-Doutorado"))</f>
        <v>Mestrado</v>
      </c>
      <c r="B484" s="7" t="str">
        <f>DATA.SAGA!$D484</f>
        <v>Carlos Eduardo Santos</v>
      </c>
      <c r="C484" s="7" t="str">
        <f>IF(DATA.SAGA!$F484="","Sem orientador",DATA.SAGA!$F484)</f>
        <v>FTO1101 - Agnaldo Lopes</v>
      </c>
      <c r="D484" s="7" t="str">
        <f>DATA.SAGA!$H484</f>
        <v>Matriculado</v>
      </c>
      <c r="E484" s="7" t="str">
        <f>IF(DATA.SAGA!J484="","*",DATA.SAGA!J484)</f>
        <v>RJ</v>
      </c>
      <c r="F484" s="7">
        <f>YEAR(DATA.SAGA!$B484)</f>
        <v>2022</v>
      </c>
      <c r="G484" s="8">
        <f>IF(OR($D484="Pré-Inscrito",$D484="Matriculado",$D484="Trancado"),
IF($A484="Mestrado",DATA.SAGA!$B484+(365*24/12),DATA.SAGA!$B484+(365*48/12)),"*")</f>
        <v>45518</v>
      </c>
      <c r="H484" s="9" t="str">
        <f t="shared" si="40"/>
        <v>2024-2</v>
      </c>
      <c r="I484" s="7" t="str">
        <f>IF(DATA.SAGA!$I484="","*",YEAR(DATA.SAGA!$I484))</f>
        <v>*</v>
      </c>
      <c r="J484" s="9">
        <f ca="1">IF($D484="Formado",(DATA.SAGA!$I484-DATA.SAGA!$B484)/365*12,
IF(OR($D484="Pré-Inscrito",$D484="Matriculado",$D484="Pré-inscrito"),(TODAY()-DATA.SAGA!$B484)/365*12,"*"))</f>
        <v>7.1671232876712327</v>
      </c>
      <c r="K484" s="9" t="str">
        <f t="shared" ca="1" si="36"/>
        <v>Matriculado</v>
      </c>
      <c r="L484" s="9" t="str">
        <f t="shared" ca="1" si="37"/>
        <v>*</v>
      </c>
      <c r="M484" s="7" t="str">
        <f t="shared" ca="1" si="38"/>
        <v>*</v>
      </c>
      <c r="N484" s="9" t="str">
        <f t="shared" si="39"/>
        <v>*</v>
      </c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7" t="str">
        <f>IF(LEFT(DATA.SAGA!$C485,8)="Mestrado","Mestrado",
IF(LEFT(DATA.SAGA!C485,9)="Doutorado","Doutorado",
"Pós-Doutorado"))</f>
        <v>Mestrado</v>
      </c>
      <c r="B485" s="7" t="str">
        <f>DATA.SAGA!$D485</f>
        <v>Carlos Roberto de Lima Passos</v>
      </c>
      <c r="C485" s="7" t="str">
        <f>IF(DATA.SAGA!$F485="","Sem orientador",DATA.SAGA!$F485)</f>
        <v>Sem orientador</v>
      </c>
      <c r="D485" s="7" t="str">
        <f>DATA.SAGA!$H485</f>
        <v>Trancado</v>
      </c>
      <c r="E485" s="7" t="str">
        <f>IF(DATA.SAGA!J485="","*",DATA.SAGA!J485)</f>
        <v>RJ</v>
      </c>
      <c r="F485" s="7">
        <f>YEAR(DATA.SAGA!$B485)</f>
        <v>2022</v>
      </c>
      <c r="G485" s="8">
        <f>IF(OR($D485="Pré-Inscrito",$D485="Matriculado",$D485="Trancado"),
IF($A485="Mestrado",DATA.SAGA!$B485+(365*24/12),DATA.SAGA!$B485+(365*48/12)),"*")</f>
        <v>45518</v>
      </c>
      <c r="H485" s="9" t="str">
        <f t="shared" si="40"/>
        <v>*</v>
      </c>
      <c r="I485" s="7" t="str">
        <f>IF(DATA.SAGA!$I485="","*",YEAR(DATA.SAGA!$I485))</f>
        <v>*</v>
      </c>
      <c r="J485" s="9" t="str">
        <f ca="1">IF($D485="Formado",(DATA.SAGA!$I485-DATA.SAGA!$B485)/365*12,
IF(OR($D485="Pré-Inscrito",$D485="Matriculado",$D485="Pré-inscrito"),(TODAY()-DATA.SAGA!$B485)/365*12,"*"))</f>
        <v>*</v>
      </c>
      <c r="K485" s="9" t="str">
        <f t="shared" si="36"/>
        <v>Trancado</v>
      </c>
      <c r="L485" s="9" t="str">
        <f t="shared" si="37"/>
        <v>*</v>
      </c>
      <c r="M485" s="7" t="str">
        <f t="shared" ca="1" si="38"/>
        <v>*</v>
      </c>
      <c r="N485" s="9" t="str">
        <f t="shared" si="39"/>
        <v>*</v>
      </c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7" t="str">
        <f>IF(LEFT(DATA.SAGA!$C486,8)="Mestrado","Mestrado",
IF(LEFT(DATA.SAGA!C486,9)="Doutorado","Doutorado",
"Pós-Doutorado"))</f>
        <v>Mestrado</v>
      </c>
      <c r="B486" s="7" t="str">
        <f>DATA.SAGA!$D486</f>
        <v>Daniella de Araújo Mello do Nascimento</v>
      </c>
      <c r="C486" s="7" t="str">
        <f>IF(DATA.SAGA!$F486="","Sem orientador",DATA.SAGA!$F486)</f>
        <v>Sem orientador</v>
      </c>
      <c r="D486" s="7" t="str">
        <f>DATA.SAGA!$H486</f>
        <v>Trancado</v>
      </c>
      <c r="E486" s="7" t="str">
        <f>IF(DATA.SAGA!J486="","*",DATA.SAGA!J486)</f>
        <v>RJ</v>
      </c>
      <c r="F486" s="7">
        <f>YEAR(DATA.SAGA!$B486)</f>
        <v>2022</v>
      </c>
      <c r="G486" s="8">
        <f>IF(OR($D486="Pré-Inscrito",$D486="Matriculado",$D486="Trancado"),
IF($A486="Mestrado",DATA.SAGA!$B486+(365*24/12),DATA.SAGA!$B486+(365*48/12)),"*")</f>
        <v>45518</v>
      </c>
      <c r="H486" s="9" t="str">
        <f t="shared" si="40"/>
        <v>*</v>
      </c>
      <c r="I486" s="7" t="str">
        <f>IF(DATA.SAGA!$I486="","*",YEAR(DATA.SAGA!$I486))</f>
        <v>*</v>
      </c>
      <c r="J486" s="9" t="str">
        <f ca="1">IF($D486="Formado",(DATA.SAGA!$I486-DATA.SAGA!$B486)/365*12,
IF(OR($D486="Pré-Inscrito",$D486="Matriculado",$D486="Pré-inscrito"),(TODAY()-DATA.SAGA!$B486)/365*12,"*"))</f>
        <v>*</v>
      </c>
      <c r="K486" s="9" t="str">
        <f t="shared" si="36"/>
        <v>Trancado</v>
      </c>
      <c r="L486" s="9" t="str">
        <f t="shared" si="37"/>
        <v>*</v>
      </c>
      <c r="M486" s="7" t="str">
        <f t="shared" ca="1" si="38"/>
        <v>*</v>
      </c>
      <c r="N486" s="9" t="str">
        <f t="shared" si="39"/>
        <v>*</v>
      </c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7" t="str">
        <f>IF(LEFT(DATA.SAGA!$C487,8)="Mestrado","Mestrado",
IF(LEFT(DATA.SAGA!C487,9)="Doutorado","Doutorado",
"Pós-Doutorado"))</f>
        <v>Mestrado</v>
      </c>
      <c r="B487" s="7" t="str">
        <f>DATA.SAGA!$D487</f>
        <v>Daniely Costa Rosalino Lamin</v>
      </c>
      <c r="C487" s="7" t="str">
        <f>IF(DATA.SAGA!$F487="","Sem orientador",DATA.SAGA!$F487)</f>
        <v>FTO1111 - Laura Oliveira</v>
      </c>
      <c r="D487" s="7" t="str">
        <f>DATA.SAGA!$H487</f>
        <v>Matriculado</v>
      </c>
      <c r="E487" s="7" t="str">
        <f>IF(DATA.SAGA!J487="","*",DATA.SAGA!J487)</f>
        <v>RJ</v>
      </c>
      <c r="F487" s="7">
        <f>YEAR(DATA.SAGA!$B487)</f>
        <v>2022</v>
      </c>
      <c r="G487" s="8">
        <f>IF(OR($D487="Pré-Inscrito",$D487="Matriculado",$D487="Trancado"),
IF($A487="Mestrado",DATA.SAGA!$B487+(365*24/12),DATA.SAGA!$B487+(365*48/12)),"*")</f>
        <v>45518</v>
      </c>
      <c r="H487" s="9" t="str">
        <f t="shared" si="40"/>
        <v>2024-2</v>
      </c>
      <c r="I487" s="7" t="str">
        <f>IF(DATA.SAGA!$I487="","*",YEAR(DATA.SAGA!$I487))</f>
        <v>*</v>
      </c>
      <c r="J487" s="9">
        <f ca="1">IF($D487="Formado",(DATA.SAGA!$I487-DATA.SAGA!$B487)/365*12,
IF(OR($D487="Pré-Inscrito",$D487="Matriculado",$D487="Pré-inscrito"),(TODAY()-DATA.SAGA!$B487)/365*12,"*"))</f>
        <v>7.1671232876712327</v>
      </c>
      <c r="K487" s="9" t="str">
        <f t="shared" ca="1" si="36"/>
        <v>Matriculado</v>
      </c>
      <c r="L487" s="9" t="str">
        <f t="shared" ca="1" si="37"/>
        <v>*</v>
      </c>
      <c r="M487" s="7" t="str">
        <f t="shared" ca="1" si="38"/>
        <v>*</v>
      </c>
      <c r="N487" s="9" t="str">
        <f t="shared" si="39"/>
        <v>*</v>
      </c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7" t="str">
        <f>IF(LEFT(DATA.SAGA!$C488,8)="Mestrado","Mestrado",
IF(LEFT(DATA.SAGA!C488,9)="Doutorado","Doutorado",
"Pós-Doutorado"))</f>
        <v>Mestrado</v>
      </c>
      <c r="B488" s="7" t="str">
        <f>DATA.SAGA!$D488</f>
        <v>Eduardo Santos da Costa Moreira</v>
      </c>
      <c r="C488" s="7" t="str">
        <f>IF(DATA.SAGA!$F488="","Sem orientador",DATA.SAGA!$F488)</f>
        <v>FTO1111 - Laura Oliveira</v>
      </c>
      <c r="D488" s="7" t="str">
        <f>DATA.SAGA!$H488</f>
        <v>Matriculado</v>
      </c>
      <c r="E488" s="7" t="str">
        <f>IF(DATA.SAGA!J488="","*",DATA.SAGA!J488)</f>
        <v>RJ</v>
      </c>
      <c r="F488" s="7">
        <f>YEAR(DATA.SAGA!$B488)</f>
        <v>2022</v>
      </c>
      <c r="G488" s="8">
        <f>IF(OR($D488="Pré-Inscrito",$D488="Matriculado",$D488="Trancado"),
IF($A488="Mestrado",DATA.SAGA!$B488+(365*24/12),DATA.SAGA!$B488+(365*48/12)),"*")</f>
        <v>45518</v>
      </c>
      <c r="H488" s="9" t="str">
        <f t="shared" si="40"/>
        <v>2024-2</v>
      </c>
      <c r="I488" s="7" t="str">
        <f>IF(DATA.SAGA!$I488="","*",YEAR(DATA.SAGA!$I488))</f>
        <v>*</v>
      </c>
      <c r="J488" s="9">
        <f ca="1">IF($D488="Formado",(DATA.SAGA!$I488-DATA.SAGA!$B488)/365*12,
IF(OR($D488="Pré-Inscrito",$D488="Matriculado",$D488="Pré-inscrito"),(TODAY()-DATA.SAGA!$B488)/365*12,"*"))</f>
        <v>7.1671232876712327</v>
      </c>
      <c r="K488" s="9" t="str">
        <f t="shared" ca="1" si="36"/>
        <v>Matriculado</v>
      </c>
      <c r="L488" s="9" t="str">
        <f t="shared" ca="1" si="37"/>
        <v>*</v>
      </c>
      <c r="M488" s="7" t="str">
        <f t="shared" ca="1" si="38"/>
        <v>*</v>
      </c>
      <c r="N488" s="9" t="str">
        <f t="shared" si="39"/>
        <v>*</v>
      </c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7" t="str">
        <f>IF(LEFT(DATA.SAGA!$C489,8)="Mestrado","Mestrado",
IF(LEFT(DATA.SAGA!C489,9)="Doutorado","Doutorado",
"Pós-Doutorado"))</f>
        <v>Mestrado</v>
      </c>
      <c r="B489" s="7" t="str">
        <f>DATA.SAGA!$D489</f>
        <v>Ermelinda de Fatima Macedo da Silva</v>
      </c>
      <c r="C489" s="7" t="str">
        <f>IF(DATA.SAGA!$F489="","Sem orientador",DATA.SAGA!$F489)</f>
        <v>FTO1157 - Luciana Lunkes</v>
      </c>
      <c r="D489" s="7" t="str">
        <f>DATA.SAGA!$H489</f>
        <v>Cancelada</v>
      </c>
      <c r="E489" s="7" t="str">
        <f>IF(DATA.SAGA!J489="","*",DATA.SAGA!J489)</f>
        <v>RJ</v>
      </c>
      <c r="F489" s="7">
        <f>YEAR(DATA.SAGA!$B489)</f>
        <v>2022</v>
      </c>
      <c r="G489" s="8" t="str">
        <f>IF(OR($D489="Pré-Inscrito",$D489="Matriculado",$D489="Trancado"),
IF($A489="Mestrado",DATA.SAGA!$B489+(365*24/12),DATA.SAGA!$B489+(365*48/12)),"*")</f>
        <v>*</v>
      </c>
      <c r="H489" s="9" t="str">
        <f t="shared" si="40"/>
        <v>*</v>
      </c>
      <c r="I489" s="7" t="str">
        <f>IF(DATA.SAGA!$I489="","*",YEAR(DATA.SAGA!$I489))</f>
        <v>*</v>
      </c>
      <c r="J489" s="9" t="str">
        <f ca="1">IF($D489="Formado",(DATA.SAGA!$I489-DATA.SAGA!$B489)/365*12,
IF(OR($D489="Pré-Inscrito",$D489="Matriculado",$D489="Pré-inscrito"),(TODAY()-DATA.SAGA!$B489)/365*12,"*"))</f>
        <v>*</v>
      </c>
      <c r="K489" s="9" t="str">
        <f t="shared" ca="1" si="36"/>
        <v>JUBILAR</v>
      </c>
      <c r="L489" s="9" t="str">
        <f t="shared" ca="1" si="37"/>
        <v>*</v>
      </c>
      <c r="M489" s="7" t="str">
        <f t="shared" ca="1" si="38"/>
        <v>*</v>
      </c>
      <c r="N489" s="9" t="str">
        <f t="shared" si="39"/>
        <v>*</v>
      </c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7" t="str">
        <f>IF(LEFT(DATA.SAGA!$C490,8)="Mestrado","Mestrado",
IF(LEFT(DATA.SAGA!C490,9)="Doutorado","Doutorado",
"Pós-Doutorado"))</f>
        <v>Mestrado</v>
      </c>
      <c r="B490" s="7" t="str">
        <f>DATA.SAGA!$D490</f>
        <v>Fernando Kerysson Coimbra Batista</v>
      </c>
      <c r="C490" s="7" t="str">
        <f>IF(DATA.SAGA!$F490="","Sem orientador",DATA.SAGA!$F490)</f>
        <v>FTO1063 - Luis Felipe Reis</v>
      </c>
      <c r="D490" s="7" t="str">
        <f>DATA.SAGA!$H490</f>
        <v>Matriculado</v>
      </c>
      <c r="E490" s="7" t="str">
        <f>IF(DATA.SAGA!J490="","*",DATA.SAGA!J490)</f>
        <v>PA</v>
      </c>
      <c r="F490" s="7">
        <f>YEAR(DATA.SAGA!$B490)</f>
        <v>2022</v>
      </c>
      <c r="G490" s="8">
        <f>IF(OR($D490="Pré-Inscrito",$D490="Matriculado",$D490="Trancado"),
IF($A490="Mestrado",DATA.SAGA!$B490+(365*24/12),DATA.SAGA!$B490+(365*48/12)),"*")</f>
        <v>45518</v>
      </c>
      <c r="H490" s="9" t="str">
        <f t="shared" si="40"/>
        <v>2024-2</v>
      </c>
      <c r="I490" s="7" t="str">
        <f>IF(DATA.SAGA!$I490="","*",YEAR(DATA.SAGA!$I490))</f>
        <v>*</v>
      </c>
      <c r="J490" s="9">
        <f ca="1">IF($D490="Formado",(DATA.SAGA!$I490-DATA.SAGA!$B490)/365*12,
IF(OR($D490="Pré-Inscrito",$D490="Matriculado",$D490="Pré-inscrito"),(TODAY()-DATA.SAGA!$B490)/365*12,"*"))</f>
        <v>7.1671232876712327</v>
      </c>
      <c r="K490" s="9" t="str">
        <f t="shared" ca="1" si="36"/>
        <v>Matriculado</v>
      </c>
      <c r="L490" s="9" t="str">
        <f t="shared" ca="1" si="37"/>
        <v>*</v>
      </c>
      <c r="M490" s="7" t="str">
        <f t="shared" ca="1" si="38"/>
        <v>*</v>
      </c>
      <c r="N490" s="9" t="str">
        <f t="shared" si="39"/>
        <v>*</v>
      </c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7" t="str">
        <f>IF(LEFT(DATA.SAGA!$C491,8)="Mestrado","Mestrado",
IF(LEFT(DATA.SAGA!C491,9)="Doutorado","Doutorado",
"Pós-Doutorado"))</f>
        <v>Mestrado</v>
      </c>
      <c r="B491" s="7" t="str">
        <f>DATA.SAGA!$D491</f>
        <v>João Eduardo Machado da Costa Antunes</v>
      </c>
      <c r="C491" s="7" t="str">
        <f>IF(DATA.SAGA!$F491="","Sem orientador",DATA.SAGA!$F491)</f>
        <v>EDF1107 - Fabio Anjos</v>
      </c>
      <c r="D491" s="7" t="str">
        <f>DATA.SAGA!$H491</f>
        <v>Matriculado</v>
      </c>
      <c r="E491" s="7" t="str">
        <f>IF(DATA.SAGA!J491="","*",DATA.SAGA!J491)</f>
        <v>MG</v>
      </c>
      <c r="F491" s="7">
        <f>YEAR(DATA.SAGA!$B491)</f>
        <v>2022</v>
      </c>
      <c r="G491" s="8">
        <f>IF(OR($D491="Pré-Inscrito",$D491="Matriculado",$D491="Trancado"),
IF($A491="Mestrado",DATA.SAGA!$B491+(365*24/12),DATA.SAGA!$B491+(365*48/12)),"*")</f>
        <v>45518</v>
      </c>
      <c r="H491" s="9" t="str">
        <f t="shared" si="40"/>
        <v>2024-2</v>
      </c>
      <c r="I491" s="7" t="str">
        <f>IF(DATA.SAGA!$I491="","*",YEAR(DATA.SAGA!$I491))</f>
        <v>*</v>
      </c>
      <c r="J491" s="9">
        <f ca="1">IF($D491="Formado",(DATA.SAGA!$I491-DATA.SAGA!$B491)/365*12,
IF(OR($D491="Pré-Inscrito",$D491="Matriculado",$D491="Pré-inscrito"),(TODAY()-DATA.SAGA!$B491)/365*12,"*"))</f>
        <v>7.1671232876712327</v>
      </c>
      <c r="K491" s="9" t="str">
        <f t="shared" ca="1" si="36"/>
        <v>Matriculado</v>
      </c>
      <c r="L491" s="9" t="str">
        <f t="shared" ca="1" si="37"/>
        <v>*</v>
      </c>
      <c r="M491" s="7" t="str">
        <f t="shared" ca="1" si="38"/>
        <v>*</v>
      </c>
      <c r="N491" s="9" t="str">
        <f t="shared" si="39"/>
        <v>*</v>
      </c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7" t="str">
        <f>IF(LEFT(DATA.SAGA!$C492,8)="Mestrado","Mestrado",
IF(LEFT(DATA.SAGA!C492,9)="Doutorado","Doutorado",
"Pós-Doutorado"))</f>
        <v>Doutorado</v>
      </c>
      <c r="B492" s="7" t="str">
        <f>DATA.SAGA!$D492</f>
        <v>João Paulo Arruda de Oliveira</v>
      </c>
      <c r="C492" s="7" t="str">
        <f>IF(DATA.SAGA!$F492="","Sem orientador",DATA.SAGA!$F492)</f>
        <v>FTO1063 - Luis Felipe Reis</v>
      </c>
      <c r="D492" s="7" t="str">
        <f>DATA.SAGA!$H492</f>
        <v>Matriculado</v>
      </c>
      <c r="E492" s="7" t="str">
        <f>IF(DATA.SAGA!J492="","*",DATA.SAGA!J492)</f>
        <v>TO</v>
      </c>
      <c r="F492" s="7">
        <f>YEAR(DATA.SAGA!$B492)</f>
        <v>2022</v>
      </c>
      <c r="G492" s="8">
        <f>IF(OR($D492="Pré-Inscrito",$D492="Matriculado",$D492="Trancado"),
IF($A492="Mestrado",DATA.SAGA!$B492+(365*24/12),DATA.SAGA!$B492+(365*48/12)),"*")</f>
        <v>46248</v>
      </c>
      <c r="H492" s="9" t="str">
        <f t="shared" si="40"/>
        <v>2026-2</v>
      </c>
      <c r="I492" s="7" t="str">
        <f>IF(DATA.SAGA!$I492="","*",YEAR(DATA.SAGA!$I492))</f>
        <v>*</v>
      </c>
      <c r="J492" s="9">
        <f ca="1">IF($D492="Formado",(DATA.SAGA!$I492-DATA.SAGA!$B492)/365*12,
IF(OR($D492="Pré-Inscrito",$D492="Matriculado",$D492="Pré-inscrito"),(TODAY()-DATA.SAGA!$B492)/365*12,"*"))</f>
        <v>7.1671232876712327</v>
      </c>
      <c r="K492" s="9" t="str">
        <f t="shared" ca="1" si="36"/>
        <v>Matriculado</v>
      </c>
      <c r="L492" s="9" t="str">
        <f t="shared" ca="1" si="37"/>
        <v>*</v>
      </c>
      <c r="M492" s="7" t="str">
        <f t="shared" ca="1" si="38"/>
        <v>*</v>
      </c>
      <c r="N492" s="9" t="str">
        <f t="shared" si="39"/>
        <v>Sim</v>
      </c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7" t="str">
        <f>IF(LEFT(DATA.SAGA!$C493,8)="Mestrado","Mestrado",
IF(LEFT(DATA.SAGA!C493,9)="Doutorado","Doutorado",
"Pós-Doutorado"))</f>
        <v>Doutorado</v>
      </c>
      <c r="B493" s="7" t="str">
        <f>DATA.SAGA!$D493</f>
        <v>Julio Cesar de Oliveira Muniz Cunha</v>
      </c>
      <c r="C493" s="7" t="str">
        <f>IF(DATA.SAGA!$F493="","Sem orientador",DATA.SAGA!$F493)</f>
        <v>FTO1140 - Igor Jesus</v>
      </c>
      <c r="D493" s="7" t="str">
        <f>DATA.SAGA!$H493</f>
        <v>Matriculado</v>
      </c>
      <c r="E493" s="7" t="str">
        <f>IF(DATA.SAGA!J493="","*",DATA.SAGA!J493)</f>
        <v>RJ</v>
      </c>
      <c r="F493" s="7">
        <f>YEAR(DATA.SAGA!$B493)</f>
        <v>2022</v>
      </c>
      <c r="G493" s="8">
        <f>IF(OR($D493="Pré-Inscrito",$D493="Matriculado",$D493="Trancado"),
IF($A493="Mestrado",DATA.SAGA!$B493+(365*24/12),DATA.SAGA!$B493+(365*48/12)),"*")</f>
        <v>46248</v>
      </c>
      <c r="H493" s="9" t="str">
        <f t="shared" si="40"/>
        <v>2026-2</v>
      </c>
      <c r="I493" s="7" t="str">
        <f>IF(DATA.SAGA!$I493="","*",YEAR(DATA.SAGA!$I493))</f>
        <v>*</v>
      </c>
      <c r="J493" s="9">
        <f ca="1">IF($D493="Formado",(DATA.SAGA!$I493-DATA.SAGA!$B493)/365*12,
IF(OR($D493="Pré-Inscrito",$D493="Matriculado",$D493="Pré-inscrito"),(TODAY()-DATA.SAGA!$B493)/365*12,"*"))</f>
        <v>7.1671232876712327</v>
      </c>
      <c r="K493" s="9" t="str">
        <f t="shared" ca="1" si="36"/>
        <v>Matriculado</v>
      </c>
      <c r="L493" s="9" t="str">
        <f t="shared" ca="1" si="37"/>
        <v>*</v>
      </c>
      <c r="M493" s="7" t="str">
        <f t="shared" ca="1" si="38"/>
        <v>*</v>
      </c>
      <c r="N493" s="9" t="str">
        <f t="shared" si="39"/>
        <v>*</v>
      </c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7" t="str">
        <f>IF(LEFT(DATA.SAGA!$C494,8)="Mestrado","Mestrado",
IF(LEFT(DATA.SAGA!C494,9)="Doutorado","Doutorado",
"Pós-Doutorado"))</f>
        <v>Mestrado</v>
      </c>
      <c r="B494" s="7" t="str">
        <f>DATA.SAGA!$D494</f>
        <v>Leonardo Eglan Moreira da Costa</v>
      </c>
      <c r="C494" s="7" t="str">
        <f>IF(DATA.SAGA!$F494="","Sem orientador",DATA.SAGA!$F494)</f>
        <v>FTO1152 - Renato Almeida</v>
      </c>
      <c r="D494" s="7" t="str">
        <f>DATA.SAGA!$H494</f>
        <v>Matriculado</v>
      </c>
      <c r="E494" s="7" t="str">
        <f>IF(DATA.SAGA!J494="","*",DATA.SAGA!J494)</f>
        <v>RJ</v>
      </c>
      <c r="F494" s="7">
        <f>YEAR(DATA.SAGA!$B494)</f>
        <v>2022</v>
      </c>
      <c r="G494" s="8">
        <f>IF(OR($D494="Pré-Inscrito",$D494="Matriculado",$D494="Trancado"),
IF($A494="Mestrado",DATA.SAGA!$B494+(365*24/12),DATA.SAGA!$B494+(365*48/12)),"*")</f>
        <v>45518</v>
      </c>
      <c r="H494" s="9" t="str">
        <f t="shared" si="40"/>
        <v>2024-2</v>
      </c>
      <c r="I494" s="7" t="str">
        <f>IF(DATA.SAGA!$I494="","*",YEAR(DATA.SAGA!$I494))</f>
        <v>*</v>
      </c>
      <c r="J494" s="9">
        <f ca="1">IF($D494="Formado",(DATA.SAGA!$I494-DATA.SAGA!$B494)/365*12,
IF(OR($D494="Pré-Inscrito",$D494="Matriculado",$D494="Pré-inscrito"),(TODAY()-DATA.SAGA!$B494)/365*12,"*"))</f>
        <v>7.1671232876712327</v>
      </c>
      <c r="K494" s="9" t="str">
        <f t="shared" ca="1" si="36"/>
        <v>Matriculado</v>
      </c>
      <c r="L494" s="9" t="str">
        <f t="shared" ca="1" si="37"/>
        <v>*</v>
      </c>
      <c r="M494" s="7" t="str">
        <f t="shared" ca="1" si="38"/>
        <v>*</v>
      </c>
      <c r="N494" s="9" t="str">
        <f t="shared" si="39"/>
        <v>*</v>
      </c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7" t="str">
        <f>IF(LEFT(DATA.SAGA!$C495,8)="Mestrado","Mestrado",
IF(LEFT(DATA.SAGA!C495,9)="Doutorado","Doutorado",
"Pós-Doutorado"))</f>
        <v>Doutorado</v>
      </c>
      <c r="B495" s="7" t="str">
        <f>DATA.SAGA!$D495</f>
        <v>Luiza Ferreira Moreira</v>
      </c>
      <c r="C495" s="7" t="str">
        <f>IF(DATA.SAGA!$F495="","Sem orientador",DATA.SAGA!$F495)</f>
        <v>FTO1124 - Leandro Nogueira</v>
      </c>
      <c r="D495" s="7" t="str">
        <f>DATA.SAGA!$H495</f>
        <v>Matriculado</v>
      </c>
      <c r="E495" s="7" t="str">
        <f>IF(DATA.SAGA!J495="","*",DATA.SAGA!J495)</f>
        <v>RJ</v>
      </c>
      <c r="F495" s="7">
        <f>YEAR(DATA.SAGA!$B495)</f>
        <v>2022</v>
      </c>
      <c r="G495" s="8">
        <f>IF(OR($D495="Pré-Inscrito",$D495="Matriculado",$D495="Trancado"),
IF($A495="Mestrado",DATA.SAGA!$B495+(365*24/12),DATA.SAGA!$B495+(365*48/12)),"*")</f>
        <v>46248</v>
      </c>
      <c r="H495" s="9" t="str">
        <f t="shared" si="40"/>
        <v>2026-2</v>
      </c>
      <c r="I495" s="7" t="str">
        <f>IF(DATA.SAGA!$I495="","*",YEAR(DATA.SAGA!$I495))</f>
        <v>*</v>
      </c>
      <c r="J495" s="9">
        <f ca="1">IF($D495="Formado",(DATA.SAGA!$I495-DATA.SAGA!$B495)/365*12,
IF(OR($D495="Pré-Inscrito",$D495="Matriculado",$D495="Pré-inscrito"),(TODAY()-DATA.SAGA!$B495)/365*12,"*"))</f>
        <v>7.1671232876712327</v>
      </c>
      <c r="K495" s="9" t="str">
        <f t="shared" ca="1" si="36"/>
        <v>Matriculado</v>
      </c>
      <c r="L495" s="9" t="str">
        <f t="shared" ca="1" si="37"/>
        <v>*</v>
      </c>
      <c r="M495" s="7" t="str">
        <f t="shared" ca="1" si="38"/>
        <v>*</v>
      </c>
      <c r="N495" s="9" t="str">
        <f t="shared" si="39"/>
        <v>*</v>
      </c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7" t="str">
        <f>IF(LEFT(DATA.SAGA!$C496,8)="Mestrado","Mestrado",
IF(LEFT(DATA.SAGA!C496,9)="Doutorado","Doutorado",
"Pós-Doutorado"))</f>
        <v>Mestrado</v>
      </c>
      <c r="B496" s="7" t="str">
        <f>DATA.SAGA!$D496</f>
        <v>Márcia Cristina Belino Tristão Bim</v>
      </c>
      <c r="C496" s="7" t="str">
        <f>IF(DATA.SAGA!$F496="","Sem orientador",DATA.SAGA!$F496)</f>
        <v>EDF1107 - Fabio Anjos</v>
      </c>
      <c r="D496" s="7" t="str">
        <f>DATA.SAGA!$H496</f>
        <v>Matriculado</v>
      </c>
      <c r="E496" s="7" t="str">
        <f>IF(DATA.SAGA!J496="","*",DATA.SAGA!J496)</f>
        <v>PR</v>
      </c>
      <c r="F496" s="7">
        <f>YEAR(DATA.SAGA!$B496)</f>
        <v>2022</v>
      </c>
      <c r="G496" s="8">
        <f>IF(OR($D496="Pré-Inscrito",$D496="Matriculado",$D496="Trancado"),
IF($A496="Mestrado",DATA.SAGA!$B496+(365*24/12),DATA.SAGA!$B496+(365*48/12)),"*")</f>
        <v>45518</v>
      </c>
      <c r="H496" s="9" t="str">
        <f t="shared" si="40"/>
        <v>2024-2</v>
      </c>
      <c r="I496" s="7" t="str">
        <f>IF(DATA.SAGA!$I496="","*",YEAR(DATA.SAGA!$I496))</f>
        <v>*</v>
      </c>
      <c r="J496" s="9">
        <f ca="1">IF($D496="Formado",(DATA.SAGA!$I496-DATA.SAGA!$B496)/365*12,
IF(OR($D496="Pré-Inscrito",$D496="Matriculado",$D496="Pré-inscrito"),(TODAY()-DATA.SAGA!$B496)/365*12,"*"))</f>
        <v>7.1671232876712327</v>
      </c>
      <c r="K496" s="9" t="str">
        <f t="shared" ca="1" si="36"/>
        <v>Matriculado</v>
      </c>
      <c r="L496" s="9" t="str">
        <f t="shared" ca="1" si="37"/>
        <v>*</v>
      </c>
      <c r="M496" s="7" t="str">
        <f t="shared" ca="1" si="38"/>
        <v>*</v>
      </c>
      <c r="N496" s="9" t="str">
        <f t="shared" si="39"/>
        <v>*</v>
      </c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7" t="str">
        <f>IF(LEFT(DATA.SAGA!$C497,8)="Mestrado","Mestrado",
IF(LEFT(DATA.SAGA!C497,9)="Doutorado","Doutorado",
"Pós-Doutorado"))</f>
        <v>Doutorado</v>
      </c>
      <c r="B497" s="7" t="str">
        <f>DATA.SAGA!$D497</f>
        <v>Pedro Teixeira Vidinha Rodrigues</v>
      </c>
      <c r="C497" s="7" t="str">
        <f>IF(DATA.SAGA!$F497="","Sem orientador",DATA.SAGA!$F497)</f>
        <v>FTO1124 - Leandro Nogueira</v>
      </c>
      <c r="D497" s="7" t="str">
        <f>DATA.SAGA!$H497</f>
        <v>Matriculado</v>
      </c>
      <c r="E497" s="7" t="str">
        <f>IF(DATA.SAGA!J497="","*",DATA.SAGA!J497)</f>
        <v>RJ</v>
      </c>
      <c r="F497" s="7">
        <f>YEAR(DATA.SAGA!$B497)</f>
        <v>2022</v>
      </c>
      <c r="G497" s="8">
        <f>IF(OR($D497="Pré-Inscrito",$D497="Matriculado",$D497="Trancado"),
IF($A497="Mestrado",DATA.SAGA!$B497+(365*24/12),DATA.SAGA!$B497+(365*48/12)),"*")</f>
        <v>46248</v>
      </c>
      <c r="H497" s="9" t="str">
        <f t="shared" si="40"/>
        <v>2026-2</v>
      </c>
      <c r="I497" s="7" t="str">
        <f>IF(DATA.SAGA!$I497="","*",YEAR(DATA.SAGA!$I497))</f>
        <v>*</v>
      </c>
      <c r="J497" s="9">
        <f ca="1">IF($D497="Formado",(DATA.SAGA!$I497-DATA.SAGA!$B497)/365*12,
IF(OR($D497="Pré-Inscrito",$D497="Matriculado",$D497="Pré-inscrito"),(TODAY()-DATA.SAGA!$B497)/365*12,"*"))</f>
        <v>7.1671232876712327</v>
      </c>
      <c r="K497" s="9" t="str">
        <f t="shared" ca="1" si="36"/>
        <v>Matriculado</v>
      </c>
      <c r="L497" s="9" t="str">
        <f t="shared" ca="1" si="37"/>
        <v>*</v>
      </c>
      <c r="M497" s="7" t="str">
        <f t="shared" ca="1" si="38"/>
        <v>*</v>
      </c>
      <c r="N497" s="9" t="str">
        <f t="shared" si="39"/>
        <v>Sim</v>
      </c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7" t="str">
        <f>IF(LEFT(DATA.SAGA!$C498,8)="Mestrado","Mestrado",
IF(LEFT(DATA.SAGA!C498,9)="Doutorado","Doutorado",
"Pós-Doutorado"))</f>
        <v>Mestrado</v>
      </c>
      <c r="B498" s="7" t="str">
        <f>DATA.SAGA!$D498</f>
        <v>Renan Pereira Campos</v>
      </c>
      <c r="C498" s="7" t="str">
        <f>IF(DATA.SAGA!$F498="","Sem orientador",DATA.SAGA!$F498)</f>
        <v>FTO1101 - Agnaldo Lopes</v>
      </c>
      <c r="D498" s="7" t="str">
        <f>DATA.SAGA!$H498</f>
        <v>Matriculado</v>
      </c>
      <c r="E498" s="7" t="str">
        <f>IF(DATA.SAGA!J498="","*",DATA.SAGA!J498)</f>
        <v>RJ</v>
      </c>
      <c r="F498" s="7">
        <f>YEAR(DATA.SAGA!$B498)</f>
        <v>2022</v>
      </c>
      <c r="G498" s="8">
        <f>IF(OR($D498="Pré-Inscrito",$D498="Matriculado",$D498="Trancado"),
IF($A498="Mestrado",DATA.SAGA!$B498+(365*24/12),DATA.SAGA!$B498+(365*48/12)),"*")</f>
        <v>45518</v>
      </c>
      <c r="H498" s="9" t="str">
        <f t="shared" si="40"/>
        <v>2024-2</v>
      </c>
      <c r="I498" s="7" t="str">
        <f>IF(DATA.SAGA!$I498="","*",YEAR(DATA.SAGA!$I498))</f>
        <v>*</v>
      </c>
      <c r="J498" s="9">
        <f ca="1">IF($D498="Formado",(DATA.SAGA!$I498-DATA.SAGA!$B498)/365*12,
IF(OR($D498="Pré-Inscrito",$D498="Matriculado",$D498="Pré-inscrito"),(TODAY()-DATA.SAGA!$B498)/365*12,"*"))</f>
        <v>7.1671232876712327</v>
      </c>
      <c r="K498" s="9" t="str">
        <f t="shared" ca="1" si="36"/>
        <v>Matriculado</v>
      </c>
      <c r="L498" s="9" t="str">
        <f t="shared" ca="1" si="37"/>
        <v>*</v>
      </c>
      <c r="M498" s="7" t="str">
        <f t="shared" ca="1" si="38"/>
        <v>*</v>
      </c>
      <c r="N498" s="9" t="str">
        <f t="shared" si="39"/>
        <v>*</v>
      </c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7" t="str">
        <f>IF(LEFT(DATA.SAGA!$C499,8)="Mestrado","Mestrado",
IF(LEFT(DATA.SAGA!C499,9)="Doutorado","Doutorado",
"Pós-Doutorado"))</f>
        <v>Mestrado</v>
      </c>
      <c r="B499" s="7" t="str">
        <f>DATA.SAGA!$D499</f>
        <v>Rodrigo Santos Felismino</v>
      </c>
      <c r="C499" s="7" t="str">
        <f>IF(DATA.SAGA!$F499="","Sem orientador",DATA.SAGA!$F499)</f>
        <v>FTO1152 - Renato Almeida</v>
      </c>
      <c r="D499" s="7" t="str">
        <f>DATA.SAGA!$H499</f>
        <v>Matriculado</v>
      </c>
      <c r="E499" s="7" t="str">
        <f>IF(DATA.SAGA!J499="","*",DATA.SAGA!J499)</f>
        <v>RJ</v>
      </c>
      <c r="F499" s="7">
        <f>YEAR(DATA.SAGA!$B499)</f>
        <v>2022</v>
      </c>
      <c r="G499" s="8">
        <f>IF(OR($D499="Pré-Inscrito",$D499="Matriculado",$D499="Trancado"),
IF($A499="Mestrado",DATA.SAGA!$B499+(365*24/12),DATA.SAGA!$B499+(365*48/12)),"*")</f>
        <v>45518</v>
      </c>
      <c r="H499" s="9" t="str">
        <f t="shared" si="40"/>
        <v>2024-2</v>
      </c>
      <c r="I499" s="7" t="str">
        <f>IF(DATA.SAGA!$I499="","*",YEAR(DATA.SAGA!$I499))</f>
        <v>*</v>
      </c>
      <c r="J499" s="9">
        <f ca="1">IF($D499="Formado",(DATA.SAGA!$I499-DATA.SAGA!$B499)/365*12,
IF(OR($D499="Pré-Inscrito",$D499="Matriculado",$D499="Pré-inscrito"),(TODAY()-DATA.SAGA!$B499)/365*12,"*"))</f>
        <v>7.1671232876712327</v>
      </c>
      <c r="K499" s="9" t="str">
        <f t="shared" ca="1" si="36"/>
        <v>Matriculado</v>
      </c>
      <c r="L499" s="9" t="str">
        <f t="shared" ca="1" si="37"/>
        <v>*</v>
      </c>
      <c r="M499" s="7" t="str">
        <f t="shared" ca="1" si="38"/>
        <v>*</v>
      </c>
      <c r="N499" s="9" t="str">
        <f t="shared" si="39"/>
        <v>*</v>
      </c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7" t="str">
        <f>IF(LEFT(DATA.SAGA!$C500,8)="Mestrado","Mestrado",
IF(LEFT(DATA.SAGA!C500,9)="Doutorado","Doutorado",
"Pós-Doutorado"))</f>
        <v>Mestrado</v>
      </c>
      <c r="B500" s="7" t="str">
        <f>DATA.SAGA!$D500</f>
        <v>Sidney Fernandes da Silva</v>
      </c>
      <c r="C500" s="7" t="str">
        <f>IF(DATA.SAGA!$F500="","Sem orientador",DATA.SAGA!$F500)</f>
        <v>FTO1101 - Agnaldo Lopes</v>
      </c>
      <c r="D500" s="7" t="str">
        <f>DATA.SAGA!$H500</f>
        <v>Matriculado</v>
      </c>
      <c r="E500" s="7" t="str">
        <f>IF(DATA.SAGA!J500="","*",DATA.SAGA!J500)</f>
        <v>RJ</v>
      </c>
      <c r="F500" s="7">
        <f>YEAR(DATA.SAGA!$B500)</f>
        <v>2022</v>
      </c>
      <c r="G500" s="8">
        <f>IF(OR($D500="Pré-Inscrito",$D500="Matriculado",$D500="Trancado"),
IF($A500="Mestrado",DATA.SAGA!$B500+(365*24/12),DATA.SAGA!$B500+(365*48/12)),"*")</f>
        <v>45518</v>
      </c>
      <c r="H500" s="9" t="str">
        <f t="shared" si="40"/>
        <v>2024-2</v>
      </c>
      <c r="I500" s="7" t="str">
        <f>IF(DATA.SAGA!$I500="","*",YEAR(DATA.SAGA!$I500))</f>
        <v>*</v>
      </c>
      <c r="J500" s="9">
        <f ca="1">IF($D500="Formado",(DATA.SAGA!$I500-DATA.SAGA!$B500)/365*12,
IF(OR($D500="Pré-Inscrito",$D500="Matriculado",$D500="Pré-inscrito"),(TODAY()-DATA.SAGA!$B500)/365*12,"*"))</f>
        <v>7.1671232876712327</v>
      </c>
      <c r="K500" s="9" t="str">
        <f t="shared" ca="1" si="36"/>
        <v>Matriculado</v>
      </c>
      <c r="L500" s="9" t="str">
        <f t="shared" ca="1" si="37"/>
        <v>*</v>
      </c>
      <c r="M500" s="7" t="str">
        <f t="shared" ca="1" si="38"/>
        <v>*</v>
      </c>
      <c r="N500" s="9" t="str">
        <f t="shared" si="39"/>
        <v>*</v>
      </c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7" t="str">
        <f>IF(LEFT(DATA.SAGA!$C501,8)="Mestrado","Mestrado",
IF(LEFT(DATA.SAGA!C501,9)="Doutorado","Doutorado",
"Pós-Doutorado"))</f>
        <v>Mestrado</v>
      </c>
      <c r="B501" s="7" t="str">
        <f>DATA.SAGA!$D501</f>
        <v>Silane dos Santos Sousa</v>
      </c>
      <c r="C501" s="7" t="str">
        <f>IF(DATA.SAGA!$F501="","Sem orientador",DATA.SAGA!$F501)</f>
        <v>FTO1111 - Laura Oliveira</v>
      </c>
      <c r="D501" s="7" t="str">
        <f>DATA.SAGA!$H501</f>
        <v>Cancelada</v>
      </c>
      <c r="E501" s="7" t="str">
        <f>IF(DATA.SAGA!J501="","*",DATA.SAGA!J501)</f>
        <v>-</v>
      </c>
      <c r="F501" s="7">
        <f>YEAR(DATA.SAGA!$B501)</f>
        <v>2022</v>
      </c>
      <c r="G501" s="8" t="str">
        <f>IF(OR($D501="Pré-Inscrito",$D501="Matriculado",$D501="Trancado"),
IF($A501="Mestrado",DATA.SAGA!$B501+(365*24/12),DATA.SAGA!$B501+(365*48/12)),"*")</f>
        <v>*</v>
      </c>
      <c r="H501" s="9" t="str">
        <f t="shared" si="40"/>
        <v>*</v>
      </c>
      <c r="I501" s="7" t="str">
        <f>IF(DATA.SAGA!$I501="","*",YEAR(DATA.SAGA!$I501))</f>
        <v>*</v>
      </c>
      <c r="J501" s="9" t="str">
        <f ca="1">IF($D501="Formado",(DATA.SAGA!$I501-DATA.SAGA!$B501)/365*12,
IF(OR($D501="Pré-Inscrito",$D501="Matriculado",$D501="Pré-inscrito"),(TODAY()-DATA.SAGA!$B501)/365*12,"*"))</f>
        <v>*</v>
      </c>
      <c r="K501" s="9" t="str">
        <f t="shared" ca="1" si="36"/>
        <v>JUBILAR</v>
      </c>
      <c r="L501" s="9" t="str">
        <f t="shared" ca="1" si="37"/>
        <v>*</v>
      </c>
      <c r="M501" s="7" t="str">
        <f t="shared" ca="1" si="38"/>
        <v>*</v>
      </c>
      <c r="N501" s="9" t="str">
        <f t="shared" si="39"/>
        <v>*</v>
      </c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7" t="str">
        <f>IF(LEFT(DATA.SAGA!$C502,8)="Mestrado","Mestrado",
IF(LEFT(DATA.SAGA!C502,9)="Doutorado","Doutorado",
"Pós-Doutorado"))</f>
        <v>Mestrado</v>
      </c>
      <c r="B502" s="7" t="str">
        <f>DATA.SAGA!$D502</f>
        <v>Valéria Oliveira dos Santos Nepomoceno</v>
      </c>
      <c r="C502" s="7" t="str">
        <f>IF(DATA.SAGA!$F502="","Sem orientador",DATA.SAGA!$F502)</f>
        <v>FTO1157 - Luciana Lunkes</v>
      </c>
      <c r="D502" s="7" t="str">
        <f>DATA.SAGA!$H502</f>
        <v>Cancelada</v>
      </c>
      <c r="E502" s="7" t="str">
        <f>IF(DATA.SAGA!J502="","*",DATA.SAGA!J502)</f>
        <v>-</v>
      </c>
      <c r="F502" s="7">
        <f>YEAR(DATA.SAGA!$B502)</f>
        <v>2022</v>
      </c>
      <c r="G502" s="8" t="str">
        <f>IF(OR($D502="Pré-Inscrito",$D502="Matriculado",$D502="Trancado"),
IF($A502="Mestrado",DATA.SAGA!$B502+(365*24/12),DATA.SAGA!$B502+(365*48/12)),"*")</f>
        <v>*</v>
      </c>
      <c r="H502" s="9" t="str">
        <f t="shared" si="40"/>
        <v>*</v>
      </c>
      <c r="I502" s="7" t="str">
        <f>IF(DATA.SAGA!$I502="","*",YEAR(DATA.SAGA!$I502))</f>
        <v>*</v>
      </c>
      <c r="J502" s="9" t="str">
        <f ca="1">IF($D502="Formado",(DATA.SAGA!$I502-DATA.SAGA!$B502)/365*12,
IF(OR($D502="Pré-Inscrito",$D502="Matriculado",$D502="Pré-inscrito"),(TODAY()-DATA.SAGA!$B502)/365*12,"*"))</f>
        <v>*</v>
      </c>
      <c r="K502" s="9" t="str">
        <f t="shared" ca="1" si="36"/>
        <v>JUBILAR</v>
      </c>
      <c r="L502" s="9" t="str">
        <f t="shared" ca="1" si="37"/>
        <v>*</v>
      </c>
      <c r="M502" s="7" t="str">
        <f t="shared" ca="1" si="38"/>
        <v>*</v>
      </c>
      <c r="N502" s="9" t="str">
        <f t="shared" si="39"/>
        <v>*</v>
      </c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7" t="str">
        <f>IF(LEFT(DATA.SAGA!$C503,8)="Mestrado","Mestrado",
IF(LEFT(DATA.SAGA!C503,9)="Doutorado","Doutorado",
"Pós-Doutorado"))</f>
        <v>Doutorado</v>
      </c>
      <c r="B503" s="7" t="str">
        <f>DATA.SAGA!$D503</f>
        <v>Willy de Vasconcellos Bento</v>
      </c>
      <c r="C503" s="7" t="str">
        <f>IF(DATA.SAGA!$F503="","Sem orientador",DATA.SAGA!$F503)</f>
        <v>FTO1096 - Arthur Ferreira</v>
      </c>
      <c r="D503" s="7" t="str">
        <f>DATA.SAGA!$H503</f>
        <v>Matriculado</v>
      </c>
      <c r="E503" s="7" t="str">
        <f>IF(DATA.SAGA!J503="","*",DATA.SAGA!J503)</f>
        <v>RJ</v>
      </c>
      <c r="F503" s="7">
        <f>YEAR(DATA.SAGA!$B503)</f>
        <v>2022</v>
      </c>
      <c r="G503" s="8">
        <f>IF(OR($D503="Pré-Inscrito",$D503="Matriculado",$D503="Trancado"),
IF($A503="Mestrado",DATA.SAGA!$B503+(365*24/12),DATA.SAGA!$B503+(365*48/12)),"*")</f>
        <v>46248</v>
      </c>
      <c r="H503" s="9" t="str">
        <f t="shared" si="40"/>
        <v>2026-2</v>
      </c>
      <c r="I503" s="7" t="str">
        <f>IF(DATA.SAGA!$I503="","*",YEAR(DATA.SAGA!$I503))</f>
        <v>*</v>
      </c>
      <c r="J503" s="9">
        <f ca="1">IF($D503="Formado",(DATA.SAGA!$I503-DATA.SAGA!$B503)/365*12,
IF(OR($D503="Pré-Inscrito",$D503="Matriculado",$D503="Pré-inscrito"),(TODAY()-DATA.SAGA!$B503)/365*12,"*"))</f>
        <v>7.1671232876712327</v>
      </c>
      <c r="K503" s="9" t="str">
        <f t="shared" ca="1" si="36"/>
        <v>Matriculado</v>
      </c>
      <c r="L503" s="9" t="str">
        <f t="shared" ca="1" si="37"/>
        <v>*</v>
      </c>
      <c r="M503" s="7" t="str">
        <f t="shared" ca="1" si="38"/>
        <v>*</v>
      </c>
      <c r="N503" s="9" t="str">
        <f t="shared" si="39"/>
        <v>*</v>
      </c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7" t="str">
        <f>IF(LEFT(DATA.SAGA!$C504,8)="Mestrado","Mestrado",
IF(LEFT(DATA.SAGA!C504,9)="Doutorado","Doutorado",
"Pós-Doutorado"))</f>
        <v>Doutorado</v>
      </c>
      <c r="B504" s="7" t="str">
        <f>DATA.SAGA!$D504</f>
        <v>Ygor Teixeira da Silva</v>
      </c>
      <c r="C504" s="7" t="str">
        <f>IF(DATA.SAGA!$F504="","Sem orientador",DATA.SAGA!$F504)</f>
        <v>FTO1140 - Igor Jesus</v>
      </c>
      <c r="D504" s="7" t="str">
        <f>DATA.SAGA!$H504</f>
        <v>Matriculado</v>
      </c>
      <c r="E504" s="7" t="str">
        <f>IF(DATA.SAGA!J504="","*",DATA.SAGA!J504)</f>
        <v>RJ</v>
      </c>
      <c r="F504" s="7">
        <f>YEAR(DATA.SAGA!$B504)</f>
        <v>2022</v>
      </c>
      <c r="G504" s="8">
        <f>IF(OR($D504="Pré-Inscrito",$D504="Matriculado",$D504="Trancado"),
IF($A504="Mestrado",DATA.SAGA!$B504+(365*24/12),DATA.SAGA!$B504+(365*48/12)),"*")</f>
        <v>46248</v>
      </c>
      <c r="H504" s="9" t="str">
        <f t="shared" si="40"/>
        <v>2026-2</v>
      </c>
      <c r="I504" s="7" t="str">
        <f>IF(DATA.SAGA!$I504="","*",YEAR(DATA.SAGA!$I504))</f>
        <v>*</v>
      </c>
      <c r="J504" s="9">
        <f ca="1">IF($D504="Formado",(DATA.SAGA!$I504-DATA.SAGA!$B504)/365*12,
IF(OR($D504="Pré-Inscrito",$D504="Matriculado",$D504="Pré-inscrito"),(TODAY()-DATA.SAGA!$B504)/365*12,"*"))</f>
        <v>7.1671232876712327</v>
      </c>
      <c r="K504" s="9" t="str">
        <f t="shared" ca="1" si="36"/>
        <v>Matriculado</v>
      </c>
      <c r="L504" s="9" t="str">
        <f t="shared" ca="1" si="37"/>
        <v>*</v>
      </c>
      <c r="M504" s="7" t="str">
        <f t="shared" ca="1" si="38"/>
        <v>*</v>
      </c>
      <c r="N504" s="9" t="str">
        <f t="shared" si="39"/>
        <v>*</v>
      </c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7" t="str">
        <f>IF(LEFT(DATA.SAGA!$C505,8)="Mestrado","Mestrado",
IF(LEFT(DATA.SAGA!C505,9)="Doutorado","Doutorado",
"Pós-Doutorado"))</f>
        <v>Mestrado</v>
      </c>
      <c r="B505" s="7" t="str">
        <f>DATA.SAGA!$D505</f>
        <v>Adriana Tavares Kelesoglu</v>
      </c>
      <c r="C505" s="7" t="str">
        <f>IF(DATA.SAGA!$F505="","Sem orientador",DATA.SAGA!$F505)</f>
        <v>Sem orientador</v>
      </c>
      <c r="D505" s="7" t="str">
        <f>DATA.SAGA!$H505</f>
        <v>Trancado</v>
      </c>
      <c r="E505" s="7" t="str">
        <f>IF(DATA.SAGA!J505="","*",DATA.SAGA!J505)</f>
        <v>RJ</v>
      </c>
      <c r="F505" s="7">
        <f>YEAR(DATA.SAGA!$B505)</f>
        <v>2022</v>
      </c>
      <c r="G505" s="8">
        <f>IF(OR($D505="Pré-Inscrito",$D505="Matriculado",$D505="Trancado"),
IF($A505="Mestrado",DATA.SAGA!$B505+(365*24/12),DATA.SAGA!$B505+(365*48/12)),"*")</f>
        <v>45532</v>
      </c>
      <c r="H505" s="9" t="str">
        <f t="shared" si="40"/>
        <v>*</v>
      </c>
      <c r="I505" s="7" t="str">
        <f>IF(DATA.SAGA!$I505="","*",YEAR(DATA.SAGA!$I505))</f>
        <v>*</v>
      </c>
      <c r="J505" s="9" t="str">
        <f ca="1">IF($D505="Formado",(DATA.SAGA!$I505-DATA.SAGA!$B505)/365*12,
IF(OR($D505="Pré-Inscrito",$D505="Matriculado",$D505="Pré-inscrito"),(TODAY()-DATA.SAGA!$B505)/365*12,"*"))</f>
        <v>*</v>
      </c>
      <c r="K505" s="9" t="str">
        <f t="shared" si="36"/>
        <v>Trancado</v>
      </c>
      <c r="L505" s="9" t="str">
        <f t="shared" si="37"/>
        <v>*</v>
      </c>
      <c r="M505" s="7" t="str">
        <f t="shared" ca="1" si="38"/>
        <v>*</v>
      </c>
      <c r="N505" s="9" t="str">
        <f t="shared" si="39"/>
        <v>*</v>
      </c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7" t="str">
        <f>IF(LEFT(DATA.SAGA!$C506,8)="Mestrado","Mestrado",
IF(LEFT(DATA.SAGA!C506,9)="Doutorado","Doutorado",
"Pós-Doutorado"))</f>
        <v>Mestrado</v>
      </c>
      <c r="B506" s="7" t="str">
        <f>DATA.SAGA!$D506</f>
        <v>Maria José Soares Azevedo</v>
      </c>
      <c r="C506" s="7" t="str">
        <f>IF(DATA.SAGA!$F506="","Sem orientador",DATA.SAGA!$F506)</f>
        <v>Sem orientador</v>
      </c>
      <c r="D506" s="7" t="str">
        <f>DATA.SAGA!$H506</f>
        <v>Trancado</v>
      </c>
      <c r="E506" s="7" t="str">
        <f>IF(DATA.SAGA!J506="","*",DATA.SAGA!J506)</f>
        <v>RJ</v>
      </c>
      <c r="F506" s="7">
        <f>YEAR(DATA.SAGA!$B506)</f>
        <v>2022</v>
      </c>
      <c r="G506" s="8">
        <f>IF(OR($D506="Pré-Inscrito",$D506="Matriculado",$D506="Trancado"),
IF($A506="Mestrado",DATA.SAGA!$B506+(365*24/12),DATA.SAGA!$B506+(365*48/12)),"*")</f>
        <v>45532</v>
      </c>
      <c r="H506" s="9" t="str">
        <f t="shared" si="40"/>
        <v>*</v>
      </c>
      <c r="I506" s="7" t="str">
        <f>IF(DATA.SAGA!$I506="","*",YEAR(DATA.SAGA!$I506))</f>
        <v>*</v>
      </c>
      <c r="J506" s="9" t="str">
        <f ca="1">IF($D506="Formado",(DATA.SAGA!$I506-DATA.SAGA!$B506)/365*12,
IF(OR($D506="Pré-Inscrito",$D506="Matriculado",$D506="Pré-inscrito"),(TODAY()-DATA.SAGA!$B506)/365*12,"*"))</f>
        <v>*</v>
      </c>
      <c r="K506" s="9" t="str">
        <f t="shared" si="36"/>
        <v>Trancado</v>
      </c>
      <c r="L506" s="9" t="str">
        <f t="shared" si="37"/>
        <v>*</v>
      </c>
      <c r="M506" s="7" t="str">
        <f t="shared" ca="1" si="38"/>
        <v>*</v>
      </c>
      <c r="N506" s="9" t="str">
        <f t="shared" si="39"/>
        <v>*</v>
      </c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7" t="str">
        <f>IF(LEFT(DATA.SAGA!$C507,8)="Mestrado","Mestrado",
IF(LEFT(DATA.SAGA!C507,9)="Doutorado","Doutorado",
"Pós-Doutorado"))</f>
        <v>Mestrado</v>
      </c>
      <c r="B507" s="7" t="str">
        <f>DATA.SAGA!$D507</f>
        <v xml:space="preserve">Natália Gomes Esteves Graça </v>
      </c>
      <c r="C507" s="7" t="str">
        <f>IF(DATA.SAGA!$F507="","Sem orientador",DATA.SAGA!$F507)</f>
        <v>EDF1084 - Thiago Carvalho</v>
      </c>
      <c r="D507" s="7" t="str">
        <f>DATA.SAGA!$H507</f>
        <v>Cancelada</v>
      </c>
      <c r="E507" s="7" t="str">
        <f>IF(DATA.SAGA!J507="","*",DATA.SAGA!J507)</f>
        <v>-</v>
      </c>
      <c r="F507" s="7">
        <f>YEAR(DATA.SAGA!$B507)</f>
        <v>2022</v>
      </c>
      <c r="G507" s="8" t="str">
        <f>IF(OR($D507="Pré-Inscrito",$D507="Matriculado",$D507="Trancado"),
IF($A507="Mestrado",DATA.SAGA!$B507+(365*24/12),DATA.SAGA!$B507+(365*48/12)),"*")</f>
        <v>*</v>
      </c>
      <c r="H507" s="9" t="str">
        <f t="shared" si="40"/>
        <v>*</v>
      </c>
      <c r="I507" s="7" t="str">
        <f>IF(DATA.SAGA!$I507="","*",YEAR(DATA.SAGA!$I507))</f>
        <v>*</v>
      </c>
      <c r="J507" s="9" t="str">
        <f ca="1">IF($D507="Formado",(DATA.SAGA!$I507-DATA.SAGA!$B507)/365*12,
IF(OR($D507="Pré-Inscrito",$D507="Matriculado",$D507="Pré-inscrito"),(TODAY()-DATA.SAGA!$B507)/365*12,"*"))</f>
        <v>*</v>
      </c>
      <c r="K507" s="9" t="str">
        <f t="shared" ca="1" si="36"/>
        <v>JUBILAR</v>
      </c>
      <c r="L507" s="9" t="str">
        <f t="shared" ca="1" si="37"/>
        <v>*</v>
      </c>
      <c r="M507" s="7" t="str">
        <f t="shared" ca="1" si="38"/>
        <v>*</v>
      </c>
      <c r="N507" s="9" t="str">
        <f t="shared" si="39"/>
        <v>*</v>
      </c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7" t="str">
        <f>IF(LEFT(DATA.SAGA!$C508,8)="Mestrado","Mestrado",
IF(LEFT(DATA.SAGA!C508,9)="Doutorado","Doutorado",
"Pós-Doutorado"))</f>
        <v>Mestrado</v>
      </c>
      <c r="B508" s="7" t="str">
        <f>DATA.SAGA!$D508</f>
        <v>João Paulo Miranda Junior</v>
      </c>
      <c r="C508" s="7" t="str">
        <f>IF(DATA.SAGA!$F508="","Sem orientador",DATA.SAGA!$F508)</f>
        <v>FTO1124 - Leandro Nogueira</v>
      </c>
      <c r="D508" s="7" t="str">
        <f>DATA.SAGA!$H508</f>
        <v>Matriculado</v>
      </c>
      <c r="E508" s="7" t="str">
        <f>IF(DATA.SAGA!J508="","*",DATA.SAGA!J508)</f>
        <v>RJ</v>
      </c>
      <c r="F508" s="7">
        <f>YEAR(DATA.SAGA!$B508)</f>
        <v>2022</v>
      </c>
      <c r="G508" s="8">
        <f>IF(OR($D508="Pré-Inscrito",$D508="Matriculado",$D508="Trancado"),
IF($A508="Mestrado",DATA.SAGA!$B508+(365*24/12),DATA.SAGA!$B508+(365*48/12)),"*")</f>
        <v>45638</v>
      </c>
      <c r="H508" s="9" t="str">
        <f t="shared" ref="H508:H531" si="41">IF(OR($D508="Pré-Inscrito",$D508="Matriculado"),_xlfn.CONCAT(YEAR(G508),"-",IF(MONTH(G508)&lt;=6,1,2)),"*")</f>
        <v>2024-2</v>
      </c>
      <c r="I508" s="7" t="str">
        <f>IF(DATA.SAGA!$I508="","*",YEAR(DATA.SAGA!$I508))</f>
        <v>*</v>
      </c>
      <c r="J508" s="9">
        <f ca="1">IF($D508="Formado",(DATA.SAGA!$I508-DATA.SAGA!$B508)/365*12,
IF(OR($D508="Pré-Inscrito",$D508="Matriculado",$D508="Pré-inscrito"),(TODAY()-DATA.SAGA!$B508)/365*12,"*"))</f>
        <v>3.2219178082191782</v>
      </c>
      <c r="K508" s="9" t="str">
        <f t="shared" ca="1" si="36"/>
        <v>Matriculado</v>
      </c>
      <c r="L508" s="9" t="str">
        <f t="shared" ca="1" si="37"/>
        <v>*</v>
      </c>
      <c r="M508" s="7" t="str">
        <f t="shared" ca="1" si="38"/>
        <v>*</v>
      </c>
      <c r="N508" s="9" t="str">
        <f t="shared" si="39"/>
        <v>*</v>
      </c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7" t="str">
        <f>IF(LEFT(DATA.SAGA!$C509,8)="Mestrado","Mestrado",
IF(LEFT(DATA.SAGA!C509,9)="Doutorado","Doutorado",
"Pós-Doutorado"))</f>
        <v>Mestrado</v>
      </c>
      <c r="B509" s="7" t="str">
        <f>DATA.SAGA!$D509</f>
        <v>Carlos Alberto Cordella Junior</v>
      </c>
      <c r="C509" s="7" t="str">
        <f>IF(DATA.SAGA!$F509="","Sem orientador",DATA.SAGA!$F509)</f>
        <v>EDF1074 - Patrícia Vigário</v>
      </c>
      <c r="D509" s="7" t="str">
        <f>DATA.SAGA!$H509</f>
        <v>Matriculado</v>
      </c>
      <c r="E509" s="7" t="str">
        <f>IF(DATA.SAGA!J509="","*",DATA.SAGA!J509)</f>
        <v>RJ</v>
      </c>
      <c r="F509" s="7">
        <f>YEAR(DATA.SAGA!$B509)</f>
        <v>2022</v>
      </c>
      <c r="G509" s="8">
        <f>IF(OR($D509="Pré-Inscrito",$D509="Matriculado",$D509="Trancado"),
IF($A509="Mestrado",DATA.SAGA!$B509+(365*24/12),DATA.SAGA!$B509+(365*48/12)),"*")</f>
        <v>45641</v>
      </c>
      <c r="H509" s="9" t="str">
        <f t="shared" si="41"/>
        <v>2024-2</v>
      </c>
      <c r="I509" s="7" t="str">
        <f>IF(DATA.SAGA!$I509="","*",YEAR(DATA.SAGA!$I509))</f>
        <v>*</v>
      </c>
      <c r="J509" s="9">
        <f ca="1">IF($D509="Formado",(DATA.SAGA!$I509-DATA.SAGA!$B509)/365*12,
IF(OR($D509="Pré-Inscrito",$D509="Matriculado",$D509="Pré-inscrito"),(TODAY()-DATA.SAGA!$B509)/365*12,"*"))</f>
        <v>3.1232876712328768</v>
      </c>
      <c r="K509" s="9" t="str">
        <f t="shared" ca="1" si="36"/>
        <v>Matriculado</v>
      </c>
      <c r="L509" s="9" t="str">
        <f t="shared" ca="1" si="37"/>
        <v>*</v>
      </c>
      <c r="M509" s="7" t="str">
        <f t="shared" ca="1" si="38"/>
        <v>*</v>
      </c>
      <c r="N509" s="9" t="str">
        <f t="shared" si="39"/>
        <v>*</v>
      </c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7" t="str">
        <f>IF(LEFT(DATA.SAGA!$C510,8)="Mestrado","Mestrado",
IF(LEFT(DATA.SAGA!C510,9)="Doutorado","Doutorado",
"Pós-Doutorado"))</f>
        <v>Mestrado</v>
      </c>
      <c r="B510" s="7" t="str">
        <f>DATA.SAGA!$D510</f>
        <v>Dionatan dos Santos</v>
      </c>
      <c r="C510" s="7" t="str">
        <f>IF(DATA.SAGA!$F510="","Sem orientador",DATA.SAGA!$F510)</f>
        <v>FTO1137 - Ney Filho</v>
      </c>
      <c r="D510" s="7" t="str">
        <f>DATA.SAGA!$H510</f>
        <v>Matriculado</v>
      </c>
      <c r="E510" s="7" t="str">
        <f>IF(DATA.SAGA!J510="","*",DATA.SAGA!J510)</f>
        <v>RJ</v>
      </c>
      <c r="F510" s="7">
        <f>YEAR(DATA.SAGA!$B510)</f>
        <v>2022</v>
      </c>
      <c r="G510" s="8">
        <f>IF(OR($D510="Pré-Inscrito",$D510="Matriculado",$D510="Trancado"),
IF($A510="Mestrado",DATA.SAGA!$B510+(365*24/12),DATA.SAGA!$B510+(365*48/12)),"*")</f>
        <v>45642</v>
      </c>
      <c r="H510" s="9" t="str">
        <f t="shared" si="41"/>
        <v>2024-2</v>
      </c>
      <c r="I510" s="7" t="str">
        <f>IF(DATA.SAGA!$I510="","*",YEAR(DATA.SAGA!$I510))</f>
        <v>*</v>
      </c>
      <c r="J510" s="9">
        <f ca="1">IF($D510="Formado",(DATA.SAGA!$I510-DATA.SAGA!$B510)/365*12,
IF(OR($D510="Pré-Inscrito",$D510="Matriculado",$D510="Pré-inscrito"),(TODAY()-DATA.SAGA!$B510)/365*12,"*"))</f>
        <v>3.0904109589041093</v>
      </c>
      <c r="K510" s="9" t="str">
        <f t="shared" ca="1" si="36"/>
        <v>Matriculado</v>
      </c>
      <c r="L510" s="9" t="str">
        <f t="shared" ca="1" si="37"/>
        <v>*</v>
      </c>
      <c r="M510" s="7" t="str">
        <f t="shared" ca="1" si="38"/>
        <v>*</v>
      </c>
      <c r="N510" s="9" t="str">
        <f t="shared" si="39"/>
        <v>*</v>
      </c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7" t="str">
        <f>IF(LEFT(DATA.SAGA!$C511,8)="Mestrado","Mestrado",
IF(LEFT(DATA.SAGA!C511,9)="Doutorado","Doutorado",
"Pós-Doutorado"))</f>
        <v>Mestrado</v>
      </c>
      <c r="B511" s="7" t="str">
        <f>DATA.SAGA!$D511</f>
        <v>Anna Fontes Baptista</v>
      </c>
      <c r="C511" s="7" t="str">
        <f>IF(DATA.SAGA!$F511="","Sem orientador",DATA.SAGA!$F511)</f>
        <v>FTO1158 - Laura de Oliveira</v>
      </c>
      <c r="D511" s="7" t="str">
        <f>DATA.SAGA!$H511</f>
        <v>Matriculado</v>
      </c>
      <c r="E511" s="7" t="str">
        <f>IF(DATA.SAGA!J511="","*",DATA.SAGA!J511)</f>
        <v>RJ</v>
      </c>
      <c r="F511" s="7">
        <f>YEAR(DATA.SAGA!$B511)</f>
        <v>2022</v>
      </c>
      <c r="G511" s="8">
        <f>IF(OR($D511="Pré-Inscrito",$D511="Matriculado",$D511="Trancado"),
IF($A511="Mestrado",DATA.SAGA!$B511+(365*24/12),DATA.SAGA!$B511+(365*48/12)),"*")</f>
        <v>45644</v>
      </c>
      <c r="H511" s="9" t="str">
        <f t="shared" si="41"/>
        <v>2024-2</v>
      </c>
      <c r="I511" s="7" t="str">
        <f>IF(DATA.SAGA!$I511="","*",YEAR(DATA.SAGA!$I511))</f>
        <v>*</v>
      </c>
      <c r="J511" s="9">
        <f ca="1">IF($D511="Formado",(DATA.SAGA!$I511-DATA.SAGA!$B511)/365*12,
IF(OR($D511="Pré-Inscrito",$D511="Matriculado",$D511="Pré-inscrito"),(TODAY()-DATA.SAGA!$B511)/365*12,"*"))</f>
        <v>3.0246575342465754</v>
      </c>
      <c r="K511" s="9" t="str">
        <f t="shared" ca="1" si="36"/>
        <v>Matriculado</v>
      </c>
      <c r="L511" s="9" t="str">
        <f t="shared" ca="1" si="37"/>
        <v>*</v>
      </c>
      <c r="M511" s="7" t="str">
        <f t="shared" ca="1" si="38"/>
        <v>*</v>
      </c>
      <c r="N511" s="9" t="str">
        <f t="shared" si="39"/>
        <v>*</v>
      </c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7" t="str">
        <f>IF(LEFT(DATA.SAGA!$C512,8)="Mestrado","Mestrado",
IF(LEFT(DATA.SAGA!C512,9)="Doutorado","Doutorado",
"Pós-Doutorado"))</f>
        <v>Mestrado</v>
      </c>
      <c r="B512" s="7" t="str">
        <f>DATA.SAGA!$D512</f>
        <v>Pedro Victor Tavares Gregorio</v>
      </c>
      <c r="C512" s="7" t="str">
        <f>IF(DATA.SAGA!$F512="","Sem orientador",DATA.SAGA!$F512)</f>
        <v>FTO1137 - Ney Filho</v>
      </c>
      <c r="D512" s="7" t="str">
        <f>DATA.SAGA!$H512</f>
        <v>Matriculado</v>
      </c>
      <c r="E512" s="7" t="str">
        <f>IF(DATA.SAGA!J512="","*",DATA.SAGA!J512)</f>
        <v>RJ</v>
      </c>
      <c r="F512" s="7">
        <f>YEAR(DATA.SAGA!$B512)</f>
        <v>2022</v>
      </c>
      <c r="G512" s="8">
        <f>IF(OR($D512="Pré-Inscrito",$D512="Matriculado",$D512="Trancado"),
IF($A512="Mestrado",DATA.SAGA!$B512+(365*24/12),DATA.SAGA!$B512+(365*48/12)),"*")</f>
        <v>45645</v>
      </c>
      <c r="H512" s="9" t="str">
        <f t="shared" si="41"/>
        <v>2024-2</v>
      </c>
      <c r="I512" s="7" t="str">
        <f>IF(DATA.SAGA!$I512="","*",YEAR(DATA.SAGA!$I512))</f>
        <v>*</v>
      </c>
      <c r="J512" s="9">
        <f ca="1">IF($D512="Formado",(DATA.SAGA!$I512-DATA.SAGA!$B512)/365*12,
IF(OR($D512="Pré-Inscrito",$D512="Matriculado",$D512="Pré-inscrito"),(TODAY()-DATA.SAGA!$B512)/365*12,"*"))</f>
        <v>2.9917808219178084</v>
      </c>
      <c r="K512" s="9" t="str">
        <f t="shared" ca="1" si="36"/>
        <v>Matriculado</v>
      </c>
      <c r="L512" s="9" t="str">
        <f t="shared" ca="1" si="37"/>
        <v>*</v>
      </c>
      <c r="M512" s="7" t="str">
        <f t="shared" ca="1" si="38"/>
        <v>*</v>
      </c>
      <c r="N512" s="9" t="str">
        <f t="shared" si="39"/>
        <v>*</v>
      </c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7" t="str">
        <f>IF(LEFT(DATA.SAGA!$C513,8)="Mestrado","Mestrado",
IF(LEFT(DATA.SAGA!C513,9)="Doutorado","Doutorado",
"Pós-Doutorado"))</f>
        <v>Mestrado</v>
      </c>
      <c r="B513" s="7" t="str">
        <f>DATA.SAGA!$D513</f>
        <v>João Pedro Delgado de Almeida</v>
      </c>
      <c r="C513" s="7" t="str">
        <f>IF(DATA.SAGA!$F513="","Sem orientador",DATA.SAGA!$F513)</f>
        <v>FTO1096 - Arthur Ferreira</v>
      </c>
      <c r="D513" s="7" t="str">
        <f>DATA.SAGA!$H513</f>
        <v>Matriculado</v>
      </c>
      <c r="E513" s="7" t="str">
        <f>IF(DATA.SAGA!J513="","*",DATA.SAGA!J513)</f>
        <v>RJ</v>
      </c>
      <c r="F513" s="7">
        <f>YEAR(DATA.SAGA!$B513)</f>
        <v>2022</v>
      </c>
      <c r="G513" s="8">
        <f>IF(OR($D513="Pré-Inscrito",$D513="Matriculado",$D513="Trancado"),
IF($A513="Mestrado",DATA.SAGA!$B513+(365*24/12),DATA.SAGA!$B513+(365*48/12)),"*")</f>
        <v>45645</v>
      </c>
      <c r="H513" s="9" t="str">
        <f t="shared" si="41"/>
        <v>2024-2</v>
      </c>
      <c r="I513" s="7" t="str">
        <f>IF(DATA.SAGA!$I513="","*",YEAR(DATA.SAGA!$I513))</f>
        <v>*</v>
      </c>
      <c r="J513" s="9">
        <f ca="1">IF($D513="Formado",(DATA.SAGA!$I513-DATA.SAGA!$B513)/365*12,
IF(OR($D513="Pré-Inscrito",$D513="Matriculado",$D513="Pré-inscrito"),(TODAY()-DATA.SAGA!$B513)/365*12,"*"))</f>
        <v>2.9917808219178084</v>
      </c>
      <c r="K513" s="9" t="str">
        <f t="shared" ca="1" si="36"/>
        <v>Matriculado</v>
      </c>
      <c r="L513" s="9" t="str">
        <f t="shared" ca="1" si="37"/>
        <v>*</v>
      </c>
      <c r="M513" s="7" t="str">
        <f t="shared" ca="1" si="38"/>
        <v>*</v>
      </c>
      <c r="N513" s="9" t="str">
        <f t="shared" si="39"/>
        <v>*</v>
      </c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7" t="str">
        <f>IF(LEFT(DATA.SAGA!$C514,8)="Mestrado","Mestrado",
IF(LEFT(DATA.SAGA!C514,9)="Doutorado","Doutorado",
"Pós-Doutorado"))</f>
        <v>Mestrado</v>
      </c>
      <c r="B514" s="7" t="str">
        <f>DATA.SAGA!$D514</f>
        <v>Ricardo Liberalli Miguez</v>
      </c>
      <c r="C514" s="7" t="str">
        <f>IF(DATA.SAGA!$F514="","Sem orientador",DATA.SAGA!$F514)</f>
        <v>FTO1124 - Leandro Nogueira</v>
      </c>
      <c r="D514" s="7" t="str">
        <f>DATA.SAGA!$H514</f>
        <v>Matriculado</v>
      </c>
      <c r="E514" s="7" t="str">
        <f>IF(DATA.SAGA!J514="","*",DATA.SAGA!J514)</f>
        <v>RJ</v>
      </c>
      <c r="F514" s="7">
        <f>YEAR(DATA.SAGA!$B514)</f>
        <v>2022</v>
      </c>
      <c r="G514" s="8">
        <f>IF(OR($D514="Pré-Inscrito",$D514="Matriculado",$D514="Trancado"),
IF($A514="Mestrado",DATA.SAGA!$B514+(365*24/12),DATA.SAGA!$B514+(365*48/12)),"*")</f>
        <v>45645</v>
      </c>
      <c r="H514" s="9" t="str">
        <f t="shared" si="41"/>
        <v>2024-2</v>
      </c>
      <c r="I514" s="7" t="str">
        <f>IF(DATA.SAGA!$I514="","*",YEAR(DATA.SAGA!$I514))</f>
        <v>*</v>
      </c>
      <c r="J514" s="9">
        <f ca="1">IF($D514="Formado",(DATA.SAGA!$I514-DATA.SAGA!$B514)/365*12,
IF(OR($D514="Pré-Inscrito",$D514="Matriculado",$D514="Pré-inscrito"),(TODAY()-DATA.SAGA!$B514)/365*12,"*"))</f>
        <v>2.9917808219178084</v>
      </c>
      <c r="K514" s="9" t="str">
        <f t="shared" ca="1" si="36"/>
        <v>Matriculado</v>
      </c>
      <c r="L514" s="9" t="str">
        <f t="shared" ca="1" si="37"/>
        <v>*</v>
      </c>
      <c r="M514" s="7" t="str">
        <f t="shared" ca="1" si="38"/>
        <v>*</v>
      </c>
      <c r="N514" s="9" t="str">
        <f t="shared" ref="N514:N533" si="42">IF(AND(COUNTIF($B:$B,$B514)&gt;1,$A514="Doutorado"),"Sim","*")</f>
        <v>*</v>
      </c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7" t="str">
        <f>IF(LEFT(DATA.SAGA!$C515,8)="Mestrado","Mestrado",
IF(LEFT(DATA.SAGA!C515,9)="Doutorado","Doutorado",
"Pós-Doutorado"))</f>
        <v>Mestrado</v>
      </c>
      <c r="B515" s="7" t="str">
        <f>DATA.SAGA!$D515</f>
        <v>Ana Carolina da Rocha Pereira Canto</v>
      </c>
      <c r="C515" s="7" t="str">
        <f>IF(DATA.SAGA!$F515="","Sem orientador",DATA.SAGA!$F515)</f>
        <v>FTO1063 - Luis Felipe Reis</v>
      </c>
      <c r="D515" s="7" t="str">
        <f>DATA.SAGA!$H515</f>
        <v>Matriculado</v>
      </c>
      <c r="E515" s="7" t="str">
        <f>IF(DATA.SAGA!J515="","*",DATA.SAGA!J515)</f>
        <v>RJ</v>
      </c>
      <c r="F515" s="7">
        <f>YEAR(DATA.SAGA!$B515)</f>
        <v>2022</v>
      </c>
      <c r="G515" s="8">
        <f>IF(OR($D515="Pré-Inscrito",$D515="Matriculado",$D515="Trancado"),
IF($A515="Mestrado",DATA.SAGA!$B515+(365*24/12),DATA.SAGA!$B515+(365*48/12)),"*")</f>
        <v>45646</v>
      </c>
      <c r="H515" s="9" t="str">
        <f t="shared" si="41"/>
        <v>2024-2</v>
      </c>
      <c r="I515" s="7" t="str">
        <f>IF(DATA.SAGA!$I515="","*",YEAR(DATA.SAGA!$I515))</f>
        <v>*</v>
      </c>
      <c r="J515" s="9">
        <f ca="1">IF($D515="Formado",(DATA.SAGA!$I515-DATA.SAGA!$B515)/365*12,
IF(OR($D515="Pré-Inscrito",$D515="Matriculado",$D515="Pré-inscrito"),(TODAY()-DATA.SAGA!$B515)/365*12,"*"))</f>
        <v>2.9589041095890409</v>
      </c>
      <c r="K515" s="9" t="str">
        <f t="shared" ca="1" si="36"/>
        <v>Matriculado</v>
      </c>
      <c r="L515" s="9" t="str">
        <f t="shared" ca="1" si="37"/>
        <v>*</v>
      </c>
      <c r="M515" s="7" t="str">
        <f t="shared" ca="1" si="38"/>
        <v>*</v>
      </c>
      <c r="N515" s="9" t="str">
        <f t="shared" si="42"/>
        <v>*</v>
      </c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7" t="str">
        <f>IF(LEFT(DATA.SAGA!$C516,8)="Mestrado","Mestrado",
IF(LEFT(DATA.SAGA!C516,9)="Doutorado","Doutorado",
"Pós-Doutorado"))</f>
        <v>Mestrado</v>
      </c>
      <c r="B516" s="7" t="str">
        <f>DATA.SAGA!$D516</f>
        <v>Vivian Corrêa de Oliveira Marçal</v>
      </c>
      <c r="C516" s="7" t="str">
        <f>IF(DATA.SAGA!$F516="","Sem orientador",DATA.SAGA!$F516)</f>
        <v>FTO1063 - Luis Felipe Reis</v>
      </c>
      <c r="D516" s="7" t="str">
        <f>DATA.SAGA!$H516</f>
        <v>Matriculado</v>
      </c>
      <c r="E516" s="7" t="str">
        <f>IF(DATA.SAGA!J516="","*",DATA.SAGA!J516)</f>
        <v>RJ</v>
      </c>
      <c r="F516" s="7">
        <f>YEAR(DATA.SAGA!$B516)</f>
        <v>2022</v>
      </c>
      <c r="G516" s="8">
        <f>IF(OR($D516="Pré-Inscrito",$D516="Matriculado",$D516="Trancado"),
IF($A516="Mestrado",DATA.SAGA!$B516+(365*24/12),DATA.SAGA!$B516+(365*48/12)),"*")</f>
        <v>45647</v>
      </c>
      <c r="H516" s="9" t="str">
        <f t="shared" si="41"/>
        <v>2024-2</v>
      </c>
      <c r="I516" s="7" t="str">
        <f>IF(DATA.SAGA!$I516="","*",YEAR(DATA.SAGA!$I516))</f>
        <v>*</v>
      </c>
      <c r="J516" s="9">
        <f ca="1">IF($D516="Formado",(DATA.SAGA!$I516-DATA.SAGA!$B516)/365*12,
IF(OR($D516="Pré-Inscrito",$D516="Matriculado",$D516="Pré-inscrito"),(TODAY()-DATA.SAGA!$B516)/365*12,"*"))</f>
        <v>2.9260273972602739</v>
      </c>
      <c r="K516" s="9" t="str">
        <f t="shared" ca="1" si="36"/>
        <v>Matriculado</v>
      </c>
      <c r="L516" s="9" t="str">
        <f t="shared" ca="1" si="37"/>
        <v>*</v>
      </c>
      <c r="M516" s="7" t="str">
        <f t="shared" ca="1" si="38"/>
        <v>*</v>
      </c>
      <c r="N516" s="9" t="str">
        <f t="shared" si="42"/>
        <v>*</v>
      </c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7" t="str">
        <f>IF(LEFT(DATA.SAGA!$C517,8)="Mestrado","Mestrado",
IF(LEFT(DATA.SAGA!C517,9)="Doutorado","Doutorado",
"Pós-Doutorado"))</f>
        <v>Mestrado</v>
      </c>
      <c r="B517" s="7" t="str">
        <f>DATA.SAGA!$D517</f>
        <v>Gerson de Menezes Freitas Alfredo</v>
      </c>
      <c r="C517" s="7" t="str">
        <f>IF(DATA.SAGA!$F517="","Sem orientador",DATA.SAGA!$F517)</f>
        <v>FTO1158 - Laura de Oliveira</v>
      </c>
      <c r="D517" s="7" t="str">
        <f>DATA.SAGA!$H517</f>
        <v>Matriculado</v>
      </c>
      <c r="E517" s="7" t="str">
        <f>IF(DATA.SAGA!J517="","*",DATA.SAGA!J517)</f>
        <v>RJ</v>
      </c>
      <c r="F517" s="7">
        <f>YEAR(DATA.SAGA!$B517)</f>
        <v>2022</v>
      </c>
      <c r="G517" s="8">
        <f>IF(OR($D517="Pré-Inscrito",$D517="Matriculado",$D517="Trancado"),
IF($A517="Mestrado",DATA.SAGA!$B517+(365*24/12),DATA.SAGA!$B517+(365*48/12)),"*")</f>
        <v>45655</v>
      </c>
      <c r="H517" s="9" t="str">
        <f t="shared" si="41"/>
        <v>2024-2</v>
      </c>
      <c r="I517" s="7" t="str">
        <f>IF(DATA.SAGA!$I517="","*",YEAR(DATA.SAGA!$I517))</f>
        <v>*</v>
      </c>
      <c r="J517" s="9">
        <f ca="1">IF($D517="Formado",(DATA.SAGA!$I517-DATA.SAGA!$B517)/365*12,
IF(OR($D517="Pré-Inscrito",$D517="Matriculado",$D517="Pré-inscrito"),(TODAY()-DATA.SAGA!$B517)/365*12,"*"))</f>
        <v>2.6630136986301371</v>
      </c>
      <c r="K517" s="9" t="str">
        <f t="shared" ca="1" si="36"/>
        <v>Matriculado</v>
      </c>
      <c r="L517" s="9" t="str">
        <f t="shared" ca="1" si="37"/>
        <v>*</v>
      </c>
      <c r="M517" s="7" t="str">
        <f t="shared" ca="1" si="38"/>
        <v>*</v>
      </c>
      <c r="N517" s="9" t="str">
        <f t="shared" si="42"/>
        <v>*</v>
      </c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7" t="str">
        <f>IF(LEFT(DATA.SAGA!$C518,8)="Mestrado","Mestrado",
IF(LEFT(DATA.SAGA!C518,9)="Doutorado","Doutorado",
"Pós-Doutorado"))</f>
        <v>Mestrado</v>
      </c>
      <c r="B518" s="7" t="str">
        <f>DATA.SAGA!$D518</f>
        <v>Benjamim da Silva Moreira</v>
      </c>
      <c r="C518" s="7" t="str">
        <f>IF(DATA.SAGA!$F518="","Sem orientador",DATA.SAGA!$F518)</f>
        <v>FTO1157 - Luciana Lunkes</v>
      </c>
      <c r="D518" s="7" t="str">
        <f>DATA.SAGA!$H518</f>
        <v>Matriculado</v>
      </c>
      <c r="E518" s="7" t="str">
        <f>IF(DATA.SAGA!J518="","*",DATA.SAGA!J518)</f>
        <v>RJ</v>
      </c>
      <c r="F518" s="7">
        <f>YEAR(DATA.SAGA!$B518)</f>
        <v>2023</v>
      </c>
      <c r="G518" s="8">
        <f>IF(OR($D518="Pré-Inscrito",$D518="Matriculado",$D518="Trancado"),
IF($A518="Mestrado",DATA.SAGA!$B518+(365*24/12),DATA.SAGA!$B518+(365*48/12)),"*")</f>
        <v>45701</v>
      </c>
      <c r="H518" s="9" t="str">
        <f t="shared" si="41"/>
        <v>2025-1</v>
      </c>
      <c r="I518" s="7" t="str">
        <f>IF(DATA.SAGA!$I518="","*",YEAR(DATA.SAGA!$I518))</f>
        <v>*</v>
      </c>
      <c r="J518" s="9">
        <f ca="1">IF($D518="Formado",(DATA.SAGA!$I518-DATA.SAGA!$B518)/365*12,
IF(OR($D518="Pré-Inscrito",$D518="Matriculado",$D518="Pré-inscrito"),(TODAY()-DATA.SAGA!$B518)/365*12,"*"))</f>
        <v>1.1506849315068493</v>
      </c>
      <c r="K518" s="9" t="str">
        <f t="shared" ca="1" si="36"/>
        <v>Matriculado</v>
      </c>
      <c r="L518" s="9" t="str">
        <f t="shared" ca="1" si="37"/>
        <v>*</v>
      </c>
      <c r="M518" s="7" t="str">
        <f t="shared" ca="1" si="38"/>
        <v>*</v>
      </c>
      <c r="N518" s="9" t="str">
        <f t="shared" si="42"/>
        <v>*</v>
      </c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7" t="str">
        <f>IF(LEFT(DATA.SAGA!$C519,8)="Mestrado","Mestrado",
IF(LEFT(DATA.SAGA!C519,9)="Doutorado","Doutorado",
"Pós-Doutorado"))</f>
        <v>Mestrado</v>
      </c>
      <c r="B519" s="7" t="str">
        <f>DATA.SAGA!$D519</f>
        <v>Filipe da Silva Reis</v>
      </c>
      <c r="C519" s="7" t="str">
        <f>IF(DATA.SAGA!$F519="","Sem orientador",DATA.SAGA!$F519)</f>
        <v>FTO1157 - Luciana Lunkes</v>
      </c>
      <c r="D519" s="7" t="str">
        <f>DATA.SAGA!$H519</f>
        <v>Matriculado</v>
      </c>
      <c r="E519" s="7" t="str">
        <f>IF(DATA.SAGA!J519="","*",DATA.SAGA!J519)</f>
        <v>RJ</v>
      </c>
      <c r="F519" s="7">
        <f>YEAR(DATA.SAGA!$B519)</f>
        <v>2023</v>
      </c>
      <c r="G519" s="8">
        <f>IF(OR($D519="Pré-Inscrito",$D519="Matriculado",$D519="Trancado"),
IF($A519="Mestrado",DATA.SAGA!$B519+(365*24/12),DATA.SAGA!$B519+(365*48/12)),"*")</f>
        <v>45701</v>
      </c>
      <c r="H519" s="9" t="str">
        <f t="shared" si="41"/>
        <v>2025-1</v>
      </c>
      <c r="I519" s="7" t="str">
        <f>IF(DATA.SAGA!$I519="","*",YEAR(DATA.SAGA!$I519))</f>
        <v>*</v>
      </c>
      <c r="J519" s="9">
        <f ca="1">IF($D519="Formado",(DATA.SAGA!$I519-DATA.SAGA!$B519)/365*12,
IF(OR($D519="Pré-Inscrito",$D519="Matriculado",$D519="Pré-inscrito"),(TODAY()-DATA.SAGA!$B519)/365*12,"*"))</f>
        <v>1.1506849315068493</v>
      </c>
      <c r="K519" s="9" t="str">
        <f t="shared" ca="1" si="36"/>
        <v>Matriculado</v>
      </c>
      <c r="L519" s="9" t="str">
        <f t="shared" ca="1" si="37"/>
        <v>*</v>
      </c>
      <c r="M519" s="7" t="str">
        <f t="shared" ca="1" si="38"/>
        <v>*</v>
      </c>
      <c r="N519" s="9" t="str">
        <f t="shared" si="42"/>
        <v>*</v>
      </c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7" t="str">
        <f>IF(LEFT(DATA.SAGA!$C520,8)="Mestrado","Mestrado",
IF(LEFT(DATA.SAGA!C520,9)="Doutorado","Doutorado",
"Pós-Doutorado"))</f>
        <v>Mestrado</v>
      </c>
      <c r="B520" s="7" t="str">
        <f>DATA.SAGA!$D520</f>
        <v>Cosme Clei Inácio de Jesus</v>
      </c>
      <c r="C520" s="7" t="str">
        <f>IF(DATA.SAGA!$F520="","Sem orientador",DATA.SAGA!$F520)</f>
        <v>FTO1158 - Laura de Oliveira</v>
      </c>
      <c r="D520" s="7" t="str">
        <f>DATA.SAGA!$H520</f>
        <v>Matriculado</v>
      </c>
      <c r="E520" s="7" t="str">
        <f>IF(DATA.SAGA!J520="","*",DATA.SAGA!J520)</f>
        <v>RJ</v>
      </c>
      <c r="F520" s="7">
        <f>YEAR(DATA.SAGA!$B520)</f>
        <v>2023</v>
      </c>
      <c r="G520" s="8">
        <f>IF(OR($D520="Pré-Inscrito",$D520="Matriculado",$D520="Trancado"),
IF($A520="Mestrado",DATA.SAGA!$B520+(365*24/12),DATA.SAGA!$B520+(365*48/12)),"*")</f>
        <v>45704</v>
      </c>
      <c r="H520" s="9" t="str">
        <f t="shared" si="41"/>
        <v>2025-1</v>
      </c>
      <c r="I520" s="7" t="str">
        <f>IF(DATA.SAGA!$I520="","*",YEAR(DATA.SAGA!$I520))</f>
        <v>*</v>
      </c>
      <c r="J520" s="9">
        <f ca="1">IF($D520="Formado",(DATA.SAGA!$I520-DATA.SAGA!$B520)/365*12,
IF(OR($D520="Pré-Inscrito",$D520="Matriculado",$D520="Pré-inscrito"),(TODAY()-DATA.SAGA!$B520)/365*12,"*"))</f>
        <v>1.0520547945205481</v>
      </c>
      <c r="K520" s="9" t="str">
        <f t="shared" ca="1" si="36"/>
        <v>Matriculado</v>
      </c>
      <c r="L520" s="9" t="str">
        <f t="shared" ca="1" si="37"/>
        <v>*</v>
      </c>
      <c r="M520" s="7" t="str">
        <f t="shared" ca="1" si="38"/>
        <v>*</v>
      </c>
      <c r="N520" s="9" t="str">
        <f t="shared" si="42"/>
        <v>*</v>
      </c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7" t="str">
        <f>IF(LEFT(DATA.SAGA!$C521,8)="Mestrado","Mestrado",
IF(LEFT(DATA.SAGA!C521,9)="Doutorado","Doutorado",
"Pós-Doutorado"))</f>
        <v>Mestrado</v>
      </c>
      <c r="B521" s="7" t="str">
        <f>DATA.SAGA!$D521</f>
        <v>Leonardo Ribeiro de Souza</v>
      </c>
      <c r="C521" s="7" t="str">
        <f>IF(DATA.SAGA!$F521="","Sem orientador",DATA.SAGA!$F521)</f>
        <v>FTO1140 - Igor Jesus</v>
      </c>
      <c r="D521" s="7" t="str">
        <f>DATA.SAGA!$H521</f>
        <v>Matriculado</v>
      </c>
      <c r="E521" s="7" t="str">
        <f>IF(DATA.SAGA!J521="","*",DATA.SAGA!J521)</f>
        <v>RJ</v>
      </c>
      <c r="F521" s="7">
        <f>YEAR(DATA.SAGA!$B521)</f>
        <v>2023</v>
      </c>
      <c r="G521" s="8">
        <f>IF(OR($D521="Pré-Inscrito",$D521="Matriculado",$D521="Trancado"),
IF($A521="Mestrado",DATA.SAGA!$B521+(365*24/12),DATA.SAGA!$B521+(365*48/12)),"*")</f>
        <v>45709</v>
      </c>
      <c r="H521" s="9" t="str">
        <f t="shared" si="41"/>
        <v>2025-1</v>
      </c>
      <c r="I521" s="7" t="str">
        <f>IF(DATA.SAGA!$I521="","*",YEAR(DATA.SAGA!$I521))</f>
        <v>*</v>
      </c>
      <c r="J521" s="9">
        <f ca="1">IF($D521="Formado",(DATA.SAGA!$I521-DATA.SAGA!$B521)/365*12,
IF(OR($D521="Pré-Inscrito",$D521="Matriculado",$D521="Pré-inscrito"),(TODAY()-DATA.SAGA!$B521)/365*12,"*"))</f>
        <v>0.88767123287671235</v>
      </c>
      <c r="K521" s="9" t="str">
        <f t="shared" ca="1" si="36"/>
        <v>Matriculado</v>
      </c>
      <c r="L521" s="9" t="str">
        <f t="shared" ca="1" si="37"/>
        <v>*</v>
      </c>
      <c r="M521" s="7" t="str">
        <f t="shared" ca="1" si="38"/>
        <v>*</v>
      </c>
      <c r="N521" s="9" t="str">
        <f t="shared" si="42"/>
        <v>*</v>
      </c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7" t="str">
        <f>IF(LEFT(DATA.SAGA!$C522,8)="Mestrado","Mestrado",
IF(LEFT(DATA.SAGA!C522,9)="Doutorado","Doutorado",
"Pós-Doutorado"))</f>
        <v>Mestrado</v>
      </c>
      <c r="B522" s="7" t="str">
        <f>DATA.SAGA!$D522</f>
        <v>Louise Acalantis Pereira Pires Fernandes</v>
      </c>
      <c r="C522" s="7" t="str">
        <f>IF(DATA.SAGA!$F522="","Sem orientador",DATA.SAGA!$F522)</f>
        <v>FTO1124 - Leandro Nogueira</v>
      </c>
      <c r="D522" s="7" t="str">
        <f>DATA.SAGA!$H522</f>
        <v>Matriculado</v>
      </c>
      <c r="E522" s="7" t="str">
        <f>IF(DATA.SAGA!J522="","*",DATA.SAGA!J522)</f>
        <v>RJ</v>
      </c>
      <c r="F522" s="7">
        <f>YEAR(DATA.SAGA!$B522)</f>
        <v>2023</v>
      </c>
      <c r="G522" s="8">
        <f>IF(OR($D522="Pré-Inscrito",$D522="Matriculado",$D522="Trancado"),
IF($A522="Mestrado",DATA.SAGA!$B522+(365*24/12),DATA.SAGA!$B522+(365*48/12)),"*")</f>
        <v>45710</v>
      </c>
      <c r="H522" s="9" t="str">
        <f t="shared" si="41"/>
        <v>2025-1</v>
      </c>
      <c r="I522" s="7" t="str">
        <f>IF(DATA.SAGA!$I522="","*",YEAR(DATA.SAGA!$I522))</f>
        <v>*</v>
      </c>
      <c r="J522" s="9">
        <f ca="1">IF($D522="Formado",(DATA.SAGA!$I522-DATA.SAGA!$B522)/365*12,
IF(OR($D522="Pré-Inscrito",$D522="Matriculado",$D522="Pré-inscrito"),(TODAY()-DATA.SAGA!$B522)/365*12,"*"))</f>
        <v>0.85479452054794525</v>
      </c>
      <c r="K522" s="9" t="str">
        <f t="shared" ca="1" si="36"/>
        <v>Matriculado</v>
      </c>
      <c r="L522" s="9" t="str">
        <f t="shared" ca="1" si="37"/>
        <v>*</v>
      </c>
      <c r="M522" s="7" t="str">
        <f t="shared" ca="1" si="38"/>
        <v>*</v>
      </c>
      <c r="N522" s="9" t="str">
        <f t="shared" si="42"/>
        <v>*</v>
      </c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7" t="str">
        <f>IF(LEFT(DATA.SAGA!$C523,8)="Mestrado","Mestrado",
IF(LEFT(DATA.SAGA!C523,9)="Doutorado","Doutorado",
"Pós-Doutorado"))</f>
        <v>Mestrado</v>
      </c>
      <c r="B523" s="7" t="str">
        <f>DATA.SAGA!$D523</f>
        <v>Wagner José Fagundes Lima</v>
      </c>
      <c r="C523" s="7" t="str">
        <f>IF(DATA.SAGA!$F523="","Sem orientador",DATA.SAGA!$F523)</f>
        <v>FTO1152 - Renato Almeida</v>
      </c>
      <c r="D523" s="7" t="str">
        <f>DATA.SAGA!$H523</f>
        <v>Matriculado</v>
      </c>
      <c r="E523" s="7" t="str">
        <f>IF(DATA.SAGA!J523="","*",DATA.SAGA!J523)</f>
        <v>RJ</v>
      </c>
      <c r="F523" s="7">
        <f>YEAR(DATA.SAGA!$B523)</f>
        <v>2023</v>
      </c>
      <c r="G523" s="8">
        <f>IF(OR($D523="Pré-Inscrito",$D523="Matriculado",$D523="Trancado"),
IF($A523="Mestrado",DATA.SAGA!$B523+(365*24/12),DATA.SAGA!$B523+(365*48/12)),"*")</f>
        <v>45717</v>
      </c>
      <c r="H523" s="9" t="str">
        <f t="shared" si="41"/>
        <v>2025-1</v>
      </c>
      <c r="I523" s="7" t="str">
        <f>IF(DATA.SAGA!$I523="","*",YEAR(DATA.SAGA!$I523))</f>
        <v>*</v>
      </c>
      <c r="J523" s="9">
        <f ca="1">IF($D523="Formado",(DATA.SAGA!$I523-DATA.SAGA!$B523)/365*12,
IF(OR($D523="Pré-Inscrito",$D523="Matriculado",$D523="Pré-inscrito"),(TODAY()-DATA.SAGA!$B523)/365*12,"*"))</f>
        <v>0.62465753424657533</v>
      </c>
      <c r="K523" s="9" t="str">
        <f t="shared" ca="1" si="36"/>
        <v>Matriculado</v>
      </c>
      <c r="L523" s="9" t="str">
        <f t="shared" ca="1" si="37"/>
        <v>*</v>
      </c>
      <c r="M523" s="7" t="str">
        <f t="shared" ca="1" si="38"/>
        <v>*</v>
      </c>
      <c r="N523" s="9" t="str">
        <f t="shared" si="42"/>
        <v>*</v>
      </c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7" t="str">
        <f>IF(LEFT(DATA.SAGA!$C524,8)="Mestrado","Mestrado",
IF(LEFT(DATA.SAGA!C524,9)="Doutorado","Doutorado",
"Pós-Doutorado"))</f>
        <v>Mestrado</v>
      </c>
      <c r="B524" s="7" t="str">
        <f>DATA.SAGA!$D524</f>
        <v>Júlia Maria Vasconcelos Marinho Davino Rytchyskyi</v>
      </c>
      <c r="C524" s="7" t="str">
        <f>IF(DATA.SAGA!$F524="","Sem orientador",DATA.SAGA!$F524)</f>
        <v>FTO1063 - Luis Felipe Reis</v>
      </c>
      <c r="D524" s="7" t="str">
        <f>DATA.SAGA!$H524</f>
        <v>Matriculado</v>
      </c>
      <c r="E524" s="7" t="str">
        <f>IF(DATA.SAGA!J524="","*",DATA.SAGA!J524)</f>
        <v>RJ</v>
      </c>
      <c r="F524" s="7">
        <f>YEAR(DATA.SAGA!$B524)</f>
        <v>2023</v>
      </c>
      <c r="G524" s="8">
        <f>IF(OR($D524="Pré-Inscrito",$D524="Matriculado",$D524="Trancado"),
IF($A524="Mestrado",DATA.SAGA!$B524+(365*24/12),DATA.SAGA!$B524+(365*48/12)),"*")</f>
        <v>45717</v>
      </c>
      <c r="H524" s="9" t="str">
        <f t="shared" si="41"/>
        <v>2025-1</v>
      </c>
      <c r="I524" s="7" t="str">
        <f>IF(DATA.SAGA!$I524="","*",YEAR(DATA.SAGA!$I524))</f>
        <v>*</v>
      </c>
      <c r="J524" s="9">
        <f ca="1">IF($D524="Formado",(DATA.SAGA!$I524-DATA.SAGA!$B524)/365*12,
IF(OR($D524="Pré-Inscrito",$D524="Matriculado",$D524="Pré-inscrito"),(TODAY()-DATA.SAGA!$B524)/365*12,"*"))</f>
        <v>0.62465753424657533</v>
      </c>
      <c r="K524" s="9" t="str">
        <f t="shared" ca="1" si="36"/>
        <v>Matriculado</v>
      </c>
      <c r="L524" s="9" t="str">
        <f t="shared" ca="1" si="37"/>
        <v>*</v>
      </c>
      <c r="M524" s="7" t="str">
        <f t="shared" ca="1" si="38"/>
        <v>*</v>
      </c>
      <c r="N524" s="9" t="str">
        <f t="shared" si="42"/>
        <v>*</v>
      </c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7" t="str">
        <f>IF(LEFT(DATA.SAGA!$C525,8)="Mestrado","Mestrado",
IF(LEFT(DATA.SAGA!C525,9)="Doutorado","Doutorado",
"Pós-Doutorado"))</f>
        <v>Mestrado</v>
      </c>
      <c r="B525" s="7" t="str">
        <f>DATA.SAGA!$D525</f>
        <v>Juan Gonçalves Pereira</v>
      </c>
      <c r="C525" s="7" t="str">
        <f>IF(DATA.SAGA!$F525="","Sem orientador",DATA.SAGA!$F525)</f>
        <v>FTO1124 - Leandro Nogueira</v>
      </c>
      <c r="D525" s="7" t="str">
        <f>DATA.SAGA!$H525</f>
        <v>Matriculado</v>
      </c>
      <c r="E525" s="7" t="str">
        <f>IF(DATA.SAGA!J525="","*",DATA.SAGA!J525)</f>
        <v>RJ</v>
      </c>
      <c r="F525" s="7">
        <f>YEAR(DATA.SAGA!$B525)</f>
        <v>2022</v>
      </c>
      <c r="G525" s="8">
        <f>IF(OR($D525="Pré-Inscrito",$D525="Matriculado",$D525="Trancado"),
IF($A525="Mestrado",DATA.SAGA!$B525+(365*24/12),DATA.SAGA!$B525+(365*48/12)),"*")</f>
        <v>45645</v>
      </c>
      <c r="H525" s="9" t="str">
        <f t="shared" si="41"/>
        <v>2024-2</v>
      </c>
      <c r="I525" s="7" t="str">
        <f>IF(DATA.SAGA!$I525="","*",YEAR(DATA.SAGA!$I525))</f>
        <v>*</v>
      </c>
      <c r="J525" s="9">
        <f ca="1">IF($D525="Formado",(DATA.SAGA!$I525-DATA.SAGA!$B525)/365*12,
IF(OR($D525="Pré-Inscrito",$D525="Matriculado",$D525="Pré-inscrito"),(TODAY()-DATA.SAGA!$B525)/365*12,"*"))</f>
        <v>2.9917808219178084</v>
      </c>
      <c r="K525" s="9" t="str">
        <f t="shared" ca="1" si="36"/>
        <v>Matriculado</v>
      </c>
      <c r="L525" s="9" t="str">
        <f t="shared" ca="1" si="37"/>
        <v>*</v>
      </c>
      <c r="M525" s="7" t="str">
        <f t="shared" ca="1" si="38"/>
        <v>*</v>
      </c>
      <c r="N525" s="9" t="str">
        <f t="shared" si="42"/>
        <v>*</v>
      </c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7" t="str">
        <f>IF(LEFT(DATA.SAGA!$C526,8)="Mestrado","Mestrado",
IF(LEFT(DATA.SAGA!C526,9)="Doutorado","Doutorado",
"Pós-Doutorado"))</f>
        <v>Mestrado</v>
      </c>
      <c r="B526" s="7" t="str">
        <f>DATA.SAGA!$D526</f>
        <v>Arthur Coutinho Pacheco</v>
      </c>
      <c r="C526" s="7" t="str">
        <f>IF(DATA.SAGA!$F526="","Sem orientador",DATA.SAGA!$F526)</f>
        <v>EDF1084 - Thiago Carvalho</v>
      </c>
      <c r="D526" s="7" t="str">
        <f>DATA.SAGA!$H526</f>
        <v>Matriculado</v>
      </c>
      <c r="E526" s="7" t="str">
        <f>IF(DATA.SAGA!J526="","*",DATA.SAGA!J526)</f>
        <v>RJ</v>
      </c>
      <c r="F526" s="7">
        <f>YEAR(DATA.SAGA!$B526)</f>
        <v>2022</v>
      </c>
      <c r="G526" s="8">
        <f>IF(OR($D526="Pré-Inscrito",$D526="Matriculado",$D526="Trancado"),
IF($A526="Mestrado",DATA.SAGA!$B526+(365*24/12),DATA.SAGA!$B526+(365*48/12)),"*")</f>
        <v>45645</v>
      </c>
      <c r="H526" s="9" t="str">
        <f t="shared" si="41"/>
        <v>2024-2</v>
      </c>
      <c r="I526" s="7" t="str">
        <f>IF(DATA.SAGA!$I526="","*",YEAR(DATA.SAGA!$I526))</f>
        <v>*</v>
      </c>
      <c r="J526" s="9">
        <f ca="1">IF($D526="Formado",(DATA.SAGA!$I526-DATA.SAGA!$B526)/365*12,
IF(OR($D526="Pré-Inscrito",$D526="Matriculado",$D526="Pré-inscrito"),(TODAY()-DATA.SAGA!$B526)/365*12,"*"))</f>
        <v>2.9917808219178084</v>
      </c>
      <c r="K526" s="9" t="str">
        <f t="shared" ca="1" si="36"/>
        <v>Matriculado</v>
      </c>
      <c r="L526" s="9" t="str">
        <f t="shared" ca="1" si="37"/>
        <v>*</v>
      </c>
      <c r="M526" s="7" t="str">
        <f t="shared" ca="1" si="38"/>
        <v>*</v>
      </c>
      <c r="N526" s="9" t="str">
        <f t="shared" si="42"/>
        <v>*</v>
      </c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7" t="str">
        <f>IF(LEFT(DATA.SAGA!$C527,8)="Mestrado","Mestrado",
IF(LEFT(DATA.SAGA!C527,9)="Doutorado","Doutorado",
"Pós-Doutorado"))</f>
        <v>Doutorado</v>
      </c>
      <c r="B527" s="7" t="str">
        <f>DATA.SAGA!$D527</f>
        <v>Thátira Balestrero Camilo</v>
      </c>
      <c r="C527" s="7" t="str">
        <f>IF(DATA.SAGA!$F527="","Sem orientador",DATA.SAGA!$F527)</f>
        <v>FTO1137 - Ney Filho</v>
      </c>
      <c r="D527" s="7" t="str">
        <f>DATA.SAGA!$H527</f>
        <v>Matriculado</v>
      </c>
      <c r="E527" s="7" t="str">
        <f>IF(DATA.SAGA!J527="","*",DATA.SAGA!J527)</f>
        <v>RJ</v>
      </c>
      <c r="F527" s="7">
        <f>YEAR(DATA.SAGA!$B527)</f>
        <v>2022</v>
      </c>
      <c r="G527" s="8">
        <f>IF(OR($D527="Pré-Inscrito",$D527="Matriculado",$D527="Trancado"),
IF($A527="Mestrado",DATA.SAGA!$B527+(365*24/12),DATA.SAGA!$B527+(365*48/12)),"*")</f>
        <v>46372</v>
      </c>
      <c r="H527" s="9" t="str">
        <f t="shared" si="41"/>
        <v>2026-2</v>
      </c>
      <c r="I527" s="7" t="str">
        <f>IF(DATA.SAGA!$I527="","*",YEAR(DATA.SAGA!$I527))</f>
        <v>*</v>
      </c>
      <c r="J527" s="9">
        <f ca="1">IF($D527="Formado",(DATA.SAGA!$I527-DATA.SAGA!$B527)/365*12,
IF(OR($D527="Pré-Inscrito",$D527="Matriculado",$D527="Pré-inscrito"),(TODAY()-DATA.SAGA!$B527)/365*12,"*"))</f>
        <v>3.0904109589041093</v>
      </c>
      <c r="K527" s="9" t="str">
        <f t="shared" ca="1" si="36"/>
        <v>Matriculado</v>
      </c>
      <c r="L527" s="9" t="str">
        <f t="shared" ca="1" si="37"/>
        <v>*</v>
      </c>
      <c r="M527" s="7" t="str">
        <f t="shared" ca="1" si="38"/>
        <v>*</v>
      </c>
      <c r="N527" s="9" t="str">
        <f t="shared" si="42"/>
        <v>*</v>
      </c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7" t="str">
        <f>IF(LEFT(DATA.SAGA!$C528,8)="Mestrado","Mestrado",
IF(LEFT(DATA.SAGA!C528,9)="Doutorado","Doutorado",
"Pós-Doutorado"))</f>
        <v>Doutorado</v>
      </c>
      <c r="B528" s="7" t="str">
        <f>DATA.SAGA!$D528</f>
        <v>Marcia Cliton Bezerra</v>
      </c>
      <c r="C528" s="7" t="str">
        <f>IF(DATA.SAGA!$F528="","Sem orientador",DATA.SAGA!$F528)</f>
        <v>FTO1157 - Luciana Lunkes</v>
      </c>
      <c r="D528" s="7" t="str">
        <f>DATA.SAGA!$H528</f>
        <v>Matriculado</v>
      </c>
      <c r="E528" s="7" t="str">
        <f>IF(DATA.SAGA!J528="","*",DATA.SAGA!J528)</f>
        <v>RJ</v>
      </c>
      <c r="F528" s="7">
        <f>YEAR(DATA.SAGA!$B528)</f>
        <v>2022</v>
      </c>
      <c r="G528" s="8">
        <f>IF(OR($D528="Pré-Inscrito",$D528="Matriculado",$D528="Trancado"),
IF($A528="Mestrado",DATA.SAGA!$B528+(365*24/12),DATA.SAGA!$B528+(365*48/12)),"*")</f>
        <v>46374</v>
      </c>
      <c r="H528" s="9" t="str">
        <f t="shared" si="41"/>
        <v>2026-2</v>
      </c>
      <c r="I528" s="7" t="str">
        <f>IF(DATA.SAGA!$I528="","*",YEAR(DATA.SAGA!$I528))</f>
        <v>*</v>
      </c>
      <c r="J528" s="9">
        <f ca="1">IF($D528="Formado",(DATA.SAGA!$I528-DATA.SAGA!$B528)/365*12,
IF(OR($D528="Pré-Inscrito",$D528="Matriculado",$D528="Pré-inscrito"),(TODAY()-DATA.SAGA!$B528)/365*12,"*"))</f>
        <v>3.0246575342465754</v>
      </c>
      <c r="K528" s="9" t="str">
        <f t="shared" ca="1" si="36"/>
        <v>Matriculado</v>
      </c>
      <c r="L528" s="9" t="str">
        <f t="shared" ca="1" si="37"/>
        <v>*</v>
      </c>
      <c r="M528" s="7" t="str">
        <f t="shared" ca="1" si="38"/>
        <v>*</v>
      </c>
      <c r="N528" s="9" t="str">
        <f t="shared" si="42"/>
        <v>Sim</v>
      </c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7" t="str">
        <f>IF(LEFT(DATA.SAGA!$C529,8)="Mestrado","Mestrado",
IF(LEFT(DATA.SAGA!C529,9)="Doutorado","Doutorado",
"Pós-Doutorado"))</f>
        <v>Doutorado</v>
      </c>
      <c r="B529" s="7" t="str">
        <f>DATA.SAGA!$D529</f>
        <v>Júlia Ribeiro Lemos</v>
      </c>
      <c r="C529" s="7" t="str">
        <f>IF(DATA.SAGA!$F529="","Sem orientador",DATA.SAGA!$F529)</f>
        <v>EDF1074 - Patrícia Vigário</v>
      </c>
      <c r="D529" s="7" t="str">
        <f>DATA.SAGA!$H529</f>
        <v>Matriculado</v>
      </c>
      <c r="E529" s="7" t="str">
        <f>IF(DATA.SAGA!J529="","*",DATA.SAGA!J529)</f>
        <v>RJ</v>
      </c>
      <c r="F529" s="7">
        <f>YEAR(DATA.SAGA!$B529)</f>
        <v>2023</v>
      </c>
      <c r="G529" s="8">
        <f>IF(OR($D529="Pré-Inscrito",$D529="Matriculado",$D529="Trancado"),
IF($A529="Mestrado",DATA.SAGA!$B529+(365*24/12),DATA.SAGA!$B529+(365*48/12)),"*")</f>
        <v>46441</v>
      </c>
      <c r="H529" s="9" t="str">
        <f t="shared" si="41"/>
        <v>2027-1</v>
      </c>
      <c r="I529" s="7" t="str">
        <f>IF(DATA.SAGA!$I529="","*",YEAR(DATA.SAGA!$I529))</f>
        <v>*</v>
      </c>
      <c r="J529" s="9">
        <f ca="1">IF($D529="Formado",(DATA.SAGA!$I529-DATA.SAGA!$B529)/365*12,
IF(OR($D529="Pré-Inscrito",$D529="Matriculado",$D529="Pré-inscrito"),(TODAY()-DATA.SAGA!$B529)/365*12,"*"))</f>
        <v>0.82191780821917804</v>
      </c>
      <c r="K529" s="9" t="str">
        <f t="shared" ca="1" si="36"/>
        <v>Matriculado</v>
      </c>
      <c r="L529" s="9" t="str">
        <f t="shared" ca="1" si="37"/>
        <v>*</v>
      </c>
      <c r="M529" s="7" t="str">
        <f t="shared" ca="1" si="38"/>
        <v>*</v>
      </c>
      <c r="N529" s="9" t="str">
        <f t="shared" si="42"/>
        <v>Sim</v>
      </c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7" t="str">
        <f>IF(LEFT(DATA.SAGA!$C530,8)="Mestrado","Mestrado",
IF(LEFT(DATA.SAGA!C530,9)="Doutorado","Doutorado",
"Pós-Doutorado"))</f>
        <v>Mestrado</v>
      </c>
      <c r="B530" s="7" t="str">
        <f>DATA.SAGA!$D530</f>
        <v>Alessandro Pereira dos Santos</v>
      </c>
      <c r="C530" s="7" t="str">
        <f>IF(DATA.SAGA!$F530="","Sem orientador",DATA.SAGA!$F530)</f>
        <v>EDF1074 - Patrícia Vigário</v>
      </c>
      <c r="D530" s="7" t="str">
        <f>DATA.SAGA!$H530</f>
        <v>Pré-inscrito</v>
      </c>
      <c r="E530" s="7" t="str">
        <f>IF(DATA.SAGA!J530="","*",DATA.SAGA!J530)</f>
        <v>RJ</v>
      </c>
      <c r="F530" s="7">
        <f>YEAR(DATA.SAGA!$B530)</f>
        <v>2022</v>
      </c>
      <c r="G530" s="8">
        <f>IF(OR($D530="Pré-Inscrito",$D530="Matriculado",$D530="Trancado"),
IF($A530="Mestrado",DATA.SAGA!$B530+(365*24/12),DATA.SAGA!$B530+(365*48/12)),"*")</f>
        <v>45646</v>
      </c>
      <c r="H530" s="9" t="str">
        <f t="shared" si="41"/>
        <v>2024-2</v>
      </c>
      <c r="I530" s="7" t="str">
        <f>IF(DATA.SAGA!$I530="","*",YEAR(DATA.SAGA!$I530))</f>
        <v>*</v>
      </c>
      <c r="J530" s="9">
        <f ca="1">IF($D530="Formado",(DATA.SAGA!$I530-DATA.SAGA!$B530)/365*12,
IF(OR($D530="Pré-Inscrito",$D530="Matriculado",$D530="Pré-inscrito"),(TODAY()-DATA.SAGA!$B530)/365*12,"*"))</f>
        <v>2.9589041095890409</v>
      </c>
      <c r="K530" s="9" t="str">
        <f t="shared" ca="1" si="36"/>
        <v>Pré-inscrito</v>
      </c>
      <c r="L530" s="9" t="str">
        <f t="shared" ca="1" si="37"/>
        <v>*</v>
      </c>
      <c r="M530" s="7" t="str">
        <f t="shared" ca="1" si="38"/>
        <v>*</v>
      </c>
      <c r="N530" s="9" t="str">
        <f t="shared" si="42"/>
        <v>*</v>
      </c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7" t="str">
        <f>IF(LEFT(DATA.SAGA!$C531,8)="Mestrado","Mestrado",
IF(LEFT(DATA.SAGA!C531,9)="Doutorado","Doutorado",
"Pós-Doutorado"))</f>
        <v>Mestrado</v>
      </c>
      <c r="B531" s="7" t="str">
        <f>DATA.SAGA!$D531</f>
        <v>Michael Frank Soares Sabino</v>
      </c>
      <c r="C531" s="7" t="str">
        <f>IF(DATA.SAGA!$F531="","Sem orientador",DATA.SAGA!$F531)</f>
        <v>FTO1158 - Laura de Oliveira</v>
      </c>
      <c r="D531" s="7" t="str">
        <f>DATA.SAGA!$H531</f>
        <v>Pré-inscrito</v>
      </c>
      <c r="E531" s="7" t="str">
        <f>IF(DATA.SAGA!J531="","*",DATA.SAGA!J531)</f>
        <v>RJ</v>
      </c>
      <c r="F531" s="7">
        <f>YEAR(DATA.SAGA!$B531)</f>
        <v>2023</v>
      </c>
      <c r="G531" s="8">
        <f>IF(OR($D531="Pré-Inscrito",$D531="Matriculado",$D531="Trancado"),
IF($A531="Mestrado",DATA.SAGA!$B531+(365*24/12),DATA.SAGA!$B531+(365*48/12)),"*")</f>
        <v>45711</v>
      </c>
      <c r="H531" s="9" t="str">
        <f t="shared" si="41"/>
        <v>2025-1</v>
      </c>
      <c r="I531" s="7" t="str">
        <f>IF(DATA.SAGA!$I531="","*",YEAR(DATA.SAGA!$I531))</f>
        <v>*</v>
      </c>
      <c r="J531" s="9">
        <f ca="1">IF($D531="Formado",(DATA.SAGA!$I531-DATA.SAGA!$B531)/365*12,
IF(OR($D531="Pré-Inscrito",$D531="Matriculado",$D531="Pré-inscrito"),(TODAY()-DATA.SAGA!$B531)/365*12,"*"))</f>
        <v>0.82191780821917804</v>
      </c>
      <c r="K531" s="9" t="str">
        <f t="shared" ca="1" si="36"/>
        <v>Pré-inscrito</v>
      </c>
      <c r="L531" s="9" t="str">
        <f t="shared" ca="1" si="37"/>
        <v>*</v>
      </c>
      <c r="M531" s="7" t="str">
        <f t="shared" ca="1" si="38"/>
        <v>*</v>
      </c>
      <c r="N531" s="9" t="str">
        <f t="shared" si="42"/>
        <v>*</v>
      </c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7" t="str">
        <f>IF(LEFT(DATA.SAGA!$C532,8)="Mestrado","Mestrado",
IF(LEFT(DATA.SAGA!C532,9)="Doutorado","Doutorado",
"Pós-Doutorado"))</f>
        <v>Mestrado</v>
      </c>
      <c r="B532" s="7" t="str">
        <f>DATA.SAGA!$D532</f>
        <v>Jailan Carlos Lima da Silva</v>
      </c>
      <c r="C532" s="7" t="str">
        <f>IF(DATA.SAGA!$F532="","Sem orientador",DATA.SAGA!$F532)</f>
        <v>FTO1158 - Laura de Oliveira</v>
      </c>
      <c r="D532" s="7" t="str">
        <f>DATA.SAGA!$H532</f>
        <v>Pré-inscrito</v>
      </c>
      <c r="E532" s="7" t="str">
        <f>IF(DATA.SAGA!J532="","*",DATA.SAGA!J532)</f>
        <v>RJ</v>
      </c>
      <c r="F532" s="7">
        <f>YEAR(DATA.SAGA!$B532)</f>
        <v>2023</v>
      </c>
      <c r="G532" s="8">
        <f>IF(OR($D532="Pré-Inscrito",$D532="Matriculado",$D532="Trancado"),
IF($A532="Mestrado",DATA.SAGA!$B532+(365*24/12),DATA.SAGA!$B532+(365*48/12)),"*")</f>
        <v>45736</v>
      </c>
      <c r="H532" s="9" t="str">
        <f t="shared" ref="H532:H533" si="43">IF(OR($D532="Pré-Inscrito",$D532="Matriculado"),_xlfn.CONCAT(YEAR(G532),"-",IF(MONTH(G532)&lt;=6,1,2)),"*")</f>
        <v>2025-1</v>
      </c>
      <c r="I532" s="7" t="str">
        <f>IF(DATA.SAGA!$I532="","*",YEAR(DATA.SAGA!$I532))</f>
        <v>*</v>
      </c>
      <c r="J532" s="9">
        <f ca="1">IF($D532="Formado",(DATA.SAGA!$I532-DATA.SAGA!$B532)/365*12,
IF(OR($D532="Pré-Inscrito",$D532="Matriculado",$D532="Pré-inscrito"),(TODAY()-DATA.SAGA!$B532)/365*12,"*"))</f>
        <v>0</v>
      </c>
      <c r="K532" s="9" t="str">
        <f t="shared" ca="1" si="36"/>
        <v>Pré-inscrito</v>
      </c>
      <c r="L532" s="9" t="str">
        <f t="shared" ca="1" si="37"/>
        <v>*</v>
      </c>
      <c r="M532" s="7" t="str">
        <f t="shared" ca="1" si="38"/>
        <v>*</v>
      </c>
      <c r="N532" s="9" t="str">
        <f t="shared" si="42"/>
        <v>*</v>
      </c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7" t="str">
        <f>IF(LEFT(DATA.SAGA!$C533,8)="Mestrado","Mestrado",
IF(LEFT(DATA.SAGA!C533,9)="Doutorado","Doutorado",
"Pós-Doutorado"))</f>
        <v>Mestrado</v>
      </c>
      <c r="B533" s="7" t="str">
        <f>DATA.SAGA!$D533</f>
        <v>Nihil Scarpine Malheiros</v>
      </c>
      <c r="C533" s="7" t="str">
        <f>IF(DATA.SAGA!$F533="","Sem orientador",DATA.SAGA!$F533)</f>
        <v>EDF1084 - Thiago Carvalho</v>
      </c>
      <c r="D533" s="7" t="str">
        <f>DATA.SAGA!$H533</f>
        <v>Pré-inscrito</v>
      </c>
      <c r="E533" s="7" t="str">
        <f>IF(DATA.SAGA!J533="","*",DATA.SAGA!J533)</f>
        <v>RJ</v>
      </c>
      <c r="F533" s="7">
        <f>YEAR(DATA.SAGA!$B533)</f>
        <v>2023</v>
      </c>
      <c r="G533" s="8">
        <f>IF(OR($D533="Pré-Inscrito",$D533="Matriculado",$D533="Trancado"),
IF($A533="Mestrado",DATA.SAGA!$B533+(365*24/12),DATA.SAGA!$B533+(365*48/12)),"*")</f>
        <v>45736</v>
      </c>
      <c r="H533" s="9" t="str">
        <f t="shared" si="43"/>
        <v>2025-1</v>
      </c>
      <c r="I533" s="7" t="str">
        <f>IF(DATA.SAGA!$I533="","*",YEAR(DATA.SAGA!$I533))</f>
        <v>*</v>
      </c>
      <c r="J533" s="9">
        <f ca="1">IF($D533="Formado",(DATA.SAGA!$I533-DATA.SAGA!$B533)/365*12,
IF(OR($D533="Pré-Inscrito",$D533="Matriculado",$D533="Pré-inscrito"),(TODAY()-DATA.SAGA!$B533)/365*12,"*"))</f>
        <v>0</v>
      </c>
      <c r="K533" s="9" t="str">
        <f t="shared" ca="1" si="36"/>
        <v>Pré-inscrito</v>
      </c>
      <c r="L533" s="9" t="str">
        <f t="shared" ca="1" si="37"/>
        <v>*</v>
      </c>
      <c r="M533" s="7" t="str">
        <f t="shared" ca="1" si="38"/>
        <v>*</v>
      </c>
      <c r="N533" s="9" t="str">
        <f t="shared" si="42"/>
        <v>*</v>
      </c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1"/>
      <c r="B534" s="10"/>
      <c r="C534" s="10"/>
      <c r="D534" s="1"/>
      <c r="E534" s="1"/>
      <c r="F534" s="10"/>
      <c r="G534" s="3"/>
      <c r="H534" s="3"/>
      <c r="I534" s="10"/>
      <c r="J534" s="2"/>
      <c r="K534" s="2"/>
      <c r="L534" s="2"/>
      <c r="M534" s="2"/>
      <c r="N534" s="2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1"/>
      <c r="B535" s="10"/>
      <c r="C535" s="10"/>
      <c r="D535" s="1"/>
      <c r="E535" s="1"/>
      <c r="F535" s="10"/>
      <c r="G535" s="3"/>
      <c r="H535" s="3"/>
      <c r="I535" s="10"/>
      <c r="J535" s="2"/>
      <c r="K535" s="2"/>
      <c r="L535" s="2"/>
      <c r="M535" s="2"/>
      <c r="N535" s="2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1"/>
      <c r="B536" s="10"/>
      <c r="C536" s="10"/>
      <c r="D536" s="1"/>
      <c r="E536" s="1"/>
      <c r="F536" s="10"/>
      <c r="G536" s="3"/>
      <c r="H536" s="3"/>
      <c r="I536" s="10"/>
      <c r="J536" s="2"/>
      <c r="K536" s="2"/>
      <c r="L536" s="2"/>
      <c r="M536" s="2"/>
      <c r="N536" s="2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1"/>
      <c r="B537" s="10"/>
      <c r="C537" s="10"/>
      <c r="D537" s="1"/>
      <c r="E537" s="1"/>
      <c r="F537" s="10"/>
      <c r="G537" s="3"/>
      <c r="H537" s="3"/>
      <c r="I537" s="10"/>
      <c r="J537" s="2"/>
      <c r="K537" s="2"/>
      <c r="L537" s="2"/>
      <c r="M537" s="2"/>
      <c r="N537" s="2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1"/>
      <c r="B538" s="10"/>
      <c r="C538" s="10"/>
      <c r="D538" s="1"/>
      <c r="E538" s="1"/>
      <c r="F538" s="10"/>
      <c r="G538" s="3"/>
      <c r="H538" s="3"/>
      <c r="I538" s="10"/>
      <c r="J538" s="2"/>
      <c r="K538" s="2"/>
      <c r="L538" s="2"/>
      <c r="M538" s="2"/>
      <c r="N538" s="2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1"/>
      <c r="B539" s="10"/>
      <c r="C539" s="10"/>
      <c r="D539" s="1"/>
      <c r="E539" s="1"/>
      <c r="F539" s="10"/>
      <c r="G539" s="3"/>
      <c r="H539" s="3"/>
      <c r="I539" s="10"/>
      <c r="J539" s="2"/>
      <c r="K539" s="2"/>
      <c r="L539" s="2"/>
      <c r="M539" s="2"/>
      <c r="N539" s="2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1"/>
      <c r="B540" s="10"/>
      <c r="C540" s="10"/>
      <c r="D540" s="1"/>
      <c r="E540" s="1"/>
      <c r="F540" s="10"/>
      <c r="G540" s="3"/>
      <c r="H540" s="3"/>
      <c r="I540" s="10"/>
      <c r="J540" s="2"/>
      <c r="K540" s="2"/>
      <c r="L540" s="2"/>
      <c r="M540" s="2"/>
      <c r="N540" s="2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1"/>
      <c r="B541" s="10"/>
      <c r="C541" s="10"/>
      <c r="D541" s="1"/>
      <c r="E541" s="1"/>
      <c r="F541" s="10"/>
      <c r="G541" s="3"/>
      <c r="H541" s="3"/>
      <c r="I541" s="10"/>
      <c r="J541" s="2"/>
      <c r="K541" s="2"/>
      <c r="L541" s="2"/>
      <c r="M541" s="2"/>
      <c r="N541" s="2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1"/>
      <c r="B542" s="10"/>
      <c r="C542" s="10"/>
      <c r="D542" s="1"/>
      <c r="E542" s="1"/>
      <c r="F542" s="10"/>
      <c r="G542" s="3"/>
      <c r="H542" s="3"/>
      <c r="I542" s="10"/>
      <c r="J542" s="2"/>
      <c r="K542" s="2"/>
      <c r="L542" s="2"/>
      <c r="M542" s="2"/>
      <c r="N542" s="2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1"/>
      <c r="B543" s="10"/>
      <c r="C543" s="10"/>
      <c r="D543" s="1"/>
      <c r="E543" s="1"/>
      <c r="F543" s="10"/>
      <c r="G543" s="3"/>
      <c r="H543" s="3"/>
      <c r="I543" s="10"/>
      <c r="J543" s="2"/>
      <c r="K543" s="2"/>
      <c r="L543" s="2"/>
      <c r="M543" s="2"/>
      <c r="N543" s="2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1"/>
      <c r="B544" s="10"/>
      <c r="C544" s="10"/>
      <c r="D544" s="1"/>
      <c r="E544" s="1"/>
      <c r="F544" s="10"/>
      <c r="G544" s="3"/>
      <c r="H544" s="3"/>
      <c r="I544" s="10"/>
      <c r="J544" s="2"/>
      <c r="K544" s="2"/>
      <c r="L544" s="2"/>
      <c r="M544" s="2"/>
      <c r="N544" s="2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1"/>
      <c r="B545" s="10"/>
      <c r="C545" s="10"/>
      <c r="D545" s="1"/>
      <c r="E545" s="1"/>
      <c r="F545" s="10"/>
      <c r="G545" s="3"/>
      <c r="H545" s="3"/>
      <c r="I545" s="10"/>
      <c r="J545" s="2"/>
      <c r="K545" s="2"/>
      <c r="L545" s="2"/>
      <c r="M545" s="2"/>
      <c r="N545" s="2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1"/>
      <c r="B546" s="10"/>
      <c r="C546" s="10"/>
      <c r="D546" s="1"/>
      <c r="E546" s="1"/>
      <c r="F546" s="10"/>
      <c r="G546" s="3"/>
      <c r="H546" s="3"/>
      <c r="I546" s="10"/>
      <c r="J546" s="2"/>
      <c r="K546" s="2"/>
      <c r="L546" s="2"/>
      <c r="M546" s="2"/>
      <c r="N546" s="2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1"/>
      <c r="B547" s="10"/>
      <c r="C547" s="10"/>
      <c r="D547" s="1"/>
      <c r="E547" s="1"/>
      <c r="F547" s="10"/>
      <c r="G547" s="3"/>
      <c r="H547" s="3"/>
      <c r="I547" s="10"/>
      <c r="J547" s="2"/>
      <c r="K547" s="2"/>
      <c r="L547" s="2"/>
      <c r="M547" s="2"/>
      <c r="N547" s="2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1"/>
      <c r="B548" s="10"/>
      <c r="C548" s="10"/>
      <c r="D548" s="1"/>
      <c r="E548" s="1"/>
      <c r="F548" s="10"/>
      <c r="G548" s="3"/>
      <c r="H548" s="3"/>
      <c r="I548" s="10"/>
      <c r="J548" s="2"/>
      <c r="K548" s="2"/>
      <c r="L548" s="2"/>
      <c r="M548" s="2"/>
      <c r="N548" s="2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1"/>
      <c r="B549" s="10"/>
      <c r="C549" s="10"/>
      <c r="D549" s="1"/>
      <c r="E549" s="1"/>
      <c r="F549" s="10"/>
      <c r="G549" s="3"/>
      <c r="H549" s="3"/>
      <c r="I549" s="10"/>
      <c r="J549" s="2"/>
      <c r="K549" s="2"/>
      <c r="L549" s="2"/>
      <c r="M549" s="2"/>
      <c r="N549" s="2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1"/>
      <c r="B550" s="10"/>
      <c r="C550" s="10"/>
      <c r="D550" s="1"/>
      <c r="E550" s="1"/>
      <c r="F550" s="10"/>
      <c r="G550" s="3"/>
      <c r="H550" s="3"/>
      <c r="I550" s="10"/>
      <c r="J550" s="2"/>
      <c r="K550" s="2"/>
      <c r="L550" s="2"/>
      <c r="M550" s="2"/>
      <c r="N550" s="2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1"/>
      <c r="B551" s="10"/>
      <c r="C551" s="10"/>
      <c r="D551" s="1"/>
      <c r="E551" s="1"/>
      <c r="F551" s="10"/>
      <c r="G551" s="3"/>
      <c r="H551" s="3"/>
      <c r="I551" s="10"/>
      <c r="J551" s="2"/>
      <c r="K551" s="2"/>
      <c r="L551" s="2"/>
      <c r="M551" s="2"/>
      <c r="N551" s="2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1"/>
      <c r="B552" s="10"/>
      <c r="C552" s="10"/>
      <c r="D552" s="1"/>
      <c r="E552" s="1"/>
      <c r="F552" s="10"/>
      <c r="G552" s="3"/>
      <c r="H552" s="3"/>
      <c r="I552" s="10"/>
      <c r="J552" s="2"/>
      <c r="K552" s="2"/>
      <c r="L552" s="2"/>
      <c r="M552" s="2"/>
      <c r="N552" s="2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1"/>
      <c r="B553" s="10"/>
      <c r="C553" s="10"/>
      <c r="D553" s="1"/>
      <c r="E553" s="1"/>
      <c r="F553" s="10"/>
      <c r="G553" s="3"/>
      <c r="H553" s="3"/>
      <c r="I553" s="10"/>
      <c r="J553" s="2"/>
      <c r="K553" s="2"/>
      <c r="L553" s="2"/>
      <c r="M553" s="2"/>
      <c r="N553" s="2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1"/>
      <c r="B554" s="10"/>
      <c r="C554" s="10"/>
      <c r="D554" s="1"/>
      <c r="E554" s="1"/>
      <c r="F554" s="10"/>
      <c r="G554" s="3"/>
      <c r="H554" s="3"/>
      <c r="I554" s="10"/>
      <c r="J554" s="2"/>
      <c r="K554" s="2"/>
      <c r="L554" s="2"/>
      <c r="M554" s="2"/>
      <c r="N554" s="2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1"/>
      <c r="B555" s="10"/>
      <c r="C555" s="10"/>
      <c r="D555" s="1"/>
      <c r="E555" s="1"/>
      <c r="F555" s="10"/>
      <c r="G555" s="3"/>
      <c r="H555" s="3"/>
      <c r="I555" s="10"/>
      <c r="J555" s="2"/>
      <c r="K555" s="2"/>
      <c r="L555" s="2"/>
      <c r="M555" s="2"/>
      <c r="N555" s="2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1"/>
      <c r="B556" s="10"/>
      <c r="C556" s="10"/>
      <c r="D556" s="1"/>
      <c r="E556" s="1"/>
      <c r="F556" s="10"/>
      <c r="G556" s="3"/>
      <c r="H556" s="3"/>
      <c r="I556" s="10"/>
      <c r="J556" s="2"/>
      <c r="K556" s="2"/>
      <c r="L556" s="2"/>
      <c r="M556" s="2"/>
      <c r="N556" s="2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1"/>
      <c r="B557" s="10"/>
      <c r="C557" s="10"/>
      <c r="D557" s="1"/>
      <c r="E557" s="1"/>
      <c r="F557" s="10"/>
      <c r="G557" s="3"/>
      <c r="H557" s="3"/>
      <c r="I557" s="10"/>
      <c r="J557" s="2"/>
      <c r="K557" s="2"/>
      <c r="L557" s="2"/>
      <c r="M557" s="2"/>
      <c r="N557" s="2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1"/>
      <c r="B558" s="10"/>
      <c r="C558" s="10"/>
      <c r="D558" s="1"/>
      <c r="E558" s="1"/>
      <c r="F558" s="10"/>
      <c r="G558" s="3"/>
      <c r="H558" s="3"/>
      <c r="I558" s="10"/>
      <c r="J558" s="2"/>
      <c r="K558" s="2"/>
      <c r="L558" s="2"/>
      <c r="M558" s="2"/>
      <c r="N558" s="2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1"/>
      <c r="B559" s="10"/>
      <c r="C559" s="10"/>
      <c r="D559" s="1"/>
      <c r="E559" s="1"/>
      <c r="F559" s="10"/>
      <c r="G559" s="3"/>
      <c r="H559" s="3"/>
      <c r="I559" s="10"/>
      <c r="J559" s="2"/>
      <c r="K559" s="2"/>
      <c r="L559" s="2"/>
      <c r="M559" s="2"/>
      <c r="N559" s="2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1"/>
      <c r="B560" s="10"/>
      <c r="C560" s="10"/>
      <c r="D560" s="1"/>
      <c r="E560" s="1"/>
      <c r="F560" s="10"/>
      <c r="G560" s="3"/>
      <c r="H560" s="3"/>
      <c r="I560" s="10"/>
      <c r="J560" s="2"/>
      <c r="K560" s="2"/>
      <c r="L560" s="2"/>
      <c r="M560" s="2"/>
      <c r="N560" s="2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1"/>
      <c r="B561" s="10"/>
      <c r="C561" s="10"/>
      <c r="D561" s="1"/>
      <c r="E561" s="1"/>
      <c r="F561" s="10"/>
      <c r="G561" s="3"/>
      <c r="H561" s="3"/>
      <c r="I561" s="10"/>
      <c r="J561" s="2"/>
      <c r="K561" s="2"/>
      <c r="L561" s="2"/>
      <c r="M561" s="2"/>
      <c r="N561" s="2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1"/>
      <c r="B562" s="10"/>
      <c r="C562" s="10"/>
      <c r="D562" s="1"/>
      <c r="E562" s="1"/>
      <c r="F562" s="10"/>
      <c r="G562" s="3"/>
      <c r="H562" s="3"/>
      <c r="I562" s="10"/>
      <c r="J562" s="2"/>
      <c r="K562" s="2"/>
      <c r="L562" s="2"/>
      <c r="M562" s="2"/>
      <c r="N562" s="2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1"/>
      <c r="B563" s="10"/>
      <c r="C563" s="10"/>
      <c r="D563" s="1"/>
      <c r="E563" s="1"/>
      <c r="F563" s="10"/>
      <c r="G563" s="3"/>
      <c r="H563" s="3"/>
      <c r="I563" s="10"/>
      <c r="J563" s="2"/>
      <c r="K563" s="2"/>
      <c r="L563" s="2"/>
      <c r="M563" s="2"/>
      <c r="N563" s="2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1"/>
      <c r="B564" s="10"/>
      <c r="C564" s="10"/>
      <c r="D564" s="1"/>
      <c r="E564" s="1"/>
      <c r="F564" s="10"/>
      <c r="G564" s="3"/>
      <c r="H564" s="3"/>
      <c r="I564" s="10"/>
      <c r="J564" s="2"/>
      <c r="K564" s="2"/>
      <c r="L564" s="2"/>
      <c r="M564" s="2"/>
      <c r="N564" s="2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1"/>
      <c r="B565" s="10"/>
      <c r="C565" s="10"/>
      <c r="D565" s="1"/>
      <c r="E565" s="1"/>
      <c r="F565" s="10"/>
      <c r="G565" s="3"/>
      <c r="H565" s="3"/>
      <c r="I565" s="10"/>
      <c r="J565" s="2"/>
      <c r="K565" s="2"/>
      <c r="L565" s="2"/>
      <c r="M565" s="2"/>
      <c r="N565" s="2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1"/>
      <c r="B566" s="10"/>
      <c r="C566" s="10"/>
      <c r="D566" s="1"/>
      <c r="E566" s="1"/>
      <c r="F566" s="10"/>
      <c r="G566" s="3"/>
      <c r="H566" s="3"/>
      <c r="I566" s="10"/>
      <c r="J566" s="2"/>
      <c r="K566" s="2"/>
      <c r="L566" s="2"/>
      <c r="M566" s="2"/>
      <c r="N566" s="2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1"/>
      <c r="B567" s="10"/>
      <c r="C567" s="10"/>
      <c r="D567" s="1"/>
      <c r="E567" s="1"/>
      <c r="F567" s="10"/>
      <c r="G567" s="3"/>
      <c r="H567" s="3"/>
      <c r="I567" s="10"/>
      <c r="J567" s="2"/>
      <c r="K567" s="2"/>
      <c r="L567" s="2"/>
      <c r="M567" s="2"/>
      <c r="N567" s="2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1"/>
      <c r="B568" s="10"/>
      <c r="C568" s="10"/>
      <c r="D568" s="1"/>
      <c r="E568" s="1"/>
      <c r="F568" s="10"/>
      <c r="G568" s="3"/>
      <c r="H568" s="3"/>
      <c r="I568" s="10"/>
      <c r="J568" s="2"/>
      <c r="K568" s="2"/>
      <c r="L568" s="2"/>
      <c r="M568" s="2"/>
      <c r="N568" s="2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1"/>
      <c r="B569" s="10"/>
      <c r="C569" s="10"/>
      <c r="D569" s="1"/>
      <c r="E569" s="1"/>
      <c r="F569" s="10"/>
      <c r="G569" s="3"/>
      <c r="H569" s="3"/>
      <c r="I569" s="10"/>
      <c r="J569" s="2"/>
      <c r="K569" s="2"/>
      <c r="L569" s="2"/>
      <c r="M569" s="2"/>
      <c r="N569" s="2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1"/>
      <c r="B570" s="10"/>
      <c r="C570" s="10"/>
      <c r="D570" s="1"/>
      <c r="E570" s="1"/>
      <c r="F570" s="10"/>
      <c r="G570" s="3"/>
      <c r="H570" s="3"/>
      <c r="I570" s="10"/>
      <c r="J570" s="2"/>
      <c r="K570" s="2"/>
      <c r="L570" s="2"/>
      <c r="M570" s="2"/>
      <c r="N570" s="2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1"/>
      <c r="B571" s="10"/>
      <c r="C571" s="10"/>
      <c r="D571" s="1"/>
      <c r="E571" s="1"/>
      <c r="F571" s="10"/>
      <c r="G571" s="3"/>
      <c r="H571" s="3"/>
      <c r="I571" s="10"/>
      <c r="J571" s="2"/>
      <c r="K571" s="2"/>
      <c r="L571" s="2"/>
      <c r="M571" s="2"/>
      <c r="N571" s="2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1"/>
      <c r="B572" s="10"/>
      <c r="C572" s="10"/>
      <c r="D572" s="1"/>
      <c r="E572" s="1"/>
      <c r="F572" s="10"/>
      <c r="G572" s="3"/>
      <c r="H572" s="3"/>
      <c r="I572" s="10"/>
      <c r="J572" s="2"/>
      <c r="K572" s="2"/>
      <c r="L572" s="2"/>
      <c r="M572" s="2"/>
      <c r="N572" s="2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1"/>
      <c r="B573" s="10"/>
      <c r="C573" s="10"/>
      <c r="D573" s="1"/>
      <c r="E573" s="1"/>
      <c r="F573" s="10"/>
      <c r="G573" s="3"/>
      <c r="H573" s="3"/>
      <c r="I573" s="10"/>
      <c r="J573" s="2"/>
      <c r="K573" s="2"/>
      <c r="L573" s="2"/>
      <c r="M573" s="2"/>
      <c r="N573" s="2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1"/>
      <c r="B574" s="10"/>
      <c r="C574" s="10"/>
      <c r="D574" s="1"/>
      <c r="E574" s="1"/>
      <c r="F574" s="10"/>
      <c r="G574" s="3"/>
      <c r="H574" s="3"/>
      <c r="I574" s="10"/>
      <c r="J574" s="2"/>
      <c r="K574" s="2"/>
      <c r="L574" s="2"/>
      <c r="M574" s="2"/>
      <c r="N574" s="2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1"/>
      <c r="B575" s="10"/>
      <c r="C575" s="10"/>
      <c r="D575" s="1"/>
      <c r="E575" s="1"/>
      <c r="F575" s="10"/>
      <c r="G575" s="3"/>
      <c r="H575" s="3"/>
      <c r="I575" s="10"/>
      <c r="J575" s="2"/>
      <c r="K575" s="2"/>
      <c r="L575" s="2"/>
      <c r="M575" s="2"/>
      <c r="N575" s="2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1"/>
      <c r="B576" s="10"/>
      <c r="C576" s="10"/>
      <c r="D576" s="1"/>
      <c r="E576" s="1"/>
      <c r="F576" s="10"/>
      <c r="G576" s="3"/>
      <c r="H576" s="3"/>
      <c r="I576" s="10"/>
      <c r="J576" s="2"/>
      <c r="K576" s="2"/>
      <c r="L576" s="2"/>
      <c r="M576" s="2"/>
      <c r="N576" s="2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1"/>
      <c r="B577" s="10"/>
      <c r="C577" s="10"/>
      <c r="D577" s="1"/>
      <c r="E577" s="1"/>
      <c r="F577" s="10"/>
      <c r="G577" s="3"/>
      <c r="H577" s="3"/>
      <c r="I577" s="10"/>
      <c r="J577" s="2"/>
      <c r="K577" s="2"/>
      <c r="L577" s="2"/>
      <c r="M577" s="2"/>
      <c r="N577" s="2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1"/>
      <c r="B578" s="10"/>
      <c r="C578" s="10"/>
      <c r="D578" s="1"/>
      <c r="E578" s="1"/>
      <c r="F578" s="10"/>
      <c r="G578" s="3"/>
      <c r="H578" s="3"/>
      <c r="I578" s="10"/>
      <c r="J578" s="2"/>
      <c r="K578" s="2"/>
      <c r="L578" s="2"/>
      <c r="M578" s="2"/>
      <c r="N578" s="2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1"/>
      <c r="B579" s="10"/>
      <c r="C579" s="10"/>
      <c r="D579" s="1"/>
      <c r="E579" s="1"/>
      <c r="F579" s="10"/>
      <c r="G579" s="3"/>
      <c r="H579" s="3"/>
      <c r="I579" s="10"/>
      <c r="J579" s="2"/>
      <c r="K579" s="2"/>
      <c r="L579" s="2"/>
      <c r="M579" s="2"/>
      <c r="N579" s="2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1"/>
      <c r="B580" s="10"/>
      <c r="C580" s="10"/>
      <c r="D580" s="1"/>
      <c r="E580" s="1"/>
      <c r="F580" s="10"/>
      <c r="G580" s="3"/>
      <c r="H580" s="3"/>
      <c r="I580" s="10"/>
      <c r="J580" s="2"/>
      <c r="K580" s="2"/>
      <c r="L580" s="2"/>
      <c r="M580" s="2"/>
      <c r="N580" s="2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1"/>
      <c r="B581" s="10"/>
      <c r="C581" s="10"/>
      <c r="D581" s="1"/>
      <c r="E581" s="1"/>
      <c r="F581" s="10"/>
      <c r="G581" s="3"/>
      <c r="H581" s="3"/>
      <c r="I581" s="10"/>
      <c r="J581" s="2"/>
      <c r="K581" s="2"/>
      <c r="L581" s="2"/>
      <c r="M581" s="2"/>
      <c r="N581" s="2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1"/>
      <c r="B582" s="10"/>
      <c r="C582" s="10"/>
      <c r="D582" s="1"/>
      <c r="E582" s="1"/>
      <c r="F582" s="10"/>
      <c r="G582" s="3"/>
      <c r="H582" s="3"/>
      <c r="I582" s="10"/>
      <c r="J582" s="2"/>
      <c r="K582" s="2"/>
      <c r="L582" s="2"/>
      <c r="M582" s="2"/>
      <c r="N582" s="2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1"/>
      <c r="B583" s="10"/>
      <c r="C583" s="10"/>
      <c r="D583" s="1"/>
      <c r="E583" s="1"/>
      <c r="F583" s="10"/>
      <c r="G583" s="3"/>
      <c r="H583" s="3"/>
      <c r="I583" s="10"/>
      <c r="J583" s="2"/>
      <c r="K583" s="2"/>
      <c r="L583" s="2"/>
      <c r="M583" s="2"/>
      <c r="N583" s="2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1"/>
      <c r="B584" s="10"/>
      <c r="C584" s="10"/>
      <c r="D584" s="1"/>
      <c r="E584" s="1"/>
      <c r="F584" s="10"/>
      <c r="G584" s="3"/>
      <c r="H584" s="3"/>
      <c r="I584" s="10"/>
      <c r="J584" s="2"/>
      <c r="K584" s="2"/>
      <c r="L584" s="2"/>
      <c r="M584" s="2"/>
      <c r="N584" s="2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1"/>
      <c r="B585" s="10"/>
      <c r="C585" s="10"/>
      <c r="D585" s="1"/>
      <c r="E585" s="1"/>
      <c r="F585" s="10"/>
      <c r="G585" s="3"/>
      <c r="H585" s="3"/>
      <c r="I585" s="10"/>
      <c r="J585" s="2"/>
      <c r="K585" s="2"/>
      <c r="L585" s="2"/>
      <c r="M585" s="2"/>
      <c r="N585" s="2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1"/>
      <c r="B586" s="10"/>
      <c r="C586" s="10"/>
      <c r="D586" s="1"/>
      <c r="E586" s="1"/>
      <c r="F586" s="10"/>
      <c r="G586" s="3"/>
      <c r="H586" s="3"/>
      <c r="I586" s="10"/>
      <c r="J586" s="2"/>
      <c r="K586" s="2"/>
      <c r="L586" s="2"/>
      <c r="M586" s="2"/>
      <c r="N586" s="2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1"/>
      <c r="B587" s="10"/>
      <c r="C587" s="10"/>
      <c r="D587" s="1"/>
      <c r="E587" s="1"/>
      <c r="F587" s="10"/>
      <c r="G587" s="3"/>
      <c r="H587" s="3"/>
      <c r="I587" s="10"/>
      <c r="J587" s="2"/>
      <c r="K587" s="2"/>
      <c r="L587" s="2"/>
      <c r="M587" s="2"/>
      <c r="N587" s="2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1"/>
      <c r="B588" s="10"/>
      <c r="C588" s="10"/>
      <c r="D588" s="1"/>
      <c r="E588" s="1"/>
      <c r="F588" s="10"/>
      <c r="G588" s="3"/>
      <c r="H588" s="3"/>
      <c r="I588" s="10"/>
      <c r="J588" s="2"/>
      <c r="K588" s="2"/>
      <c r="L588" s="2"/>
      <c r="M588" s="2"/>
      <c r="N588" s="2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1"/>
      <c r="B589" s="10"/>
      <c r="C589" s="10"/>
      <c r="D589" s="1"/>
      <c r="E589" s="1"/>
      <c r="F589" s="10"/>
      <c r="G589" s="3"/>
      <c r="H589" s="3"/>
      <c r="I589" s="10"/>
      <c r="J589" s="2"/>
      <c r="K589" s="2"/>
      <c r="L589" s="2"/>
      <c r="M589" s="2"/>
      <c r="N589" s="2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1"/>
      <c r="B590" s="10"/>
      <c r="C590" s="10"/>
      <c r="D590" s="1"/>
      <c r="E590" s="1"/>
      <c r="F590" s="10"/>
      <c r="G590" s="3"/>
      <c r="H590" s="3"/>
      <c r="I590" s="10"/>
      <c r="J590" s="2"/>
      <c r="K590" s="2"/>
      <c r="L590" s="2"/>
      <c r="M590" s="2"/>
      <c r="N590" s="2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1"/>
      <c r="B591" s="10"/>
      <c r="C591" s="10"/>
      <c r="D591" s="1"/>
      <c r="E591" s="1"/>
      <c r="F591" s="10"/>
      <c r="G591" s="3"/>
      <c r="H591" s="3"/>
      <c r="I591" s="10"/>
      <c r="J591" s="2"/>
      <c r="K591" s="2"/>
      <c r="L591" s="2"/>
      <c r="M591" s="2"/>
      <c r="N591" s="2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1"/>
      <c r="B592" s="10"/>
      <c r="C592" s="10"/>
      <c r="D592" s="1"/>
      <c r="E592" s="1"/>
      <c r="F592" s="10"/>
      <c r="G592" s="3"/>
      <c r="H592" s="3"/>
      <c r="I592" s="10"/>
      <c r="J592" s="2"/>
      <c r="K592" s="2"/>
      <c r="L592" s="2"/>
      <c r="M592" s="2"/>
      <c r="N592" s="2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1"/>
      <c r="B593" s="10"/>
      <c r="C593" s="10"/>
      <c r="D593" s="1"/>
      <c r="E593" s="1"/>
      <c r="F593" s="10"/>
      <c r="G593" s="3"/>
      <c r="H593" s="3"/>
      <c r="I593" s="10"/>
      <c r="J593" s="2"/>
      <c r="K593" s="2"/>
      <c r="L593" s="2"/>
      <c r="M593" s="2"/>
      <c r="N593" s="2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1"/>
      <c r="B594" s="10"/>
      <c r="C594" s="10"/>
      <c r="D594" s="1"/>
      <c r="E594" s="1"/>
      <c r="F594" s="10"/>
      <c r="G594" s="3"/>
      <c r="H594" s="3"/>
      <c r="I594" s="10"/>
      <c r="J594" s="2"/>
      <c r="K594" s="2"/>
      <c r="L594" s="2"/>
      <c r="M594" s="2"/>
      <c r="N594" s="2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1"/>
      <c r="B595" s="10"/>
      <c r="C595" s="10"/>
      <c r="D595" s="1"/>
      <c r="E595" s="1"/>
      <c r="F595" s="10"/>
      <c r="G595" s="3"/>
      <c r="H595" s="3"/>
      <c r="I595" s="10"/>
      <c r="J595" s="2"/>
      <c r="K595" s="2"/>
      <c r="L595" s="2"/>
      <c r="M595" s="2"/>
      <c r="N595" s="2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1"/>
      <c r="B596" s="10"/>
      <c r="C596" s="10"/>
      <c r="D596" s="1"/>
      <c r="E596" s="1"/>
      <c r="F596" s="10"/>
      <c r="G596" s="3"/>
      <c r="H596" s="3"/>
      <c r="I596" s="10"/>
      <c r="J596" s="2"/>
      <c r="K596" s="2"/>
      <c r="L596" s="2"/>
      <c r="M596" s="2"/>
      <c r="N596" s="2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1"/>
      <c r="B597" s="10"/>
      <c r="C597" s="10"/>
      <c r="D597" s="1"/>
      <c r="E597" s="1"/>
      <c r="F597" s="10"/>
      <c r="G597" s="3"/>
      <c r="H597" s="3"/>
      <c r="I597" s="10"/>
      <c r="J597" s="2"/>
      <c r="K597" s="2"/>
      <c r="L597" s="2"/>
      <c r="M597" s="2"/>
      <c r="N597" s="2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1"/>
      <c r="B598" s="10"/>
      <c r="C598" s="10"/>
      <c r="D598" s="1"/>
      <c r="E598" s="1"/>
      <c r="F598" s="10"/>
      <c r="G598" s="3"/>
      <c r="H598" s="3"/>
      <c r="I598" s="10"/>
      <c r="J598" s="2"/>
      <c r="K598" s="2"/>
      <c r="L598" s="2"/>
      <c r="M598" s="2"/>
      <c r="N598" s="2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1"/>
      <c r="B599" s="10"/>
      <c r="C599" s="10"/>
      <c r="D599" s="1"/>
      <c r="E599" s="1"/>
      <c r="F599" s="10"/>
      <c r="G599" s="3"/>
      <c r="H599" s="3"/>
      <c r="I599" s="10"/>
      <c r="J599" s="2"/>
      <c r="K599" s="2"/>
      <c r="L599" s="2"/>
      <c r="M599" s="2"/>
      <c r="N599" s="2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1"/>
      <c r="B600" s="10"/>
      <c r="C600" s="10"/>
      <c r="D600" s="1"/>
      <c r="E600" s="1"/>
      <c r="F600" s="10"/>
      <c r="G600" s="3"/>
      <c r="H600" s="3"/>
      <c r="I600" s="10"/>
      <c r="J600" s="2"/>
      <c r="K600" s="2"/>
      <c r="L600" s="2"/>
      <c r="M600" s="2"/>
      <c r="N600" s="2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1"/>
      <c r="B601" s="10"/>
      <c r="C601" s="10"/>
      <c r="D601" s="1"/>
      <c r="E601" s="1"/>
      <c r="F601" s="10"/>
      <c r="G601" s="3"/>
      <c r="H601" s="3"/>
      <c r="I601" s="10"/>
      <c r="J601" s="2"/>
      <c r="K601" s="2"/>
      <c r="L601" s="2"/>
      <c r="M601" s="2"/>
      <c r="N601" s="2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1"/>
      <c r="B602" s="10"/>
      <c r="C602" s="10"/>
      <c r="D602" s="1"/>
      <c r="E602" s="1"/>
      <c r="F602" s="10"/>
      <c r="G602" s="3"/>
      <c r="H602" s="3"/>
      <c r="I602" s="10"/>
      <c r="J602" s="2"/>
      <c r="K602" s="2"/>
      <c r="L602" s="2"/>
      <c r="M602" s="2"/>
      <c r="N602" s="2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1"/>
      <c r="B603" s="10"/>
      <c r="C603" s="10"/>
      <c r="D603" s="1"/>
      <c r="E603" s="1"/>
      <c r="F603" s="10"/>
      <c r="G603" s="3"/>
      <c r="H603" s="3"/>
      <c r="I603" s="10"/>
      <c r="J603" s="2"/>
      <c r="K603" s="2"/>
      <c r="L603" s="2"/>
      <c r="M603" s="2"/>
      <c r="N603" s="2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1"/>
      <c r="B604" s="10"/>
      <c r="C604" s="10"/>
      <c r="D604" s="1"/>
      <c r="E604" s="1"/>
      <c r="F604" s="10"/>
      <c r="G604" s="3"/>
      <c r="H604" s="3"/>
      <c r="I604" s="10"/>
      <c r="J604" s="2"/>
      <c r="K604" s="2"/>
      <c r="L604" s="2"/>
      <c r="M604" s="2"/>
      <c r="N604" s="2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1"/>
      <c r="B605" s="10"/>
      <c r="C605" s="10"/>
      <c r="D605" s="1"/>
      <c r="E605" s="1"/>
      <c r="F605" s="10"/>
      <c r="G605" s="3"/>
      <c r="H605" s="3"/>
      <c r="I605" s="10"/>
      <c r="J605" s="2"/>
      <c r="K605" s="2"/>
      <c r="L605" s="2"/>
      <c r="M605" s="2"/>
      <c r="N605" s="2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1"/>
      <c r="B606" s="10"/>
      <c r="C606" s="10"/>
      <c r="D606" s="1"/>
      <c r="E606" s="1"/>
      <c r="F606" s="10"/>
      <c r="G606" s="3"/>
      <c r="H606" s="3"/>
      <c r="I606" s="10"/>
      <c r="J606" s="2"/>
      <c r="K606" s="2"/>
      <c r="L606" s="2"/>
      <c r="M606" s="2"/>
      <c r="N606" s="2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1"/>
      <c r="B607" s="10"/>
      <c r="C607" s="10"/>
      <c r="D607" s="1"/>
      <c r="E607" s="1"/>
      <c r="F607" s="10"/>
      <c r="G607" s="3"/>
      <c r="H607" s="3"/>
      <c r="I607" s="10"/>
      <c r="J607" s="2"/>
      <c r="K607" s="2"/>
      <c r="L607" s="2"/>
      <c r="M607" s="2"/>
      <c r="N607" s="2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1"/>
      <c r="B608" s="10"/>
      <c r="C608" s="10"/>
      <c r="D608" s="1"/>
      <c r="E608" s="1"/>
      <c r="F608" s="10"/>
      <c r="G608" s="3"/>
      <c r="H608" s="3"/>
      <c r="I608" s="10"/>
      <c r="J608" s="2"/>
      <c r="K608" s="2"/>
      <c r="L608" s="2"/>
      <c r="M608" s="2"/>
      <c r="N608" s="2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1"/>
      <c r="B609" s="10"/>
      <c r="C609" s="10"/>
      <c r="D609" s="1"/>
      <c r="E609" s="1"/>
      <c r="F609" s="10"/>
      <c r="G609" s="3"/>
      <c r="H609" s="3"/>
      <c r="I609" s="10"/>
      <c r="J609" s="2"/>
      <c r="K609" s="2"/>
      <c r="L609" s="2"/>
      <c r="M609" s="2"/>
      <c r="N609" s="2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1"/>
      <c r="B610" s="10"/>
      <c r="C610" s="10"/>
      <c r="D610" s="1"/>
      <c r="E610" s="1"/>
      <c r="F610" s="10"/>
      <c r="G610" s="3"/>
      <c r="H610" s="3"/>
      <c r="I610" s="10"/>
      <c r="J610" s="2"/>
      <c r="K610" s="2"/>
      <c r="L610" s="2"/>
      <c r="M610" s="2"/>
      <c r="N610" s="2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1"/>
      <c r="B611" s="10"/>
      <c r="C611" s="10"/>
      <c r="D611" s="1"/>
      <c r="E611" s="1"/>
      <c r="F611" s="10"/>
      <c r="G611" s="3"/>
      <c r="H611" s="3"/>
      <c r="I611" s="10"/>
      <c r="J611" s="2"/>
      <c r="K611" s="2"/>
      <c r="L611" s="2"/>
      <c r="M611" s="2"/>
      <c r="N611" s="2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1"/>
      <c r="B612" s="10"/>
      <c r="C612" s="10"/>
      <c r="D612" s="1"/>
      <c r="E612" s="1"/>
      <c r="F612" s="10"/>
      <c r="G612" s="3"/>
      <c r="H612" s="3"/>
      <c r="I612" s="10"/>
      <c r="J612" s="2"/>
      <c r="K612" s="2"/>
      <c r="L612" s="2"/>
      <c r="M612" s="2"/>
      <c r="N612" s="2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1"/>
      <c r="B613" s="10"/>
      <c r="C613" s="10"/>
      <c r="D613" s="1"/>
      <c r="E613" s="1"/>
      <c r="F613" s="10"/>
      <c r="G613" s="3"/>
      <c r="H613" s="3"/>
      <c r="I613" s="10"/>
      <c r="J613" s="2"/>
      <c r="K613" s="2"/>
      <c r="L613" s="2"/>
      <c r="M613" s="2"/>
      <c r="N613" s="2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1"/>
      <c r="B614" s="10"/>
      <c r="C614" s="10"/>
      <c r="D614" s="1"/>
      <c r="E614" s="1"/>
      <c r="F614" s="10"/>
      <c r="G614" s="3"/>
      <c r="H614" s="3"/>
      <c r="I614" s="10"/>
      <c r="J614" s="2"/>
      <c r="K614" s="2"/>
      <c r="L614" s="2"/>
      <c r="M614" s="2"/>
      <c r="N614" s="2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1"/>
      <c r="B615" s="10"/>
      <c r="C615" s="10"/>
      <c r="D615" s="1"/>
      <c r="E615" s="1"/>
      <c r="F615" s="10"/>
      <c r="G615" s="3"/>
      <c r="H615" s="3"/>
      <c r="I615" s="10"/>
      <c r="J615" s="2"/>
      <c r="K615" s="2"/>
      <c r="L615" s="2"/>
      <c r="M615" s="2"/>
      <c r="N615" s="2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1"/>
      <c r="B616" s="10"/>
      <c r="C616" s="10"/>
      <c r="D616" s="1"/>
      <c r="E616" s="1"/>
      <c r="F616" s="10"/>
      <c r="G616" s="3"/>
      <c r="H616" s="3"/>
      <c r="I616" s="10"/>
      <c r="J616" s="2"/>
      <c r="K616" s="2"/>
      <c r="L616" s="2"/>
      <c r="M616" s="2"/>
      <c r="N616" s="2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1"/>
      <c r="B617" s="10"/>
      <c r="C617" s="10"/>
      <c r="D617" s="1"/>
      <c r="E617" s="1"/>
      <c r="F617" s="10"/>
      <c r="G617" s="3"/>
      <c r="H617" s="3"/>
      <c r="I617" s="10"/>
      <c r="J617" s="2"/>
      <c r="K617" s="2"/>
      <c r="L617" s="2"/>
      <c r="M617" s="2"/>
      <c r="N617" s="2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1"/>
      <c r="B618" s="10"/>
      <c r="C618" s="10"/>
      <c r="D618" s="1"/>
      <c r="E618" s="1"/>
      <c r="F618" s="10"/>
      <c r="G618" s="3"/>
      <c r="H618" s="3"/>
      <c r="I618" s="10"/>
      <c r="J618" s="2"/>
      <c r="K618" s="2"/>
      <c r="L618" s="2"/>
      <c r="M618" s="2"/>
      <c r="N618" s="2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1"/>
      <c r="B619" s="10"/>
      <c r="C619" s="10"/>
      <c r="D619" s="1"/>
      <c r="E619" s="1"/>
      <c r="F619" s="10"/>
      <c r="G619" s="3"/>
      <c r="H619" s="3"/>
      <c r="I619" s="10"/>
      <c r="J619" s="2"/>
      <c r="K619" s="2"/>
      <c r="L619" s="2"/>
      <c r="M619" s="2"/>
      <c r="N619" s="2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1"/>
      <c r="B620" s="10"/>
      <c r="C620" s="10"/>
      <c r="D620" s="1"/>
      <c r="E620" s="1"/>
      <c r="F620" s="10"/>
      <c r="G620" s="3"/>
      <c r="H620" s="3"/>
      <c r="I620" s="10"/>
      <c r="J620" s="2"/>
      <c r="K620" s="2"/>
      <c r="L620" s="2"/>
      <c r="M620" s="2"/>
      <c r="N620" s="2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1"/>
      <c r="B621" s="10"/>
      <c r="C621" s="10"/>
      <c r="D621" s="1"/>
      <c r="E621" s="1"/>
      <c r="F621" s="10"/>
      <c r="G621" s="3"/>
      <c r="H621" s="3"/>
      <c r="I621" s="10"/>
      <c r="J621" s="2"/>
      <c r="K621" s="2"/>
      <c r="L621" s="2"/>
      <c r="M621" s="2"/>
      <c r="N621" s="2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1"/>
      <c r="B622" s="10"/>
      <c r="C622" s="10"/>
      <c r="D622" s="1"/>
      <c r="E622" s="1"/>
      <c r="F622" s="10"/>
      <c r="G622" s="3"/>
      <c r="H622" s="3"/>
      <c r="I622" s="10"/>
      <c r="J622" s="2"/>
      <c r="K622" s="2"/>
      <c r="L622" s="2"/>
      <c r="M622" s="2"/>
      <c r="N622" s="2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1"/>
      <c r="B623" s="10"/>
      <c r="C623" s="10"/>
      <c r="D623" s="1"/>
      <c r="E623" s="1"/>
      <c r="F623" s="10"/>
      <c r="G623" s="3"/>
      <c r="H623" s="3"/>
      <c r="I623" s="10"/>
      <c r="J623" s="2"/>
      <c r="K623" s="2"/>
      <c r="L623" s="2"/>
      <c r="M623" s="2"/>
      <c r="N623" s="2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1"/>
      <c r="B624" s="10"/>
      <c r="C624" s="10"/>
      <c r="D624" s="1"/>
      <c r="E624" s="1"/>
      <c r="F624" s="10"/>
      <c r="G624" s="3"/>
      <c r="H624" s="3"/>
      <c r="I624" s="10"/>
      <c r="J624" s="2"/>
      <c r="K624" s="2"/>
      <c r="L624" s="2"/>
      <c r="M624" s="2"/>
      <c r="N624" s="2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1"/>
      <c r="B625" s="10"/>
      <c r="C625" s="10"/>
      <c r="D625" s="1"/>
      <c r="E625" s="1"/>
      <c r="F625" s="10"/>
      <c r="G625" s="3"/>
      <c r="H625" s="3"/>
      <c r="I625" s="10"/>
      <c r="J625" s="2"/>
      <c r="K625" s="2"/>
      <c r="L625" s="2"/>
      <c r="M625" s="2"/>
      <c r="N625" s="2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1"/>
      <c r="B626" s="10"/>
      <c r="C626" s="10"/>
      <c r="D626" s="1"/>
      <c r="E626" s="1"/>
      <c r="F626" s="10"/>
      <c r="G626" s="3"/>
      <c r="H626" s="3"/>
      <c r="I626" s="10"/>
      <c r="J626" s="2"/>
      <c r="K626" s="2"/>
      <c r="L626" s="2"/>
      <c r="M626" s="2"/>
      <c r="N626" s="2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1"/>
      <c r="B627" s="10"/>
      <c r="C627" s="10"/>
      <c r="D627" s="1"/>
      <c r="E627" s="1"/>
      <c r="F627" s="10"/>
      <c r="G627" s="3"/>
      <c r="H627" s="3"/>
      <c r="I627" s="10"/>
      <c r="J627" s="2"/>
      <c r="K627" s="2"/>
      <c r="L627" s="2"/>
      <c r="M627" s="2"/>
      <c r="N627" s="2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1"/>
      <c r="B628" s="10"/>
      <c r="C628" s="10"/>
      <c r="D628" s="1"/>
      <c r="E628" s="1"/>
      <c r="F628" s="10"/>
      <c r="G628" s="3"/>
      <c r="H628" s="3"/>
      <c r="I628" s="10"/>
      <c r="J628" s="2"/>
      <c r="K628" s="2"/>
      <c r="L628" s="2"/>
      <c r="M628" s="2"/>
      <c r="N628" s="2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1"/>
      <c r="B629" s="10"/>
      <c r="C629" s="10"/>
      <c r="D629" s="1"/>
      <c r="E629" s="1"/>
      <c r="F629" s="10"/>
      <c r="G629" s="3"/>
      <c r="H629" s="3"/>
      <c r="I629" s="10"/>
      <c r="J629" s="2"/>
      <c r="K629" s="2"/>
      <c r="L629" s="2"/>
      <c r="M629" s="2"/>
      <c r="N629" s="2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1"/>
      <c r="B630" s="10"/>
      <c r="C630" s="10"/>
      <c r="D630" s="1"/>
      <c r="E630" s="1"/>
      <c r="F630" s="10"/>
      <c r="G630" s="3"/>
      <c r="H630" s="3"/>
      <c r="I630" s="10"/>
      <c r="J630" s="2"/>
      <c r="K630" s="2"/>
      <c r="L630" s="2"/>
      <c r="M630" s="2"/>
      <c r="N630" s="2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1"/>
      <c r="B631" s="10"/>
      <c r="C631" s="10"/>
      <c r="D631" s="1"/>
      <c r="E631" s="1"/>
      <c r="F631" s="10"/>
      <c r="G631" s="3"/>
      <c r="H631" s="3"/>
      <c r="I631" s="10"/>
      <c r="J631" s="2"/>
      <c r="K631" s="2"/>
      <c r="L631" s="2"/>
      <c r="M631" s="2"/>
      <c r="N631" s="2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1"/>
      <c r="B632" s="10"/>
      <c r="C632" s="10"/>
      <c r="D632" s="1"/>
      <c r="E632" s="1"/>
      <c r="F632" s="10"/>
      <c r="G632" s="3"/>
      <c r="H632" s="3"/>
      <c r="I632" s="10"/>
      <c r="J632" s="2"/>
      <c r="K632" s="2"/>
      <c r="L632" s="2"/>
      <c r="M632" s="2"/>
      <c r="N632" s="2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1"/>
      <c r="B633" s="10"/>
      <c r="C633" s="10"/>
      <c r="D633" s="1"/>
      <c r="E633" s="1"/>
      <c r="F633" s="10"/>
      <c r="G633" s="3"/>
      <c r="H633" s="3"/>
      <c r="I633" s="10"/>
      <c r="J633" s="2"/>
      <c r="K633" s="2"/>
      <c r="L633" s="2"/>
      <c r="M633" s="2"/>
      <c r="N633" s="2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1"/>
      <c r="B634" s="10"/>
      <c r="C634" s="10"/>
      <c r="D634" s="1"/>
      <c r="E634" s="1"/>
      <c r="F634" s="10"/>
      <c r="G634" s="3"/>
      <c r="H634" s="3"/>
      <c r="I634" s="10"/>
      <c r="J634" s="2"/>
      <c r="K634" s="2"/>
      <c r="L634" s="2"/>
      <c r="M634" s="2"/>
      <c r="N634" s="2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1"/>
      <c r="B635" s="10"/>
      <c r="C635" s="10"/>
      <c r="D635" s="1"/>
      <c r="E635" s="1"/>
      <c r="F635" s="10"/>
      <c r="G635" s="3"/>
      <c r="H635" s="3"/>
      <c r="I635" s="10"/>
      <c r="J635" s="2"/>
      <c r="K635" s="2"/>
      <c r="L635" s="2"/>
      <c r="M635" s="2"/>
      <c r="N635" s="2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1"/>
      <c r="B636" s="10"/>
      <c r="C636" s="10"/>
      <c r="D636" s="1"/>
      <c r="E636" s="1"/>
      <c r="F636" s="10"/>
      <c r="G636" s="3"/>
      <c r="H636" s="3"/>
      <c r="I636" s="10"/>
      <c r="J636" s="2"/>
      <c r="K636" s="2"/>
      <c r="L636" s="2"/>
      <c r="M636" s="2"/>
      <c r="N636" s="2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1"/>
      <c r="B637" s="10"/>
      <c r="C637" s="10"/>
      <c r="D637" s="1"/>
      <c r="E637" s="1"/>
      <c r="F637" s="10"/>
      <c r="G637" s="3"/>
      <c r="H637" s="3"/>
      <c r="I637" s="10"/>
      <c r="J637" s="2"/>
      <c r="K637" s="2"/>
      <c r="L637" s="2"/>
      <c r="M637" s="2"/>
      <c r="N637" s="2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1"/>
      <c r="B638" s="10"/>
      <c r="C638" s="10"/>
      <c r="D638" s="1"/>
      <c r="E638" s="1"/>
      <c r="F638" s="10"/>
      <c r="G638" s="3"/>
      <c r="H638" s="3"/>
      <c r="I638" s="10"/>
      <c r="J638" s="2"/>
      <c r="K638" s="2"/>
      <c r="L638" s="2"/>
      <c r="M638" s="2"/>
      <c r="N638" s="2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1"/>
      <c r="B639" s="10"/>
      <c r="C639" s="10"/>
      <c r="D639" s="1"/>
      <c r="E639" s="1"/>
      <c r="F639" s="10"/>
      <c r="G639" s="3"/>
      <c r="H639" s="3"/>
      <c r="I639" s="10"/>
      <c r="J639" s="2"/>
      <c r="K639" s="2"/>
      <c r="L639" s="2"/>
      <c r="M639" s="2"/>
      <c r="N639" s="2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1"/>
      <c r="B640" s="10"/>
      <c r="C640" s="10"/>
      <c r="D640" s="1"/>
      <c r="E640" s="1"/>
      <c r="F640" s="10"/>
      <c r="G640" s="3"/>
      <c r="H640" s="3"/>
      <c r="I640" s="10"/>
      <c r="J640" s="2"/>
      <c r="K640" s="2"/>
      <c r="L640" s="2"/>
      <c r="M640" s="2"/>
      <c r="N640" s="2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1"/>
      <c r="B641" s="10"/>
      <c r="C641" s="10"/>
      <c r="D641" s="1"/>
      <c r="E641" s="1"/>
      <c r="F641" s="10"/>
      <c r="G641" s="3"/>
      <c r="H641" s="3"/>
      <c r="I641" s="10"/>
      <c r="J641" s="2"/>
      <c r="K641" s="2"/>
      <c r="L641" s="2"/>
      <c r="M641" s="2"/>
      <c r="N641" s="2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1"/>
      <c r="B642" s="10"/>
      <c r="C642" s="10"/>
      <c r="D642" s="1"/>
      <c r="E642" s="1"/>
      <c r="F642" s="10"/>
      <c r="G642" s="3"/>
      <c r="H642" s="3"/>
      <c r="I642" s="10"/>
      <c r="J642" s="2"/>
      <c r="K642" s="2"/>
      <c r="L642" s="2"/>
      <c r="M642" s="2"/>
      <c r="N642" s="2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1"/>
      <c r="B643" s="10"/>
      <c r="C643" s="10"/>
      <c r="D643" s="1"/>
      <c r="E643" s="1"/>
      <c r="F643" s="10"/>
      <c r="G643" s="3"/>
      <c r="H643" s="3"/>
      <c r="I643" s="10"/>
      <c r="J643" s="2"/>
      <c r="K643" s="2"/>
      <c r="L643" s="2"/>
      <c r="M643" s="2"/>
      <c r="N643" s="2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1"/>
      <c r="B644" s="10"/>
      <c r="C644" s="10"/>
      <c r="D644" s="1"/>
      <c r="E644" s="1"/>
      <c r="F644" s="10"/>
      <c r="G644" s="3"/>
      <c r="H644" s="3"/>
      <c r="I644" s="10"/>
      <c r="J644" s="2"/>
      <c r="K644" s="2"/>
      <c r="L644" s="2"/>
      <c r="M644" s="2"/>
      <c r="N644" s="2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1"/>
      <c r="B645" s="10"/>
      <c r="C645" s="10"/>
      <c r="D645" s="1"/>
      <c r="E645" s="1"/>
      <c r="F645" s="10"/>
      <c r="G645" s="3"/>
      <c r="H645" s="3"/>
      <c r="I645" s="10"/>
      <c r="J645" s="2"/>
      <c r="K645" s="2"/>
      <c r="L645" s="2"/>
      <c r="M645" s="2"/>
      <c r="N645" s="2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1"/>
      <c r="B646" s="10"/>
      <c r="C646" s="10"/>
      <c r="D646" s="1"/>
      <c r="E646" s="1"/>
      <c r="F646" s="10"/>
      <c r="G646" s="3"/>
      <c r="H646" s="3"/>
      <c r="I646" s="10"/>
      <c r="J646" s="2"/>
      <c r="K646" s="2"/>
      <c r="L646" s="2"/>
      <c r="M646" s="2"/>
      <c r="N646" s="2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1"/>
      <c r="B647" s="10"/>
      <c r="C647" s="10"/>
      <c r="D647" s="1"/>
      <c r="E647" s="1"/>
      <c r="F647" s="10"/>
      <c r="G647" s="3"/>
      <c r="H647" s="3"/>
      <c r="I647" s="10"/>
      <c r="J647" s="2"/>
      <c r="K647" s="2"/>
      <c r="L647" s="2"/>
      <c r="M647" s="2"/>
      <c r="N647" s="2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1"/>
      <c r="B648" s="10"/>
      <c r="C648" s="10"/>
      <c r="D648" s="1"/>
      <c r="E648" s="1"/>
      <c r="F648" s="10"/>
      <c r="G648" s="3"/>
      <c r="H648" s="3"/>
      <c r="I648" s="10"/>
      <c r="J648" s="2"/>
      <c r="K648" s="2"/>
      <c r="L648" s="2"/>
      <c r="M648" s="2"/>
      <c r="N648" s="2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1"/>
      <c r="B649" s="10"/>
      <c r="C649" s="10"/>
      <c r="D649" s="1"/>
      <c r="E649" s="1"/>
      <c r="F649" s="10"/>
      <c r="G649" s="3"/>
      <c r="H649" s="3"/>
      <c r="I649" s="10"/>
      <c r="J649" s="2"/>
      <c r="K649" s="2"/>
      <c r="L649" s="2"/>
      <c r="M649" s="2"/>
      <c r="N649" s="2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1"/>
      <c r="B650" s="10"/>
      <c r="C650" s="10"/>
      <c r="D650" s="1"/>
      <c r="E650" s="1"/>
      <c r="F650" s="10"/>
      <c r="G650" s="3"/>
      <c r="H650" s="3"/>
      <c r="I650" s="10"/>
      <c r="J650" s="2"/>
      <c r="K650" s="2"/>
      <c r="L650" s="2"/>
      <c r="M650" s="2"/>
      <c r="N650" s="2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1"/>
      <c r="B651" s="10"/>
      <c r="C651" s="10"/>
      <c r="D651" s="1"/>
      <c r="E651" s="1"/>
      <c r="F651" s="10"/>
      <c r="G651" s="3"/>
      <c r="H651" s="3"/>
      <c r="I651" s="10"/>
      <c r="J651" s="2"/>
      <c r="K651" s="2"/>
      <c r="L651" s="2"/>
      <c r="M651" s="2"/>
      <c r="N651" s="2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1"/>
      <c r="B652" s="10"/>
      <c r="C652" s="10"/>
      <c r="D652" s="1"/>
      <c r="E652" s="1"/>
      <c r="F652" s="10"/>
      <c r="G652" s="3"/>
      <c r="H652" s="3"/>
      <c r="I652" s="10"/>
      <c r="J652" s="2"/>
      <c r="K652" s="2"/>
      <c r="L652" s="2"/>
      <c r="M652" s="2"/>
      <c r="N652" s="2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1"/>
      <c r="B653" s="10"/>
      <c r="C653" s="10"/>
      <c r="D653" s="1"/>
      <c r="E653" s="1"/>
      <c r="F653" s="10"/>
      <c r="G653" s="3"/>
      <c r="H653" s="3"/>
      <c r="I653" s="10"/>
      <c r="J653" s="2"/>
      <c r="K653" s="2"/>
      <c r="L653" s="2"/>
      <c r="M653" s="2"/>
      <c r="N653" s="2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1"/>
      <c r="B654" s="10"/>
      <c r="C654" s="10"/>
      <c r="D654" s="1"/>
      <c r="E654" s="1"/>
      <c r="F654" s="10"/>
      <c r="G654" s="3"/>
      <c r="H654" s="3"/>
      <c r="I654" s="10"/>
      <c r="J654" s="2"/>
      <c r="K654" s="2"/>
      <c r="L654" s="2"/>
      <c r="M654" s="2"/>
      <c r="N654" s="2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1"/>
      <c r="B655" s="10"/>
      <c r="C655" s="10"/>
      <c r="D655" s="1"/>
      <c r="E655" s="1"/>
      <c r="F655" s="10"/>
      <c r="G655" s="3"/>
      <c r="H655" s="3"/>
      <c r="I655" s="10"/>
      <c r="J655" s="2"/>
      <c r="K655" s="2"/>
      <c r="L655" s="2"/>
      <c r="M655" s="2"/>
      <c r="N655" s="2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1"/>
      <c r="B656" s="10"/>
      <c r="C656" s="10"/>
      <c r="D656" s="1"/>
      <c r="E656" s="1"/>
      <c r="F656" s="10"/>
      <c r="G656" s="3"/>
      <c r="H656" s="3"/>
      <c r="I656" s="10"/>
      <c r="J656" s="2"/>
      <c r="K656" s="2"/>
      <c r="L656" s="2"/>
      <c r="M656" s="2"/>
      <c r="N656" s="2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1"/>
      <c r="B657" s="10"/>
      <c r="C657" s="10"/>
      <c r="D657" s="1"/>
      <c r="E657" s="1"/>
      <c r="F657" s="10"/>
      <c r="G657" s="3"/>
      <c r="H657" s="3"/>
      <c r="I657" s="10"/>
      <c r="J657" s="2"/>
      <c r="K657" s="2"/>
      <c r="L657" s="2"/>
      <c r="M657" s="2"/>
      <c r="N657" s="2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1"/>
      <c r="B658" s="10"/>
      <c r="C658" s="10"/>
      <c r="D658" s="1"/>
      <c r="E658" s="1"/>
      <c r="F658" s="10"/>
      <c r="G658" s="3"/>
      <c r="H658" s="3"/>
      <c r="I658" s="10"/>
      <c r="J658" s="2"/>
      <c r="K658" s="2"/>
      <c r="L658" s="2"/>
      <c r="M658" s="2"/>
      <c r="N658" s="2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1"/>
      <c r="B659" s="10"/>
      <c r="C659" s="10"/>
      <c r="D659" s="1"/>
      <c r="E659" s="1"/>
      <c r="F659" s="10"/>
      <c r="G659" s="3"/>
      <c r="H659" s="3"/>
      <c r="I659" s="10"/>
      <c r="J659" s="2"/>
      <c r="K659" s="2"/>
      <c r="L659" s="2"/>
      <c r="M659" s="2"/>
      <c r="N659" s="2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1"/>
      <c r="B660" s="10"/>
      <c r="C660" s="10"/>
      <c r="D660" s="1"/>
      <c r="E660" s="1"/>
      <c r="F660" s="10"/>
      <c r="G660" s="3"/>
      <c r="H660" s="3"/>
      <c r="I660" s="10"/>
      <c r="J660" s="2"/>
      <c r="K660" s="2"/>
      <c r="L660" s="2"/>
      <c r="M660" s="2"/>
      <c r="N660" s="2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1"/>
      <c r="B661" s="10"/>
      <c r="C661" s="10"/>
      <c r="D661" s="1"/>
      <c r="E661" s="1"/>
      <c r="F661" s="10"/>
      <c r="G661" s="3"/>
      <c r="H661" s="3"/>
      <c r="I661" s="10"/>
      <c r="J661" s="2"/>
      <c r="K661" s="2"/>
      <c r="L661" s="2"/>
      <c r="M661" s="2"/>
      <c r="N661" s="2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1"/>
      <c r="B662" s="10"/>
      <c r="C662" s="10"/>
      <c r="D662" s="1"/>
      <c r="E662" s="1"/>
      <c r="F662" s="10"/>
      <c r="G662" s="3"/>
      <c r="H662" s="3"/>
      <c r="I662" s="10"/>
      <c r="J662" s="2"/>
      <c r="K662" s="2"/>
      <c r="L662" s="2"/>
      <c r="M662" s="2"/>
      <c r="N662" s="2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1"/>
      <c r="B663" s="10"/>
      <c r="C663" s="10"/>
      <c r="D663" s="1"/>
      <c r="E663" s="1"/>
      <c r="F663" s="10"/>
      <c r="G663" s="3"/>
      <c r="H663" s="3"/>
      <c r="I663" s="10"/>
      <c r="J663" s="2"/>
      <c r="K663" s="2"/>
      <c r="L663" s="2"/>
      <c r="M663" s="2"/>
      <c r="N663" s="2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1"/>
      <c r="B664" s="10"/>
      <c r="C664" s="10"/>
      <c r="D664" s="1"/>
      <c r="E664" s="1"/>
      <c r="F664" s="10"/>
      <c r="G664" s="3"/>
      <c r="H664" s="3"/>
      <c r="I664" s="10"/>
      <c r="J664" s="2"/>
      <c r="K664" s="2"/>
      <c r="L664" s="2"/>
      <c r="M664" s="2"/>
      <c r="N664" s="2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1"/>
      <c r="B665" s="10"/>
      <c r="C665" s="10"/>
      <c r="D665" s="1"/>
      <c r="E665" s="1"/>
      <c r="F665" s="10"/>
      <c r="G665" s="3"/>
      <c r="H665" s="3"/>
      <c r="I665" s="10"/>
      <c r="J665" s="2"/>
      <c r="K665" s="2"/>
      <c r="L665" s="2"/>
      <c r="M665" s="2"/>
      <c r="N665" s="2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1"/>
      <c r="B666" s="10"/>
      <c r="C666" s="10"/>
      <c r="D666" s="1"/>
      <c r="E666" s="1"/>
      <c r="F666" s="10"/>
      <c r="G666" s="3"/>
      <c r="H666" s="3"/>
      <c r="I666" s="10"/>
      <c r="J666" s="2"/>
      <c r="K666" s="2"/>
      <c r="L666" s="2"/>
      <c r="M666" s="2"/>
      <c r="N666" s="2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1"/>
      <c r="B667" s="10"/>
      <c r="C667" s="10"/>
      <c r="D667" s="1"/>
      <c r="E667" s="1"/>
      <c r="F667" s="10"/>
      <c r="G667" s="3"/>
      <c r="H667" s="3"/>
      <c r="I667" s="10"/>
      <c r="J667" s="2"/>
      <c r="K667" s="2"/>
      <c r="L667" s="2"/>
      <c r="M667" s="2"/>
      <c r="N667" s="2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1"/>
      <c r="B668" s="10"/>
      <c r="C668" s="10"/>
      <c r="D668" s="1"/>
      <c r="E668" s="1"/>
      <c r="F668" s="10"/>
      <c r="G668" s="3"/>
      <c r="H668" s="3"/>
      <c r="I668" s="10"/>
      <c r="J668" s="2"/>
      <c r="K668" s="2"/>
      <c r="L668" s="2"/>
      <c r="M668" s="2"/>
      <c r="N668" s="2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1"/>
      <c r="B669" s="10"/>
      <c r="C669" s="10"/>
      <c r="D669" s="1"/>
      <c r="E669" s="1"/>
      <c r="F669" s="10"/>
      <c r="G669" s="3"/>
      <c r="H669" s="3"/>
      <c r="I669" s="10"/>
      <c r="J669" s="2"/>
      <c r="K669" s="2"/>
      <c r="L669" s="2"/>
      <c r="M669" s="2"/>
      <c r="N669" s="2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1"/>
      <c r="B670" s="10"/>
      <c r="C670" s="10"/>
      <c r="D670" s="1"/>
      <c r="E670" s="1"/>
      <c r="F670" s="10"/>
      <c r="G670" s="3"/>
      <c r="H670" s="3"/>
      <c r="I670" s="10"/>
      <c r="J670" s="2"/>
      <c r="K670" s="2"/>
      <c r="L670" s="2"/>
      <c r="M670" s="2"/>
      <c r="N670" s="2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1"/>
      <c r="B671" s="10"/>
      <c r="C671" s="10"/>
      <c r="D671" s="1"/>
      <c r="E671" s="1"/>
      <c r="F671" s="10"/>
      <c r="G671" s="3"/>
      <c r="H671" s="3"/>
      <c r="I671" s="10"/>
      <c r="J671" s="2"/>
      <c r="K671" s="2"/>
      <c r="L671" s="2"/>
      <c r="M671" s="2"/>
      <c r="N671" s="2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1"/>
      <c r="B672" s="10"/>
      <c r="C672" s="10"/>
      <c r="D672" s="1"/>
      <c r="E672" s="1"/>
      <c r="F672" s="10"/>
      <c r="G672" s="3"/>
      <c r="H672" s="3"/>
      <c r="I672" s="10"/>
      <c r="J672" s="2"/>
      <c r="K672" s="2"/>
      <c r="L672" s="2"/>
      <c r="M672" s="2"/>
      <c r="N672" s="2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1"/>
      <c r="B673" s="10"/>
      <c r="C673" s="10"/>
      <c r="D673" s="1"/>
      <c r="E673" s="1"/>
      <c r="F673" s="10"/>
      <c r="G673" s="3"/>
      <c r="H673" s="3"/>
      <c r="I673" s="10"/>
      <c r="J673" s="2"/>
      <c r="K673" s="2"/>
      <c r="L673" s="2"/>
      <c r="M673" s="2"/>
      <c r="N673" s="2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1"/>
      <c r="B674" s="10"/>
      <c r="C674" s="10"/>
      <c r="D674" s="1"/>
      <c r="E674" s="1"/>
      <c r="F674" s="10"/>
      <c r="G674" s="3"/>
      <c r="H674" s="3"/>
      <c r="I674" s="10"/>
      <c r="J674" s="2"/>
      <c r="K674" s="2"/>
      <c r="L674" s="2"/>
      <c r="M674" s="2"/>
      <c r="N674" s="2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1"/>
      <c r="B675" s="10"/>
      <c r="C675" s="10"/>
      <c r="D675" s="1"/>
      <c r="E675" s="1"/>
      <c r="F675" s="10"/>
      <c r="G675" s="3"/>
      <c r="H675" s="3"/>
      <c r="I675" s="10"/>
      <c r="J675" s="2"/>
      <c r="K675" s="2"/>
      <c r="L675" s="2"/>
      <c r="M675" s="2"/>
      <c r="N675" s="2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1"/>
      <c r="B676" s="10"/>
      <c r="C676" s="10"/>
      <c r="D676" s="1"/>
      <c r="E676" s="1"/>
      <c r="F676" s="10"/>
      <c r="G676" s="3"/>
      <c r="H676" s="3"/>
      <c r="I676" s="10"/>
      <c r="J676" s="2"/>
      <c r="K676" s="2"/>
      <c r="L676" s="2"/>
      <c r="M676" s="2"/>
      <c r="N676" s="2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1"/>
      <c r="B677" s="10"/>
      <c r="C677" s="10"/>
      <c r="D677" s="1"/>
      <c r="E677" s="1"/>
      <c r="F677" s="10"/>
      <c r="G677" s="3"/>
      <c r="H677" s="3"/>
      <c r="I677" s="10"/>
      <c r="J677" s="2"/>
      <c r="K677" s="2"/>
      <c r="L677" s="2"/>
      <c r="M677" s="2"/>
      <c r="N677" s="2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1"/>
      <c r="B678" s="10"/>
      <c r="C678" s="10"/>
      <c r="D678" s="1"/>
      <c r="E678" s="1"/>
      <c r="F678" s="10"/>
      <c r="G678" s="3"/>
      <c r="H678" s="3"/>
      <c r="I678" s="10"/>
      <c r="J678" s="2"/>
      <c r="K678" s="2"/>
      <c r="L678" s="2"/>
      <c r="M678" s="2"/>
      <c r="N678" s="2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1"/>
      <c r="B679" s="10"/>
      <c r="C679" s="10"/>
      <c r="D679" s="1"/>
      <c r="E679" s="1"/>
      <c r="F679" s="10"/>
      <c r="G679" s="3"/>
      <c r="H679" s="3"/>
      <c r="I679" s="10"/>
      <c r="J679" s="2"/>
      <c r="K679" s="2"/>
      <c r="L679" s="2"/>
      <c r="M679" s="2"/>
      <c r="N679" s="2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1"/>
      <c r="B680" s="10"/>
      <c r="C680" s="10"/>
      <c r="D680" s="1"/>
      <c r="E680" s="1"/>
      <c r="F680" s="10"/>
      <c r="G680" s="3"/>
      <c r="H680" s="3"/>
      <c r="I680" s="10"/>
      <c r="J680" s="2"/>
      <c r="K680" s="2"/>
      <c r="L680" s="2"/>
      <c r="M680" s="2"/>
      <c r="N680" s="2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1"/>
      <c r="B681" s="10"/>
      <c r="C681" s="10"/>
      <c r="D681" s="1"/>
      <c r="E681" s="1"/>
      <c r="F681" s="10"/>
      <c r="G681" s="3"/>
      <c r="H681" s="3"/>
      <c r="I681" s="10"/>
      <c r="J681" s="2"/>
      <c r="K681" s="2"/>
      <c r="L681" s="2"/>
      <c r="M681" s="2"/>
      <c r="N681" s="2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1"/>
      <c r="B682" s="10"/>
      <c r="C682" s="10"/>
      <c r="D682" s="1"/>
      <c r="E682" s="1"/>
      <c r="F682" s="10"/>
      <c r="G682" s="3"/>
      <c r="H682" s="3"/>
      <c r="I682" s="10"/>
      <c r="J682" s="2"/>
      <c r="K682" s="2"/>
      <c r="L682" s="2"/>
      <c r="M682" s="2"/>
      <c r="N682" s="2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1"/>
      <c r="B683" s="10"/>
      <c r="C683" s="10"/>
      <c r="D683" s="1"/>
      <c r="E683" s="1"/>
      <c r="F683" s="10"/>
      <c r="G683" s="3"/>
      <c r="H683" s="3"/>
      <c r="I683" s="10"/>
      <c r="J683" s="2"/>
      <c r="K683" s="2"/>
      <c r="L683" s="2"/>
      <c r="M683" s="2"/>
      <c r="N683" s="2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1"/>
      <c r="B684" s="10"/>
      <c r="C684" s="10"/>
      <c r="D684" s="1"/>
      <c r="E684" s="1"/>
      <c r="F684" s="10"/>
      <c r="G684" s="3"/>
      <c r="H684" s="3"/>
      <c r="I684" s="10"/>
      <c r="J684" s="2"/>
      <c r="K684" s="2"/>
      <c r="L684" s="2"/>
      <c r="M684" s="2"/>
      <c r="N684" s="2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1"/>
      <c r="B685" s="10"/>
      <c r="C685" s="10"/>
      <c r="D685" s="1"/>
      <c r="E685" s="1"/>
      <c r="F685" s="10"/>
      <c r="G685" s="3"/>
      <c r="H685" s="3"/>
      <c r="I685" s="10"/>
      <c r="J685" s="2"/>
      <c r="K685" s="2"/>
      <c r="L685" s="2"/>
      <c r="M685" s="2"/>
      <c r="N685" s="2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1"/>
      <c r="B686" s="10"/>
      <c r="C686" s="10"/>
      <c r="D686" s="1"/>
      <c r="E686" s="1"/>
      <c r="F686" s="10"/>
      <c r="G686" s="3"/>
      <c r="H686" s="3"/>
      <c r="I686" s="10"/>
      <c r="J686" s="2"/>
      <c r="K686" s="2"/>
      <c r="L686" s="2"/>
      <c r="M686" s="2"/>
      <c r="N686" s="2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1"/>
      <c r="B687" s="10"/>
      <c r="C687" s="10"/>
      <c r="D687" s="1"/>
      <c r="E687" s="1"/>
      <c r="F687" s="10"/>
      <c r="G687" s="3"/>
      <c r="H687" s="3"/>
      <c r="I687" s="10"/>
      <c r="J687" s="2"/>
      <c r="K687" s="2"/>
      <c r="L687" s="2"/>
      <c r="M687" s="2"/>
      <c r="N687" s="2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1"/>
      <c r="B688" s="10"/>
      <c r="C688" s="10"/>
      <c r="D688" s="1"/>
      <c r="E688" s="1"/>
      <c r="F688" s="10"/>
      <c r="G688" s="3"/>
      <c r="H688" s="3"/>
      <c r="I688" s="10"/>
      <c r="J688" s="2"/>
      <c r="K688" s="2"/>
      <c r="L688" s="2"/>
      <c r="M688" s="2"/>
      <c r="N688" s="2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1"/>
      <c r="B689" s="10"/>
      <c r="C689" s="10"/>
      <c r="D689" s="1"/>
      <c r="E689" s="1"/>
      <c r="F689" s="10"/>
      <c r="G689" s="3"/>
      <c r="H689" s="3"/>
      <c r="I689" s="10"/>
      <c r="J689" s="2"/>
      <c r="K689" s="2"/>
      <c r="L689" s="2"/>
      <c r="M689" s="2"/>
      <c r="N689" s="2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1"/>
      <c r="B690" s="10"/>
      <c r="C690" s="10"/>
      <c r="D690" s="1"/>
      <c r="E690" s="1"/>
      <c r="F690" s="10"/>
      <c r="G690" s="3"/>
      <c r="H690" s="3"/>
      <c r="I690" s="10"/>
      <c r="J690" s="2"/>
      <c r="K690" s="2"/>
      <c r="L690" s="2"/>
      <c r="M690" s="2"/>
      <c r="N690" s="2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1"/>
      <c r="B691" s="10"/>
      <c r="C691" s="10"/>
      <c r="D691" s="1"/>
      <c r="E691" s="1"/>
      <c r="F691" s="10"/>
      <c r="G691" s="3"/>
      <c r="H691" s="3"/>
      <c r="I691" s="10"/>
      <c r="J691" s="2"/>
      <c r="K691" s="2"/>
      <c r="L691" s="2"/>
      <c r="M691" s="2"/>
      <c r="N691" s="2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1"/>
      <c r="B692" s="10"/>
      <c r="C692" s="10"/>
      <c r="D692" s="1"/>
      <c r="E692" s="1"/>
      <c r="F692" s="10"/>
      <c r="G692" s="3"/>
      <c r="H692" s="3"/>
      <c r="I692" s="10"/>
      <c r="J692" s="2"/>
      <c r="K692" s="2"/>
      <c r="L692" s="2"/>
      <c r="M692" s="2"/>
      <c r="N692" s="2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1"/>
      <c r="B693" s="10"/>
      <c r="C693" s="10"/>
      <c r="D693" s="1"/>
      <c r="E693" s="1"/>
      <c r="F693" s="10"/>
      <c r="G693" s="3"/>
      <c r="H693" s="3"/>
      <c r="I693" s="10"/>
      <c r="J693" s="2"/>
      <c r="K693" s="2"/>
      <c r="L693" s="2"/>
      <c r="M693" s="2"/>
      <c r="N693" s="2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1"/>
      <c r="B694" s="10"/>
      <c r="C694" s="10"/>
      <c r="D694" s="1"/>
      <c r="E694" s="1"/>
      <c r="F694" s="10"/>
      <c r="G694" s="3"/>
      <c r="H694" s="3"/>
      <c r="I694" s="10"/>
      <c r="J694" s="2"/>
      <c r="K694" s="2"/>
      <c r="L694" s="2"/>
      <c r="M694" s="2"/>
      <c r="N694" s="2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1"/>
      <c r="B695" s="10"/>
      <c r="C695" s="10"/>
      <c r="D695" s="1"/>
      <c r="E695" s="1"/>
      <c r="F695" s="10"/>
      <c r="G695" s="3"/>
      <c r="H695" s="3"/>
      <c r="I695" s="10"/>
      <c r="J695" s="2"/>
      <c r="K695" s="2"/>
      <c r="L695" s="2"/>
      <c r="M695" s="2"/>
      <c r="N695" s="2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1"/>
      <c r="B696" s="10"/>
      <c r="C696" s="10"/>
      <c r="D696" s="1"/>
      <c r="E696" s="1"/>
      <c r="F696" s="10"/>
      <c r="G696" s="3"/>
      <c r="H696" s="3"/>
      <c r="I696" s="10"/>
      <c r="J696" s="2"/>
      <c r="K696" s="2"/>
      <c r="L696" s="2"/>
      <c r="M696" s="2"/>
      <c r="N696" s="2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1"/>
      <c r="B697" s="10"/>
      <c r="C697" s="10"/>
      <c r="D697" s="1"/>
      <c r="E697" s="1"/>
      <c r="F697" s="10"/>
      <c r="G697" s="3"/>
      <c r="H697" s="3"/>
      <c r="I697" s="10"/>
      <c r="J697" s="2"/>
      <c r="K697" s="2"/>
      <c r="L697" s="2"/>
      <c r="M697" s="2"/>
      <c r="N697" s="2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1"/>
      <c r="B698" s="10"/>
      <c r="C698" s="10"/>
      <c r="D698" s="1"/>
      <c r="E698" s="1"/>
      <c r="F698" s="10"/>
      <c r="G698" s="3"/>
      <c r="H698" s="3"/>
      <c r="I698" s="10"/>
      <c r="J698" s="2"/>
      <c r="K698" s="2"/>
      <c r="L698" s="2"/>
      <c r="M698" s="2"/>
      <c r="N698" s="2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1"/>
      <c r="B699" s="10"/>
      <c r="C699" s="10"/>
      <c r="D699" s="1"/>
      <c r="E699" s="1"/>
      <c r="F699" s="10"/>
      <c r="G699" s="3"/>
      <c r="H699" s="3"/>
      <c r="I699" s="10"/>
      <c r="J699" s="2"/>
      <c r="K699" s="2"/>
      <c r="L699" s="2"/>
      <c r="M699" s="2"/>
      <c r="N699" s="2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1"/>
      <c r="B700" s="10"/>
      <c r="C700" s="10"/>
      <c r="D700" s="1"/>
      <c r="E700" s="1"/>
      <c r="F700" s="10"/>
      <c r="G700" s="3"/>
      <c r="H700" s="3"/>
      <c r="I700" s="10"/>
      <c r="J700" s="2"/>
      <c r="K700" s="2"/>
      <c r="L700" s="2"/>
      <c r="M700" s="2"/>
      <c r="N700" s="2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1"/>
      <c r="B701" s="10"/>
      <c r="C701" s="10"/>
      <c r="D701" s="1"/>
      <c r="E701" s="1"/>
      <c r="F701" s="10"/>
      <c r="G701" s="3"/>
      <c r="H701" s="3"/>
      <c r="I701" s="10"/>
      <c r="J701" s="2"/>
      <c r="K701" s="2"/>
      <c r="L701" s="2"/>
      <c r="M701" s="2"/>
      <c r="N701" s="2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1"/>
      <c r="B702" s="10"/>
      <c r="C702" s="10"/>
      <c r="D702" s="1"/>
      <c r="E702" s="1"/>
      <c r="F702" s="10"/>
      <c r="G702" s="3"/>
      <c r="H702" s="3"/>
      <c r="I702" s="10"/>
      <c r="J702" s="2"/>
      <c r="K702" s="2"/>
      <c r="L702" s="2"/>
      <c r="M702" s="2"/>
      <c r="N702" s="2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1"/>
      <c r="B703" s="10"/>
      <c r="C703" s="10"/>
      <c r="D703" s="1"/>
      <c r="E703" s="1"/>
      <c r="F703" s="10"/>
      <c r="G703" s="3"/>
      <c r="H703" s="3"/>
      <c r="I703" s="10"/>
      <c r="J703" s="2"/>
      <c r="K703" s="2"/>
      <c r="L703" s="2"/>
      <c r="M703" s="2"/>
      <c r="N703" s="2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1"/>
      <c r="B704" s="10"/>
      <c r="C704" s="10"/>
      <c r="D704" s="1"/>
      <c r="E704" s="1"/>
      <c r="F704" s="10"/>
      <c r="G704" s="3"/>
      <c r="H704" s="3"/>
      <c r="I704" s="10"/>
      <c r="J704" s="2"/>
      <c r="K704" s="2"/>
      <c r="L704" s="2"/>
      <c r="M704" s="2"/>
      <c r="N704" s="2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1"/>
      <c r="B705" s="10"/>
      <c r="C705" s="10"/>
      <c r="D705" s="1"/>
      <c r="E705" s="1"/>
      <c r="F705" s="10"/>
      <c r="G705" s="3"/>
      <c r="H705" s="3"/>
      <c r="I705" s="10"/>
      <c r="J705" s="2"/>
      <c r="K705" s="2"/>
      <c r="L705" s="2"/>
      <c r="M705" s="2"/>
      <c r="N705" s="2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1"/>
      <c r="B706" s="10"/>
      <c r="C706" s="10"/>
      <c r="D706" s="1"/>
      <c r="E706" s="1"/>
      <c r="F706" s="10"/>
      <c r="G706" s="3"/>
      <c r="H706" s="3"/>
      <c r="I706" s="10"/>
      <c r="J706" s="2"/>
      <c r="K706" s="2"/>
      <c r="L706" s="2"/>
      <c r="M706" s="2"/>
      <c r="N706" s="2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1"/>
      <c r="B707" s="10"/>
      <c r="C707" s="10"/>
      <c r="D707" s="1"/>
      <c r="E707" s="1"/>
      <c r="F707" s="10"/>
      <c r="G707" s="3"/>
      <c r="H707" s="3"/>
      <c r="I707" s="10"/>
      <c r="J707" s="2"/>
      <c r="K707" s="2"/>
      <c r="L707" s="2"/>
      <c r="M707" s="2"/>
      <c r="N707" s="2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1"/>
      <c r="B708" s="10"/>
      <c r="C708" s="10"/>
      <c r="D708" s="1"/>
      <c r="E708" s="1"/>
      <c r="F708" s="10"/>
      <c r="G708" s="3"/>
      <c r="H708" s="3"/>
      <c r="I708" s="10"/>
      <c r="J708" s="2"/>
      <c r="K708" s="2"/>
      <c r="L708" s="2"/>
      <c r="M708" s="2"/>
      <c r="N708" s="2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1"/>
      <c r="B709" s="10"/>
      <c r="C709" s="10"/>
      <c r="D709" s="1"/>
      <c r="E709" s="1"/>
      <c r="F709" s="10"/>
      <c r="G709" s="3"/>
      <c r="H709" s="3"/>
      <c r="I709" s="10"/>
      <c r="J709" s="2"/>
      <c r="K709" s="2"/>
      <c r="L709" s="2"/>
      <c r="M709" s="2"/>
      <c r="N709" s="2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1"/>
      <c r="B710" s="10"/>
      <c r="C710" s="10"/>
      <c r="D710" s="1"/>
      <c r="E710" s="1"/>
      <c r="F710" s="10"/>
      <c r="G710" s="3"/>
      <c r="H710" s="3"/>
      <c r="I710" s="10"/>
      <c r="J710" s="2"/>
      <c r="K710" s="2"/>
      <c r="L710" s="2"/>
      <c r="M710" s="2"/>
      <c r="N710" s="2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1"/>
      <c r="B711" s="10"/>
      <c r="C711" s="10"/>
      <c r="D711" s="1"/>
      <c r="E711" s="1"/>
      <c r="F711" s="10"/>
      <c r="G711" s="3"/>
      <c r="H711" s="3"/>
      <c r="I711" s="10"/>
      <c r="J711" s="2"/>
      <c r="K711" s="2"/>
      <c r="L711" s="2"/>
      <c r="M711" s="2"/>
      <c r="N711" s="2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1"/>
      <c r="B712" s="10"/>
      <c r="C712" s="10"/>
      <c r="D712" s="1"/>
      <c r="E712" s="1"/>
      <c r="F712" s="10"/>
      <c r="G712" s="3"/>
      <c r="H712" s="3"/>
      <c r="I712" s="10"/>
      <c r="J712" s="2"/>
      <c r="K712" s="2"/>
      <c r="L712" s="2"/>
      <c r="M712" s="2"/>
      <c r="N712" s="2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1"/>
      <c r="B713" s="10"/>
      <c r="C713" s="10"/>
      <c r="D713" s="1"/>
      <c r="E713" s="1"/>
      <c r="F713" s="10"/>
      <c r="G713" s="3"/>
      <c r="H713" s="3"/>
      <c r="I713" s="10"/>
      <c r="J713" s="2"/>
      <c r="K713" s="2"/>
      <c r="L713" s="2"/>
      <c r="M713" s="2"/>
      <c r="N713" s="2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1"/>
      <c r="B714" s="10"/>
      <c r="C714" s="10"/>
      <c r="D714" s="1"/>
      <c r="E714" s="1"/>
      <c r="F714" s="10"/>
      <c r="G714" s="3"/>
      <c r="H714" s="3"/>
      <c r="I714" s="10"/>
      <c r="J714" s="2"/>
      <c r="K714" s="2"/>
      <c r="L714" s="2"/>
      <c r="M714" s="2"/>
      <c r="N714" s="2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1"/>
      <c r="B715" s="10"/>
      <c r="C715" s="10"/>
      <c r="D715" s="1"/>
      <c r="E715" s="1"/>
      <c r="F715" s="10"/>
      <c r="G715" s="3"/>
      <c r="H715" s="3"/>
      <c r="I715" s="10"/>
      <c r="J715" s="2"/>
      <c r="K715" s="2"/>
      <c r="L715" s="2"/>
      <c r="M715" s="2"/>
      <c r="N715" s="2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1"/>
      <c r="B716" s="10"/>
      <c r="C716" s="10"/>
      <c r="D716" s="1"/>
      <c r="E716" s="1"/>
      <c r="F716" s="10"/>
      <c r="G716" s="3"/>
      <c r="H716" s="3"/>
      <c r="I716" s="10"/>
      <c r="J716" s="2"/>
      <c r="K716" s="2"/>
      <c r="L716" s="2"/>
      <c r="M716" s="2"/>
      <c r="N716" s="2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1"/>
      <c r="B717" s="10"/>
      <c r="C717" s="10"/>
      <c r="D717" s="1"/>
      <c r="E717" s="1"/>
      <c r="F717" s="10"/>
      <c r="G717" s="3"/>
      <c r="H717" s="3"/>
      <c r="I717" s="10"/>
      <c r="J717" s="2"/>
      <c r="K717" s="2"/>
      <c r="L717" s="2"/>
      <c r="M717" s="2"/>
      <c r="N717" s="2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1"/>
      <c r="B718" s="10"/>
      <c r="C718" s="10"/>
      <c r="D718" s="1"/>
      <c r="E718" s="1"/>
      <c r="F718" s="10"/>
      <c r="G718" s="3"/>
      <c r="H718" s="3"/>
      <c r="I718" s="10"/>
      <c r="J718" s="2"/>
      <c r="K718" s="2"/>
      <c r="L718" s="2"/>
      <c r="M718" s="2"/>
      <c r="N718" s="2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1"/>
      <c r="B719" s="10"/>
      <c r="C719" s="10"/>
      <c r="D719" s="1"/>
      <c r="E719" s="1"/>
      <c r="F719" s="10"/>
      <c r="G719" s="3"/>
      <c r="H719" s="3"/>
      <c r="I719" s="10"/>
      <c r="J719" s="2"/>
      <c r="K719" s="2"/>
      <c r="L719" s="2"/>
      <c r="M719" s="2"/>
      <c r="N719" s="2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1"/>
      <c r="B720" s="10"/>
      <c r="C720" s="10"/>
      <c r="D720" s="1"/>
      <c r="E720" s="1"/>
      <c r="F720" s="10"/>
      <c r="G720" s="3"/>
      <c r="H720" s="3"/>
      <c r="I720" s="10"/>
      <c r="J720" s="2"/>
      <c r="K720" s="2"/>
      <c r="L720" s="2"/>
      <c r="M720" s="2"/>
      <c r="N720" s="2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1"/>
      <c r="B721" s="10"/>
      <c r="C721" s="10"/>
      <c r="D721" s="1"/>
      <c r="E721" s="1"/>
      <c r="F721" s="10"/>
      <c r="G721" s="3"/>
      <c r="H721" s="3"/>
      <c r="I721" s="10"/>
      <c r="J721" s="2"/>
      <c r="K721" s="2"/>
      <c r="L721" s="2"/>
      <c r="M721" s="2"/>
      <c r="N721" s="2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1"/>
      <c r="B722" s="10"/>
      <c r="C722" s="10"/>
      <c r="D722" s="1"/>
      <c r="E722" s="1"/>
      <c r="F722" s="10"/>
      <c r="G722" s="3"/>
      <c r="H722" s="3"/>
      <c r="I722" s="10"/>
      <c r="J722" s="2"/>
      <c r="K722" s="2"/>
      <c r="L722" s="2"/>
      <c r="M722" s="2"/>
      <c r="N722" s="2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1"/>
      <c r="B723" s="10"/>
      <c r="C723" s="10"/>
      <c r="D723" s="1"/>
      <c r="E723" s="1"/>
      <c r="F723" s="10"/>
      <c r="G723" s="3"/>
      <c r="H723" s="3"/>
      <c r="I723" s="10"/>
      <c r="J723" s="2"/>
      <c r="K723" s="2"/>
      <c r="L723" s="2"/>
      <c r="M723" s="2"/>
      <c r="N723" s="2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1"/>
      <c r="B724" s="10"/>
      <c r="C724" s="10"/>
      <c r="D724" s="1"/>
      <c r="E724" s="1"/>
      <c r="F724" s="10"/>
      <c r="G724" s="3"/>
      <c r="H724" s="3"/>
      <c r="I724" s="10"/>
      <c r="J724" s="2"/>
      <c r="K724" s="2"/>
      <c r="L724" s="2"/>
      <c r="M724" s="2"/>
      <c r="N724" s="2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1"/>
      <c r="B725" s="10"/>
      <c r="C725" s="10"/>
      <c r="D725" s="1"/>
      <c r="E725" s="1"/>
      <c r="F725" s="10"/>
      <c r="G725" s="3"/>
      <c r="H725" s="3"/>
      <c r="I725" s="10"/>
      <c r="J725" s="2"/>
      <c r="K725" s="2"/>
      <c r="L725" s="2"/>
      <c r="M725" s="2"/>
      <c r="N725" s="2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1"/>
      <c r="B726" s="10"/>
      <c r="C726" s="10"/>
      <c r="D726" s="1"/>
      <c r="E726" s="1"/>
      <c r="F726" s="10"/>
      <c r="G726" s="3"/>
      <c r="H726" s="3"/>
      <c r="I726" s="10"/>
      <c r="J726" s="2"/>
      <c r="K726" s="2"/>
      <c r="L726" s="2"/>
      <c r="M726" s="2"/>
      <c r="N726" s="2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1"/>
      <c r="B727" s="10"/>
      <c r="C727" s="10"/>
      <c r="D727" s="1"/>
      <c r="E727" s="1"/>
      <c r="F727" s="10"/>
      <c r="G727" s="3"/>
      <c r="H727" s="3"/>
      <c r="I727" s="10"/>
      <c r="J727" s="2"/>
      <c r="K727" s="2"/>
      <c r="L727" s="2"/>
      <c r="M727" s="2"/>
      <c r="N727" s="2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1"/>
      <c r="B728" s="10"/>
      <c r="C728" s="10"/>
      <c r="D728" s="1"/>
      <c r="E728" s="1"/>
      <c r="F728" s="10"/>
      <c r="G728" s="3"/>
      <c r="H728" s="3"/>
      <c r="I728" s="10"/>
      <c r="J728" s="2"/>
      <c r="K728" s="2"/>
      <c r="L728" s="2"/>
      <c r="M728" s="2"/>
      <c r="N728" s="2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1"/>
      <c r="B729" s="10"/>
      <c r="C729" s="10"/>
      <c r="D729" s="1"/>
      <c r="E729" s="1"/>
      <c r="F729" s="10"/>
      <c r="G729" s="3"/>
      <c r="H729" s="3"/>
      <c r="I729" s="10"/>
      <c r="J729" s="2"/>
      <c r="K729" s="2"/>
      <c r="L729" s="2"/>
      <c r="M729" s="2"/>
      <c r="N729" s="2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1"/>
      <c r="B730" s="10"/>
      <c r="C730" s="10"/>
      <c r="D730" s="1"/>
      <c r="E730" s="1"/>
      <c r="F730" s="10"/>
      <c r="G730" s="3"/>
      <c r="H730" s="3"/>
      <c r="I730" s="10"/>
      <c r="J730" s="2"/>
      <c r="K730" s="2"/>
      <c r="L730" s="2"/>
      <c r="M730" s="2"/>
      <c r="N730" s="2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1"/>
      <c r="B731" s="10"/>
      <c r="C731" s="10"/>
      <c r="D731" s="1"/>
      <c r="E731" s="1"/>
      <c r="F731" s="10"/>
      <c r="G731" s="3"/>
      <c r="H731" s="3"/>
      <c r="I731" s="10"/>
      <c r="J731" s="2"/>
      <c r="K731" s="2"/>
      <c r="L731" s="2"/>
      <c r="M731" s="2"/>
      <c r="N731" s="2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1"/>
      <c r="B732" s="10"/>
      <c r="C732" s="10"/>
      <c r="D732" s="1"/>
      <c r="E732" s="1"/>
      <c r="F732" s="10"/>
      <c r="G732" s="3"/>
      <c r="H732" s="3"/>
      <c r="I732" s="10"/>
      <c r="J732" s="2"/>
      <c r="K732" s="2"/>
      <c r="L732" s="2"/>
      <c r="M732" s="2"/>
      <c r="N732" s="2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1"/>
      <c r="B733" s="10"/>
      <c r="C733" s="10"/>
      <c r="D733" s="1"/>
      <c r="E733" s="1"/>
      <c r="F733" s="10"/>
      <c r="G733" s="3"/>
      <c r="H733" s="3"/>
      <c r="I733" s="10"/>
      <c r="J733" s="2"/>
      <c r="K733" s="2"/>
      <c r="L733" s="2"/>
      <c r="M733" s="2"/>
      <c r="N733" s="2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1"/>
      <c r="B734" s="10"/>
      <c r="C734" s="10"/>
      <c r="D734" s="1"/>
      <c r="E734" s="1"/>
      <c r="F734" s="10"/>
      <c r="G734" s="3"/>
      <c r="H734" s="3"/>
      <c r="I734" s="10"/>
      <c r="J734" s="2"/>
      <c r="K734" s="2"/>
      <c r="L734" s="2"/>
      <c r="M734" s="2"/>
      <c r="N734" s="2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1"/>
      <c r="B735" s="10"/>
      <c r="C735" s="10"/>
      <c r="D735" s="1"/>
      <c r="E735" s="1"/>
      <c r="F735" s="10"/>
      <c r="G735" s="3"/>
      <c r="H735" s="3"/>
      <c r="I735" s="10"/>
      <c r="J735" s="2"/>
      <c r="K735" s="2"/>
      <c r="L735" s="2"/>
      <c r="M735" s="2"/>
      <c r="N735" s="2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1"/>
      <c r="B736" s="10"/>
      <c r="C736" s="10"/>
      <c r="D736" s="1"/>
      <c r="E736" s="1"/>
      <c r="F736" s="10"/>
      <c r="G736" s="3"/>
      <c r="H736" s="3"/>
      <c r="I736" s="10"/>
      <c r="J736" s="2"/>
      <c r="K736" s="2"/>
      <c r="L736" s="2"/>
      <c r="M736" s="2"/>
      <c r="N736" s="2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1"/>
      <c r="B737" s="10"/>
      <c r="C737" s="10"/>
      <c r="D737" s="1"/>
      <c r="E737" s="1"/>
      <c r="F737" s="10"/>
      <c r="G737" s="3"/>
      <c r="H737" s="3"/>
      <c r="I737" s="10"/>
      <c r="J737" s="2"/>
      <c r="K737" s="2"/>
      <c r="L737" s="2"/>
      <c r="M737" s="2"/>
      <c r="N737" s="2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1"/>
      <c r="B738" s="10"/>
      <c r="C738" s="10"/>
      <c r="D738" s="1"/>
      <c r="E738" s="1"/>
      <c r="F738" s="10"/>
      <c r="G738" s="3"/>
      <c r="H738" s="3"/>
      <c r="I738" s="10"/>
      <c r="J738" s="2"/>
      <c r="K738" s="2"/>
      <c r="L738" s="2"/>
      <c r="M738" s="2"/>
      <c r="N738" s="2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1"/>
      <c r="B739" s="10"/>
      <c r="C739" s="10"/>
      <c r="D739" s="1"/>
      <c r="E739" s="1"/>
      <c r="F739" s="10"/>
      <c r="G739" s="3"/>
      <c r="H739" s="3"/>
      <c r="I739" s="10"/>
      <c r="J739" s="2"/>
      <c r="K739" s="2"/>
      <c r="L739" s="2"/>
      <c r="M739" s="2"/>
      <c r="N739" s="2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1"/>
      <c r="B740" s="10"/>
      <c r="C740" s="10"/>
      <c r="D740" s="1"/>
      <c r="E740" s="1"/>
      <c r="F740" s="10"/>
      <c r="G740" s="3"/>
      <c r="H740" s="3"/>
      <c r="I740" s="10"/>
      <c r="J740" s="2"/>
      <c r="K740" s="2"/>
      <c r="L740" s="2"/>
      <c r="M740" s="2"/>
      <c r="N740" s="2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1"/>
      <c r="B741" s="10"/>
      <c r="C741" s="10"/>
      <c r="D741" s="1"/>
      <c r="E741" s="1"/>
      <c r="F741" s="10"/>
      <c r="G741" s="3"/>
      <c r="H741" s="3"/>
      <c r="I741" s="10"/>
      <c r="J741" s="2"/>
      <c r="K741" s="2"/>
      <c r="L741" s="2"/>
      <c r="M741" s="2"/>
      <c r="N741" s="2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1"/>
      <c r="B742" s="10"/>
      <c r="C742" s="10"/>
      <c r="D742" s="1"/>
      <c r="E742" s="1"/>
      <c r="F742" s="10"/>
      <c r="G742" s="3"/>
      <c r="H742" s="3"/>
      <c r="I742" s="10"/>
      <c r="J742" s="2"/>
      <c r="K742" s="2"/>
      <c r="L742" s="2"/>
      <c r="M742" s="2"/>
      <c r="N742" s="2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1"/>
      <c r="B743" s="10"/>
      <c r="C743" s="10"/>
      <c r="D743" s="1"/>
      <c r="E743" s="1"/>
      <c r="F743" s="10"/>
      <c r="G743" s="3"/>
      <c r="H743" s="3"/>
      <c r="I743" s="10"/>
      <c r="J743" s="2"/>
      <c r="K743" s="2"/>
      <c r="L743" s="2"/>
      <c r="M743" s="2"/>
      <c r="N743" s="2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1"/>
      <c r="B744" s="10"/>
      <c r="C744" s="10"/>
      <c r="D744" s="1"/>
      <c r="E744" s="1"/>
      <c r="F744" s="10"/>
      <c r="G744" s="3"/>
      <c r="H744" s="3"/>
      <c r="I744" s="10"/>
      <c r="J744" s="2"/>
      <c r="K744" s="2"/>
      <c r="L744" s="2"/>
      <c r="M744" s="2"/>
      <c r="N744" s="2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1"/>
      <c r="B745" s="10"/>
      <c r="C745" s="10"/>
      <c r="D745" s="1"/>
      <c r="E745" s="1"/>
      <c r="F745" s="10"/>
      <c r="G745" s="3"/>
      <c r="H745" s="3"/>
      <c r="I745" s="10"/>
      <c r="J745" s="2"/>
      <c r="K745" s="2"/>
      <c r="L745" s="2"/>
      <c r="M745" s="2"/>
      <c r="N745" s="2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1"/>
      <c r="B746" s="10"/>
      <c r="C746" s="10"/>
      <c r="D746" s="1"/>
      <c r="E746" s="1"/>
      <c r="F746" s="10"/>
      <c r="G746" s="3"/>
      <c r="H746" s="3"/>
      <c r="I746" s="10"/>
      <c r="J746" s="2"/>
      <c r="K746" s="2"/>
      <c r="L746" s="2"/>
      <c r="M746" s="2"/>
      <c r="N746" s="2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1"/>
      <c r="B747" s="10"/>
      <c r="C747" s="10"/>
      <c r="D747" s="1"/>
      <c r="E747" s="1"/>
      <c r="F747" s="10"/>
      <c r="G747" s="3"/>
      <c r="H747" s="3"/>
      <c r="I747" s="10"/>
      <c r="J747" s="2"/>
      <c r="K747" s="2"/>
      <c r="L747" s="2"/>
      <c r="M747" s="2"/>
      <c r="N747" s="2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1"/>
      <c r="B748" s="10"/>
      <c r="C748" s="10"/>
      <c r="D748" s="1"/>
      <c r="E748" s="1"/>
      <c r="F748" s="10"/>
      <c r="G748" s="3"/>
      <c r="H748" s="3"/>
      <c r="I748" s="10"/>
      <c r="J748" s="2"/>
      <c r="K748" s="2"/>
      <c r="L748" s="2"/>
      <c r="M748" s="2"/>
      <c r="N748" s="2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1"/>
      <c r="B749" s="10"/>
      <c r="C749" s="10"/>
      <c r="D749" s="1"/>
      <c r="E749" s="1"/>
      <c r="F749" s="10"/>
      <c r="G749" s="3"/>
      <c r="H749" s="3"/>
      <c r="I749" s="10"/>
      <c r="J749" s="2"/>
      <c r="K749" s="2"/>
      <c r="L749" s="2"/>
      <c r="M749" s="2"/>
      <c r="N749" s="2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1"/>
      <c r="B750" s="10"/>
      <c r="C750" s="10"/>
      <c r="D750" s="1"/>
      <c r="E750" s="1"/>
      <c r="F750" s="10"/>
      <c r="G750" s="3"/>
      <c r="H750" s="3"/>
      <c r="I750" s="10"/>
      <c r="J750" s="2"/>
      <c r="K750" s="2"/>
      <c r="L750" s="2"/>
      <c r="M750" s="2"/>
      <c r="N750" s="2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1"/>
      <c r="B751" s="10"/>
      <c r="C751" s="10"/>
      <c r="D751" s="1"/>
      <c r="E751" s="1"/>
      <c r="F751" s="10"/>
      <c r="G751" s="3"/>
      <c r="H751" s="3"/>
      <c r="I751" s="10"/>
      <c r="J751" s="2"/>
      <c r="K751" s="2"/>
      <c r="L751" s="2"/>
      <c r="M751" s="2"/>
      <c r="N751" s="2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1"/>
      <c r="B752" s="10"/>
      <c r="C752" s="10"/>
      <c r="D752" s="1"/>
      <c r="E752" s="1"/>
      <c r="F752" s="10"/>
      <c r="G752" s="3"/>
      <c r="H752" s="3"/>
      <c r="I752" s="10"/>
      <c r="J752" s="2"/>
      <c r="K752" s="2"/>
      <c r="L752" s="2"/>
      <c r="M752" s="2"/>
      <c r="N752" s="2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1"/>
      <c r="B753" s="10"/>
      <c r="C753" s="10"/>
      <c r="D753" s="1"/>
      <c r="E753" s="1"/>
      <c r="F753" s="10"/>
      <c r="G753" s="3"/>
      <c r="H753" s="3"/>
      <c r="I753" s="10"/>
      <c r="J753" s="2"/>
      <c r="K753" s="2"/>
      <c r="L753" s="2"/>
      <c r="M753" s="2"/>
      <c r="N753" s="2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1"/>
      <c r="B754" s="10"/>
      <c r="C754" s="10"/>
      <c r="D754" s="1"/>
      <c r="E754" s="1"/>
      <c r="F754" s="10"/>
      <c r="G754" s="3"/>
      <c r="H754" s="3"/>
      <c r="I754" s="10"/>
      <c r="J754" s="2"/>
      <c r="K754" s="2"/>
      <c r="L754" s="2"/>
      <c r="M754" s="2"/>
      <c r="N754" s="2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1"/>
      <c r="B755" s="10"/>
      <c r="C755" s="10"/>
      <c r="D755" s="1"/>
      <c r="E755" s="1"/>
      <c r="F755" s="10"/>
      <c r="G755" s="3"/>
      <c r="H755" s="3"/>
      <c r="I755" s="10"/>
      <c r="J755" s="2"/>
      <c r="K755" s="2"/>
      <c r="L755" s="2"/>
      <c r="M755" s="2"/>
      <c r="N755" s="2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1"/>
      <c r="B756" s="10"/>
      <c r="C756" s="10"/>
      <c r="D756" s="1"/>
      <c r="E756" s="1"/>
      <c r="F756" s="10"/>
      <c r="G756" s="3"/>
      <c r="H756" s="3"/>
      <c r="I756" s="10"/>
      <c r="J756" s="2"/>
      <c r="K756" s="2"/>
      <c r="L756" s="2"/>
      <c r="M756" s="2"/>
      <c r="N756" s="2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1"/>
      <c r="B757" s="10"/>
      <c r="C757" s="10"/>
      <c r="D757" s="1"/>
      <c r="E757" s="1"/>
      <c r="F757" s="10"/>
      <c r="G757" s="3"/>
      <c r="H757" s="3"/>
      <c r="I757" s="10"/>
      <c r="J757" s="2"/>
      <c r="K757" s="2"/>
      <c r="L757" s="2"/>
      <c r="M757" s="2"/>
      <c r="N757" s="2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1"/>
      <c r="B758" s="10"/>
      <c r="C758" s="10"/>
      <c r="D758" s="1"/>
      <c r="E758" s="1"/>
      <c r="F758" s="10"/>
      <c r="G758" s="3"/>
      <c r="H758" s="3"/>
      <c r="I758" s="10"/>
      <c r="J758" s="2"/>
      <c r="K758" s="2"/>
      <c r="L758" s="2"/>
      <c r="M758" s="2"/>
      <c r="N758" s="2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1"/>
      <c r="B759" s="10"/>
      <c r="C759" s="10"/>
      <c r="D759" s="1"/>
      <c r="E759" s="1"/>
      <c r="F759" s="10"/>
      <c r="G759" s="3"/>
      <c r="H759" s="3"/>
      <c r="I759" s="10"/>
      <c r="J759" s="2"/>
      <c r="K759" s="2"/>
      <c r="L759" s="2"/>
      <c r="M759" s="2"/>
      <c r="N759" s="2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1"/>
      <c r="B760" s="10"/>
      <c r="C760" s="10"/>
      <c r="D760" s="1"/>
      <c r="E760" s="1"/>
      <c r="F760" s="10"/>
      <c r="G760" s="3"/>
      <c r="H760" s="3"/>
      <c r="I760" s="10"/>
      <c r="J760" s="2"/>
      <c r="K760" s="2"/>
      <c r="L760" s="2"/>
      <c r="M760" s="2"/>
      <c r="N760" s="2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1"/>
      <c r="B761" s="10"/>
      <c r="C761" s="10"/>
      <c r="D761" s="1"/>
      <c r="E761" s="1"/>
      <c r="F761" s="10"/>
      <c r="G761" s="3"/>
      <c r="H761" s="3"/>
      <c r="I761" s="10"/>
      <c r="J761" s="2"/>
      <c r="K761" s="2"/>
      <c r="L761" s="2"/>
      <c r="M761" s="2"/>
      <c r="N761" s="2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1"/>
      <c r="B762" s="10"/>
      <c r="C762" s="10"/>
      <c r="D762" s="1"/>
      <c r="E762" s="1"/>
      <c r="F762" s="10"/>
      <c r="G762" s="3"/>
      <c r="H762" s="3"/>
      <c r="I762" s="10"/>
      <c r="J762" s="2"/>
      <c r="K762" s="2"/>
      <c r="L762" s="2"/>
      <c r="M762" s="2"/>
      <c r="N762" s="2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1"/>
      <c r="B763" s="10"/>
      <c r="C763" s="10"/>
      <c r="D763" s="1"/>
      <c r="E763" s="1"/>
      <c r="F763" s="10"/>
      <c r="G763" s="3"/>
      <c r="H763" s="3"/>
      <c r="I763" s="10"/>
      <c r="J763" s="2"/>
      <c r="K763" s="2"/>
      <c r="L763" s="2"/>
      <c r="M763" s="2"/>
      <c r="N763" s="2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1"/>
      <c r="B764" s="10"/>
      <c r="C764" s="10"/>
      <c r="D764" s="1"/>
      <c r="E764" s="1"/>
      <c r="F764" s="10"/>
      <c r="G764" s="3"/>
      <c r="H764" s="3"/>
      <c r="I764" s="10"/>
      <c r="J764" s="2"/>
      <c r="K764" s="2"/>
      <c r="L764" s="2"/>
      <c r="M764" s="2"/>
      <c r="N764" s="2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1"/>
      <c r="B765" s="10"/>
      <c r="C765" s="10"/>
      <c r="D765" s="1"/>
      <c r="E765" s="1"/>
      <c r="F765" s="10"/>
      <c r="G765" s="3"/>
      <c r="H765" s="3"/>
      <c r="I765" s="10"/>
      <c r="J765" s="2"/>
      <c r="K765" s="2"/>
      <c r="L765" s="2"/>
      <c r="M765" s="2"/>
      <c r="N765" s="2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1"/>
      <c r="B766" s="10"/>
      <c r="C766" s="10"/>
      <c r="D766" s="1"/>
      <c r="E766" s="1"/>
      <c r="F766" s="10"/>
      <c r="G766" s="3"/>
      <c r="H766" s="3"/>
      <c r="I766" s="10"/>
      <c r="J766" s="2"/>
      <c r="K766" s="2"/>
      <c r="L766" s="2"/>
      <c r="M766" s="2"/>
      <c r="N766" s="2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1"/>
      <c r="B767" s="10"/>
      <c r="C767" s="10"/>
      <c r="D767" s="1"/>
      <c r="E767" s="1"/>
      <c r="F767" s="10"/>
      <c r="G767" s="3"/>
      <c r="H767" s="3"/>
      <c r="I767" s="10"/>
      <c r="J767" s="2"/>
      <c r="K767" s="2"/>
      <c r="L767" s="2"/>
      <c r="M767" s="2"/>
      <c r="N767" s="2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1"/>
      <c r="B768" s="10"/>
      <c r="C768" s="10"/>
      <c r="D768" s="1"/>
      <c r="E768" s="1"/>
      <c r="F768" s="10"/>
      <c r="G768" s="3"/>
      <c r="H768" s="3"/>
      <c r="I768" s="10"/>
      <c r="J768" s="2"/>
      <c r="K768" s="2"/>
      <c r="L768" s="2"/>
      <c r="M768" s="2"/>
      <c r="N768" s="2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1"/>
      <c r="B769" s="10"/>
      <c r="C769" s="10"/>
      <c r="D769" s="1"/>
      <c r="E769" s="1"/>
      <c r="F769" s="10"/>
      <c r="G769" s="3"/>
      <c r="H769" s="3"/>
      <c r="I769" s="10"/>
      <c r="J769" s="2"/>
      <c r="K769" s="2"/>
      <c r="L769" s="2"/>
      <c r="M769" s="2"/>
      <c r="N769" s="2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1"/>
      <c r="B770" s="10"/>
      <c r="C770" s="10"/>
      <c r="D770" s="1"/>
      <c r="E770" s="1"/>
      <c r="F770" s="10"/>
      <c r="G770" s="3"/>
      <c r="H770" s="3"/>
      <c r="I770" s="10"/>
      <c r="J770" s="2"/>
      <c r="K770" s="2"/>
      <c r="L770" s="2"/>
      <c r="M770" s="2"/>
      <c r="N770" s="2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1"/>
      <c r="B771" s="10"/>
      <c r="C771" s="10"/>
      <c r="D771" s="1"/>
      <c r="E771" s="1"/>
      <c r="F771" s="10"/>
      <c r="G771" s="3"/>
      <c r="H771" s="3"/>
      <c r="I771" s="10"/>
      <c r="J771" s="2"/>
      <c r="K771" s="2"/>
      <c r="L771" s="2"/>
      <c r="M771" s="2"/>
      <c r="N771" s="2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1"/>
      <c r="B772" s="10"/>
      <c r="C772" s="10"/>
      <c r="D772" s="1"/>
      <c r="E772" s="1"/>
      <c r="F772" s="10"/>
      <c r="G772" s="3"/>
      <c r="H772" s="3"/>
      <c r="I772" s="10"/>
      <c r="J772" s="2"/>
      <c r="K772" s="2"/>
      <c r="L772" s="2"/>
      <c r="M772" s="2"/>
      <c r="N772" s="2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1"/>
      <c r="B773" s="10"/>
      <c r="C773" s="10"/>
      <c r="D773" s="1"/>
      <c r="E773" s="1"/>
      <c r="F773" s="10"/>
      <c r="G773" s="3"/>
      <c r="H773" s="3"/>
      <c r="I773" s="10"/>
      <c r="J773" s="2"/>
      <c r="K773" s="2"/>
      <c r="L773" s="2"/>
      <c r="M773" s="2"/>
      <c r="N773" s="2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1"/>
      <c r="B774" s="10"/>
      <c r="C774" s="10"/>
      <c r="D774" s="1"/>
      <c r="E774" s="1"/>
      <c r="F774" s="10"/>
      <c r="G774" s="3"/>
      <c r="H774" s="3"/>
      <c r="I774" s="10"/>
      <c r="J774" s="2"/>
      <c r="K774" s="2"/>
      <c r="L774" s="2"/>
      <c r="M774" s="2"/>
      <c r="N774" s="2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1"/>
      <c r="B775" s="10"/>
      <c r="C775" s="10"/>
      <c r="D775" s="1"/>
      <c r="E775" s="1"/>
      <c r="F775" s="10"/>
      <c r="G775" s="3"/>
      <c r="H775" s="3"/>
      <c r="I775" s="10"/>
      <c r="J775" s="2"/>
      <c r="K775" s="2"/>
      <c r="L775" s="2"/>
      <c r="M775" s="2"/>
      <c r="N775" s="2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1"/>
      <c r="B776" s="10"/>
      <c r="C776" s="10"/>
      <c r="D776" s="1"/>
      <c r="E776" s="1"/>
      <c r="F776" s="10"/>
      <c r="G776" s="3"/>
      <c r="H776" s="3"/>
      <c r="I776" s="10"/>
      <c r="J776" s="2"/>
      <c r="K776" s="2"/>
      <c r="L776" s="2"/>
      <c r="M776" s="2"/>
      <c r="N776" s="2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1"/>
      <c r="B777" s="10"/>
      <c r="C777" s="10"/>
      <c r="D777" s="1"/>
      <c r="E777" s="1"/>
      <c r="F777" s="10"/>
      <c r="G777" s="3"/>
      <c r="H777" s="3"/>
      <c r="I777" s="10"/>
      <c r="J777" s="2"/>
      <c r="K777" s="2"/>
      <c r="L777" s="2"/>
      <c r="M777" s="2"/>
      <c r="N777" s="2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1"/>
      <c r="B778" s="10"/>
      <c r="C778" s="10"/>
      <c r="D778" s="1"/>
      <c r="E778" s="1"/>
      <c r="F778" s="10"/>
      <c r="G778" s="3"/>
      <c r="H778" s="3"/>
      <c r="I778" s="10"/>
      <c r="J778" s="2"/>
      <c r="K778" s="2"/>
      <c r="L778" s="2"/>
      <c r="M778" s="2"/>
      <c r="N778" s="2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1"/>
      <c r="B779" s="10"/>
      <c r="C779" s="10"/>
      <c r="D779" s="1"/>
      <c r="E779" s="1"/>
      <c r="F779" s="10"/>
      <c r="G779" s="3"/>
      <c r="H779" s="3"/>
      <c r="I779" s="10"/>
      <c r="J779" s="2"/>
      <c r="K779" s="2"/>
      <c r="L779" s="2"/>
      <c r="M779" s="2"/>
      <c r="N779" s="2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1"/>
      <c r="B780" s="10"/>
      <c r="C780" s="10"/>
      <c r="D780" s="1"/>
      <c r="E780" s="1"/>
      <c r="F780" s="10"/>
      <c r="G780" s="3"/>
      <c r="H780" s="3"/>
      <c r="I780" s="10"/>
      <c r="J780" s="2"/>
      <c r="K780" s="2"/>
      <c r="L780" s="2"/>
      <c r="M780" s="2"/>
      <c r="N780" s="2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1"/>
      <c r="B781" s="10"/>
      <c r="C781" s="10"/>
      <c r="D781" s="1"/>
      <c r="E781" s="1"/>
      <c r="F781" s="10"/>
      <c r="G781" s="3"/>
      <c r="H781" s="3"/>
      <c r="I781" s="10"/>
      <c r="J781" s="2"/>
      <c r="K781" s="2"/>
      <c r="L781" s="2"/>
      <c r="M781" s="2"/>
      <c r="N781" s="2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1"/>
      <c r="B782" s="10"/>
      <c r="C782" s="10"/>
      <c r="D782" s="1"/>
      <c r="E782" s="1"/>
      <c r="F782" s="10"/>
      <c r="G782" s="3"/>
      <c r="H782" s="3"/>
      <c r="I782" s="10"/>
      <c r="J782" s="2"/>
      <c r="K782" s="2"/>
      <c r="L782" s="2"/>
      <c r="M782" s="2"/>
      <c r="N782" s="2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1"/>
      <c r="B783" s="10"/>
      <c r="C783" s="10"/>
      <c r="D783" s="1"/>
      <c r="E783" s="1"/>
      <c r="F783" s="10"/>
      <c r="G783" s="3"/>
      <c r="H783" s="3"/>
      <c r="I783" s="10"/>
      <c r="J783" s="2"/>
      <c r="K783" s="2"/>
      <c r="L783" s="2"/>
      <c r="M783" s="2"/>
      <c r="N783" s="2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1"/>
      <c r="B784" s="10"/>
      <c r="C784" s="10"/>
      <c r="D784" s="1"/>
      <c r="E784" s="1"/>
      <c r="F784" s="10"/>
      <c r="G784" s="3"/>
      <c r="H784" s="3"/>
      <c r="I784" s="10"/>
      <c r="J784" s="2"/>
      <c r="K784" s="2"/>
      <c r="L784" s="2"/>
      <c r="M784" s="2"/>
      <c r="N784" s="2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1"/>
      <c r="B785" s="10"/>
      <c r="C785" s="10"/>
      <c r="D785" s="1"/>
      <c r="E785" s="1"/>
      <c r="F785" s="10"/>
      <c r="G785" s="3"/>
      <c r="H785" s="3"/>
      <c r="I785" s="10"/>
      <c r="J785" s="2"/>
      <c r="K785" s="2"/>
      <c r="L785" s="2"/>
      <c r="M785" s="2"/>
      <c r="N785" s="2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1"/>
      <c r="B786" s="10"/>
      <c r="C786" s="10"/>
      <c r="D786" s="1"/>
      <c r="E786" s="1"/>
      <c r="F786" s="10"/>
      <c r="G786" s="3"/>
      <c r="H786" s="3"/>
      <c r="I786" s="10"/>
      <c r="J786" s="2"/>
      <c r="K786" s="2"/>
      <c r="L786" s="2"/>
      <c r="M786" s="2"/>
      <c r="N786" s="2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1"/>
      <c r="B787" s="10"/>
      <c r="C787" s="10"/>
      <c r="D787" s="1"/>
      <c r="E787" s="1"/>
      <c r="F787" s="10"/>
      <c r="G787" s="3"/>
      <c r="H787" s="3"/>
      <c r="I787" s="10"/>
      <c r="J787" s="2"/>
      <c r="K787" s="2"/>
      <c r="L787" s="2"/>
      <c r="M787" s="2"/>
      <c r="N787" s="2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1"/>
      <c r="B788" s="10"/>
      <c r="C788" s="10"/>
      <c r="D788" s="1"/>
      <c r="E788" s="1"/>
      <c r="F788" s="10"/>
      <c r="G788" s="3"/>
      <c r="H788" s="3"/>
      <c r="I788" s="10"/>
      <c r="J788" s="2"/>
      <c r="K788" s="2"/>
      <c r="L788" s="2"/>
      <c r="M788" s="2"/>
      <c r="N788" s="2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1"/>
      <c r="B789" s="10"/>
      <c r="C789" s="10"/>
      <c r="D789" s="1"/>
      <c r="E789" s="1"/>
      <c r="F789" s="10"/>
      <c r="G789" s="3"/>
      <c r="H789" s="3"/>
      <c r="I789" s="10"/>
      <c r="J789" s="2"/>
      <c r="K789" s="2"/>
      <c r="L789" s="2"/>
      <c r="M789" s="2"/>
      <c r="N789" s="2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1"/>
      <c r="B790" s="10"/>
      <c r="C790" s="10"/>
      <c r="D790" s="1"/>
      <c r="E790" s="1"/>
      <c r="F790" s="10"/>
      <c r="G790" s="3"/>
      <c r="H790" s="3"/>
      <c r="I790" s="10"/>
      <c r="J790" s="2"/>
      <c r="K790" s="2"/>
      <c r="L790" s="2"/>
      <c r="M790" s="2"/>
      <c r="N790" s="2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1"/>
      <c r="B791" s="10"/>
      <c r="C791" s="10"/>
      <c r="D791" s="1"/>
      <c r="E791" s="1"/>
      <c r="F791" s="10"/>
      <c r="G791" s="3"/>
      <c r="H791" s="3"/>
      <c r="I791" s="10"/>
      <c r="J791" s="2"/>
      <c r="K791" s="2"/>
      <c r="L791" s="2"/>
      <c r="M791" s="2"/>
      <c r="N791" s="2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1"/>
      <c r="B792" s="10"/>
      <c r="C792" s="10"/>
      <c r="D792" s="1"/>
      <c r="E792" s="1"/>
      <c r="F792" s="10"/>
      <c r="G792" s="3"/>
      <c r="H792" s="3"/>
      <c r="I792" s="10"/>
      <c r="J792" s="2"/>
      <c r="K792" s="2"/>
      <c r="L792" s="2"/>
      <c r="M792" s="2"/>
      <c r="N792" s="2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1"/>
      <c r="B793" s="10"/>
      <c r="C793" s="10"/>
      <c r="D793" s="1"/>
      <c r="E793" s="1"/>
      <c r="F793" s="10"/>
      <c r="G793" s="3"/>
      <c r="H793" s="3"/>
      <c r="I793" s="10"/>
      <c r="J793" s="2"/>
      <c r="K793" s="2"/>
      <c r="L793" s="2"/>
      <c r="M793" s="2"/>
      <c r="N793" s="2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1"/>
      <c r="B794" s="10"/>
      <c r="C794" s="10"/>
      <c r="D794" s="1"/>
      <c r="E794" s="1"/>
      <c r="F794" s="10"/>
      <c r="G794" s="3"/>
      <c r="H794" s="3"/>
      <c r="I794" s="10"/>
      <c r="J794" s="2"/>
      <c r="K794" s="2"/>
      <c r="L794" s="2"/>
      <c r="M794" s="2"/>
      <c r="N794" s="2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1"/>
      <c r="B795" s="10"/>
      <c r="C795" s="10"/>
      <c r="D795" s="1"/>
      <c r="E795" s="1"/>
      <c r="F795" s="10"/>
      <c r="G795" s="3"/>
      <c r="H795" s="3"/>
      <c r="I795" s="10"/>
      <c r="J795" s="2"/>
      <c r="K795" s="2"/>
      <c r="L795" s="2"/>
      <c r="M795" s="2"/>
      <c r="N795" s="2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1"/>
      <c r="B796" s="10"/>
      <c r="C796" s="10"/>
      <c r="D796" s="1"/>
      <c r="E796" s="1"/>
      <c r="F796" s="10"/>
      <c r="G796" s="3"/>
      <c r="H796" s="3"/>
      <c r="I796" s="10"/>
      <c r="J796" s="2"/>
      <c r="K796" s="2"/>
      <c r="L796" s="2"/>
      <c r="M796" s="2"/>
      <c r="N796" s="2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1"/>
      <c r="B797" s="10"/>
      <c r="C797" s="10"/>
      <c r="D797" s="1"/>
      <c r="E797" s="1"/>
      <c r="F797" s="10"/>
      <c r="G797" s="3"/>
      <c r="H797" s="3"/>
      <c r="I797" s="10"/>
      <c r="J797" s="2"/>
      <c r="K797" s="2"/>
      <c r="L797" s="2"/>
      <c r="M797" s="2"/>
      <c r="N797" s="2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1"/>
      <c r="B798" s="10"/>
      <c r="C798" s="10"/>
      <c r="D798" s="1"/>
      <c r="E798" s="1"/>
      <c r="F798" s="10"/>
      <c r="G798" s="3"/>
      <c r="H798" s="3"/>
      <c r="I798" s="10"/>
      <c r="J798" s="2"/>
      <c r="K798" s="2"/>
      <c r="L798" s="2"/>
      <c r="M798" s="2"/>
      <c r="N798" s="2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1"/>
      <c r="B799" s="10"/>
      <c r="C799" s="10"/>
      <c r="D799" s="1"/>
      <c r="E799" s="1"/>
      <c r="F799" s="10"/>
      <c r="G799" s="3"/>
      <c r="H799" s="3"/>
      <c r="I799" s="10"/>
      <c r="J799" s="2"/>
      <c r="K799" s="2"/>
      <c r="L799" s="2"/>
      <c r="M799" s="2"/>
      <c r="N799" s="2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1"/>
      <c r="B800" s="10"/>
      <c r="C800" s="10"/>
      <c r="D800" s="1"/>
      <c r="E800" s="1"/>
      <c r="F800" s="10"/>
      <c r="G800" s="3"/>
      <c r="H800" s="3"/>
      <c r="I800" s="10"/>
      <c r="J800" s="2"/>
      <c r="K800" s="2"/>
      <c r="L800" s="2"/>
      <c r="M800" s="2"/>
      <c r="N800" s="2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1"/>
      <c r="B801" s="10"/>
      <c r="C801" s="10"/>
      <c r="D801" s="1"/>
      <c r="E801" s="1"/>
      <c r="F801" s="10"/>
      <c r="G801" s="3"/>
      <c r="H801" s="3"/>
      <c r="I801" s="10"/>
      <c r="J801" s="2"/>
      <c r="K801" s="2"/>
      <c r="L801" s="2"/>
      <c r="M801" s="2"/>
      <c r="N801" s="2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1"/>
      <c r="B802" s="10"/>
      <c r="C802" s="10"/>
      <c r="D802" s="1"/>
      <c r="E802" s="1"/>
      <c r="F802" s="10"/>
      <c r="G802" s="3"/>
      <c r="H802" s="3"/>
      <c r="I802" s="10"/>
      <c r="J802" s="2"/>
      <c r="K802" s="2"/>
      <c r="L802" s="2"/>
      <c r="M802" s="2"/>
      <c r="N802" s="2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1"/>
      <c r="B803" s="10"/>
      <c r="C803" s="10"/>
      <c r="D803" s="1"/>
      <c r="E803" s="1"/>
      <c r="F803" s="10"/>
      <c r="G803" s="3"/>
      <c r="H803" s="3"/>
      <c r="I803" s="10"/>
      <c r="J803" s="2"/>
      <c r="K803" s="2"/>
      <c r="L803" s="2"/>
      <c r="M803" s="2"/>
      <c r="N803" s="2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1"/>
      <c r="B804" s="10"/>
      <c r="C804" s="10"/>
      <c r="D804" s="1"/>
      <c r="E804" s="1"/>
      <c r="F804" s="10"/>
      <c r="G804" s="3"/>
      <c r="H804" s="3"/>
      <c r="I804" s="10"/>
      <c r="J804" s="2"/>
      <c r="K804" s="2"/>
      <c r="L804" s="2"/>
      <c r="M804" s="2"/>
      <c r="N804" s="2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1"/>
      <c r="B805" s="10"/>
      <c r="C805" s="10"/>
      <c r="D805" s="1"/>
      <c r="E805" s="1"/>
      <c r="F805" s="10"/>
      <c r="G805" s="3"/>
      <c r="H805" s="3"/>
      <c r="I805" s="10"/>
      <c r="J805" s="2"/>
      <c r="K805" s="2"/>
      <c r="L805" s="2"/>
      <c r="M805" s="2"/>
      <c r="N805" s="2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1"/>
      <c r="B806" s="10"/>
      <c r="C806" s="10"/>
      <c r="D806" s="1"/>
      <c r="E806" s="1"/>
      <c r="F806" s="10"/>
      <c r="G806" s="3"/>
      <c r="H806" s="3"/>
      <c r="I806" s="10"/>
      <c r="J806" s="2"/>
      <c r="K806" s="2"/>
      <c r="L806" s="2"/>
      <c r="M806" s="2"/>
      <c r="N806" s="2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1"/>
      <c r="B807" s="10"/>
      <c r="C807" s="10"/>
      <c r="D807" s="1"/>
      <c r="E807" s="1"/>
      <c r="F807" s="10"/>
      <c r="G807" s="3"/>
      <c r="H807" s="3"/>
      <c r="I807" s="10"/>
      <c r="J807" s="2"/>
      <c r="K807" s="2"/>
      <c r="L807" s="2"/>
      <c r="M807" s="2"/>
      <c r="N807" s="2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1"/>
      <c r="B808" s="10"/>
      <c r="C808" s="10"/>
      <c r="D808" s="1"/>
      <c r="E808" s="1"/>
      <c r="F808" s="10"/>
      <c r="G808" s="3"/>
      <c r="H808" s="3"/>
      <c r="I808" s="10"/>
      <c r="J808" s="2"/>
      <c r="K808" s="2"/>
      <c r="L808" s="2"/>
      <c r="M808" s="2"/>
      <c r="N808" s="2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1"/>
      <c r="B809" s="10"/>
      <c r="C809" s="10"/>
      <c r="D809" s="1"/>
      <c r="E809" s="1"/>
      <c r="F809" s="10"/>
      <c r="G809" s="3"/>
      <c r="H809" s="3"/>
      <c r="I809" s="10"/>
      <c r="J809" s="2"/>
      <c r="K809" s="2"/>
      <c r="L809" s="2"/>
      <c r="M809" s="2"/>
      <c r="N809" s="2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1"/>
      <c r="B810" s="10"/>
      <c r="C810" s="10"/>
      <c r="D810" s="1"/>
      <c r="E810" s="1"/>
      <c r="F810" s="10"/>
      <c r="G810" s="3"/>
      <c r="H810" s="3"/>
      <c r="I810" s="10"/>
      <c r="J810" s="2"/>
      <c r="K810" s="2"/>
      <c r="L810" s="2"/>
      <c r="M810" s="2"/>
      <c r="N810" s="2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1"/>
      <c r="B811" s="10"/>
      <c r="C811" s="10"/>
      <c r="D811" s="1"/>
      <c r="E811" s="1"/>
      <c r="F811" s="10"/>
      <c r="G811" s="3"/>
      <c r="H811" s="3"/>
      <c r="I811" s="10"/>
      <c r="J811" s="2"/>
      <c r="K811" s="2"/>
      <c r="L811" s="2"/>
      <c r="M811" s="2"/>
      <c r="N811" s="2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1"/>
      <c r="B812" s="10"/>
      <c r="C812" s="10"/>
      <c r="D812" s="1"/>
      <c r="E812" s="1"/>
      <c r="F812" s="10"/>
      <c r="G812" s="3"/>
      <c r="H812" s="3"/>
      <c r="I812" s="10"/>
      <c r="J812" s="2"/>
      <c r="K812" s="2"/>
      <c r="L812" s="2"/>
      <c r="M812" s="2"/>
      <c r="N812" s="2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1"/>
      <c r="B813" s="10"/>
      <c r="C813" s="10"/>
      <c r="D813" s="1"/>
      <c r="E813" s="1"/>
      <c r="F813" s="10"/>
      <c r="G813" s="3"/>
      <c r="H813" s="3"/>
      <c r="I813" s="10"/>
      <c r="J813" s="2"/>
      <c r="K813" s="2"/>
      <c r="L813" s="2"/>
      <c r="M813" s="2"/>
      <c r="N813" s="2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1"/>
      <c r="B814" s="10"/>
      <c r="C814" s="10"/>
      <c r="D814" s="1"/>
      <c r="E814" s="1"/>
      <c r="F814" s="10"/>
      <c r="G814" s="3"/>
      <c r="H814" s="3"/>
      <c r="I814" s="10"/>
      <c r="J814" s="2"/>
      <c r="K814" s="2"/>
      <c r="L814" s="2"/>
      <c r="M814" s="2"/>
      <c r="N814" s="2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1"/>
      <c r="B815" s="10"/>
      <c r="C815" s="10"/>
      <c r="D815" s="1"/>
      <c r="E815" s="1"/>
      <c r="F815" s="10"/>
      <c r="G815" s="3"/>
      <c r="H815" s="3"/>
      <c r="I815" s="10"/>
      <c r="J815" s="2"/>
      <c r="K815" s="2"/>
      <c r="L815" s="2"/>
      <c r="M815" s="2"/>
      <c r="N815" s="2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1"/>
      <c r="B816" s="10"/>
      <c r="C816" s="10"/>
      <c r="D816" s="1"/>
      <c r="E816" s="1"/>
      <c r="F816" s="10"/>
      <c r="G816" s="3"/>
      <c r="H816" s="3"/>
      <c r="I816" s="10"/>
      <c r="J816" s="2"/>
      <c r="K816" s="2"/>
      <c r="L816" s="2"/>
      <c r="M816" s="2"/>
      <c r="N816" s="2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1"/>
      <c r="B817" s="10"/>
      <c r="C817" s="10"/>
      <c r="D817" s="1"/>
      <c r="E817" s="1"/>
      <c r="F817" s="10"/>
      <c r="G817" s="3"/>
      <c r="H817" s="3"/>
      <c r="I817" s="10"/>
      <c r="J817" s="2"/>
      <c r="K817" s="2"/>
      <c r="L817" s="2"/>
      <c r="M817" s="2"/>
      <c r="N817" s="2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1"/>
      <c r="B818" s="10"/>
      <c r="C818" s="10"/>
      <c r="D818" s="1"/>
      <c r="E818" s="1"/>
      <c r="F818" s="10"/>
      <c r="G818" s="3"/>
      <c r="H818" s="3"/>
      <c r="I818" s="10"/>
      <c r="J818" s="2"/>
      <c r="K818" s="2"/>
      <c r="L818" s="2"/>
      <c r="M818" s="2"/>
      <c r="N818" s="2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1"/>
      <c r="B819" s="10"/>
      <c r="C819" s="10"/>
      <c r="D819" s="1"/>
      <c r="E819" s="1"/>
      <c r="F819" s="10"/>
      <c r="G819" s="3"/>
      <c r="H819" s="3"/>
      <c r="I819" s="10"/>
      <c r="J819" s="2"/>
      <c r="K819" s="2"/>
      <c r="L819" s="2"/>
      <c r="M819" s="2"/>
      <c r="N819" s="2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1"/>
      <c r="B820" s="10"/>
      <c r="C820" s="10"/>
      <c r="D820" s="1"/>
      <c r="E820" s="1"/>
      <c r="F820" s="10"/>
      <c r="G820" s="3"/>
      <c r="H820" s="3"/>
      <c r="I820" s="10"/>
      <c r="J820" s="2"/>
      <c r="K820" s="2"/>
      <c r="L820" s="2"/>
      <c r="M820" s="2"/>
      <c r="N820" s="2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1"/>
      <c r="B821" s="10"/>
      <c r="C821" s="10"/>
      <c r="D821" s="1"/>
      <c r="E821" s="1"/>
      <c r="F821" s="10"/>
      <c r="G821" s="3"/>
      <c r="H821" s="3"/>
      <c r="I821" s="10"/>
      <c r="J821" s="2"/>
      <c r="K821" s="2"/>
      <c r="L821" s="2"/>
      <c r="M821" s="2"/>
      <c r="N821" s="2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1"/>
      <c r="B822" s="10"/>
      <c r="C822" s="10"/>
      <c r="D822" s="1"/>
      <c r="E822" s="1"/>
      <c r="F822" s="10"/>
      <c r="G822" s="3"/>
      <c r="H822" s="3"/>
      <c r="I822" s="10"/>
      <c r="J822" s="2"/>
      <c r="K822" s="2"/>
      <c r="L822" s="2"/>
      <c r="M822" s="2"/>
      <c r="N822" s="2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1"/>
      <c r="B823" s="10"/>
      <c r="C823" s="10"/>
      <c r="D823" s="1"/>
      <c r="E823" s="1"/>
      <c r="F823" s="10"/>
      <c r="G823" s="3"/>
      <c r="H823" s="3"/>
      <c r="I823" s="10"/>
      <c r="J823" s="2"/>
      <c r="K823" s="2"/>
      <c r="L823" s="2"/>
      <c r="M823" s="2"/>
      <c r="N823" s="2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1"/>
      <c r="B824" s="10"/>
      <c r="C824" s="10"/>
      <c r="D824" s="1"/>
      <c r="E824" s="1"/>
      <c r="F824" s="10"/>
      <c r="G824" s="3"/>
      <c r="H824" s="3"/>
      <c r="I824" s="10"/>
      <c r="J824" s="2"/>
      <c r="K824" s="2"/>
      <c r="L824" s="2"/>
      <c r="M824" s="2"/>
      <c r="N824" s="2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1"/>
      <c r="B825" s="10"/>
      <c r="C825" s="10"/>
      <c r="D825" s="1"/>
      <c r="E825" s="1"/>
      <c r="F825" s="10"/>
      <c r="G825" s="3"/>
      <c r="H825" s="3"/>
      <c r="I825" s="10"/>
      <c r="J825" s="2"/>
      <c r="K825" s="2"/>
      <c r="L825" s="2"/>
      <c r="M825" s="2"/>
      <c r="N825" s="2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1"/>
      <c r="B826" s="10"/>
      <c r="C826" s="10"/>
      <c r="D826" s="1"/>
      <c r="E826" s="1"/>
      <c r="F826" s="10"/>
      <c r="G826" s="3"/>
      <c r="H826" s="3"/>
      <c r="I826" s="10"/>
      <c r="J826" s="2"/>
      <c r="K826" s="2"/>
      <c r="L826" s="2"/>
      <c r="M826" s="2"/>
      <c r="N826" s="2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1"/>
      <c r="B827" s="10"/>
      <c r="C827" s="10"/>
      <c r="D827" s="1"/>
      <c r="E827" s="1"/>
      <c r="F827" s="10"/>
      <c r="G827" s="3"/>
      <c r="H827" s="3"/>
      <c r="I827" s="10"/>
      <c r="J827" s="2"/>
      <c r="K827" s="2"/>
      <c r="L827" s="2"/>
      <c r="M827" s="2"/>
      <c r="N827" s="2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1"/>
      <c r="B828" s="10"/>
      <c r="C828" s="10"/>
      <c r="D828" s="1"/>
      <c r="E828" s="1"/>
      <c r="F828" s="10"/>
      <c r="G828" s="3"/>
      <c r="H828" s="3"/>
      <c r="I828" s="10"/>
      <c r="J828" s="2"/>
      <c r="K828" s="2"/>
      <c r="L828" s="2"/>
      <c r="M828" s="2"/>
      <c r="N828" s="2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1"/>
      <c r="B829" s="10"/>
      <c r="C829" s="10"/>
      <c r="D829" s="1"/>
      <c r="E829" s="1"/>
      <c r="F829" s="10"/>
      <c r="G829" s="3"/>
      <c r="H829" s="3"/>
      <c r="I829" s="10"/>
      <c r="J829" s="2"/>
      <c r="K829" s="2"/>
      <c r="L829" s="2"/>
      <c r="M829" s="2"/>
      <c r="N829" s="2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1"/>
      <c r="B830" s="10"/>
      <c r="C830" s="10"/>
      <c r="D830" s="1"/>
      <c r="E830" s="1"/>
      <c r="F830" s="10"/>
      <c r="G830" s="3"/>
      <c r="H830" s="3"/>
      <c r="I830" s="10"/>
      <c r="J830" s="2"/>
      <c r="K830" s="2"/>
      <c r="L830" s="2"/>
      <c r="M830" s="2"/>
      <c r="N830" s="2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1"/>
      <c r="B831" s="10"/>
      <c r="C831" s="10"/>
      <c r="D831" s="1"/>
      <c r="E831" s="1"/>
      <c r="F831" s="10"/>
      <c r="G831" s="3"/>
      <c r="H831" s="3"/>
      <c r="I831" s="10"/>
      <c r="J831" s="2"/>
      <c r="K831" s="2"/>
      <c r="L831" s="2"/>
      <c r="M831" s="2"/>
      <c r="N831" s="2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1"/>
      <c r="B832" s="10"/>
      <c r="C832" s="10"/>
      <c r="D832" s="1"/>
      <c r="E832" s="1"/>
      <c r="F832" s="10"/>
      <c r="G832" s="3"/>
      <c r="H832" s="3"/>
      <c r="I832" s="10"/>
      <c r="J832" s="2"/>
      <c r="K832" s="2"/>
      <c r="L832" s="2"/>
      <c r="M832" s="2"/>
      <c r="N832" s="2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1"/>
      <c r="B833" s="10"/>
      <c r="C833" s="10"/>
      <c r="D833" s="1"/>
      <c r="E833" s="1"/>
      <c r="F833" s="10"/>
      <c r="G833" s="3"/>
      <c r="H833" s="3"/>
      <c r="I833" s="10"/>
      <c r="J833" s="2"/>
      <c r="K833" s="2"/>
      <c r="L833" s="2"/>
      <c r="M833" s="2"/>
      <c r="N833" s="2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1"/>
      <c r="B834" s="10"/>
      <c r="C834" s="10"/>
      <c r="D834" s="1"/>
      <c r="E834" s="1"/>
      <c r="F834" s="10"/>
      <c r="G834" s="3"/>
      <c r="H834" s="3"/>
      <c r="I834" s="10"/>
      <c r="J834" s="2"/>
      <c r="K834" s="2"/>
      <c r="L834" s="2"/>
      <c r="M834" s="2"/>
      <c r="N834" s="2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1"/>
      <c r="B835" s="10"/>
      <c r="C835" s="10"/>
      <c r="D835" s="1"/>
      <c r="E835" s="1"/>
      <c r="F835" s="10"/>
      <c r="G835" s="3"/>
      <c r="H835" s="3"/>
      <c r="I835" s="10"/>
      <c r="J835" s="2"/>
      <c r="K835" s="2"/>
      <c r="L835" s="2"/>
      <c r="M835" s="2"/>
      <c r="N835" s="2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1"/>
      <c r="B836" s="10"/>
      <c r="C836" s="10"/>
      <c r="D836" s="1"/>
      <c r="E836" s="1"/>
      <c r="F836" s="10"/>
      <c r="G836" s="3"/>
      <c r="H836" s="3"/>
      <c r="I836" s="10"/>
      <c r="J836" s="2"/>
      <c r="K836" s="2"/>
      <c r="L836" s="2"/>
      <c r="M836" s="2"/>
      <c r="N836" s="2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1"/>
      <c r="B837" s="10"/>
      <c r="C837" s="10"/>
      <c r="D837" s="1"/>
      <c r="E837" s="1"/>
      <c r="F837" s="10"/>
      <c r="G837" s="3"/>
      <c r="H837" s="3"/>
      <c r="I837" s="10"/>
      <c r="J837" s="2"/>
      <c r="K837" s="2"/>
      <c r="L837" s="2"/>
      <c r="M837" s="2"/>
      <c r="N837" s="2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1"/>
      <c r="B838" s="10"/>
      <c r="C838" s="10"/>
      <c r="D838" s="1"/>
      <c r="E838" s="1"/>
      <c r="F838" s="10"/>
      <c r="G838" s="3"/>
      <c r="H838" s="3"/>
      <c r="I838" s="10"/>
      <c r="J838" s="2"/>
      <c r="K838" s="2"/>
      <c r="L838" s="2"/>
      <c r="M838" s="2"/>
      <c r="N838" s="2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1"/>
      <c r="B839" s="10"/>
      <c r="C839" s="10"/>
      <c r="D839" s="1"/>
      <c r="E839" s="1"/>
      <c r="F839" s="10"/>
      <c r="G839" s="3"/>
      <c r="H839" s="3"/>
      <c r="I839" s="10"/>
      <c r="J839" s="2"/>
      <c r="K839" s="2"/>
      <c r="L839" s="2"/>
      <c r="M839" s="2"/>
      <c r="N839" s="2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1"/>
      <c r="B840" s="10"/>
      <c r="C840" s="10"/>
      <c r="D840" s="1"/>
      <c r="E840" s="1"/>
      <c r="F840" s="10"/>
      <c r="G840" s="3"/>
      <c r="H840" s="3"/>
      <c r="I840" s="10"/>
      <c r="J840" s="2"/>
      <c r="K840" s="2"/>
      <c r="L840" s="2"/>
      <c r="M840" s="2"/>
      <c r="N840" s="2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1"/>
      <c r="B841" s="10"/>
      <c r="C841" s="10"/>
      <c r="D841" s="1"/>
      <c r="E841" s="1"/>
      <c r="F841" s="10"/>
      <c r="G841" s="3"/>
      <c r="H841" s="3"/>
      <c r="I841" s="10"/>
      <c r="J841" s="2"/>
      <c r="K841" s="2"/>
      <c r="L841" s="2"/>
      <c r="M841" s="2"/>
      <c r="N841" s="2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1"/>
      <c r="B842" s="10"/>
      <c r="C842" s="10"/>
      <c r="D842" s="1"/>
      <c r="E842" s="1"/>
      <c r="F842" s="10"/>
      <c r="G842" s="3"/>
      <c r="H842" s="3"/>
      <c r="I842" s="10"/>
      <c r="J842" s="2"/>
      <c r="K842" s="2"/>
      <c r="L842" s="2"/>
      <c r="M842" s="2"/>
      <c r="N842" s="2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1"/>
      <c r="B843" s="10"/>
      <c r="C843" s="10"/>
      <c r="D843" s="1"/>
      <c r="E843" s="1"/>
      <c r="F843" s="10"/>
      <c r="G843" s="3"/>
      <c r="H843" s="3"/>
      <c r="I843" s="10"/>
      <c r="J843" s="2"/>
      <c r="K843" s="2"/>
      <c r="L843" s="2"/>
      <c r="M843" s="2"/>
      <c r="N843" s="2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1"/>
      <c r="B844" s="10"/>
      <c r="C844" s="10"/>
      <c r="D844" s="1"/>
      <c r="E844" s="1"/>
      <c r="F844" s="10"/>
      <c r="G844" s="3"/>
      <c r="H844" s="3"/>
      <c r="I844" s="10"/>
      <c r="J844" s="2"/>
      <c r="K844" s="2"/>
      <c r="L844" s="2"/>
      <c r="M844" s="2"/>
      <c r="N844" s="2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1"/>
      <c r="B845" s="10"/>
      <c r="C845" s="10"/>
      <c r="D845" s="1"/>
      <c r="E845" s="1"/>
      <c r="F845" s="10"/>
      <c r="G845" s="3"/>
      <c r="H845" s="3"/>
      <c r="I845" s="10"/>
      <c r="J845" s="2"/>
      <c r="K845" s="2"/>
      <c r="L845" s="2"/>
      <c r="M845" s="2"/>
      <c r="N845" s="2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1"/>
      <c r="B846" s="10"/>
      <c r="C846" s="10"/>
      <c r="D846" s="1"/>
      <c r="E846" s="1"/>
      <c r="F846" s="10"/>
      <c r="G846" s="3"/>
      <c r="H846" s="3"/>
      <c r="I846" s="10"/>
      <c r="J846" s="2"/>
      <c r="K846" s="2"/>
      <c r="L846" s="2"/>
      <c r="M846" s="2"/>
      <c r="N846" s="2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1"/>
      <c r="B847" s="10"/>
      <c r="C847" s="10"/>
      <c r="D847" s="1"/>
      <c r="E847" s="1"/>
      <c r="F847" s="10"/>
      <c r="G847" s="3"/>
      <c r="H847" s="3"/>
      <c r="I847" s="10"/>
      <c r="J847" s="2"/>
      <c r="K847" s="2"/>
      <c r="L847" s="2"/>
      <c r="M847" s="2"/>
      <c r="N847" s="2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1"/>
      <c r="B848" s="10"/>
      <c r="C848" s="10"/>
      <c r="D848" s="1"/>
      <c r="E848" s="1"/>
      <c r="F848" s="10"/>
      <c r="G848" s="3"/>
      <c r="H848" s="3"/>
      <c r="I848" s="10"/>
      <c r="J848" s="2"/>
      <c r="K848" s="2"/>
      <c r="L848" s="2"/>
      <c r="M848" s="2"/>
      <c r="N848" s="2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1"/>
      <c r="B849" s="10"/>
      <c r="C849" s="10"/>
      <c r="D849" s="1"/>
      <c r="E849" s="1"/>
      <c r="F849" s="10"/>
      <c r="G849" s="3"/>
      <c r="H849" s="3"/>
      <c r="I849" s="10"/>
      <c r="J849" s="2"/>
      <c r="K849" s="2"/>
      <c r="L849" s="2"/>
      <c r="M849" s="2"/>
      <c r="N849" s="2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1"/>
      <c r="B850" s="10"/>
      <c r="C850" s="10"/>
      <c r="D850" s="1"/>
      <c r="E850" s="1"/>
      <c r="F850" s="10"/>
      <c r="G850" s="3"/>
      <c r="H850" s="3"/>
      <c r="I850" s="10"/>
      <c r="J850" s="2"/>
      <c r="K850" s="2"/>
      <c r="L850" s="2"/>
      <c r="M850" s="2"/>
      <c r="N850" s="2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1"/>
      <c r="B851" s="10"/>
      <c r="C851" s="10"/>
      <c r="D851" s="1"/>
      <c r="E851" s="1"/>
      <c r="F851" s="10"/>
      <c r="G851" s="3"/>
      <c r="H851" s="3"/>
      <c r="I851" s="10"/>
      <c r="J851" s="2"/>
      <c r="K851" s="2"/>
      <c r="L851" s="2"/>
      <c r="M851" s="2"/>
      <c r="N851" s="2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1"/>
      <c r="B852" s="10"/>
      <c r="C852" s="10"/>
      <c r="D852" s="1"/>
      <c r="E852" s="1"/>
      <c r="F852" s="10"/>
      <c r="G852" s="3"/>
      <c r="H852" s="3"/>
      <c r="I852" s="10"/>
      <c r="J852" s="2"/>
      <c r="K852" s="2"/>
      <c r="L852" s="2"/>
      <c r="M852" s="2"/>
      <c r="N852" s="2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1"/>
      <c r="B853" s="10"/>
      <c r="C853" s="10"/>
      <c r="D853" s="1"/>
      <c r="E853" s="1"/>
      <c r="F853" s="10"/>
      <c r="G853" s="3"/>
      <c r="H853" s="3"/>
      <c r="I853" s="10"/>
      <c r="J853" s="2"/>
      <c r="K853" s="2"/>
      <c r="L853" s="2"/>
      <c r="M853" s="2"/>
      <c r="N853" s="2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1"/>
      <c r="B854" s="10"/>
      <c r="C854" s="10"/>
      <c r="D854" s="1"/>
      <c r="E854" s="1"/>
      <c r="F854" s="10"/>
      <c r="G854" s="3"/>
      <c r="H854" s="3"/>
      <c r="I854" s="10"/>
      <c r="J854" s="2"/>
      <c r="K854" s="2"/>
      <c r="L854" s="2"/>
      <c r="M854" s="2"/>
      <c r="N854" s="2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1"/>
      <c r="B855" s="10"/>
      <c r="C855" s="10"/>
      <c r="D855" s="1"/>
      <c r="E855" s="1"/>
      <c r="F855" s="10"/>
      <c r="G855" s="3"/>
      <c r="H855" s="3"/>
      <c r="I855" s="10"/>
      <c r="J855" s="2"/>
      <c r="K855" s="2"/>
      <c r="L855" s="2"/>
      <c r="M855" s="2"/>
      <c r="N855" s="2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1"/>
      <c r="B856" s="10"/>
      <c r="C856" s="10"/>
      <c r="D856" s="1"/>
      <c r="E856" s="1"/>
      <c r="F856" s="10"/>
      <c r="G856" s="3"/>
      <c r="H856" s="3"/>
      <c r="I856" s="10"/>
      <c r="J856" s="2"/>
      <c r="K856" s="2"/>
      <c r="L856" s="2"/>
      <c r="M856" s="2"/>
      <c r="N856" s="2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1"/>
      <c r="B857" s="10"/>
      <c r="C857" s="10"/>
      <c r="D857" s="1"/>
      <c r="E857" s="1"/>
      <c r="F857" s="10"/>
      <c r="G857" s="3"/>
      <c r="H857" s="3"/>
      <c r="I857" s="10"/>
      <c r="J857" s="2"/>
      <c r="K857" s="2"/>
      <c r="L857" s="2"/>
      <c r="M857" s="2"/>
      <c r="N857" s="2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1"/>
      <c r="B858" s="10"/>
      <c r="C858" s="10"/>
      <c r="D858" s="1"/>
      <c r="E858" s="1"/>
      <c r="F858" s="10"/>
      <c r="G858" s="3"/>
      <c r="H858" s="3"/>
      <c r="I858" s="10"/>
      <c r="J858" s="2"/>
      <c r="K858" s="2"/>
      <c r="L858" s="2"/>
      <c r="M858" s="2"/>
      <c r="N858" s="2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1"/>
      <c r="B859" s="10"/>
      <c r="C859" s="10"/>
      <c r="D859" s="1"/>
      <c r="E859" s="1"/>
      <c r="F859" s="10"/>
      <c r="G859" s="3"/>
      <c r="H859" s="3"/>
      <c r="I859" s="10"/>
      <c r="J859" s="2"/>
      <c r="K859" s="2"/>
      <c r="L859" s="2"/>
      <c r="M859" s="2"/>
      <c r="N859" s="2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1"/>
      <c r="B860" s="10"/>
      <c r="C860" s="10"/>
      <c r="D860" s="1"/>
      <c r="E860" s="1"/>
      <c r="F860" s="10"/>
      <c r="G860" s="3"/>
      <c r="H860" s="3"/>
      <c r="I860" s="10"/>
      <c r="J860" s="2"/>
      <c r="K860" s="2"/>
      <c r="L860" s="2"/>
      <c r="M860" s="2"/>
      <c r="N860" s="2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1"/>
      <c r="B861" s="10"/>
      <c r="C861" s="10"/>
      <c r="D861" s="1"/>
      <c r="E861" s="1"/>
      <c r="F861" s="10"/>
      <c r="G861" s="3"/>
      <c r="H861" s="3"/>
      <c r="I861" s="10"/>
      <c r="J861" s="2"/>
      <c r="K861" s="2"/>
      <c r="L861" s="2"/>
      <c r="M861" s="2"/>
      <c r="N861" s="2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1"/>
      <c r="B862" s="10"/>
      <c r="C862" s="10"/>
      <c r="D862" s="1"/>
      <c r="E862" s="1"/>
      <c r="F862" s="10"/>
      <c r="G862" s="3"/>
      <c r="H862" s="3"/>
      <c r="I862" s="10"/>
      <c r="J862" s="2"/>
      <c r="K862" s="2"/>
      <c r="L862" s="2"/>
      <c r="M862" s="2"/>
      <c r="N862" s="2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1"/>
      <c r="B863" s="10"/>
      <c r="C863" s="10"/>
      <c r="D863" s="1"/>
      <c r="E863" s="1"/>
      <c r="F863" s="10"/>
      <c r="G863" s="3"/>
      <c r="H863" s="3"/>
      <c r="I863" s="10"/>
      <c r="J863" s="2"/>
      <c r="K863" s="2"/>
      <c r="L863" s="2"/>
      <c r="M863" s="2"/>
      <c r="N863" s="2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1"/>
      <c r="B864" s="10"/>
      <c r="C864" s="10"/>
      <c r="D864" s="1"/>
      <c r="E864" s="1"/>
      <c r="F864" s="10"/>
      <c r="G864" s="3"/>
      <c r="H864" s="3"/>
      <c r="I864" s="10"/>
      <c r="J864" s="2"/>
      <c r="K864" s="2"/>
      <c r="L864" s="2"/>
      <c r="M864" s="2"/>
      <c r="N864" s="2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1"/>
      <c r="B865" s="10"/>
      <c r="C865" s="10"/>
      <c r="D865" s="1"/>
      <c r="E865" s="1"/>
      <c r="F865" s="10"/>
      <c r="G865" s="3"/>
      <c r="H865" s="3"/>
      <c r="I865" s="10"/>
      <c r="J865" s="2"/>
      <c r="K865" s="2"/>
      <c r="L865" s="2"/>
      <c r="M865" s="2"/>
      <c r="N865" s="2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1"/>
      <c r="B866" s="10"/>
      <c r="C866" s="10"/>
      <c r="D866" s="1"/>
      <c r="E866" s="1"/>
      <c r="F866" s="10"/>
      <c r="G866" s="3"/>
      <c r="H866" s="3"/>
      <c r="I866" s="10"/>
      <c r="J866" s="2"/>
      <c r="K866" s="2"/>
      <c r="L866" s="2"/>
      <c r="M866" s="2"/>
      <c r="N866" s="2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1"/>
      <c r="B867" s="10"/>
      <c r="C867" s="10"/>
      <c r="D867" s="1"/>
      <c r="E867" s="1"/>
      <c r="F867" s="10"/>
      <c r="G867" s="3"/>
      <c r="H867" s="3"/>
      <c r="I867" s="10"/>
      <c r="J867" s="2"/>
      <c r="K867" s="2"/>
      <c r="L867" s="2"/>
      <c r="M867" s="2"/>
      <c r="N867" s="2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1"/>
      <c r="B868" s="10"/>
      <c r="C868" s="10"/>
      <c r="D868" s="1"/>
      <c r="E868" s="1"/>
      <c r="F868" s="10"/>
      <c r="G868" s="3"/>
      <c r="H868" s="3"/>
      <c r="I868" s="10"/>
      <c r="J868" s="2"/>
      <c r="K868" s="2"/>
      <c r="L868" s="2"/>
      <c r="M868" s="2"/>
      <c r="N868" s="2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1"/>
      <c r="B869" s="10"/>
      <c r="C869" s="10"/>
      <c r="D869" s="1"/>
      <c r="E869" s="1"/>
      <c r="F869" s="10"/>
      <c r="G869" s="3"/>
      <c r="H869" s="3"/>
      <c r="I869" s="10"/>
      <c r="J869" s="2"/>
      <c r="K869" s="2"/>
      <c r="L869" s="2"/>
      <c r="M869" s="2"/>
      <c r="N869" s="2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1"/>
      <c r="B870" s="10"/>
      <c r="C870" s="10"/>
      <c r="D870" s="1"/>
      <c r="E870" s="1"/>
      <c r="F870" s="10"/>
      <c r="G870" s="3"/>
      <c r="H870" s="3"/>
      <c r="I870" s="10"/>
      <c r="J870" s="2"/>
      <c r="K870" s="2"/>
      <c r="L870" s="2"/>
      <c r="M870" s="2"/>
      <c r="N870" s="2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1"/>
      <c r="B871" s="10"/>
      <c r="C871" s="10"/>
      <c r="D871" s="1"/>
      <c r="E871" s="1"/>
      <c r="F871" s="10"/>
      <c r="G871" s="3"/>
      <c r="H871" s="3"/>
      <c r="I871" s="10"/>
      <c r="J871" s="2"/>
      <c r="K871" s="2"/>
      <c r="L871" s="2"/>
      <c r="M871" s="2"/>
      <c r="N871" s="2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1"/>
      <c r="B872" s="10"/>
      <c r="C872" s="10"/>
      <c r="D872" s="1"/>
      <c r="E872" s="1"/>
      <c r="F872" s="10"/>
      <c r="G872" s="3"/>
      <c r="H872" s="3"/>
      <c r="I872" s="10"/>
      <c r="J872" s="2"/>
      <c r="K872" s="2"/>
      <c r="L872" s="2"/>
      <c r="M872" s="2"/>
      <c r="N872" s="2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1"/>
      <c r="B873" s="10"/>
      <c r="C873" s="10"/>
      <c r="D873" s="1"/>
      <c r="E873" s="1"/>
      <c r="F873" s="10"/>
      <c r="G873" s="3"/>
      <c r="H873" s="3"/>
      <c r="I873" s="10"/>
      <c r="J873" s="2"/>
      <c r="K873" s="2"/>
      <c r="L873" s="2"/>
      <c r="M873" s="2"/>
      <c r="N873" s="2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1"/>
      <c r="B874" s="10"/>
      <c r="C874" s="10"/>
      <c r="D874" s="1"/>
      <c r="E874" s="1"/>
      <c r="F874" s="10"/>
      <c r="G874" s="3"/>
      <c r="H874" s="3"/>
      <c r="I874" s="10"/>
      <c r="J874" s="2"/>
      <c r="K874" s="2"/>
      <c r="L874" s="2"/>
      <c r="M874" s="2"/>
      <c r="N874" s="2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1"/>
      <c r="B875" s="10"/>
      <c r="C875" s="10"/>
      <c r="D875" s="1"/>
      <c r="E875" s="1"/>
      <c r="F875" s="10"/>
      <c r="G875" s="3"/>
      <c r="H875" s="3"/>
      <c r="I875" s="10"/>
      <c r="J875" s="2"/>
      <c r="K875" s="2"/>
      <c r="L875" s="2"/>
      <c r="M875" s="2"/>
      <c r="N875" s="2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1"/>
      <c r="B876" s="10"/>
      <c r="C876" s="10"/>
      <c r="D876" s="1"/>
      <c r="E876" s="1"/>
      <c r="F876" s="10"/>
      <c r="G876" s="3"/>
      <c r="H876" s="3"/>
      <c r="I876" s="10"/>
      <c r="J876" s="2"/>
      <c r="K876" s="2"/>
      <c r="L876" s="2"/>
      <c r="M876" s="2"/>
      <c r="N876" s="2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1"/>
      <c r="B877" s="10"/>
      <c r="C877" s="10"/>
      <c r="D877" s="1"/>
      <c r="E877" s="1"/>
      <c r="F877" s="10"/>
      <c r="G877" s="3"/>
      <c r="H877" s="3"/>
      <c r="I877" s="10"/>
      <c r="J877" s="2"/>
      <c r="K877" s="2"/>
      <c r="L877" s="2"/>
      <c r="M877" s="2"/>
      <c r="N877" s="2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1"/>
      <c r="B878" s="10"/>
      <c r="C878" s="10"/>
      <c r="D878" s="1"/>
      <c r="E878" s="1"/>
      <c r="F878" s="10"/>
      <c r="G878" s="3"/>
      <c r="H878" s="3"/>
      <c r="I878" s="10"/>
      <c r="J878" s="2"/>
      <c r="K878" s="2"/>
      <c r="L878" s="2"/>
      <c r="M878" s="2"/>
      <c r="N878" s="2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1"/>
      <c r="B879" s="10"/>
      <c r="C879" s="10"/>
      <c r="D879" s="1"/>
      <c r="E879" s="1"/>
      <c r="F879" s="10"/>
      <c r="G879" s="3"/>
      <c r="H879" s="3"/>
      <c r="I879" s="10"/>
      <c r="J879" s="2"/>
      <c r="K879" s="2"/>
      <c r="L879" s="2"/>
      <c r="M879" s="2"/>
      <c r="N879" s="2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1"/>
      <c r="B880" s="10"/>
      <c r="C880" s="10"/>
      <c r="D880" s="1"/>
      <c r="E880" s="1"/>
      <c r="F880" s="10"/>
      <c r="G880" s="3"/>
      <c r="H880" s="3"/>
      <c r="I880" s="10"/>
      <c r="J880" s="2"/>
      <c r="K880" s="2"/>
      <c r="L880" s="2"/>
      <c r="M880" s="2"/>
      <c r="N880" s="2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1"/>
      <c r="B881" s="10"/>
      <c r="C881" s="10"/>
      <c r="D881" s="1"/>
      <c r="E881" s="1"/>
      <c r="F881" s="10"/>
      <c r="G881" s="3"/>
      <c r="H881" s="3"/>
      <c r="I881" s="10"/>
      <c r="J881" s="2"/>
      <c r="K881" s="2"/>
      <c r="L881" s="2"/>
      <c r="M881" s="2"/>
      <c r="N881" s="2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1"/>
      <c r="B882" s="10"/>
      <c r="C882" s="10"/>
      <c r="D882" s="1"/>
      <c r="E882" s="1"/>
      <c r="F882" s="10"/>
      <c r="G882" s="3"/>
      <c r="H882" s="3"/>
      <c r="I882" s="10"/>
      <c r="J882" s="2"/>
      <c r="K882" s="2"/>
      <c r="L882" s="2"/>
      <c r="M882" s="2"/>
      <c r="N882" s="2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1"/>
      <c r="B883" s="10"/>
      <c r="C883" s="10"/>
      <c r="D883" s="1"/>
      <c r="E883" s="1"/>
      <c r="F883" s="10"/>
      <c r="G883" s="3"/>
      <c r="H883" s="3"/>
      <c r="I883" s="10"/>
      <c r="J883" s="2"/>
      <c r="K883" s="2"/>
      <c r="L883" s="2"/>
      <c r="M883" s="2"/>
      <c r="N883" s="2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1"/>
      <c r="B884" s="10"/>
      <c r="C884" s="10"/>
      <c r="D884" s="1"/>
      <c r="E884" s="1"/>
      <c r="F884" s="10"/>
      <c r="G884" s="3"/>
      <c r="H884" s="3"/>
      <c r="I884" s="10"/>
      <c r="J884" s="2"/>
      <c r="K884" s="2"/>
      <c r="L884" s="2"/>
      <c r="M884" s="2"/>
      <c r="N884" s="2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1"/>
      <c r="B885" s="10"/>
      <c r="C885" s="10"/>
      <c r="D885" s="1"/>
      <c r="E885" s="1"/>
      <c r="F885" s="10"/>
      <c r="G885" s="3"/>
      <c r="H885" s="3"/>
      <c r="I885" s="10"/>
      <c r="J885" s="2"/>
      <c r="K885" s="2"/>
      <c r="L885" s="2"/>
      <c r="M885" s="2"/>
      <c r="N885" s="2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1"/>
      <c r="B886" s="10"/>
      <c r="C886" s="10"/>
      <c r="D886" s="1"/>
      <c r="E886" s="1"/>
      <c r="F886" s="10"/>
      <c r="G886" s="3"/>
      <c r="H886" s="3"/>
      <c r="I886" s="10"/>
      <c r="J886" s="2"/>
      <c r="K886" s="2"/>
      <c r="L886" s="2"/>
      <c r="M886" s="2"/>
      <c r="N886" s="2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1"/>
      <c r="B887" s="10"/>
      <c r="C887" s="10"/>
      <c r="D887" s="1"/>
      <c r="E887" s="1"/>
      <c r="F887" s="10"/>
      <c r="G887" s="3"/>
      <c r="H887" s="3"/>
      <c r="I887" s="10"/>
      <c r="J887" s="2"/>
      <c r="K887" s="2"/>
      <c r="L887" s="2"/>
      <c r="M887" s="2"/>
      <c r="N887" s="2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1"/>
      <c r="B888" s="10"/>
      <c r="C888" s="10"/>
      <c r="D888" s="1"/>
      <c r="E888" s="1"/>
      <c r="F888" s="10"/>
      <c r="G888" s="3"/>
      <c r="H888" s="3"/>
      <c r="I888" s="10"/>
      <c r="J888" s="2"/>
      <c r="K888" s="2"/>
      <c r="L888" s="2"/>
      <c r="M888" s="2"/>
      <c r="N888" s="2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1"/>
      <c r="B889" s="10"/>
      <c r="C889" s="10"/>
      <c r="D889" s="1"/>
      <c r="E889" s="1"/>
      <c r="F889" s="10"/>
      <c r="G889" s="3"/>
      <c r="H889" s="3"/>
      <c r="I889" s="10"/>
      <c r="J889" s="2"/>
      <c r="K889" s="2"/>
      <c r="L889" s="2"/>
      <c r="M889" s="2"/>
      <c r="N889" s="2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1"/>
      <c r="B890" s="10"/>
      <c r="C890" s="10"/>
      <c r="D890" s="1"/>
      <c r="E890" s="1"/>
      <c r="F890" s="10"/>
      <c r="G890" s="3"/>
      <c r="H890" s="3"/>
      <c r="I890" s="10"/>
      <c r="J890" s="2"/>
      <c r="K890" s="2"/>
      <c r="L890" s="2"/>
      <c r="M890" s="2"/>
      <c r="N890" s="2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1"/>
      <c r="B891" s="10"/>
      <c r="C891" s="10"/>
      <c r="D891" s="1"/>
      <c r="E891" s="1"/>
      <c r="F891" s="10"/>
      <c r="G891" s="3"/>
      <c r="H891" s="3"/>
      <c r="I891" s="10"/>
      <c r="J891" s="2"/>
      <c r="K891" s="2"/>
      <c r="L891" s="2"/>
      <c r="M891" s="2"/>
      <c r="N891" s="2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1"/>
      <c r="B892" s="10"/>
      <c r="C892" s="10"/>
      <c r="D892" s="1"/>
      <c r="E892" s="1"/>
      <c r="F892" s="10"/>
      <c r="G892" s="3"/>
      <c r="H892" s="3"/>
      <c r="I892" s="10"/>
      <c r="J892" s="2"/>
      <c r="K892" s="2"/>
      <c r="L892" s="2"/>
      <c r="M892" s="2"/>
      <c r="N892" s="2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1"/>
      <c r="B893" s="10"/>
      <c r="C893" s="10"/>
      <c r="D893" s="1"/>
      <c r="E893" s="1"/>
      <c r="F893" s="10"/>
      <c r="G893" s="3"/>
      <c r="H893" s="3"/>
      <c r="I893" s="10"/>
      <c r="J893" s="2"/>
      <c r="K893" s="2"/>
      <c r="L893" s="2"/>
      <c r="M893" s="2"/>
      <c r="N893" s="2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1"/>
      <c r="B894" s="10"/>
      <c r="C894" s="10"/>
      <c r="D894" s="1"/>
      <c r="E894" s="1"/>
      <c r="F894" s="10"/>
      <c r="G894" s="3"/>
      <c r="H894" s="3"/>
      <c r="I894" s="10"/>
      <c r="J894" s="2"/>
      <c r="K894" s="2"/>
      <c r="L894" s="2"/>
      <c r="M894" s="2"/>
      <c r="N894" s="2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1"/>
      <c r="B895" s="10"/>
      <c r="C895" s="10"/>
      <c r="D895" s="1"/>
      <c r="E895" s="1"/>
      <c r="F895" s="10"/>
      <c r="G895" s="3"/>
      <c r="H895" s="3"/>
      <c r="I895" s="10"/>
      <c r="J895" s="2"/>
      <c r="K895" s="2"/>
      <c r="L895" s="2"/>
      <c r="M895" s="2"/>
      <c r="N895" s="2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1"/>
      <c r="B896" s="10"/>
      <c r="C896" s="10"/>
      <c r="D896" s="1"/>
      <c r="E896" s="1"/>
      <c r="F896" s="10"/>
      <c r="G896" s="3"/>
      <c r="H896" s="3"/>
      <c r="I896" s="10"/>
      <c r="J896" s="2"/>
      <c r="K896" s="2"/>
      <c r="L896" s="2"/>
      <c r="M896" s="2"/>
      <c r="N896" s="2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1"/>
      <c r="B897" s="10"/>
      <c r="C897" s="10"/>
      <c r="D897" s="1"/>
      <c r="E897" s="1"/>
      <c r="F897" s="10"/>
      <c r="G897" s="3"/>
      <c r="H897" s="3"/>
      <c r="I897" s="10"/>
      <c r="J897" s="2"/>
      <c r="K897" s="2"/>
      <c r="L897" s="2"/>
      <c r="M897" s="2"/>
      <c r="N897" s="2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1"/>
      <c r="B898" s="10"/>
      <c r="C898" s="10"/>
      <c r="D898" s="1"/>
      <c r="E898" s="1"/>
      <c r="F898" s="10"/>
      <c r="G898" s="3"/>
      <c r="H898" s="3"/>
      <c r="I898" s="10"/>
      <c r="J898" s="2"/>
      <c r="K898" s="2"/>
      <c r="L898" s="2"/>
      <c r="M898" s="2"/>
      <c r="N898" s="2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1"/>
      <c r="B899" s="10"/>
      <c r="C899" s="10"/>
      <c r="D899" s="1"/>
      <c r="E899" s="1"/>
      <c r="F899" s="10"/>
      <c r="G899" s="3"/>
      <c r="H899" s="3"/>
      <c r="I899" s="10"/>
      <c r="J899" s="2"/>
      <c r="K899" s="2"/>
      <c r="L899" s="2"/>
      <c r="M899" s="2"/>
      <c r="N899" s="2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1"/>
      <c r="B900" s="10"/>
      <c r="C900" s="10"/>
      <c r="D900" s="1"/>
      <c r="E900" s="1"/>
      <c r="F900" s="10"/>
      <c r="G900" s="3"/>
      <c r="H900" s="3"/>
      <c r="I900" s="10"/>
      <c r="J900" s="2"/>
      <c r="K900" s="2"/>
      <c r="L900" s="2"/>
      <c r="M900" s="2"/>
      <c r="N900" s="2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1"/>
      <c r="B901" s="10"/>
      <c r="C901" s="10"/>
      <c r="D901" s="1"/>
      <c r="E901" s="1"/>
      <c r="F901" s="10"/>
      <c r="G901" s="3"/>
      <c r="H901" s="3"/>
      <c r="I901" s="10"/>
      <c r="J901" s="2"/>
      <c r="K901" s="2"/>
      <c r="L901" s="2"/>
      <c r="M901" s="2"/>
      <c r="N901" s="2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1"/>
      <c r="B902" s="10"/>
      <c r="C902" s="10"/>
      <c r="D902" s="1"/>
      <c r="E902" s="1"/>
      <c r="F902" s="10"/>
      <c r="G902" s="3"/>
      <c r="H902" s="3"/>
      <c r="I902" s="10"/>
      <c r="J902" s="2"/>
      <c r="K902" s="2"/>
      <c r="L902" s="2"/>
      <c r="M902" s="2"/>
      <c r="N902" s="2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1"/>
      <c r="B903" s="10"/>
      <c r="C903" s="10"/>
      <c r="D903" s="1"/>
      <c r="E903" s="1"/>
      <c r="F903" s="10"/>
      <c r="G903" s="3"/>
      <c r="H903" s="3"/>
      <c r="I903" s="10"/>
      <c r="J903" s="2"/>
      <c r="K903" s="2"/>
      <c r="L903" s="2"/>
      <c r="M903" s="2"/>
      <c r="N903" s="2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1"/>
      <c r="B904" s="10"/>
      <c r="C904" s="10"/>
      <c r="D904" s="1"/>
      <c r="E904" s="1"/>
      <c r="F904" s="10"/>
      <c r="G904" s="3"/>
      <c r="H904" s="3"/>
      <c r="I904" s="10"/>
      <c r="J904" s="2"/>
      <c r="K904" s="2"/>
      <c r="L904" s="2"/>
      <c r="M904" s="2"/>
      <c r="N904" s="2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1"/>
      <c r="B905" s="10"/>
      <c r="C905" s="10"/>
      <c r="D905" s="1"/>
      <c r="E905" s="1"/>
      <c r="F905" s="10"/>
      <c r="G905" s="3"/>
      <c r="H905" s="3"/>
      <c r="I905" s="10"/>
      <c r="J905" s="2"/>
      <c r="K905" s="2"/>
      <c r="L905" s="2"/>
      <c r="M905" s="2"/>
      <c r="N905" s="2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1"/>
      <c r="B906" s="10"/>
      <c r="C906" s="10"/>
      <c r="D906" s="1"/>
      <c r="E906" s="1"/>
      <c r="F906" s="10"/>
      <c r="G906" s="3"/>
      <c r="H906" s="3"/>
      <c r="I906" s="10"/>
      <c r="J906" s="2"/>
      <c r="K906" s="2"/>
      <c r="L906" s="2"/>
      <c r="M906" s="2"/>
      <c r="N906" s="2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1"/>
      <c r="B907" s="10"/>
      <c r="C907" s="10"/>
      <c r="D907" s="1"/>
      <c r="E907" s="1"/>
      <c r="F907" s="10"/>
      <c r="G907" s="3"/>
      <c r="H907" s="3"/>
      <c r="I907" s="10"/>
      <c r="J907" s="2"/>
      <c r="K907" s="2"/>
      <c r="L907" s="2"/>
      <c r="M907" s="2"/>
      <c r="N907" s="2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1"/>
      <c r="B908" s="10"/>
      <c r="C908" s="10"/>
      <c r="D908" s="1"/>
      <c r="E908" s="1"/>
      <c r="F908" s="10"/>
      <c r="G908" s="3"/>
      <c r="H908" s="3"/>
      <c r="I908" s="10"/>
      <c r="J908" s="2"/>
      <c r="K908" s="2"/>
      <c r="L908" s="2"/>
      <c r="M908" s="2"/>
      <c r="N908" s="2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1"/>
      <c r="B909" s="10"/>
      <c r="C909" s="10"/>
      <c r="D909" s="1"/>
      <c r="E909" s="1"/>
      <c r="F909" s="10"/>
      <c r="G909" s="3"/>
      <c r="H909" s="3"/>
      <c r="I909" s="10"/>
      <c r="J909" s="2"/>
      <c r="K909" s="2"/>
      <c r="L909" s="2"/>
      <c r="M909" s="2"/>
      <c r="N909" s="2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1"/>
      <c r="B910" s="10"/>
      <c r="C910" s="10"/>
      <c r="D910" s="1"/>
      <c r="E910" s="1"/>
      <c r="F910" s="10"/>
      <c r="G910" s="3"/>
      <c r="H910" s="3"/>
      <c r="I910" s="10"/>
      <c r="J910" s="2"/>
      <c r="K910" s="2"/>
      <c r="L910" s="2"/>
      <c r="M910" s="2"/>
      <c r="N910" s="2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1"/>
      <c r="B911" s="10"/>
      <c r="C911" s="10"/>
      <c r="D911" s="1"/>
      <c r="E911" s="1"/>
      <c r="F911" s="10"/>
      <c r="G911" s="3"/>
      <c r="H911" s="3"/>
      <c r="I911" s="10"/>
      <c r="J911" s="2"/>
      <c r="K911" s="2"/>
      <c r="L911" s="2"/>
      <c r="M911" s="2"/>
      <c r="N911" s="2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1"/>
      <c r="B912" s="10"/>
      <c r="C912" s="10"/>
      <c r="D912" s="1"/>
      <c r="E912" s="1"/>
      <c r="F912" s="10"/>
      <c r="G912" s="3"/>
      <c r="H912" s="3"/>
      <c r="I912" s="10"/>
      <c r="J912" s="2"/>
      <c r="K912" s="2"/>
      <c r="L912" s="2"/>
      <c r="M912" s="2"/>
      <c r="N912" s="2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1"/>
      <c r="B913" s="10"/>
      <c r="C913" s="10"/>
      <c r="D913" s="1"/>
      <c r="E913" s="1"/>
      <c r="F913" s="10"/>
      <c r="G913" s="3"/>
      <c r="H913" s="3"/>
      <c r="I913" s="10"/>
      <c r="J913" s="2"/>
      <c r="K913" s="2"/>
      <c r="L913" s="2"/>
      <c r="M913" s="2"/>
      <c r="N913" s="2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1"/>
      <c r="B914" s="10"/>
      <c r="C914" s="10"/>
      <c r="D914" s="1"/>
      <c r="E914" s="1"/>
      <c r="F914" s="10"/>
      <c r="G914" s="3"/>
      <c r="H914" s="3"/>
      <c r="I914" s="10"/>
      <c r="J914" s="2"/>
      <c r="K914" s="2"/>
      <c r="L914" s="2"/>
      <c r="M914" s="2"/>
      <c r="N914" s="2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1"/>
      <c r="B915" s="10"/>
      <c r="C915" s="10"/>
      <c r="D915" s="1"/>
      <c r="E915" s="1"/>
      <c r="F915" s="10"/>
      <c r="G915" s="3"/>
      <c r="H915" s="3"/>
      <c r="I915" s="10"/>
      <c r="J915" s="2"/>
      <c r="K915" s="2"/>
      <c r="L915" s="2"/>
      <c r="M915" s="2"/>
      <c r="N915" s="2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1"/>
      <c r="B916" s="10"/>
      <c r="C916" s="10"/>
      <c r="D916" s="1"/>
      <c r="E916" s="1"/>
      <c r="F916" s="10"/>
      <c r="G916" s="3"/>
      <c r="H916" s="3"/>
      <c r="I916" s="10"/>
      <c r="J916" s="2"/>
      <c r="K916" s="2"/>
      <c r="L916" s="2"/>
      <c r="M916" s="2"/>
      <c r="N916" s="2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1"/>
      <c r="B917" s="10"/>
      <c r="C917" s="10"/>
      <c r="D917" s="1"/>
      <c r="E917" s="1"/>
      <c r="F917" s="10"/>
      <c r="G917" s="3"/>
      <c r="H917" s="3"/>
      <c r="I917" s="10"/>
      <c r="J917" s="2"/>
      <c r="K917" s="2"/>
      <c r="L917" s="2"/>
      <c r="M917" s="2"/>
      <c r="N917" s="2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1"/>
      <c r="B918" s="10"/>
      <c r="C918" s="10"/>
      <c r="D918" s="1"/>
      <c r="E918" s="1"/>
      <c r="F918" s="10"/>
      <c r="G918" s="3"/>
      <c r="H918" s="3"/>
      <c r="I918" s="10"/>
      <c r="J918" s="2"/>
      <c r="K918" s="2"/>
      <c r="L918" s="2"/>
      <c r="M918" s="2"/>
      <c r="N918" s="2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1"/>
      <c r="B919" s="10"/>
      <c r="C919" s="10"/>
      <c r="D919" s="1"/>
      <c r="E919" s="1"/>
      <c r="F919" s="10"/>
      <c r="G919" s="3"/>
      <c r="H919" s="3"/>
      <c r="I919" s="10"/>
      <c r="J919" s="2"/>
      <c r="K919" s="2"/>
      <c r="L919" s="2"/>
      <c r="M919" s="2"/>
      <c r="N919" s="2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1"/>
      <c r="B920" s="10"/>
      <c r="C920" s="10"/>
      <c r="D920" s="1"/>
      <c r="E920" s="1"/>
      <c r="F920" s="10"/>
      <c r="G920" s="3"/>
      <c r="H920" s="3"/>
      <c r="I920" s="10"/>
      <c r="J920" s="2"/>
      <c r="K920" s="2"/>
      <c r="L920" s="2"/>
      <c r="M920" s="2"/>
      <c r="N920" s="2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1"/>
      <c r="B921" s="10"/>
      <c r="C921" s="10"/>
      <c r="D921" s="1"/>
      <c r="E921" s="1"/>
      <c r="F921" s="10"/>
      <c r="G921" s="3"/>
      <c r="H921" s="3"/>
      <c r="I921" s="10"/>
      <c r="J921" s="2"/>
      <c r="K921" s="2"/>
      <c r="L921" s="2"/>
      <c r="M921" s="2"/>
      <c r="N921" s="2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1"/>
      <c r="B922" s="10"/>
      <c r="C922" s="10"/>
      <c r="D922" s="1"/>
      <c r="E922" s="1"/>
      <c r="F922" s="10"/>
      <c r="G922" s="3"/>
      <c r="H922" s="3"/>
      <c r="I922" s="10"/>
      <c r="J922" s="2"/>
      <c r="K922" s="2"/>
      <c r="L922" s="2"/>
      <c r="M922" s="2"/>
      <c r="N922" s="2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1"/>
      <c r="B923" s="10"/>
      <c r="C923" s="10"/>
      <c r="D923" s="1"/>
      <c r="E923" s="1"/>
      <c r="F923" s="10"/>
      <c r="G923" s="3"/>
      <c r="H923" s="3"/>
      <c r="I923" s="10"/>
      <c r="J923" s="2"/>
      <c r="K923" s="2"/>
      <c r="L923" s="2"/>
      <c r="M923" s="2"/>
      <c r="N923" s="2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1"/>
      <c r="B924" s="10"/>
      <c r="C924" s="10"/>
      <c r="D924" s="1"/>
      <c r="E924" s="1"/>
      <c r="F924" s="10"/>
      <c r="G924" s="3"/>
      <c r="H924" s="3"/>
      <c r="I924" s="10"/>
      <c r="J924" s="2"/>
      <c r="K924" s="2"/>
      <c r="L924" s="2"/>
      <c r="M924" s="2"/>
      <c r="N924" s="2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1"/>
      <c r="B925" s="10"/>
      <c r="C925" s="10"/>
      <c r="D925" s="1"/>
      <c r="E925" s="1"/>
      <c r="F925" s="10"/>
      <c r="G925" s="3"/>
      <c r="H925" s="3"/>
      <c r="I925" s="10"/>
      <c r="J925" s="2"/>
      <c r="K925" s="2"/>
      <c r="L925" s="2"/>
      <c r="M925" s="2"/>
      <c r="N925" s="2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1"/>
      <c r="B926" s="10"/>
      <c r="C926" s="10"/>
      <c r="D926" s="1"/>
      <c r="E926" s="1"/>
      <c r="F926" s="10"/>
      <c r="G926" s="3"/>
      <c r="H926" s="3"/>
      <c r="I926" s="10"/>
      <c r="J926" s="2"/>
      <c r="K926" s="2"/>
      <c r="L926" s="2"/>
      <c r="M926" s="2"/>
      <c r="N926" s="2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1"/>
      <c r="B927" s="10"/>
      <c r="C927" s="10"/>
      <c r="D927" s="1"/>
      <c r="E927" s="1"/>
      <c r="F927" s="10"/>
      <c r="G927" s="3"/>
      <c r="H927" s="3"/>
      <c r="I927" s="10"/>
      <c r="J927" s="2"/>
      <c r="K927" s="2"/>
      <c r="L927" s="2"/>
      <c r="M927" s="2"/>
      <c r="N927" s="2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1"/>
      <c r="B928" s="10"/>
      <c r="C928" s="10"/>
      <c r="D928" s="1"/>
      <c r="E928" s="1"/>
      <c r="F928" s="10"/>
      <c r="G928" s="3"/>
      <c r="H928" s="3"/>
      <c r="I928" s="10"/>
      <c r="J928" s="2"/>
      <c r="K928" s="2"/>
      <c r="L928" s="2"/>
      <c r="M928" s="2"/>
      <c r="N928" s="2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1"/>
      <c r="B929" s="10"/>
      <c r="C929" s="10"/>
      <c r="D929" s="1"/>
      <c r="E929" s="1"/>
      <c r="F929" s="10"/>
      <c r="G929" s="3"/>
      <c r="H929" s="3"/>
      <c r="I929" s="10"/>
      <c r="J929" s="2"/>
      <c r="K929" s="2"/>
      <c r="L929" s="2"/>
      <c r="M929" s="2"/>
      <c r="N929" s="2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1"/>
      <c r="B930" s="10"/>
      <c r="C930" s="10"/>
      <c r="D930" s="1"/>
      <c r="E930" s="1"/>
      <c r="F930" s="10"/>
      <c r="G930" s="3"/>
      <c r="H930" s="3"/>
      <c r="I930" s="10"/>
      <c r="J930" s="2"/>
      <c r="K930" s="2"/>
      <c r="L930" s="2"/>
      <c r="M930" s="2"/>
      <c r="N930" s="2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1"/>
      <c r="B931" s="10"/>
      <c r="C931" s="10"/>
      <c r="D931" s="1"/>
      <c r="E931" s="1"/>
      <c r="F931" s="10"/>
      <c r="G931" s="3"/>
      <c r="H931" s="3"/>
      <c r="I931" s="10"/>
      <c r="J931" s="2"/>
      <c r="K931" s="2"/>
      <c r="L931" s="2"/>
      <c r="M931" s="2"/>
      <c r="N931" s="2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1"/>
      <c r="B932" s="10"/>
      <c r="C932" s="10"/>
      <c r="D932" s="1"/>
      <c r="E932" s="1"/>
      <c r="F932" s="10"/>
      <c r="G932" s="3"/>
      <c r="H932" s="3"/>
      <c r="I932" s="10"/>
      <c r="J932" s="2"/>
      <c r="K932" s="2"/>
      <c r="L932" s="2"/>
      <c r="M932" s="2"/>
      <c r="N932" s="2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1"/>
      <c r="B933" s="10"/>
      <c r="C933" s="10"/>
      <c r="D933" s="1"/>
      <c r="E933" s="1"/>
      <c r="F933" s="10"/>
      <c r="G933" s="3"/>
      <c r="H933" s="3"/>
      <c r="I933" s="10"/>
      <c r="J933" s="2"/>
      <c r="K933" s="2"/>
      <c r="L933" s="2"/>
      <c r="M933" s="2"/>
      <c r="N933" s="2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1"/>
      <c r="B934" s="10"/>
      <c r="C934" s="10"/>
      <c r="D934" s="1"/>
      <c r="E934" s="1"/>
      <c r="F934" s="10"/>
      <c r="G934" s="3"/>
      <c r="H934" s="3"/>
      <c r="I934" s="10"/>
      <c r="J934" s="2"/>
      <c r="K934" s="2"/>
      <c r="L934" s="2"/>
      <c r="M934" s="2"/>
      <c r="N934" s="2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1"/>
      <c r="B935" s="10"/>
      <c r="C935" s="10"/>
      <c r="D935" s="1"/>
      <c r="E935" s="1"/>
      <c r="F935" s="10"/>
      <c r="G935" s="3"/>
      <c r="H935" s="3"/>
      <c r="I935" s="10"/>
      <c r="J935" s="2"/>
      <c r="K935" s="2"/>
      <c r="L935" s="2"/>
      <c r="M935" s="2"/>
      <c r="N935" s="2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1"/>
      <c r="B936" s="10"/>
      <c r="C936" s="10"/>
      <c r="D936" s="1"/>
      <c r="E936" s="1"/>
      <c r="F936" s="10"/>
      <c r="G936" s="3"/>
      <c r="H936" s="3"/>
      <c r="I936" s="10"/>
      <c r="J936" s="2"/>
      <c r="K936" s="2"/>
      <c r="L936" s="2"/>
      <c r="M936" s="2"/>
      <c r="N936" s="2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1"/>
      <c r="B937" s="10"/>
      <c r="C937" s="10"/>
      <c r="D937" s="1"/>
      <c r="E937" s="1"/>
      <c r="F937" s="10"/>
      <c r="G937" s="3"/>
      <c r="H937" s="3"/>
      <c r="I937" s="10"/>
      <c r="J937" s="2"/>
      <c r="K937" s="2"/>
      <c r="L937" s="2"/>
      <c r="M937" s="2"/>
      <c r="N937" s="2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1"/>
      <c r="B938" s="10"/>
      <c r="C938" s="10"/>
      <c r="D938" s="1"/>
      <c r="E938" s="1"/>
      <c r="F938" s="10"/>
      <c r="G938" s="3"/>
      <c r="H938" s="3"/>
      <c r="I938" s="10"/>
      <c r="J938" s="2"/>
      <c r="K938" s="2"/>
      <c r="L938" s="2"/>
      <c r="M938" s="2"/>
      <c r="N938" s="2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1"/>
      <c r="B939" s="10"/>
      <c r="C939" s="10"/>
      <c r="D939" s="1"/>
      <c r="E939" s="1"/>
      <c r="F939" s="10"/>
      <c r="G939" s="3"/>
      <c r="H939" s="3"/>
      <c r="I939" s="10"/>
      <c r="J939" s="2"/>
      <c r="K939" s="2"/>
      <c r="L939" s="2"/>
      <c r="M939" s="2"/>
      <c r="N939" s="2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1"/>
      <c r="B940" s="10"/>
      <c r="C940" s="10"/>
      <c r="D940" s="1"/>
      <c r="E940" s="1"/>
      <c r="F940" s="10"/>
      <c r="G940" s="3"/>
      <c r="H940" s="3"/>
      <c r="I940" s="10"/>
      <c r="J940" s="2"/>
      <c r="K940" s="2"/>
      <c r="L940" s="2"/>
      <c r="M940" s="2"/>
      <c r="N940" s="2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1"/>
      <c r="B941" s="10"/>
      <c r="C941" s="10"/>
      <c r="D941" s="1"/>
      <c r="E941" s="1"/>
      <c r="F941" s="10"/>
      <c r="G941" s="3"/>
      <c r="H941" s="3"/>
      <c r="I941" s="10"/>
      <c r="J941" s="2"/>
      <c r="K941" s="2"/>
      <c r="L941" s="2"/>
      <c r="M941" s="2"/>
      <c r="N941" s="2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1"/>
      <c r="B942" s="10"/>
      <c r="C942" s="10"/>
      <c r="D942" s="1"/>
      <c r="E942" s="1"/>
      <c r="F942" s="10"/>
      <c r="G942" s="3"/>
      <c r="H942" s="3"/>
      <c r="I942" s="10"/>
      <c r="J942" s="2"/>
      <c r="K942" s="2"/>
      <c r="L942" s="2"/>
      <c r="M942" s="2"/>
      <c r="N942" s="2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1"/>
      <c r="B943" s="10"/>
      <c r="C943" s="10"/>
      <c r="D943" s="1"/>
      <c r="E943" s="1"/>
      <c r="F943" s="10"/>
      <c r="G943" s="3"/>
      <c r="H943" s="3"/>
      <c r="I943" s="10"/>
      <c r="J943" s="2"/>
      <c r="K943" s="2"/>
      <c r="L943" s="2"/>
      <c r="M943" s="2"/>
      <c r="N943" s="2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1"/>
      <c r="B944" s="10"/>
      <c r="C944" s="10"/>
      <c r="D944" s="1"/>
      <c r="E944" s="1"/>
      <c r="F944" s="10"/>
      <c r="G944" s="3"/>
      <c r="H944" s="3"/>
      <c r="I944" s="10"/>
      <c r="J944" s="2"/>
      <c r="K944" s="2"/>
      <c r="L944" s="2"/>
      <c r="M944" s="2"/>
      <c r="N944" s="2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1"/>
      <c r="B945" s="10"/>
      <c r="C945" s="10"/>
      <c r="D945" s="1"/>
      <c r="E945" s="1"/>
      <c r="F945" s="10"/>
      <c r="G945" s="3"/>
      <c r="H945" s="3"/>
      <c r="I945" s="10"/>
      <c r="J945" s="2"/>
      <c r="K945" s="2"/>
      <c r="L945" s="2"/>
      <c r="M945" s="2"/>
      <c r="N945" s="2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1"/>
      <c r="B946" s="10"/>
      <c r="C946" s="10"/>
      <c r="D946" s="1"/>
      <c r="E946" s="1"/>
      <c r="F946" s="10"/>
      <c r="G946" s="3"/>
      <c r="H946" s="3"/>
      <c r="I946" s="10"/>
      <c r="J946" s="2"/>
      <c r="K946" s="2"/>
      <c r="L946" s="2"/>
      <c r="M946" s="2"/>
      <c r="N946" s="2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1"/>
      <c r="B947" s="10"/>
      <c r="C947" s="10"/>
      <c r="D947" s="1"/>
      <c r="E947" s="1"/>
      <c r="F947" s="10"/>
      <c r="G947" s="3"/>
      <c r="H947" s="3"/>
      <c r="I947" s="10"/>
      <c r="J947" s="2"/>
      <c r="K947" s="2"/>
      <c r="L947" s="2"/>
      <c r="M947" s="2"/>
      <c r="N947" s="2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1"/>
      <c r="B948" s="10"/>
      <c r="C948" s="10"/>
      <c r="D948" s="1"/>
      <c r="E948" s="1"/>
      <c r="F948" s="10"/>
      <c r="G948" s="3"/>
      <c r="H948" s="3"/>
      <c r="I948" s="10"/>
      <c r="J948" s="2"/>
      <c r="K948" s="2"/>
      <c r="L948" s="2"/>
      <c r="M948" s="2"/>
      <c r="N948" s="2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1"/>
      <c r="B949" s="10"/>
      <c r="C949" s="10"/>
      <c r="D949" s="1"/>
      <c r="E949" s="1"/>
      <c r="F949" s="10"/>
      <c r="G949" s="3"/>
      <c r="H949" s="3"/>
      <c r="I949" s="10"/>
      <c r="J949" s="2"/>
      <c r="K949" s="2"/>
      <c r="L949" s="2"/>
      <c r="M949" s="2"/>
      <c r="N949" s="2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1"/>
      <c r="B950" s="10"/>
      <c r="C950" s="10"/>
      <c r="D950" s="1"/>
      <c r="E950" s="1"/>
      <c r="F950" s="10"/>
      <c r="G950" s="3"/>
      <c r="H950" s="3"/>
      <c r="I950" s="10"/>
      <c r="J950" s="2"/>
      <c r="K950" s="2"/>
      <c r="L950" s="2"/>
      <c r="M950" s="2"/>
      <c r="N950" s="2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1"/>
      <c r="B951" s="10"/>
      <c r="C951" s="10"/>
      <c r="D951" s="1"/>
      <c r="E951" s="1"/>
      <c r="F951" s="10"/>
      <c r="G951" s="3"/>
      <c r="H951" s="3"/>
      <c r="I951" s="10"/>
      <c r="J951" s="2"/>
      <c r="K951" s="2"/>
      <c r="L951" s="2"/>
      <c r="M951" s="2"/>
      <c r="N951" s="2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1"/>
      <c r="B952" s="10"/>
      <c r="C952" s="10"/>
      <c r="D952" s="1"/>
      <c r="E952" s="1"/>
      <c r="F952" s="10"/>
      <c r="G952" s="3"/>
      <c r="H952" s="3"/>
      <c r="I952" s="10"/>
      <c r="J952" s="2"/>
      <c r="K952" s="2"/>
      <c r="L952" s="2"/>
      <c r="M952" s="2"/>
      <c r="N952" s="2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1"/>
      <c r="B953" s="10"/>
      <c r="C953" s="10"/>
      <c r="D953" s="1"/>
      <c r="E953" s="1"/>
      <c r="F953" s="10"/>
      <c r="G953" s="3"/>
      <c r="H953" s="3"/>
      <c r="I953" s="10"/>
      <c r="J953" s="2"/>
      <c r="K953" s="2"/>
      <c r="L953" s="2"/>
      <c r="M953" s="2"/>
      <c r="N953" s="2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1"/>
      <c r="B954" s="10"/>
      <c r="C954" s="10"/>
      <c r="D954" s="1"/>
      <c r="E954" s="1"/>
      <c r="F954" s="10"/>
      <c r="G954" s="3"/>
      <c r="H954" s="3"/>
      <c r="I954" s="10"/>
      <c r="J954" s="2"/>
      <c r="K954" s="2"/>
      <c r="L954" s="2"/>
      <c r="M954" s="2"/>
      <c r="N954" s="2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1"/>
      <c r="B955" s="10"/>
      <c r="C955" s="10"/>
      <c r="D955" s="1"/>
      <c r="E955" s="1"/>
      <c r="F955" s="10"/>
      <c r="G955" s="3"/>
      <c r="H955" s="3"/>
      <c r="I955" s="10"/>
      <c r="J955" s="2"/>
      <c r="K955" s="2"/>
      <c r="L955" s="2"/>
      <c r="M955" s="2"/>
      <c r="N955" s="2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1"/>
      <c r="B956" s="10"/>
      <c r="C956" s="10"/>
      <c r="D956" s="1"/>
      <c r="E956" s="1"/>
      <c r="F956" s="10"/>
      <c r="G956" s="3"/>
      <c r="H956" s="3"/>
      <c r="I956" s="10"/>
      <c r="J956" s="2"/>
      <c r="K956" s="2"/>
      <c r="L956" s="2"/>
      <c r="M956" s="2"/>
      <c r="N956" s="2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1"/>
      <c r="B957" s="10"/>
      <c r="C957" s="10"/>
      <c r="D957" s="1"/>
      <c r="E957" s="1"/>
      <c r="F957" s="10"/>
      <c r="G957" s="3"/>
      <c r="H957" s="3"/>
      <c r="I957" s="10"/>
      <c r="J957" s="2"/>
      <c r="K957" s="2"/>
      <c r="L957" s="2"/>
      <c r="M957" s="2"/>
      <c r="N957" s="2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1"/>
      <c r="B958" s="10"/>
      <c r="C958" s="10"/>
      <c r="D958" s="1"/>
      <c r="E958" s="1"/>
      <c r="F958" s="10"/>
      <c r="G958" s="3"/>
      <c r="H958" s="3"/>
      <c r="I958" s="10"/>
      <c r="J958" s="2"/>
      <c r="K958" s="2"/>
      <c r="L958" s="2"/>
      <c r="M958" s="2"/>
      <c r="N958" s="2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1"/>
      <c r="B959" s="10"/>
      <c r="C959" s="10"/>
      <c r="D959" s="1"/>
      <c r="E959" s="1"/>
      <c r="F959" s="10"/>
      <c r="G959" s="3"/>
      <c r="H959" s="3"/>
      <c r="I959" s="10"/>
      <c r="J959" s="2"/>
      <c r="K959" s="2"/>
      <c r="L959" s="2"/>
      <c r="M959" s="2"/>
      <c r="N959" s="2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1"/>
      <c r="B960" s="10"/>
      <c r="C960" s="10"/>
      <c r="D960" s="1"/>
      <c r="E960" s="1"/>
      <c r="F960" s="10"/>
      <c r="G960" s="3"/>
      <c r="H960" s="3"/>
      <c r="I960" s="10"/>
      <c r="J960" s="2"/>
      <c r="K960" s="2"/>
      <c r="L960" s="2"/>
      <c r="M960" s="2"/>
      <c r="N960" s="2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1"/>
      <c r="B961" s="10"/>
      <c r="C961" s="10"/>
      <c r="D961" s="1"/>
      <c r="E961" s="1"/>
      <c r="F961" s="10"/>
      <c r="G961" s="3"/>
      <c r="H961" s="3"/>
      <c r="I961" s="10"/>
      <c r="J961" s="2"/>
      <c r="K961" s="2"/>
      <c r="L961" s="2"/>
      <c r="M961" s="2"/>
      <c r="N961" s="2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1"/>
      <c r="B962" s="10"/>
      <c r="C962" s="10"/>
      <c r="D962" s="1"/>
      <c r="E962" s="1"/>
      <c r="F962" s="10"/>
      <c r="G962" s="3"/>
      <c r="H962" s="3"/>
      <c r="I962" s="10"/>
      <c r="J962" s="2"/>
      <c r="K962" s="2"/>
      <c r="L962" s="2"/>
      <c r="M962" s="2"/>
      <c r="N962" s="2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1"/>
      <c r="B963" s="10"/>
      <c r="C963" s="10"/>
      <c r="D963" s="1"/>
      <c r="E963" s="1"/>
      <c r="F963" s="10"/>
      <c r="G963" s="3"/>
      <c r="H963" s="3"/>
      <c r="I963" s="10"/>
      <c r="J963" s="2"/>
      <c r="K963" s="2"/>
      <c r="L963" s="2"/>
      <c r="M963" s="2"/>
      <c r="N963" s="2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1"/>
      <c r="B964" s="10"/>
      <c r="C964" s="10"/>
      <c r="D964" s="1"/>
      <c r="E964" s="1"/>
      <c r="F964" s="10"/>
      <c r="G964" s="3"/>
      <c r="H964" s="3"/>
      <c r="I964" s="10"/>
      <c r="J964" s="2"/>
      <c r="K964" s="2"/>
      <c r="L964" s="2"/>
      <c r="M964" s="2"/>
      <c r="N964" s="2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1"/>
      <c r="B965" s="10"/>
      <c r="C965" s="10"/>
      <c r="D965" s="1"/>
      <c r="E965" s="1"/>
      <c r="F965" s="10"/>
      <c r="G965" s="3"/>
      <c r="H965" s="3"/>
      <c r="I965" s="10"/>
      <c r="J965" s="2"/>
      <c r="K965" s="2"/>
      <c r="L965" s="2"/>
      <c r="M965" s="2"/>
      <c r="N965" s="2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1"/>
      <c r="B966" s="10"/>
      <c r="C966" s="10"/>
      <c r="D966" s="1"/>
      <c r="E966" s="1"/>
      <c r="F966" s="10"/>
      <c r="G966" s="3"/>
      <c r="H966" s="3"/>
      <c r="I966" s="10"/>
      <c r="J966" s="2"/>
      <c r="K966" s="2"/>
      <c r="L966" s="2"/>
      <c r="M966" s="2"/>
      <c r="N966" s="2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1"/>
      <c r="B967" s="10"/>
      <c r="C967" s="10"/>
      <c r="D967" s="1"/>
      <c r="E967" s="1"/>
      <c r="F967" s="10"/>
      <c r="G967" s="3"/>
      <c r="H967" s="3"/>
      <c r="I967" s="10"/>
      <c r="J967" s="2"/>
      <c r="K967" s="2"/>
      <c r="L967" s="2"/>
      <c r="M967" s="2"/>
      <c r="N967" s="2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">
      <c r="A968" s="1"/>
      <c r="B968" s="10"/>
      <c r="C968" s="10"/>
      <c r="D968" s="1"/>
      <c r="E968" s="1"/>
      <c r="F968" s="10"/>
      <c r="G968" s="3"/>
      <c r="H968" s="3"/>
      <c r="I968" s="10"/>
      <c r="J968" s="2"/>
      <c r="K968" s="2"/>
      <c r="L968" s="2"/>
      <c r="M968" s="2"/>
      <c r="N968" s="2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">
      <c r="A969" s="1"/>
      <c r="B969" s="10"/>
      <c r="C969" s="10"/>
      <c r="D969" s="1"/>
      <c r="E969" s="1"/>
      <c r="F969" s="10"/>
      <c r="G969" s="3"/>
      <c r="H969" s="3"/>
      <c r="I969" s="10"/>
      <c r="J969" s="2"/>
      <c r="K969" s="2"/>
      <c r="L969" s="2"/>
      <c r="M969" s="2"/>
      <c r="N969" s="2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">
      <c r="A970" s="1"/>
      <c r="B970" s="10"/>
      <c r="C970" s="10"/>
      <c r="D970" s="1"/>
      <c r="E970" s="1"/>
      <c r="F970" s="10"/>
      <c r="G970" s="3"/>
      <c r="H970" s="3"/>
      <c r="I970" s="10"/>
      <c r="J970" s="2"/>
      <c r="K970" s="2"/>
      <c r="L970" s="2"/>
      <c r="M970" s="2"/>
      <c r="N970" s="2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">
      <c r="A971" s="1"/>
      <c r="B971" s="10"/>
      <c r="C971" s="10"/>
      <c r="D971" s="1"/>
      <c r="E971" s="1"/>
      <c r="F971" s="10"/>
      <c r="G971" s="3"/>
      <c r="H971" s="3"/>
      <c r="I971" s="10"/>
      <c r="J971" s="2"/>
      <c r="K971" s="2"/>
      <c r="L971" s="2"/>
      <c r="M971" s="2"/>
      <c r="N971" s="2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">
      <c r="A972" s="1"/>
      <c r="B972" s="10"/>
      <c r="C972" s="10"/>
      <c r="D972" s="1"/>
      <c r="E972" s="1"/>
      <c r="F972" s="10"/>
      <c r="G972" s="3"/>
      <c r="H972" s="3"/>
      <c r="I972" s="10"/>
      <c r="J972" s="2"/>
      <c r="K972" s="2"/>
      <c r="L972" s="2"/>
      <c r="M972" s="2"/>
      <c r="N972" s="2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">
      <c r="A973" s="1"/>
      <c r="B973" s="10"/>
      <c r="C973" s="10"/>
      <c r="D973" s="1"/>
      <c r="E973" s="1"/>
      <c r="F973" s="10"/>
      <c r="G973" s="3"/>
      <c r="H973" s="3"/>
      <c r="I973" s="10"/>
      <c r="J973" s="2"/>
      <c r="K973" s="2"/>
      <c r="L973" s="2"/>
      <c r="M973" s="2"/>
      <c r="N973" s="2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">
      <c r="A974" s="1"/>
      <c r="B974" s="10"/>
      <c r="C974" s="10"/>
      <c r="D974" s="1"/>
      <c r="E974" s="1"/>
      <c r="F974" s="10"/>
      <c r="G974" s="3"/>
      <c r="H974" s="3"/>
      <c r="I974" s="10"/>
      <c r="J974" s="2"/>
      <c r="K974" s="2"/>
      <c r="L974" s="2"/>
      <c r="M974" s="2"/>
      <c r="N974" s="2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">
      <c r="A975" s="1"/>
      <c r="B975" s="10"/>
      <c r="C975" s="10"/>
      <c r="D975" s="1"/>
      <c r="E975" s="1"/>
      <c r="F975" s="10"/>
      <c r="G975" s="3"/>
      <c r="H975" s="3"/>
      <c r="I975" s="10"/>
      <c r="J975" s="2"/>
      <c r="K975" s="2"/>
      <c r="L975" s="2"/>
      <c r="M975" s="2"/>
      <c r="N975" s="2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">
      <c r="A976" s="1"/>
      <c r="B976" s="10"/>
      <c r="C976" s="10"/>
      <c r="D976" s="1"/>
      <c r="E976" s="1"/>
      <c r="F976" s="10"/>
      <c r="G976" s="3"/>
      <c r="H976" s="3"/>
      <c r="I976" s="10"/>
      <c r="J976" s="2"/>
      <c r="K976" s="2"/>
      <c r="L976" s="2"/>
      <c r="M976" s="2"/>
      <c r="N976" s="2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">
      <c r="A977" s="1"/>
      <c r="B977" s="10"/>
      <c r="C977" s="10"/>
      <c r="D977" s="1"/>
      <c r="E977" s="1"/>
      <c r="F977" s="10"/>
      <c r="G977" s="3"/>
      <c r="H977" s="3"/>
      <c r="I977" s="10"/>
      <c r="J977" s="2"/>
      <c r="K977" s="2"/>
      <c r="L977" s="2"/>
      <c r="M977" s="2"/>
      <c r="N977" s="2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">
      <c r="A978" s="1"/>
      <c r="B978" s="10"/>
      <c r="C978" s="10"/>
      <c r="D978" s="1"/>
      <c r="E978" s="1"/>
      <c r="F978" s="10"/>
      <c r="G978" s="3"/>
      <c r="H978" s="3"/>
      <c r="I978" s="10"/>
      <c r="J978" s="2"/>
      <c r="K978" s="2"/>
      <c r="L978" s="2"/>
      <c r="M978" s="2"/>
      <c r="N978" s="2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">
      <c r="A979" s="1"/>
      <c r="B979" s="10"/>
      <c r="C979" s="10"/>
      <c r="D979" s="1"/>
      <c r="E979" s="1"/>
      <c r="F979" s="10"/>
      <c r="G979" s="3"/>
      <c r="H979" s="3"/>
      <c r="I979" s="10"/>
      <c r="J979" s="2"/>
      <c r="K979" s="2"/>
      <c r="L979" s="2"/>
      <c r="M979" s="2"/>
      <c r="N979" s="2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">
      <c r="A980" s="1"/>
      <c r="B980" s="10"/>
      <c r="C980" s="10"/>
      <c r="D980" s="1"/>
      <c r="E980" s="1"/>
      <c r="F980" s="10"/>
      <c r="G980" s="3"/>
      <c r="H980" s="3"/>
      <c r="I980" s="10"/>
      <c r="J980" s="2"/>
      <c r="K980" s="2"/>
      <c r="L980" s="2"/>
      <c r="M980" s="2"/>
      <c r="N980" s="2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">
      <c r="A981" s="1"/>
      <c r="B981" s="10"/>
      <c r="C981" s="10"/>
      <c r="D981" s="1"/>
      <c r="E981" s="1"/>
      <c r="F981" s="10"/>
      <c r="G981" s="3"/>
      <c r="H981" s="3"/>
      <c r="I981" s="10"/>
      <c r="J981" s="2"/>
      <c r="K981" s="2"/>
      <c r="L981" s="2"/>
      <c r="M981" s="2"/>
      <c r="N981" s="2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">
      <c r="A982" s="1"/>
      <c r="B982" s="10"/>
      <c r="C982" s="10"/>
      <c r="D982" s="1"/>
      <c r="E982" s="1"/>
      <c r="F982" s="10"/>
      <c r="G982" s="3"/>
      <c r="H982" s="3"/>
      <c r="I982" s="10"/>
      <c r="J982" s="2"/>
      <c r="K982" s="2"/>
      <c r="L982" s="2"/>
      <c r="M982" s="2"/>
      <c r="N982" s="2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">
      <c r="A983" s="1"/>
      <c r="B983" s="10"/>
      <c r="C983" s="10"/>
      <c r="D983" s="1"/>
      <c r="E983" s="1"/>
      <c r="F983" s="10"/>
      <c r="G983" s="3"/>
      <c r="H983" s="3"/>
      <c r="I983" s="10"/>
      <c r="J983" s="2"/>
      <c r="K983" s="2"/>
      <c r="L983" s="2"/>
      <c r="M983" s="2"/>
      <c r="N983" s="2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">
      <c r="A984" s="1"/>
      <c r="B984" s="10"/>
      <c r="C984" s="10"/>
      <c r="D984" s="1"/>
      <c r="E984" s="1"/>
      <c r="F984" s="10"/>
      <c r="G984" s="3"/>
      <c r="H984" s="3"/>
      <c r="I984" s="10"/>
      <c r="J984" s="2"/>
      <c r="K984" s="2"/>
      <c r="L984" s="2"/>
      <c r="M984" s="2"/>
      <c r="N984" s="2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">
      <c r="A985" s="1"/>
      <c r="B985" s="10"/>
      <c r="C985" s="10"/>
      <c r="D985" s="1"/>
      <c r="E985" s="1"/>
      <c r="F985" s="10"/>
      <c r="G985" s="3"/>
      <c r="H985" s="3"/>
      <c r="I985" s="10"/>
      <c r="J985" s="2"/>
      <c r="K985" s="2"/>
      <c r="L985" s="2"/>
      <c r="M985" s="2"/>
      <c r="N985" s="2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">
      <c r="A986" s="1"/>
      <c r="B986" s="10"/>
      <c r="C986" s="10"/>
      <c r="D986" s="1"/>
      <c r="E986" s="1"/>
      <c r="F986" s="10"/>
      <c r="G986" s="3"/>
      <c r="H986" s="3"/>
      <c r="I986" s="10"/>
      <c r="J986" s="2"/>
      <c r="K986" s="2"/>
      <c r="L986" s="2"/>
      <c r="M986" s="2"/>
      <c r="N986" s="2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">
      <c r="A987" s="1"/>
      <c r="B987" s="10"/>
      <c r="C987" s="10"/>
      <c r="D987" s="1"/>
      <c r="E987" s="1"/>
      <c r="F987" s="10"/>
      <c r="G987" s="3"/>
      <c r="H987" s="3"/>
      <c r="I987" s="10"/>
      <c r="J987" s="2"/>
      <c r="K987" s="2"/>
      <c r="L987" s="2"/>
      <c r="M987" s="2"/>
      <c r="N987" s="2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">
      <c r="A988" s="1"/>
      <c r="B988" s="10"/>
      <c r="C988" s="10"/>
      <c r="D988" s="1"/>
      <c r="E988" s="1"/>
      <c r="F988" s="10"/>
      <c r="G988" s="3"/>
      <c r="H988" s="3"/>
      <c r="I988" s="10"/>
      <c r="J988" s="2"/>
      <c r="K988" s="2"/>
      <c r="L988" s="2"/>
      <c r="M988" s="2"/>
      <c r="N988" s="2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">
      <c r="A989" s="1"/>
      <c r="B989" s="10"/>
      <c r="C989" s="10"/>
      <c r="D989" s="1"/>
      <c r="E989" s="1"/>
      <c r="F989" s="10"/>
      <c r="G989" s="3"/>
      <c r="H989" s="3"/>
      <c r="I989" s="10"/>
      <c r="J989" s="2"/>
      <c r="K989" s="2"/>
      <c r="L989" s="2"/>
      <c r="M989" s="2"/>
      <c r="N989" s="2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">
      <c r="A990" s="1"/>
      <c r="B990" s="10"/>
      <c r="C990" s="10"/>
      <c r="D990" s="1"/>
      <c r="E990" s="1"/>
      <c r="F990" s="10"/>
      <c r="G990" s="3"/>
      <c r="H990" s="3"/>
      <c r="I990" s="10"/>
      <c r="J990" s="2"/>
      <c r="K990" s="2"/>
      <c r="L990" s="2"/>
      <c r="M990" s="2"/>
      <c r="N990" s="2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">
      <c r="A991" s="1"/>
      <c r="B991" s="10"/>
      <c r="C991" s="10"/>
      <c r="D991" s="1"/>
      <c r="E991" s="1"/>
      <c r="F991" s="10"/>
      <c r="G991" s="3"/>
      <c r="H991" s="3"/>
      <c r="I991" s="10"/>
      <c r="J991" s="2"/>
      <c r="K991" s="2"/>
      <c r="L991" s="2"/>
      <c r="M991" s="2"/>
      <c r="N991" s="2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">
      <c r="A992" s="1"/>
      <c r="B992" s="10"/>
      <c r="C992" s="10"/>
      <c r="D992" s="1"/>
      <c r="E992" s="1"/>
      <c r="F992" s="10"/>
      <c r="G992" s="3"/>
      <c r="H992" s="3"/>
      <c r="I992" s="10"/>
      <c r="J992" s="2"/>
      <c r="K992" s="2"/>
      <c r="L992" s="2"/>
      <c r="M992" s="2"/>
      <c r="N992" s="2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">
      <c r="A993" s="1"/>
      <c r="B993" s="10"/>
      <c r="C993" s="10"/>
      <c r="D993" s="1"/>
      <c r="E993" s="1"/>
      <c r="F993" s="10"/>
      <c r="G993" s="3"/>
      <c r="H993" s="3"/>
      <c r="I993" s="10"/>
      <c r="J993" s="2"/>
      <c r="K993" s="2"/>
      <c r="L993" s="2"/>
      <c r="M993" s="2"/>
      <c r="N993" s="2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</sheetData>
  <pageMargins left="0.25" right="0.25" top="0.75" bottom="0.75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1000"/>
  <sheetViews>
    <sheetView tabSelected="1" zoomScaleNormal="100" workbookViewId="0">
      <pane ySplit="1" topLeftCell="A493" activePane="bottomLeft" state="frozen"/>
      <selection pane="bottomLeft" activeCell="A533" sqref="A533"/>
    </sheetView>
  </sheetViews>
  <sheetFormatPr baseColWidth="10" defaultColWidth="14.5" defaultRowHeight="15" customHeight="1" x14ac:dyDescent="0.2"/>
  <cols>
    <col min="1" max="1" width="22.1640625" style="15" customWidth="1"/>
    <col min="2" max="2" width="16" style="18" customWidth="1"/>
    <col min="3" max="3" width="43.33203125" style="15" customWidth="1"/>
    <col min="4" max="4" width="40.33203125" style="15" customWidth="1"/>
    <col min="5" max="5" width="49.1640625" style="15" customWidth="1"/>
    <col min="6" max="6" width="28" style="15" customWidth="1"/>
    <col min="7" max="7" width="22.6640625" style="15" customWidth="1"/>
    <col min="8" max="8" width="11" style="15" customWidth="1"/>
    <col min="9" max="9" width="11.33203125" style="15" bestFit="1" customWidth="1"/>
    <col min="10" max="10" width="4.1640625" style="15" customWidth="1"/>
    <col min="11" max="11" width="13.6640625" style="15" customWidth="1"/>
    <col min="12" max="22" width="8.83203125" style="15" customWidth="1"/>
    <col min="23" max="16384" width="14.5" style="15"/>
  </cols>
  <sheetData>
    <row r="1" spans="1:11" ht="15.75" customHeight="1" x14ac:dyDescent="0.2">
      <c r="A1" s="11" t="s">
        <v>47</v>
      </c>
      <c r="B1" s="12" t="s">
        <v>48</v>
      </c>
      <c r="C1" s="11" t="s">
        <v>33</v>
      </c>
      <c r="D1" s="11" t="s">
        <v>34</v>
      </c>
      <c r="E1" s="11" t="s">
        <v>49</v>
      </c>
      <c r="F1" s="11" t="s">
        <v>35</v>
      </c>
      <c r="G1" s="11" t="s">
        <v>50</v>
      </c>
      <c r="H1" s="11" t="s">
        <v>7</v>
      </c>
      <c r="I1" s="11" t="s">
        <v>51</v>
      </c>
      <c r="J1" s="11" t="s">
        <v>37</v>
      </c>
      <c r="K1" s="11" t="s">
        <v>52</v>
      </c>
    </row>
    <row r="2" spans="1:11" ht="15.75" customHeight="1" x14ac:dyDescent="0.2">
      <c r="A2" s="14" t="s">
        <v>53</v>
      </c>
      <c r="B2" s="16">
        <v>40196</v>
      </c>
      <c r="C2" s="14" t="s">
        <v>54</v>
      </c>
      <c r="D2" s="14" t="s">
        <v>55</v>
      </c>
      <c r="E2" s="14" t="s">
        <v>56</v>
      </c>
      <c r="F2" s="14"/>
      <c r="G2" s="14"/>
      <c r="H2" s="14" t="s">
        <v>4</v>
      </c>
      <c r="I2" s="14"/>
      <c r="J2" s="14" t="s">
        <v>57</v>
      </c>
      <c r="K2" s="14" t="s">
        <v>58</v>
      </c>
    </row>
    <row r="3" spans="1:11" ht="15.75" customHeight="1" x14ac:dyDescent="0.2">
      <c r="A3" s="14" t="s">
        <v>53</v>
      </c>
      <c r="B3" s="16">
        <v>40197</v>
      </c>
      <c r="C3" s="14" t="s">
        <v>54</v>
      </c>
      <c r="D3" s="14" t="s">
        <v>59</v>
      </c>
      <c r="E3" s="14" t="s">
        <v>60</v>
      </c>
      <c r="F3" s="14"/>
      <c r="G3" s="14"/>
      <c r="H3" s="14" t="s">
        <v>4</v>
      </c>
      <c r="I3" s="14"/>
      <c r="J3" s="14"/>
      <c r="K3" s="14"/>
    </row>
    <row r="4" spans="1:11" ht="15.75" customHeight="1" x14ac:dyDescent="0.2">
      <c r="A4" s="14" t="s">
        <v>53</v>
      </c>
      <c r="B4" s="16">
        <v>40197</v>
      </c>
      <c r="C4" s="14" t="s">
        <v>54</v>
      </c>
      <c r="D4" s="14" t="s">
        <v>61</v>
      </c>
      <c r="E4" s="14" t="s">
        <v>62</v>
      </c>
      <c r="F4" s="14" t="s">
        <v>21</v>
      </c>
      <c r="G4" s="14"/>
      <c r="H4" s="14" t="s">
        <v>2</v>
      </c>
      <c r="I4" s="16">
        <v>40892</v>
      </c>
      <c r="J4" s="14" t="s">
        <v>57</v>
      </c>
      <c r="K4" s="14" t="s">
        <v>58</v>
      </c>
    </row>
    <row r="5" spans="1:11" ht="15.75" customHeight="1" x14ac:dyDescent="0.2">
      <c r="A5" s="14" t="s">
        <v>53</v>
      </c>
      <c r="B5" s="16">
        <v>40199</v>
      </c>
      <c r="C5" s="14" t="s">
        <v>54</v>
      </c>
      <c r="D5" s="14" t="s">
        <v>63</v>
      </c>
      <c r="E5" s="14" t="s">
        <v>64</v>
      </c>
      <c r="F5" s="14" t="s">
        <v>26</v>
      </c>
      <c r="G5" s="14"/>
      <c r="H5" s="14" t="s">
        <v>2</v>
      </c>
      <c r="I5" s="16">
        <v>40891</v>
      </c>
      <c r="J5" s="14" t="s">
        <v>57</v>
      </c>
      <c r="K5" s="14" t="s">
        <v>58</v>
      </c>
    </row>
    <row r="6" spans="1:11" ht="15.75" customHeight="1" x14ac:dyDescent="0.2">
      <c r="A6" s="14" t="s">
        <v>53</v>
      </c>
      <c r="B6" s="16">
        <v>40200</v>
      </c>
      <c r="C6" s="14" t="s">
        <v>54</v>
      </c>
      <c r="D6" s="14" t="s">
        <v>65</v>
      </c>
      <c r="E6" s="14" t="s">
        <v>66</v>
      </c>
      <c r="F6" s="14" t="s">
        <v>27</v>
      </c>
      <c r="G6" s="14"/>
      <c r="H6" s="14" t="s">
        <v>2</v>
      </c>
      <c r="I6" s="16">
        <v>40889</v>
      </c>
      <c r="J6" s="14" t="s">
        <v>57</v>
      </c>
      <c r="K6" s="14" t="s">
        <v>58</v>
      </c>
    </row>
    <row r="7" spans="1:11" ht="15.75" customHeight="1" x14ac:dyDescent="0.2">
      <c r="A7" s="14" t="s">
        <v>53</v>
      </c>
      <c r="B7" s="16">
        <v>40203</v>
      </c>
      <c r="C7" s="14" t="s">
        <v>54</v>
      </c>
      <c r="D7" s="14" t="s">
        <v>70</v>
      </c>
      <c r="E7" s="14" t="s">
        <v>71</v>
      </c>
      <c r="F7" s="14" t="s">
        <v>8</v>
      </c>
      <c r="G7" s="14"/>
      <c r="H7" s="14" t="s">
        <v>2</v>
      </c>
      <c r="I7" s="16">
        <v>40870</v>
      </c>
      <c r="J7" s="14" t="s">
        <v>57</v>
      </c>
      <c r="K7" s="14" t="s">
        <v>58</v>
      </c>
    </row>
    <row r="8" spans="1:11" ht="15.75" customHeight="1" x14ac:dyDescent="0.2">
      <c r="A8" s="14" t="s">
        <v>53</v>
      </c>
      <c r="B8" s="16">
        <v>40203</v>
      </c>
      <c r="C8" s="14" t="s">
        <v>54</v>
      </c>
      <c r="D8" s="14" t="s">
        <v>67</v>
      </c>
      <c r="E8" s="14" t="s">
        <v>68</v>
      </c>
      <c r="F8" s="14"/>
      <c r="G8" s="14"/>
      <c r="H8" s="14" t="s">
        <v>5</v>
      </c>
      <c r="I8" s="14"/>
      <c r="J8" s="14" t="s">
        <v>69</v>
      </c>
      <c r="K8" s="14" t="s">
        <v>58</v>
      </c>
    </row>
    <row r="9" spans="1:11" ht="15.75" customHeight="1" x14ac:dyDescent="0.2">
      <c r="A9" s="14" t="s">
        <v>53</v>
      </c>
      <c r="B9" s="16">
        <v>40204</v>
      </c>
      <c r="C9" s="14" t="s">
        <v>54</v>
      </c>
      <c r="D9" s="14" t="s">
        <v>72</v>
      </c>
      <c r="E9" s="14" t="s">
        <v>73</v>
      </c>
      <c r="F9" s="14"/>
      <c r="G9" s="14"/>
      <c r="H9" s="14" t="s">
        <v>5</v>
      </c>
      <c r="I9" s="14"/>
      <c r="J9" s="14" t="s">
        <v>57</v>
      </c>
      <c r="K9" s="14" t="s">
        <v>58</v>
      </c>
    </row>
    <row r="10" spans="1:11" ht="15.75" customHeight="1" x14ac:dyDescent="0.2">
      <c r="A10" s="14" t="s">
        <v>53</v>
      </c>
      <c r="B10" s="16">
        <v>40204</v>
      </c>
      <c r="C10" s="14" t="s">
        <v>54</v>
      </c>
      <c r="D10" s="14" t="s">
        <v>74</v>
      </c>
      <c r="E10" s="14" t="s">
        <v>75</v>
      </c>
      <c r="F10" s="14" t="s">
        <v>30</v>
      </c>
      <c r="G10" s="14"/>
      <c r="H10" s="14" t="s">
        <v>2</v>
      </c>
      <c r="I10" s="16">
        <v>40892</v>
      </c>
      <c r="J10" s="14" t="s">
        <v>57</v>
      </c>
      <c r="K10" s="14" t="s">
        <v>58</v>
      </c>
    </row>
    <row r="11" spans="1:11" ht="15.75" customHeight="1" x14ac:dyDescent="0.2">
      <c r="A11" s="14" t="s">
        <v>53</v>
      </c>
      <c r="B11" s="16">
        <v>40205</v>
      </c>
      <c r="C11" s="14" t="s">
        <v>54</v>
      </c>
      <c r="D11" s="14" t="s">
        <v>76</v>
      </c>
      <c r="E11" s="14" t="s">
        <v>77</v>
      </c>
      <c r="F11" s="14" t="s">
        <v>21</v>
      </c>
      <c r="G11" s="14"/>
      <c r="H11" s="14" t="s">
        <v>2</v>
      </c>
      <c r="I11" s="16">
        <v>41262</v>
      </c>
      <c r="J11" s="14" t="s">
        <v>57</v>
      </c>
      <c r="K11" s="14" t="s">
        <v>58</v>
      </c>
    </row>
    <row r="12" spans="1:11" ht="15.75" customHeight="1" x14ac:dyDescent="0.2">
      <c r="A12" s="14" t="s">
        <v>53</v>
      </c>
      <c r="B12" s="16">
        <v>40205</v>
      </c>
      <c r="C12" s="14" t="s">
        <v>54</v>
      </c>
      <c r="D12" s="14" t="s">
        <v>79</v>
      </c>
      <c r="E12" s="14" t="s">
        <v>80</v>
      </c>
      <c r="F12" s="14" t="s">
        <v>25</v>
      </c>
      <c r="G12" s="14"/>
      <c r="H12" s="14" t="s">
        <v>2</v>
      </c>
      <c r="I12" s="16">
        <v>40786</v>
      </c>
      <c r="J12" s="14" t="s">
        <v>57</v>
      </c>
      <c r="K12" s="14" t="s">
        <v>58</v>
      </c>
    </row>
    <row r="13" spans="1:11" ht="15.75" customHeight="1" x14ac:dyDescent="0.2">
      <c r="A13" s="14" t="s">
        <v>53</v>
      </c>
      <c r="B13" s="16">
        <v>40205</v>
      </c>
      <c r="C13" s="14" t="s">
        <v>54</v>
      </c>
      <c r="D13" s="14" t="s">
        <v>78</v>
      </c>
      <c r="E13" s="14"/>
      <c r="F13" s="14" t="s">
        <v>23</v>
      </c>
      <c r="G13" s="14"/>
      <c r="H13" s="14" t="s">
        <v>2</v>
      </c>
      <c r="I13" s="16">
        <v>40889</v>
      </c>
      <c r="J13" s="14" t="s">
        <v>57</v>
      </c>
      <c r="K13" s="14" t="s">
        <v>58</v>
      </c>
    </row>
    <row r="14" spans="1:11" ht="15.75" customHeight="1" x14ac:dyDescent="0.2">
      <c r="A14" s="14" t="s">
        <v>53</v>
      </c>
      <c r="B14" s="16">
        <v>40206</v>
      </c>
      <c r="C14" s="14" t="s">
        <v>54</v>
      </c>
      <c r="D14" s="14" t="s">
        <v>81</v>
      </c>
      <c r="E14" s="14" t="s">
        <v>82</v>
      </c>
      <c r="F14" s="14" t="s">
        <v>8</v>
      </c>
      <c r="G14" s="14"/>
      <c r="H14" s="14" t="s">
        <v>2</v>
      </c>
      <c r="I14" s="16">
        <v>40891</v>
      </c>
      <c r="J14" s="14" t="s">
        <v>57</v>
      </c>
      <c r="K14" s="14" t="s">
        <v>58</v>
      </c>
    </row>
    <row r="15" spans="1:11" ht="15.75" customHeight="1" x14ac:dyDescent="0.2">
      <c r="A15" s="14" t="s">
        <v>53</v>
      </c>
      <c r="B15" s="16">
        <v>40254</v>
      </c>
      <c r="C15" s="14" t="s">
        <v>54</v>
      </c>
      <c r="D15" s="14" t="s">
        <v>83</v>
      </c>
      <c r="E15" s="14" t="s">
        <v>84</v>
      </c>
      <c r="F15" s="14"/>
      <c r="G15" s="14"/>
      <c r="H15" s="14" t="s">
        <v>5</v>
      </c>
      <c r="I15" s="14"/>
      <c r="J15" s="14" t="s">
        <v>57</v>
      </c>
      <c r="K15" s="14" t="s">
        <v>58</v>
      </c>
    </row>
    <row r="16" spans="1:11" ht="15.75" customHeight="1" x14ac:dyDescent="0.2">
      <c r="A16" s="14" t="s">
        <v>53</v>
      </c>
      <c r="B16" s="16">
        <v>40385</v>
      </c>
      <c r="C16" s="14" t="s">
        <v>54</v>
      </c>
      <c r="D16" s="14" t="s">
        <v>85</v>
      </c>
      <c r="E16" s="14" t="s">
        <v>86</v>
      </c>
      <c r="F16" s="14" t="s">
        <v>31</v>
      </c>
      <c r="G16" s="14"/>
      <c r="H16" s="14" t="s">
        <v>2</v>
      </c>
      <c r="I16" s="16">
        <v>41089</v>
      </c>
      <c r="J16" s="14" t="s">
        <v>57</v>
      </c>
      <c r="K16" s="14" t="s">
        <v>58</v>
      </c>
    </row>
    <row r="17" spans="1:11" ht="15.75" customHeight="1" x14ac:dyDescent="0.2">
      <c r="A17" s="14" t="s">
        <v>53</v>
      </c>
      <c r="B17" s="16">
        <v>40385</v>
      </c>
      <c r="C17" s="14" t="s">
        <v>54</v>
      </c>
      <c r="D17" s="14" t="s">
        <v>87</v>
      </c>
      <c r="E17" s="14" t="s">
        <v>88</v>
      </c>
      <c r="F17" s="14" t="s">
        <v>24</v>
      </c>
      <c r="G17" s="14"/>
      <c r="H17" s="14" t="s">
        <v>2</v>
      </c>
      <c r="I17" s="16">
        <v>41176</v>
      </c>
      <c r="J17" s="14" t="s">
        <v>57</v>
      </c>
      <c r="K17" s="14" t="s">
        <v>58</v>
      </c>
    </row>
    <row r="18" spans="1:11" ht="15.75" customHeight="1" x14ac:dyDescent="0.2">
      <c r="A18" s="14" t="s">
        <v>53</v>
      </c>
      <c r="B18" s="16">
        <v>40385</v>
      </c>
      <c r="C18" s="14" t="s">
        <v>54</v>
      </c>
      <c r="D18" s="14" t="s">
        <v>89</v>
      </c>
      <c r="E18" s="14" t="s">
        <v>90</v>
      </c>
      <c r="F18" s="14" t="s">
        <v>9</v>
      </c>
      <c r="G18" s="14"/>
      <c r="H18" s="14" t="s">
        <v>2</v>
      </c>
      <c r="I18" s="16">
        <v>41087</v>
      </c>
      <c r="J18" s="14" t="s">
        <v>57</v>
      </c>
      <c r="K18" s="14" t="s">
        <v>58</v>
      </c>
    </row>
    <row r="19" spans="1:11" ht="15.75" customHeight="1" x14ac:dyDescent="0.2">
      <c r="A19" s="14" t="s">
        <v>53</v>
      </c>
      <c r="B19" s="16">
        <v>40385</v>
      </c>
      <c r="C19" s="14" t="s">
        <v>54</v>
      </c>
      <c r="D19" s="14" t="s">
        <v>91</v>
      </c>
      <c r="E19" s="14" t="s">
        <v>92</v>
      </c>
      <c r="F19" s="14" t="s">
        <v>24</v>
      </c>
      <c r="G19" s="14"/>
      <c r="H19" s="14" t="s">
        <v>2</v>
      </c>
      <c r="I19" s="16">
        <v>41989</v>
      </c>
      <c r="J19" s="14" t="s">
        <v>93</v>
      </c>
      <c r="K19" s="14" t="s">
        <v>58</v>
      </c>
    </row>
    <row r="20" spans="1:11" ht="15.75" customHeight="1" x14ac:dyDescent="0.2">
      <c r="A20" s="14" t="s">
        <v>53</v>
      </c>
      <c r="B20" s="16">
        <v>40385</v>
      </c>
      <c r="C20" s="14" t="s">
        <v>54</v>
      </c>
      <c r="D20" s="14" t="s">
        <v>94</v>
      </c>
      <c r="E20" s="14" t="s">
        <v>95</v>
      </c>
      <c r="F20" s="14" t="s">
        <v>26</v>
      </c>
      <c r="G20" s="14"/>
      <c r="H20" s="14" t="s">
        <v>2</v>
      </c>
      <c r="I20" s="16">
        <v>41150</v>
      </c>
      <c r="J20" s="14" t="s">
        <v>57</v>
      </c>
      <c r="K20" s="14" t="s">
        <v>58</v>
      </c>
    </row>
    <row r="21" spans="1:11" ht="15.75" customHeight="1" x14ac:dyDescent="0.2">
      <c r="A21" s="14" t="s">
        <v>53</v>
      </c>
      <c r="B21" s="16">
        <v>40577</v>
      </c>
      <c r="C21" s="14" t="s">
        <v>54</v>
      </c>
      <c r="D21" s="14" t="s">
        <v>100</v>
      </c>
      <c r="E21" s="14" t="s">
        <v>101</v>
      </c>
      <c r="F21" s="14" t="s">
        <v>27</v>
      </c>
      <c r="G21" s="14"/>
      <c r="H21" s="14" t="s">
        <v>2</v>
      </c>
      <c r="I21" s="16">
        <v>41261</v>
      </c>
      <c r="J21" s="14"/>
      <c r="K21" s="14"/>
    </row>
    <row r="22" spans="1:11" ht="15.75" customHeight="1" x14ac:dyDescent="0.2">
      <c r="A22" s="14" t="s">
        <v>53</v>
      </c>
      <c r="B22" s="16">
        <v>40577</v>
      </c>
      <c r="C22" s="14" t="s">
        <v>54</v>
      </c>
      <c r="D22" s="14" t="s">
        <v>98</v>
      </c>
      <c r="E22" s="14" t="s">
        <v>99</v>
      </c>
      <c r="F22" s="14" t="s">
        <v>9</v>
      </c>
      <c r="G22" s="14"/>
      <c r="H22" s="14" t="s">
        <v>2</v>
      </c>
      <c r="I22" s="16">
        <v>41234</v>
      </c>
      <c r="J22" s="14" t="s">
        <v>57</v>
      </c>
      <c r="K22" s="14" t="s">
        <v>58</v>
      </c>
    </row>
    <row r="23" spans="1:11" ht="15.75" customHeight="1" x14ac:dyDescent="0.2">
      <c r="A23" s="14" t="s">
        <v>53</v>
      </c>
      <c r="B23" s="16">
        <v>40577</v>
      </c>
      <c r="C23" s="14" t="s">
        <v>54</v>
      </c>
      <c r="D23" s="14" t="s">
        <v>96</v>
      </c>
      <c r="E23" s="14" t="s">
        <v>97</v>
      </c>
      <c r="F23" s="14" t="s">
        <v>26</v>
      </c>
      <c r="G23" s="14"/>
      <c r="H23" s="14" t="s">
        <v>2</v>
      </c>
      <c r="I23" s="16">
        <v>41288</v>
      </c>
      <c r="J23" s="14" t="s">
        <v>57</v>
      </c>
      <c r="K23" s="14" t="s">
        <v>58</v>
      </c>
    </row>
    <row r="24" spans="1:11" ht="15.75" customHeight="1" x14ac:dyDescent="0.2">
      <c r="A24" s="14" t="s">
        <v>53</v>
      </c>
      <c r="B24" s="16">
        <v>40578</v>
      </c>
      <c r="C24" s="14" t="s">
        <v>54</v>
      </c>
      <c r="D24" s="14" t="s">
        <v>104</v>
      </c>
      <c r="E24" s="14" t="s">
        <v>105</v>
      </c>
      <c r="F24" s="14" t="s">
        <v>8</v>
      </c>
      <c r="G24" s="14"/>
      <c r="H24" s="14" t="s">
        <v>2</v>
      </c>
      <c r="I24" s="16">
        <v>41240</v>
      </c>
      <c r="J24" s="14" t="s">
        <v>57</v>
      </c>
      <c r="K24" s="14" t="s">
        <v>58</v>
      </c>
    </row>
    <row r="25" spans="1:11" ht="15.75" customHeight="1" x14ac:dyDescent="0.2">
      <c r="A25" s="14" t="s">
        <v>53</v>
      </c>
      <c r="B25" s="16">
        <v>40578</v>
      </c>
      <c r="C25" s="14" t="s">
        <v>54</v>
      </c>
      <c r="D25" s="14" t="s">
        <v>112</v>
      </c>
      <c r="E25" s="14" t="s">
        <v>113</v>
      </c>
      <c r="F25" s="14" t="s">
        <v>21</v>
      </c>
      <c r="G25" s="14"/>
      <c r="H25" s="14" t="s">
        <v>2</v>
      </c>
      <c r="I25" s="16">
        <v>41298</v>
      </c>
      <c r="J25" s="14" t="s">
        <v>57</v>
      </c>
      <c r="K25" s="14" t="s">
        <v>58</v>
      </c>
    </row>
    <row r="26" spans="1:11" ht="15.75" customHeight="1" x14ac:dyDescent="0.2">
      <c r="A26" s="14" t="s">
        <v>53</v>
      </c>
      <c r="B26" s="16">
        <v>40578</v>
      </c>
      <c r="C26" s="14" t="s">
        <v>54</v>
      </c>
      <c r="D26" s="14" t="s">
        <v>106</v>
      </c>
      <c r="E26" s="14" t="s">
        <v>107</v>
      </c>
      <c r="F26" s="14" t="s">
        <v>29</v>
      </c>
      <c r="G26" s="14"/>
      <c r="H26" s="14" t="s">
        <v>2</v>
      </c>
      <c r="I26" s="16">
        <v>41324</v>
      </c>
      <c r="J26" s="14" t="s">
        <v>57</v>
      </c>
      <c r="K26" s="14" t="s">
        <v>58</v>
      </c>
    </row>
    <row r="27" spans="1:11" ht="15.75" customHeight="1" x14ac:dyDescent="0.2">
      <c r="A27" s="14" t="s">
        <v>53</v>
      </c>
      <c r="B27" s="16">
        <v>40578</v>
      </c>
      <c r="C27" s="14" t="s">
        <v>54</v>
      </c>
      <c r="D27" s="14" t="s">
        <v>110</v>
      </c>
      <c r="E27" s="14" t="s">
        <v>111</v>
      </c>
      <c r="F27" s="14" t="s">
        <v>15</v>
      </c>
      <c r="G27" s="14"/>
      <c r="H27" s="14" t="s">
        <v>2</v>
      </c>
      <c r="I27" s="16">
        <v>41261</v>
      </c>
      <c r="J27" s="14" t="s">
        <v>57</v>
      </c>
      <c r="K27" s="14" t="s">
        <v>58</v>
      </c>
    </row>
    <row r="28" spans="1:11" ht="15.75" customHeight="1" x14ac:dyDescent="0.2">
      <c r="A28" s="14" t="s">
        <v>53</v>
      </c>
      <c r="B28" s="16">
        <v>40578</v>
      </c>
      <c r="C28" s="14" t="s">
        <v>54</v>
      </c>
      <c r="D28" s="14" t="s">
        <v>114</v>
      </c>
      <c r="E28" s="14" t="s">
        <v>115</v>
      </c>
      <c r="F28" s="14" t="s">
        <v>23</v>
      </c>
      <c r="G28" s="14"/>
      <c r="H28" s="14" t="s">
        <v>2</v>
      </c>
      <c r="I28" s="16">
        <v>41248</v>
      </c>
      <c r="J28" s="14" t="s">
        <v>57</v>
      </c>
      <c r="K28" s="14" t="s">
        <v>58</v>
      </c>
    </row>
    <row r="29" spans="1:11" ht="15.75" customHeight="1" x14ac:dyDescent="0.2">
      <c r="A29" s="14" t="s">
        <v>53</v>
      </c>
      <c r="B29" s="16">
        <v>40750</v>
      </c>
      <c r="C29" s="14" t="s">
        <v>54</v>
      </c>
      <c r="D29" s="14" t="s">
        <v>116</v>
      </c>
      <c r="E29" s="14" t="s">
        <v>117</v>
      </c>
      <c r="F29" s="14"/>
      <c r="G29" s="14"/>
      <c r="H29" s="14" t="s">
        <v>5</v>
      </c>
      <c r="I29" s="14"/>
      <c r="J29" s="14" t="s">
        <v>57</v>
      </c>
      <c r="K29" s="14" t="s">
        <v>58</v>
      </c>
    </row>
    <row r="30" spans="1:11" ht="15.75" customHeight="1" x14ac:dyDescent="0.2">
      <c r="A30" s="14" t="s">
        <v>53</v>
      </c>
      <c r="B30" s="16">
        <v>40750</v>
      </c>
      <c r="C30" s="14" t="s">
        <v>54</v>
      </c>
      <c r="D30" s="14" t="s">
        <v>118</v>
      </c>
      <c r="E30" s="14" t="s">
        <v>119</v>
      </c>
      <c r="F30" s="14"/>
      <c r="G30" s="14"/>
      <c r="H30" s="14" t="s">
        <v>5</v>
      </c>
      <c r="I30" s="14"/>
      <c r="J30" s="14" t="s">
        <v>57</v>
      </c>
      <c r="K30" s="14" t="s">
        <v>58</v>
      </c>
    </row>
    <row r="31" spans="1:11" ht="15.75" customHeight="1" x14ac:dyDescent="0.2">
      <c r="A31" s="14" t="s">
        <v>53</v>
      </c>
      <c r="B31" s="16">
        <v>40751</v>
      </c>
      <c r="C31" s="14" t="s">
        <v>54</v>
      </c>
      <c r="D31" s="14" t="s">
        <v>120</v>
      </c>
      <c r="E31" s="14" t="s">
        <v>121</v>
      </c>
      <c r="F31" s="14" t="s">
        <v>25</v>
      </c>
      <c r="G31" s="14"/>
      <c r="H31" s="14" t="s">
        <v>2</v>
      </c>
      <c r="I31" s="16">
        <v>41570</v>
      </c>
      <c r="J31" s="14" t="s">
        <v>57</v>
      </c>
      <c r="K31" s="14" t="s">
        <v>58</v>
      </c>
    </row>
    <row r="32" spans="1:11" ht="15.75" customHeight="1" x14ac:dyDescent="0.2">
      <c r="A32" s="14" t="s">
        <v>53</v>
      </c>
      <c r="B32" s="16">
        <v>40751</v>
      </c>
      <c r="C32" s="14" t="s">
        <v>54</v>
      </c>
      <c r="D32" s="14" t="s">
        <v>122</v>
      </c>
      <c r="E32" s="14" t="s">
        <v>123</v>
      </c>
      <c r="F32" s="14"/>
      <c r="G32" s="14"/>
      <c r="H32" s="14" t="s">
        <v>5</v>
      </c>
      <c r="I32" s="14"/>
      <c r="J32" s="14" t="s">
        <v>57</v>
      </c>
      <c r="K32" s="14" t="s">
        <v>58</v>
      </c>
    </row>
    <row r="33" spans="1:11" ht="15.75" customHeight="1" x14ac:dyDescent="0.2">
      <c r="A33" s="14" t="s">
        <v>53</v>
      </c>
      <c r="B33" s="16">
        <v>40752</v>
      </c>
      <c r="C33" s="14" t="s">
        <v>54</v>
      </c>
      <c r="D33" s="14" t="s">
        <v>124</v>
      </c>
      <c r="E33" s="14" t="s">
        <v>125</v>
      </c>
      <c r="F33" s="14" t="s">
        <v>27</v>
      </c>
      <c r="G33" s="14" t="s">
        <v>126</v>
      </c>
      <c r="H33" s="14" t="s">
        <v>2</v>
      </c>
      <c r="I33" s="16">
        <v>41543</v>
      </c>
      <c r="J33" s="14" t="s">
        <v>127</v>
      </c>
      <c r="K33" s="14" t="s">
        <v>58</v>
      </c>
    </row>
    <row r="34" spans="1:11" ht="15.75" customHeight="1" x14ac:dyDescent="0.2">
      <c r="A34" s="14" t="s">
        <v>53</v>
      </c>
      <c r="B34" s="16">
        <v>40752</v>
      </c>
      <c r="C34" s="14" t="s">
        <v>54</v>
      </c>
      <c r="D34" s="14" t="s">
        <v>128</v>
      </c>
      <c r="E34" s="14" t="s">
        <v>129</v>
      </c>
      <c r="F34" s="14" t="s">
        <v>32</v>
      </c>
      <c r="G34" s="14" t="s">
        <v>29</v>
      </c>
      <c r="H34" s="14" t="s">
        <v>2</v>
      </c>
      <c r="I34" s="16">
        <v>41488</v>
      </c>
      <c r="J34" s="14" t="s">
        <v>57</v>
      </c>
      <c r="K34" s="14" t="s">
        <v>58</v>
      </c>
    </row>
    <row r="35" spans="1:11" ht="15.75" customHeight="1" x14ac:dyDescent="0.2">
      <c r="A35" s="14" t="s">
        <v>53</v>
      </c>
      <c r="B35" s="16">
        <v>40753</v>
      </c>
      <c r="C35" s="14" t="s">
        <v>54</v>
      </c>
      <c r="D35" s="14" t="s">
        <v>134</v>
      </c>
      <c r="E35" s="14" t="s">
        <v>135</v>
      </c>
      <c r="F35" s="14" t="s">
        <v>8</v>
      </c>
      <c r="G35" s="14"/>
      <c r="H35" s="14" t="s">
        <v>2</v>
      </c>
      <c r="I35" s="16">
        <v>41473</v>
      </c>
      <c r="J35" s="14" t="s">
        <v>57</v>
      </c>
      <c r="K35" s="14" t="s">
        <v>58</v>
      </c>
    </row>
    <row r="36" spans="1:11" ht="15.75" customHeight="1" x14ac:dyDescent="0.2">
      <c r="A36" s="14" t="s">
        <v>53</v>
      </c>
      <c r="B36" s="16">
        <v>40753</v>
      </c>
      <c r="C36" s="14" t="s">
        <v>54</v>
      </c>
      <c r="D36" s="14" t="s">
        <v>130</v>
      </c>
      <c r="E36" s="14" t="s">
        <v>131</v>
      </c>
      <c r="F36" s="14"/>
      <c r="G36" s="14"/>
      <c r="H36" s="14" t="s">
        <v>5</v>
      </c>
      <c r="I36" s="14"/>
      <c r="J36" s="14" t="s">
        <v>57</v>
      </c>
      <c r="K36" s="14" t="s">
        <v>58</v>
      </c>
    </row>
    <row r="37" spans="1:11" ht="15.75" customHeight="1" x14ac:dyDescent="0.2">
      <c r="A37" s="14" t="s">
        <v>53</v>
      </c>
      <c r="B37" s="16">
        <v>40753</v>
      </c>
      <c r="C37" s="14" t="s">
        <v>54</v>
      </c>
      <c r="D37" s="14" t="s">
        <v>132</v>
      </c>
      <c r="E37" s="14" t="s">
        <v>133</v>
      </c>
      <c r="F37" s="14" t="s">
        <v>30</v>
      </c>
      <c r="G37" s="14"/>
      <c r="H37" s="14" t="s">
        <v>2</v>
      </c>
      <c r="I37" s="16">
        <v>41499</v>
      </c>
      <c r="J37" s="14" t="s">
        <v>57</v>
      </c>
      <c r="K37" s="14" t="s">
        <v>58</v>
      </c>
    </row>
    <row r="38" spans="1:11" ht="15.75" customHeight="1" x14ac:dyDescent="0.2">
      <c r="A38" s="14" t="s">
        <v>53</v>
      </c>
      <c r="B38" s="16">
        <v>40909</v>
      </c>
      <c r="C38" s="14" t="s">
        <v>54</v>
      </c>
      <c r="D38" s="14" t="s">
        <v>108</v>
      </c>
      <c r="E38" s="14" t="s">
        <v>109</v>
      </c>
      <c r="F38" s="14"/>
      <c r="G38" s="14"/>
      <c r="H38" s="14" t="s">
        <v>5</v>
      </c>
      <c r="I38" s="14"/>
      <c r="J38" s="14"/>
      <c r="K38" s="14"/>
    </row>
    <row r="39" spans="1:11" ht="15.75" customHeight="1" x14ac:dyDescent="0.2">
      <c r="A39" s="14" t="s">
        <v>53</v>
      </c>
      <c r="B39" s="16">
        <v>40947</v>
      </c>
      <c r="C39" s="14" t="s">
        <v>54</v>
      </c>
      <c r="D39" s="14" t="s">
        <v>102</v>
      </c>
      <c r="E39" s="14" t="s">
        <v>103</v>
      </c>
      <c r="F39" s="14" t="s">
        <v>26</v>
      </c>
      <c r="G39" s="14"/>
      <c r="H39" s="14" t="s">
        <v>2</v>
      </c>
      <c r="I39" s="16">
        <v>41709</v>
      </c>
      <c r="J39" s="14" t="s">
        <v>57</v>
      </c>
      <c r="K39" s="14" t="s">
        <v>58</v>
      </c>
    </row>
    <row r="40" spans="1:11" ht="15.75" customHeight="1" x14ac:dyDescent="0.2">
      <c r="A40" s="14" t="s">
        <v>53</v>
      </c>
      <c r="B40" s="16">
        <v>40947</v>
      </c>
      <c r="C40" s="14" t="s">
        <v>54</v>
      </c>
      <c r="D40" s="14" t="s">
        <v>138</v>
      </c>
      <c r="E40" s="14" t="s">
        <v>139</v>
      </c>
      <c r="F40" s="14" t="s">
        <v>15</v>
      </c>
      <c r="G40" s="14"/>
      <c r="H40" s="14" t="s">
        <v>2</v>
      </c>
      <c r="I40" s="16">
        <v>41695</v>
      </c>
      <c r="J40" s="14" t="s">
        <v>57</v>
      </c>
      <c r="K40" s="14" t="s">
        <v>58</v>
      </c>
    </row>
    <row r="41" spans="1:11" ht="15.75" customHeight="1" x14ac:dyDescent="0.2">
      <c r="A41" s="14" t="s">
        <v>53</v>
      </c>
      <c r="B41" s="16">
        <v>40947</v>
      </c>
      <c r="C41" s="14" t="s">
        <v>54</v>
      </c>
      <c r="D41" s="14" t="s">
        <v>136</v>
      </c>
      <c r="E41" s="14" t="s">
        <v>137</v>
      </c>
      <c r="F41" s="14" t="s">
        <v>29</v>
      </c>
      <c r="G41" s="14"/>
      <c r="H41" s="14" t="s">
        <v>2</v>
      </c>
      <c r="I41" s="16">
        <v>41654</v>
      </c>
      <c r="J41" s="14" t="s">
        <v>57</v>
      </c>
      <c r="K41" s="14" t="s">
        <v>58</v>
      </c>
    </row>
    <row r="42" spans="1:11" ht="15.75" customHeight="1" x14ac:dyDescent="0.2">
      <c r="A42" s="14" t="s">
        <v>53</v>
      </c>
      <c r="B42" s="16">
        <v>40947</v>
      </c>
      <c r="C42" s="14" t="s">
        <v>54</v>
      </c>
      <c r="D42" s="14" t="s">
        <v>142</v>
      </c>
      <c r="E42" s="14" t="s">
        <v>143</v>
      </c>
      <c r="F42" s="14" t="s">
        <v>25</v>
      </c>
      <c r="G42" s="14"/>
      <c r="H42" s="14" t="s">
        <v>2</v>
      </c>
      <c r="I42" s="16">
        <v>41892</v>
      </c>
      <c r="J42" s="14" t="s">
        <v>57</v>
      </c>
      <c r="K42" s="14" t="s">
        <v>58</v>
      </c>
    </row>
    <row r="43" spans="1:11" ht="15.75" customHeight="1" x14ac:dyDescent="0.2">
      <c r="A43" s="14" t="s">
        <v>53</v>
      </c>
      <c r="B43" s="16">
        <v>40947</v>
      </c>
      <c r="C43" s="14" t="s">
        <v>54</v>
      </c>
      <c r="D43" s="14" t="s">
        <v>140</v>
      </c>
      <c r="E43" s="14" t="s">
        <v>141</v>
      </c>
      <c r="F43" s="14" t="s">
        <v>9</v>
      </c>
      <c r="G43" s="14"/>
      <c r="H43" s="14" t="s">
        <v>2</v>
      </c>
      <c r="I43" s="16">
        <v>41586</v>
      </c>
      <c r="J43" s="14" t="s">
        <v>57</v>
      </c>
      <c r="K43" s="14" t="s">
        <v>58</v>
      </c>
    </row>
    <row r="44" spans="1:11" ht="15.75" customHeight="1" x14ac:dyDescent="0.2">
      <c r="A44" s="14" t="s">
        <v>53</v>
      </c>
      <c r="B44" s="16">
        <v>40947</v>
      </c>
      <c r="C44" s="14" t="s">
        <v>54</v>
      </c>
      <c r="D44" s="14" t="s">
        <v>144</v>
      </c>
      <c r="E44" s="14" t="s">
        <v>145</v>
      </c>
      <c r="F44" s="14" t="s">
        <v>11</v>
      </c>
      <c r="G44" s="14"/>
      <c r="H44" s="14" t="s">
        <v>2</v>
      </c>
      <c r="I44" s="16">
        <v>41627</v>
      </c>
      <c r="J44" s="14" t="s">
        <v>57</v>
      </c>
      <c r="K44" s="14" t="s">
        <v>58</v>
      </c>
    </row>
    <row r="45" spans="1:11" ht="15.75" customHeight="1" x14ac:dyDescent="0.2">
      <c r="A45" s="14" t="s">
        <v>53</v>
      </c>
      <c r="B45" s="16">
        <v>41078</v>
      </c>
      <c r="C45" s="14" t="s">
        <v>54</v>
      </c>
      <c r="D45" s="14" t="s">
        <v>146</v>
      </c>
      <c r="E45" s="14" t="s">
        <v>147</v>
      </c>
      <c r="F45" s="14" t="s">
        <v>25</v>
      </c>
      <c r="G45" s="14"/>
      <c r="H45" s="14" t="s">
        <v>2</v>
      </c>
      <c r="I45" s="16">
        <v>41989</v>
      </c>
      <c r="J45" s="14" t="s">
        <v>57</v>
      </c>
      <c r="K45" s="14" t="s">
        <v>58</v>
      </c>
    </row>
    <row r="46" spans="1:11" ht="15.75" customHeight="1" x14ac:dyDescent="0.2">
      <c r="A46" s="14" t="s">
        <v>53</v>
      </c>
      <c r="B46" s="16">
        <v>41085</v>
      </c>
      <c r="C46" s="14" t="s">
        <v>54</v>
      </c>
      <c r="D46" s="14" t="s">
        <v>148</v>
      </c>
      <c r="E46" s="14" t="s">
        <v>149</v>
      </c>
      <c r="F46" s="14" t="s">
        <v>11</v>
      </c>
      <c r="G46" s="14" t="s">
        <v>24</v>
      </c>
      <c r="H46" s="14" t="s">
        <v>2</v>
      </c>
      <c r="I46" s="16">
        <v>41848</v>
      </c>
      <c r="J46" s="14" t="s">
        <v>57</v>
      </c>
      <c r="K46" s="14" t="s">
        <v>58</v>
      </c>
    </row>
    <row r="47" spans="1:11" ht="15.75" customHeight="1" x14ac:dyDescent="0.2">
      <c r="A47" s="14" t="s">
        <v>53</v>
      </c>
      <c r="B47" s="16">
        <v>41085</v>
      </c>
      <c r="C47" s="14" t="s">
        <v>54</v>
      </c>
      <c r="D47" s="14" t="s">
        <v>150</v>
      </c>
      <c r="E47" s="14" t="s">
        <v>151</v>
      </c>
      <c r="F47" s="14"/>
      <c r="G47" s="14"/>
      <c r="H47" s="14" t="s">
        <v>5</v>
      </c>
      <c r="I47" s="14"/>
      <c r="J47" s="14" t="s">
        <v>57</v>
      </c>
      <c r="K47" s="14" t="s">
        <v>58</v>
      </c>
    </row>
    <row r="48" spans="1:11" ht="15.75" customHeight="1" x14ac:dyDescent="0.2">
      <c r="A48" s="14" t="s">
        <v>53</v>
      </c>
      <c r="B48" s="16">
        <v>41087</v>
      </c>
      <c r="C48" s="14" t="s">
        <v>54</v>
      </c>
      <c r="D48" s="14" t="s">
        <v>154</v>
      </c>
      <c r="E48" s="14" t="s">
        <v>155</v>
      </c>
      <c r="F48" s="14" t="s">
        <v>22</v>
      </c>
      <c r="G48" s="14"/>
      <c r="H48" s="14" t="s">
        <v>2</v>
      </c>
      <c r="I48" s="16">
        <v>41597</v>
      </c>
      <c r="J48" s="14" t="s">
        <v>57</v>
      </c>
      <c r="K48" s="14" t="s">
        <v>58</v>
      </c>
    </row>
    <row r="49" spans="1:11" ht="15.75" customHeight="1" x14ac:dyDescent="0.2">
      <c r="A49" s="14" t="s">
        <v>53</v>
      </c>
      <c r="B49" s="16">
        <v>41088</v>
      </c>
      <c r="C49" s="14" t="s">
        <v>54</v>
      </c>
      <c r="D49" s="14" t="s">
        <v>156</v>
      </c>
      <c r="E49" s="14" t="s">
        <v>157</v>
      </c>
      <c r="F49" s="14"/>
      <c r="G49" s="14"/>
      <c r="H49" s="14" t="s">
        <v>5</v>
      </c>
      <c r="I49" s="14"/>
      <c r="J49" s="14" t="s">
        <v>57</v>
      </c>
      <c r="K49" s="14" t="s">
        <v>58</v>
      </c>
    </row>
    <row r="50" spans="1:11" ht="15.75" customHeight="1" x14ac:dyDescent="0.2">
      <c r="A50" s="14" t="s">
        <v>53</v>
      </c>
      <c r="B50" s="16">
        <v>41089</v>
      </c>
      <c r="C50" s="14" t="s">
        <v>54</v>
      </c>
      <c r="D50" s="14" t="s">
        <v>158</v>
      </c>
      <c r="E50" s="14" t="s">
        <v>159</v>
      </c>
      <c r="F50" s="14"/>
      <c r="G50" s="14"/>
      <c r="H50" s="14" t="s">
        <v>4</v>
      </c>
      <c r="I50" s="14"/>
      <c r="J50" s="14" t="s">
        <v>57</v>
      </c>
      <c r="K50" s="14" t="s">
        <v>58</v>
      </c>
    </row>
    <row r="51" spans="1:11" ht="15.75" customHeight="1" x14ac:dyDescent="0.2">
      <c r="A51" s="14" t="s">
        <v>53</v>
      </c>
      <c r="B51" s="16">
        <v>41306</v>
      </c>
      <c r="C51" s="14" t="s">
        <v>54</v>
      </c>
      <c r="D51" s="14" t="s">
        <v>160</v>
      </c>
      <c r="E51" s="14" t="s">
        <v>161</v>
      </c>
      <c r="F51" s="14" t="s">
        <v>21</v>
      </c>
      <c r="G51" s="14"/>
      <c r="H51" s="14" t="s">
        <v>2</v>
      </c>
      <c r="I51" s="16">
        <v>41989</v>
      </c>
      <c r="J51" s="14" t="s">
        <v>57</v>
      </c>
      <c r="K51" s="14" t="s">
        <v>58</v>
      </c>
    </row>
    <row r="52" spans="1:11" ht="15.75" customHeight="1" x14ac:dyDescent="0.2">
      <c r="A52" s="14" t="s">
        <v>53</v>
      </c>
      <c r="B52" s="16">
        <v>41306</v>
      </c>
      <c r="C52" s="14" t="s">
        <v>54</v>
      </c>
      <c r="D52" s="14" t="s">
        <v>162</v>
      </c>
      <c r="E52" s="14" t="s">
        <v>163</v>
      </c>
      <c r="F52" s="14" t="s">
        <v>11</v>
      </c>
      <c r="G52" s="14"/>
      <c r="H52" s="14" t="s">
        <v>2</v>
      </c>
      <c r="I52" s="16">
        <v>42185</v>
      </c>
      <c r="J52" s="14" t="s">
        <v>57</v>
      </c>
      <c r="K52" s="14" t="s">
        <v>58</v>
      </c>
    </row>
    <row r="53" spans="1:11" ht="15.75" customHeight="1" x14ac:dyDescent="0.2">
      <c r="A53" s="14" t="s">
        <v>53</v>
      </c>
      <c r="B53" s="16">
        <v>41306</v>
      </c>
      <c r="C53" s="14" t="s">
        <v>54</v>
      </c>
      <c r="D53" s="14" t="s">
        <v>164</v>
      </c>
      <c r="E53" s="14" t="s">
        <v>165</v>
      </c>
      <c r="F53" s="14" t="s">
        <v>9</v>
      </c>
      <c r="G53" s="14"/>
      <c r="H53" s="14" t="s">
        <v>2</v>
      </c>
      <c r="I53" s="16">
        <v>41942</v>
      </c>
      <c r="J53" s="14" t="s">
        <v>57</v>
      </c>
      <c r="K53" s="14" t="s">
        <v>58</v>
      </c>
    </row>
    <row r="54" spans="1:11" ht="15.75" customHeight="1" x14ac:dyDescent="0.2">
      <c r="A54" s="14" t="s">
        <v>53</v>
      </c>
      <c r="B54" s="16">
        <v>41306</v>
      </c>
      <c r="C54" s="14" t="s">
        <v>54</v>
      </c>
      <c r="D54" s="14" t="s">
        <v>171</v>
      </c>
      <c r="E54" s="14" t="s">
        <v>172</v>
      </c>
      <c r="F54" s="14" t="s">
        <v>23</v>
      </c>
      <c r="G54" s="14"/>
      <c r="H54" s="14" t="s">
        <v>2</v>
      </c>
      <c r="I54" s="16">
        <v>41989</v>
      </c>
      <c r="J54" s="14" t="s">
        <v>57</v>
      </c>
      <c r="K54" s="14" t="s">
        <v>58</v>
      </c>
    </row>
    <row r="55" spans="1:11" ht="15.75" customHeight="1" x14ac:dyDescent="0.2">
      <c r="A55" s="14" t="s">
        <v>53</v>
      </c>
      <c r="B55" s="16">
        <v>41306</v>
      </c>
      <c r="C55" s="14" t="s">
        <v>54</v>
      </c>
      <c r="D55" s="14" t="s">
        <v>166</v>
      </c>
      <c r="E55" s="14" t="s">
        <v>167</v>
      </c>
      <c r="F55" s="14" t="s">
        <v>15</v>
      </c>
      <c r="G55" s="14"/>
      <c r="H55" s="14" t="s">
        <v>2</v>
      </c>
      <c r="I55" s="16">
        <v>42087</v>
      </c>
      <c r="J55" s="14" t="s">
        <v>168</v>
      </c>
      <c r="K55" s="14" t="s">
        <v>58</v>
      </c>
    </row>
    <row r="56" spans="1:11" ht="15.75" customHeight="1" x14ac:dyDescent="0.2">
      <c r="A56" s="14" t="s">
        <v>53</v>
      </c>
      <c r="B56" s="16">
        <v>41306</v>
      </c>
      <c r="C56" s="14" t="s">
        <v>54</v>
      </c>
      <c r="D56" s="14" t="s">
        <v>169</v>
      </c>
      <c r="E56" s="14" t="s">
        <v>170</v>
      </c>
      <c r="F56" s="14" t="s">
        <v>11</v>
      </c>
      <c r="G56" s="14"/>
      <c r="H56" s="14" t="s">
        <v>2</v>
      </c>
      <c r="I56" s="16">
        <v>42061</v>
      </c>
      <c r="J56" s="14" t="s">
        <v>57</v>
      </c>
      <c r="K56" s="14" t="s">
        <v>58</v>
      </c>
    </row>
    <row r="57" spans="1:11" ht="15.75" customHeight="1" x14ac:dyDescent="0.2">
      <c r="A57" s="14" t="s">
        <v>53</v>
      </c>
      <c r="B57" s="16">
        <v>41306</v>
      </c>
      <c r="C57" s="14" t="s">
        <v>54</v>
      </c>
      <c r="D57" s="14" t="s">
        <v>173</v>
      </c>
      <c r="E57" s="14" t="s">
        <v>174</v>
      </c>
      <c r="F57" s="14"/>
      <c r="G57" s="14"/>
      <c r="H57" s="14" t="s">
        <v>5</v>
      </c>
      <c r="I57" s="14"/>
      <c r="J57" s="14" t="s">
        <v>57</v>
      </c>
      <c r="K57" s="14" t="s">
        <v>58</v>
      </c>
    </row>
    <row r="58" spans="1:11" ht="15.75" customHeight="1" x14ac:dyDescent="0.2">
      <c r="A58" s="14" t="s">
        <v>53</v>
      </c>
      <c r="B58" s="16">
        <v>41306</v>
      </c>
      <c r="C58" s="14" t="s">
        <v>54</v>
      </c>
      <c r="D58" s="14" t="s">
        <v>175</v>
      </c>
      <c r="E58" s="14" t="s">
        <v>176</v>
      </c>
      <c r="F58" s="14" t="s">
        <v>15</v>
      </c>
      <c r="G58" s="14"/>
      <c r="H58" s="14" t="s">
        <v>2</v>
      </c>
      <c r="I58" s="16">
        <v>42065</v>
      </c>
      <c r="J58" s="14" t="s">
        <v>57</v>
      </c>
      <c r="K58" s="14" t="s">
        <v>58</v>
      </c>
    </row>
    <row r="59" spans="1:11" ht="15.75" customHeight="1" x14ac:dyDescent="0.2">
      <c r="A59" s="14" t="s">
        <v>53</v>
      </c>
      <c r="B59" s="16">
        <v>41306</v>
      </c>
      <c r="C59" s="14" t="s">
        <v>54</v>
      </c>
      <c r="D59" s="14" t="s">
        <v>183</v>
      </c>
      <c r="E59" s="14" t="s">
        <v>184</v>
      </c>
      <c r="F59" s="14" t="s">
        <v>21</v>
      </c>
      <c r="G59" s="14"/>
      <c r="H59" s="14" t="s">
        <v>2</v>
      </c>
      <c r="I59" s="16">
        <v>42079</v>
      </c>
      <c r="J59" s="14" t="s">
        <v>57</v>
      </c>
      <c r="K59" s="14" t="s">
        <v>58</v>
      </c>
    </row>
    <row r="60" spans="1:11" ht="15.75" customHeight="1" x14ac:dyDescent="0.2">
      <c r="A60" s="14" t="s">
        <v>53</v>
      </c>
      <c r="B60" s="16">
        <v>41306</v>
      </c>
      <c r="C60" s="14" t="s">
        <v>54</v>
      </c>
      <c r="D60" s="14" t="s">
        <v>177</v>
      </c>
      <c r="E60" s="14" t="s">
        <v>178</v>
      </c>
      <c r="F60" s="14" t="s">
        <v>22</v>
      </c>
      <c r="G60" s="14"/>
      <c r="H60" s="14" t="s">
        <v>2</v>
      </c>
      <c r="I60" s="16">
        <v>42032</v>
      </c>
      <c r="J60" s="14" t="s">
        <v>57</v>
      </c>
      <c r="K60" s="14" t="s">
        <v>58</v>
      </c>
    </row>
    <row r="61" spans="1:11" ht="15.75" customHeight="1" x14ac:dyDescent="0.2">
      <c r="A61" s="14" t="s">
        <v>53</v>
      </c>
      <c r="B61" s="16">
        <v>41306</v>
      </c>
      <c r="C61" s="14" t="s">
        <v>54</v>
      </c>
      <c r="D61" s="14" t="s">
        <v>179</v>
      </c>
      <c r="E61" s="14" t="s">
        <v>180</v>
      </c>
      <c r="F61" s="14" t="s">
        <v>8</v>
      </c>
      <c r="G61" s="14"/>
      <c r="H61" s="14" t="s">
        <v>2</v>
      </c>
      <c r="I61" s="16">
        <v>42066</v>
      </c>
      <c r="J61" s="14" t="s">
        <v>57</v>
      </c>
      <c r="K61" s="14" t="s">
        <v>58</v>
      </c>
    </row>
    <row r="62" spans="1:11" ht="15.75" customHeight="1" x14ac:dyDescent="0.2">
      <c r="A62" s="14" t="s">
        <v>53</v>
      </c>
      <c r="B62" s="16">
        <v>41306</v>
      </c>
      <c r="C62" s="14" t="s">
        <v>54</v>
      </c>
      <c r="D62" s="14" t="s">
        <v>181</v>
      </c>
      <c r="E62" s="14" t="s">
        <v>182</v>
      </c>
      <c r="F62" s="14"/>
      <c r="G62" s="14"/>
      <c r="H62" s="14" t="s">
        <v>5</v>
      </c>
      <c r="I62" s="14"/>
      <c r="J62" s="14" t="s">
        <v>57</v>
      </c>
      <c r="K62" s="14" t="s">
        <v>58</v>
      </c>
    </row>
    <row r="63" spans="1:11" ht="15.75" customHeight="1" x14ac:dyDescent="0.2">
      <c r="A63" s="14" t="s">
        <v>53</v>
      </c>
      <c r="B63" s="16">
        <v>41323</v>
      </c>
      <c r="C63" s="14" t="s">
        <v>54</v>
      </c>
      <c r="D63" s="14" t="s">
        <v>152</v>
      </c>
      <c r="E63" s="14" t="s">
        <v>153</v>
      </c>
      <c r="F63" s="14" t="s">
        <v>25</v>
      </c>
      <c r="G63" s="14"/>
      <c r="H63" s="14" t="s">
        <v>2</v>
      </c>
      <c r="I63" s="16">
        <v>41989</v>
      </c>
      <c r="J63" s="14" t="s">
        <v>57</v>
      </c>
      <c r="K63" s="14" t="s">
        <v>58</v>
      </c>
    </row>
    <row r="64" spans="1:11" ht="15.75" customHeight="1" x14ac:dyDescent="0.2">
      <c r="A64" s="14" t="s">
        <v>53</v>
      </c>
      <c r="B64" s="16">
        <v>41456</v>
      </c>
      <c r="C64" s="14" t="s">
        <v>54</v>
      </c>
      <c r="D64" s="14" t="s">
        <v>189</v>
      </c>
      <c r="E64" s="14" t="s">
        <v>190</v>
      </c>
      <c r="F64" s="14"/>
      <c r="G64" s="14"/>
      <c r="H64" s="14" t="s">
        <v>5</v>
      </c>
      <c r="I64" s="14"/>
      <c r="J64" s="14" t="s">
        <v>57</v>
      </c>
      <c r="K64" s="14" t="s">
        <v>58</v>
      </c>
    </row>
    <row r="65" spans="1:11" ht="15.75" customHeight="1" x14ac:dyDescent="0.2">
      <c r="A65" s="14" t="s">
        <v>53</v>
      </c>
      <c r="B65" s="16">
        <v>41456</v>
      </c>
      <c r="C65" s="14" t="s">
        <v>54</v>
      </c>
      <c r="D65" s="14" t="s">
        <v>185</v>
      </c>
      <c r="E65" s="14" t="s">
        <v>186</v>
      </c>
      <c r="F65" s="14" t="s">
        <v>24</v>
      </c>
      <c r="G65" s="14"/>
      <c r="H65" s="14" t="s">
        <v>2</v>
      </c>
      <c r="I65" s="16">
        <v>42717</v>
      </c>
      <c r="J65" s="14" t="s">
        <v>57</v>
      </c>
      <c r="K65" s="14" t="s">
        <v>58</v>
      </c>
    </row>
    <row r="66" spans="1:11" ht="15.75" customHeight="1" x14ac:dyDescent="0.2">
      <c r="A66" s="14" t="s">
        <v>53</v>
      </c>
      <c r="B66" s="16">
        <v>41456</v>
      </c>
      <c r="C66" s="14" t="s">
        <v>54</v>
      </c>
      <c r="D66" s="14" t="s">
        <v>187</v>
      </c>
      <c r="E66" s="14" t="s">
        <v>188</v>
      </c>
      <c r="F66" s="14" t="s">
        <v>21</v>
      </c>
      <c r="G66" s="14"/>
      <c r="H66" s="14" t="s">
        <v>2</v>
      </c>
      <c r="I66" s="16">
        <v>42242</v>
      </c>
      <c r="J66" s="14" t="s">
        <v>57</v>
      </c>
      <c r="K66" s="14" t="s">
        <v>58</v>
      </c>
    </row>
    <row r="67" spans="1:11" ht="15.75" customHeight="1" x14ac:dyDescent="0.2">
      <c r="A67" s="14" t="s">
        <v>53</v>
      </c>
      <c r="B67" s="16">
        <v>41457</v>
      </c>
      <c r="C67" s="14" t="s">
        <v>54</v>
      </c>
      <c r="D67" s="14" t="s">
        <v>192</v>
      </c>
      <c r="E67" s="14" t="s">
        <v>193</v>
      </c>
      <c r="F67" s="14"/>
      <c r="G67" s="14"/>
      <c r="H67" s="14" t="s">
        <v>5</v>
      </c>
      <c r="I67" s="14"/>
      <c r="J67" s="14" t="s">
        <v>57</v>
      </c>
      <c r="K67" s="14" t="s">
        <v>58</v>
      </c>
    </row>
    <row r="68" spans="1:11" ht="15.75" customHeight="1" x14ac:dyDescent="0.2">
      <c r="A68" s="14" t="s">
        <v>53</v>
      </c>
      <c r="B68" s="16">
        <v>41457</v>
      </c>
      <c r="C68" s="14" t="s">
        <v>54</v>
      </c>
      <c r="D68" s="14" t="s">
        <v>191</v>
      </c>
      <c r="E68" s="14"/>
      <c r="F68" s="14" t="s">
        <v>22</v>
      </c>
      <c r="G68" s="14"/>
      <c r="H68" s="14" t="s">
        <v>2</v>
      </c>
      <c r="I68" s="16">
        <v>42025</v>
      </c>
      <c r="J68" s="14" t="s">
        <v>57</v>
      </c>
      <c r="K68" s="14" t="s">
        <v>58</v>
      </c>
    </row>
    <row r="69" spans="1:11" ht="15.75" customHeight="1" x14ac:dyDescent="0.2">
      <c r="A69" s="14" t="s">
        <v>53</v>
      </c>
      <c r="B69" s="16">
        <v>41458</v>
      </c>
      <c r="C69" s="14" t="s">
        <v>54</v>
      </c>
      <c r="D69" s="14" t="s">
        <v>194</v>
      </c>
      <c r="E69" s="14" t="s">
        <v>195</v>
      </c>
      <c r="F69" s="14" t="s">
        <v>24</v>
      </c>
      <c r="G69" s="14"/>
      <c r="H69" s="14" t="s">
        <v>2</v>
      </c>
      <c r="I69" s="16">
        <v>42921</v>
      </c>
      <c r="J69" s="14" t="s">
        <v>57</v>
      </c>
      <c r="K69" s="14" t="s">
        <v>58</v>
      </c>
    </row>
    <row r="70" spans="1:11" ht="15.75" customHeight="1" x14ac:dyDescent="0.2">
      <c r="A70" s="14" t="s">
        <v>53</v>
      </c>
      <c r="B70" s="16">
        <v>41458</v>
      </c>
      <c r="C70" s="14" t="s">
        <v>54</v>
      </c>
      <c r="D70" s="14" t="s">
        <v>196</v>
      </c>
      <c r="E70" s="14"/>
      <c r="F70" s="14" t="s">
        <v>11</v>
      </c>
      <c r="G70" s="14"/>
      <c r="H70" s="14" t="s">
        <v>2</v>
      </c>
      <c r="I70" s="16">
        <v>42216</v>
      </c>
      <c r="J70" s="14" t="s">
        <v>57</v>
      </c>
      <c r="K70" s="14" t="s">
        <v>58</v>
      </c>
    </row>
    <row r="71" spans="1:11" ht="15.75" customHeight="1" x14ac:dyDescent="0.2">
      <c r="A71" s="14" t="s">
        <v>53</v>
      </c>
      <c r="B71" s="16">
        <v>41458</v>
      </c>
      <c r="C71" s="14" t="s">
        <v>54</v>
      </c>
      <c r="D71" s="14" t="s">
        <v>197</v>
      </c>
      <c r="E71" s="14" t="s">
        <v>198</v>
      </c>
      <c r="F71" s="14"/>
      <c r="G71" s="14"/>
      <c r="H71" s="14" t="s">
        <v>5</v>
      </c>
      <c r="I71" s="14"/>
      <c r="J71" s="14" t="s">
        <v>57</v>
      </c>
      <c r="K71" s="14" t="s">
        <v>58</v>
      </c>
    </row>
    <row r="72" spans="1:11" ht="15.75" customHeight="1" x14ac:dyDescent="0.2">
      <c r="A72" s="14" t="s">
        <v>53</v>
      </c>
      <c r="B72" s="16">
        <v>41459</v>
      </c>
      <c r="C72" s="14" t="s">
        <v>54</v>
      </c>
      <c r="D72" s="14" t="s">
        <v>209</v>
      </c>
      <c r="E72" s="14" t="s">
        <v>210</v>
      </c>
      <c r="F72" s="14" t="s">
        <v>12</v>
      </c>
      <c r="G72" s="14"/>
      <c r="H72" s="14" t="s">
        <v>2</v>
      </c>
      <c r="I72" s="16">
        <v>42401</v>
      </c>
      <c r="J72" s="14" t="s">
        <v>57</v>
      </c>
      <c r="K72" s="14" t="s">
        <v>58</v>
      </c>
    </row>
    <row r="73" spans="1:11" ht="15.75" customHeight="1" x14ac:dyDescent="0.2">
      <c r="A73" s="14" t="s">
        <v>53</v>
      </c>
      <c r="B73" s="16">
        <v>41459</v>
      </c>
      <c r="C73" s="14" t="s">
        <v>54</v>
      </c>
      <c r="D73" s="14" t="s">
        <v>199</v>
      </c>
      <c r="E73" s="14" t="s">
        <v>200</v>
      </c>
      <c r="F73" s="14" t="s">
        <v>11</v>
      </c>
      <c r="G73" s="14"/>
      <c r="H73" s="14" t="s">
        <v>2</v>
      </c>
      <c r="I73" s="16">
        <v>42213</v>
      </c>
      <c r="J73" s="14" t="s">
        <v>57</v>
      </c>
      <c r="K73" s="14" t="s">
        <v>58</v>
      </c>
    </row>
    <row r="74" spans="1:11" ht="15.75" customHeight="1" x14ac:dyDescent="0.2">
      <c r="A74" s="14" t="s">
        <v>53</v>
      </c>
      <c r="B74" s="16">
        <v>41459</v>
      </c>
      <c r="C74" s="14" t="s">
        <v>54</v>
      </c>
      <c r="D74" s="14" t="s">
        <v>207</v>
      </c>
      <c r="E74" s="14" t="s">
        <v>208</v>
      </c>
      <c r="F74" s="14" t="s">
        <v>8</v>
      </c>
      <c r="G74" s="14"/>
      <c r="H74" s="14" t="s">
        <v>2</v>
      </c>
      <c r="I74" s="16">
        <v>42193</v>
      </c>
      <c r="J74" s="14" t="s">
        <v>57</v>
      </c>
      <c r="K74" s="14" t="s">
        <v>58</v>
      </c>
    </row>
    <row r="75" spans="1:11" ht="15.75" customHeight="1" x14ac:dyDescent="0.2">
      <c r="A75" s="14" t="s">
        <v>53</v>
      </c>
      <c r="B75" s="16">
        <v>41459</v>
      </c>
      <c r="C75" s="14" t="s">
        <v>54</v>
      </c>
      <c r="D75" s="14" t="s">
        <v>205</v>
      </c>
      <c r="E75" s="14" t="s">
        <v>206</v>
      </c>
      <c r="F75" s="14" t="s">
        <v>23</v>
      </c>
      <c r="G75" s="14"/>
      <c r="H75" s="14" t="s">
        <v>2</v>
      </c>
      <c r="I75" s="16">
        <v>42216</v>
      </c>
      <c r="J75" s="14" t="s">
        <v>57</v>
      </c>
      <c r="K75" s="14" t="s">
        <v>58</v>
      </c>
    </row>
    <row r="76" spans="1:11" ht="15.75" customHeight="1" x14ac:dyDescent="0.2">
      <c r="A76" s="14" t="s">
        <v>53</v>
      </c>
      <c r="B76" s="16">
        <v>41459</v>
      </c>
      <c r="C76" s="14" t="s">
        <v>54</v>
      </c>
      <c r="D76" s="14" t="s">
        <v>201</v>
      </c>
      <c r="E76" s="14" t="s">
        <v>202</v>
      </c>
      <c r="F76" s="14" t="s">
        <v>9</v>
      </c>
      <c r="G76" s="14"/>
      <c r="H76" s="14" t="s">
        <v>2</v>
      </c>
      <c r="I76" s="16">
        <v>42211</v>
      </c>
      <c r="J76" s="14" t="s">
        <v>57</v>
      </c>
      <c r="K76" s="14" t="s">
        <v>58</v>
      </c>
    </row>
    <row r="77" spans="1:11" ht="15.75" customHeight="1" x14ac:dyDescent="0.2">
      <c r="A77" s="14" t="s">
        <v>53</v>
      </c>
      <c r="B77" s="16">
        <v>41459</v>
      </c>
      <c r="C77" s="14" t="s">
        <v>54</v>
      </c>
      <c r="D77" s="14" t="s">
        <v>203</v>
      </c>
      <c r="E77" s="14" t="s">
        <v>204</v>
      </c>
      <c r="F77" s="14" t="s">
        <v>21</v>
      </c>
      <c r="G77" s="14"/>
      <c r="H77" s="14" t="s">
        <v>2</v>
      </c>
      <c r="I77" s="16">
        <v>42320</v>
      </c>
      <c r="J77" s="14" t="s">
        <v>57</v>
      </c>
      <c r="K77" s="14" t="s">
        <v>58</v>
      </c>
    </row>
    <row r="78" spans="1:11" ht="15.75" customHeight="1" x14ac:dyDescent="0.2">
      <c r="A78" s="14" t="s">
        <v>53</v>
      </c>
      <c r="B78" s="16">
        <v>41460</v>
      </c>
      <c r="C78" s="14" t="s">
        <v>54</v>
      </c>
      <c r="D78" s="14" t="s">
        <v>213</v>
      </c>
      <c r="E78" s="14" t="s">
        <v>214</v>
      </c>
      <c r="F78" s="14" t="s">
        <v>13</v>
      </c>
      <c r="G78" s="14"/>
      <c r="H78" s="14" t="s">
        <v>2</v>
      </c>
      <c r="I78" s="16">
        <v>42318</v>
      </c>
      <c r="J78" s="14" t="s">
        <v>57</v>
      </c>
      <c r="K78" s="14" t="s">
        <v>58</v>
      </c>
    </row>
    <row r="79" spans="1:11" ht="15.75" customHeight="1" x14ac:dyDescent="0.2">
      <c r="A79" s="14" t="s">
        <v>53</v>
      </c>
      <c r="B79" s="16">
        <v>41460</v>
      </c>
      <c r="C79" s="14" t="s">
        <v>54</v>
      </c>
      <c r="D79" s="14" t="s">
        <v>211</v>
      </c>
      <c r="E79" s="14" t="s">
        <v>212</v>
      </c>
      <c r="F79" s="14" t="s">
        <v>25</v>
      </c>
      <c r="G79" s="14"/>
      <c r="H79" s="14" t="s">
        <v>2</v>
      </c>
      <c r="I79" s="16">
        <v>41989</v>
      </c>
      <c r="J79" s="14" t="s">
        <v>57</v>
      </c>
      <c r="K79" s="14" t="s">
        <v>58</v>
      </c>
    </row>
    <row r="80" spans="1:11" ht="15.75" customHeight="1" x14ac:dyDescent="0.2">
      <c r="A80" s="14" t="s">
        <v>53</v>
      </c>
      <c r="B80" s="16">
        <v>41461</v>
      </c>
      <c r="C80" s="14" t="s">
        <v>54</v>
      </c>
      <c r="D80" s="14" t="s">
        <v>215</v>
      </c>
      <c r="E80" s="14" t="s">
        <v>216</v>
      </c>
      <c r="F80" s="14"/>
      <c r="G80" s="14"/>
      <c r="H80" s="14" t="s">
        <v>5</v>
      </c>
      <c r="I80" s="14"/>
      <c r="J80" s="14" t="s">
        <v>57</v>
      </c>
      <c r="K80" s="14" t="s">
        <v>58</v>
      </c>
    </row>
    <row r="81" spans="1:11" ht="15.75" customHeight="1" x14ac:dyDescent="0.2">
      <c r="A81" s="14" t="s">
        <v>53</v>
      </c>
      <c r="B81" s="16">
        <v>41690</v>
      </c>
      <c r="C81" s="14" t="s">
        <v>54</v>
      </c>
      <c r="D81" s="14" t="s">
        <v>217</v>
      </c>
      <c r="E81" s="14" t="s">
        <v>218</v>
      </c>
      <c r="F81" s="14" t="s">
        <v>8</v>
      </c>
      <c r="G81" s="14"/>
      <c r="H81" s="14" t="s">
        <v>2</v>
      </c>
      <c r="I81" s="16">
        <v>42347</v>
      </c>
      <c r="J81" s="14" t="s">
        <v>57</v>
      </c>
      <c r="K81" s="14" t="s">
        <v>58</v>
      </c>
    </row>
    <row r="82" spans="1:11" ht="15.75" customHeight="1" x14ac:dyDescent="0.2">
      <c r="A82" s="14" t="s">
        <v>53</v>
      </c>
      <c r="B82" s="16">
        <v>41690</v>
      </c>
      <c r="C82" s="14" t="s">
        <v>54</v>
      </c>
      <c r="D82" s="14" t="s">
        <v>219</v>
      </c>
      <c r="E82" s="14" t="s">
        <v>220</v>
      </c>
      <c r="F82" s="14" t="s">
        <v>12</v>
      </c>
      <c r="G82" s="14"/>
      <c r="H82" s="14" t="s">
        <v>2</v>
      </c>
      <c r="I82" s="16">
        <v>42548</v>
      </c>
      <c r="J82" s="14" t="s">
        <v>57</v>
      </c>
      <c r="K82" s="14" t="s">
        <v>58</v>
      </c>
    </row>
    <row r="83" spans="1:11" ht="15.75" customHeight="1" x14ac:dyDescent="0.2">
      <c r="A83" s="14" t="s">
        <v>53</v>
      </c>
      <c r="B83" s="16">
        <v>41690</v>
      </c>
      <c r="C83" s="14" t="s">
        <v>54</v>
      </c>
      <c r="D83" s="14" t="s">
        <v>221</v>
      </c>
      <c r="E83" s="14" t="s">
        <v>222</v>
      </c>
      <c r="F83" s="14"/>
      <c r="G83" s="14"/>
      <c r="H83" s="14" t="s">
        <v>5</v>
      </c>
      <c r="I83" s="14"/>
      <c r="J83" s="14" t="s">
        <v>57</v>
      </c>
      <c r="K83" s="14" t="s">
        <v>58</v>
      </c>
    </row>
    <row r="84" spans="1:11" ht="15.75" customHeight="1" x14ac:dyDescent="0.2">
      <c r="A84" s="14" t="s">
        <v>53</v>
      </c>
      <c r="B84" s="16">
        <v>41690</v>
      </c>
      <c r="C84" s="14" t="s">
        <v>54</v>
      </c>
      <c r="D84" s="14" t="s">
        <v>225</v>
      </c>
      <c r="E84" s="14" t="s">
        <v>226</v>
      </c>
      <c r="F84" s="14" t="s">
        <v>13</v>
      </c>
      <c r="G84" s="14"/>
      <c r="H84" s="14" t="s">
        <v>2</v>
      </c>
      <c r="I84" s="16">
        <v>42397</v>
      </c>
      <c r="J84" s="14" t="s">
        <v>57</v>
      </c>
      <c r="K84" s="14" t="s">
        <v>58</v>
      </c>
    </row>
    <row r="85" spans="1:11" ht="15.75" customHeight="1" x14ac:dyDescent="0.2">
      <c r="A85" s="14" t="s">
        <v>53</v>
      </c>
      <c r="B85" s="16">
        <v>41690</v>
      </c>
      <c r="C85" s="14" t="s">
        <v>54</v>
      </c>
      <c r="D85" s="14" t="s">
        <v>223</v>
      </c>
      <c r="E85" s="14" t="s">
        <v>224</v>
      </c>
      <c r="F85" s="14" t="s">
        <v>12</v>
      </c>
      <c r="G85" s="14"/>
      <c r="H85" s="14" t="s">
        <v>2</v>
      </c>
      <c r="I85" s="16">
        <v>42401</v>
      </c>
      <c r="J85" s="14" t="s">
        <v>57</v>
      </c>
      <c r="K85" s="14" t="s">
        <v>58</v>
      </c>
    </row>
    <row r="86" spans="1:11" ht="15.75" customHeight="1" x14ac:dyDescent="0.2">
      <c r="A86" s="14" t="s">
        <v>53</v>
      </c>
      <c r="B86" s="16">
        <v>41836</v>
      </c>
      <c r="C86" s="14" t="s">
        <v>54</v>
      </c>
      <c r="D86" s="14" t="s">
        <v>227</v>
      </c>
      <c r="E86" s="14" t="s">
        <v>228</v>
      </c>
      <c r="F86" s="14" t="s">
        <v>12</v>
      </c>
      <c r="G86" s="14"/>
      <c r="H86" s="14" t="s">
        <v>2</v>
      </c>
      <c r="I86" s="16">
        <v>42396</v>
      </c>
      <c r="J86" s="14" t="s">
        <v>168</v>
      </c>
      <c r="K86" s="14" t="s">
        <v>58</v>
      </c>
    </row>
    <row r="87" spans="1:11" ht="15.75" customHeight="1" x14ac:dyDescent="0.2">
      <c r="A87" s="14" t="s">
        <v>53</v>
      </c>
      <c r="B87" s="16">
        <v>41837</v>
      </c>
      <c r="C87" s="14" t="s">
        <v>54</v>
      </c>
      <c r="D87" s="14" t="s">
        <v>229</v>
      </c>
      <c r="E87" s="14" t="s">
        <v>230</v>
      </c>
      <c r="F87" s="14" t="s">
        <v>11</v>
      </c>
      <c r="G87" s="14"/>
      <c r="H87" s="14" t="s">
        <v>2</v>
      </c>
      <c r="I87" s="16">
        <v>42578</v>
      </c>
      <c r="J87" s="14" t="s">
        <v>57</v>
      </c>
      <c r="K87" s="14" t="s">
        <v>58</v>
      </c>
    </row>
    <row r="88" spans="1:11" ht="15.75" customHeight="1" x14ac:dyDescent="0.2">
      <c r="A88" s="14" t="s">
        <v>53</v>
      </c>
      <c r="B88" s="16">
        <v>41837</v>
      </c>
      <c r="C88" s="14" t="s">
        <v>54</v>
      </c>
      <c r="D88" s="14" t="s">
        <v>231</v>
      </c>
      <c r="E88" s="14" t="s">
        <v>232</v>
      </c>
      <c r="F88" s="14" t="s">
        <v>11</v>
      </c>
      <c r="G88" s="14"/>
      <c r="H88" s="14" t="s">
        <v>2</v>
      </c>
      <c r="I88" s="16">
        <v>42580</v>
      </c>
      <c r="J88" s="14" t="s">
        <v>57</v>
      </c>
      <c r="K88" s="14" t="s">
        <v>58</v>
      </c>
    </row>
    <row r="89" spans="1:11" ht="15.75" customHeight="1" x14ac:dyDescent="0.2">
      <c r="A89" s="14" t="s">
        <v>53</v>
      </c>
      <c r="B89" s="16">
        <v>41838</v>
      </c>
      <c r="C89" s="14" t="s">
        <v>54</v>
      </c>
      <c r="D89" s="14" t="s">
        <v>235</v>
      </c>
      <c r="E89" s="14" t="s">
        <v>236</v>
      </c>
      <c r="F89" s="14" t="s">
        <v>23</v>
      </c>
      <c r="G89" s="14"/>
      <c r="H89" s="14" t="s">
        <v>2</v>
      </c>
      <c r="I89" s="16">
        <v>42718</v>
      </c>
      <c r="J89" s="14" t="s">
        <v>57</v>
      </c>
      <c r="K89" s="14" t="s">
        <v>58</v>
      </c>
    </row>
    <row r="90" spans="1:11" ht="15.75" customHeight="1" x14ac:dyDescent="0.2">
      <c r="A90" s="14" t="s">
        <v>53</v>
      </c>
      <c r="B90" s="16">
        <v>41838</v>
      </c>
      <c r="C90" s="14" t="s">
        <v>54</v>
      </c>
      <c r="D90" s="14" t="s">
        <v>233</v>
      </c>
      <c r="E90" s="14" t="s">
        <v>234</v>
      </c>
      <c r="F90" s="14" t="s">
        <v>12</v>
      </c>
      <c r="G90" s="14"/>
      <c r="H90" s="14" t="s">
        <v>2</v>
      </c>
      <c r="I90" s="16">
        <v>42611</v>
      </c>
      <c r="J90" s="14" t="s">
        <v>57</v>
      </c>
      <c r="K90" s="14" t="s">
        <v>58</v>
      </c>
    </row>
    <row r="91" spans="1:11" ht="15.75" customHeight="1" x14ac:dyDescent="0.2">
      <c r="A91" s="14" t="s">
        <v>53</v>
      </c>
      <c r="B91" s="16">
        <v>41838</v>
      </c>
      <c r="C91" s="14" t="s">
        <v>54</v>
      </c>
      <c r="D91" s="14" t="s">
        <v>237</v>
      </c>
      <c r="E91" s="14" t="s">
        <v>238</v>
      </c>
      <c r="F91" s="14" t="s">
        <v>10</v>
      </c>
      <c r="G91" s="14"/>
      <c r="H91" s="14" t="s">
        <v>2</v>
      </c>
      <c r="I91" s="16">
        <v>42641</v>
      </c>
      <c r="J91" s="14" t="s">
        <v>57</v>
      </c>
      <c r="K91" s="14" t="s">
        <v>58</v>
      </c>
    </row>
    <row r="92" spans="1:11" ht="15.75" customHeight="1" x14ac:dyDescent="0.2">
      <c r="A92" s="14" t="s">
        <v>53</v>
      </c>
      <c r="B92" s="16">
        <v>41838</v>
      </c>
      <c r="C92" s="14" t="s">
        <v>54</v>
      </c>
      <c r="D92" s="14" t="s">
        <v>239</v>
      </c>
      <c r="E92" s="14" t="s">
        <v>240</v>
      </c>
      <c r="F92" s="14"/>
      <c r="G92" s="14"/>
      <c r="H92" s="14" t="s">
        <v>5</v>
      </c>
      <c r="I92" s="14"/>
      <c r="J92" s="14" t="s">
        <v>57</v>
      </c>
      <c r="K92" s="14" t="s">
        <v>58</v>
      </c>
    </row>
    <row r="93" spans="1:11" ht="15.75" customHeight="1" x14ac:dyDescent="0.2">
      <c r="A93" s="14" t="s">
        <v>53</v>
      </c>
      <c r="B93" s="16">
        <v>41841</v>
      </c>
      <c r="C93" s="14" t="s">
        <v>54</v>
      </c>
      <c r="D93" s="14" t="s">
        <v>241</v>
      </c>
      <c r="E93" s="14" t="s">
        <v>242</v>
      </c>
      <c r="F93" s="14" t="s">
        <v>24</v>
      </c>
      <c r="G93" s="14"/>
      <c r="H93" s="14" t="s">
        <v>2</v>
      </c>
      <c r="I93" s="16">
        <v>42717</v>
      </c>
      <c r="J93" s="14" t="s">
        <v>243</v>
      </c>
      <c r="K93" s="14" t="s">
        <v>58</v>
      </c>
    </row>
    <row r="94" spans="1:11" ht="15.75" customHeight="1" x14ac:dyDescent="0.2">
      <c r="A94" s="14" t="s">
        <v>53</v>
      </c>
      <c r="B94" s="16">
        <v>41842</v>
      </c>
      <c r="C94" s="14" t="s">
        <v>54</v>
      </c>
      <c r="D94" s="14" t="s">
        <v>246</v>
      </c>
      <c r="E94" s="14" t="s">
        <v>247</v>
      </c>
      <c r="F94" s="14" t="s">
        <v>13</v>
      </c>
      <c r="G94" s="14"/>
      <c r="H94" s="14" t="s">
        <v>2</v>
      </c>
      <c r="I94" s="16">
        <v>42920</v>
      </c>
      <c r="J94" s="14" t="s">
        <v>57</v>
      </c>
      <c r="K94" s="14" t="s">
        <v>58</v>
      </c>
    </row>
    <row r="95" spans="1:11" ht="15.75" customHeight="1" x14ac:dyDescent="0.2">
      <c r="A95" s="14" t="s">
        <v>53</v>
      </c>
      <c r="B95" s="16">
        <v>41842</v>
      </c>
      <c r="C95" s="14" t="s">
        <v>54</v>
      </c>
      <c r="D95" s="14" t="s">
        <v>244</v>
      </c>
      <c r="E95" s="14" t="s">
        <v>245</v>
      </c>
      <c r="F95" s="14" t="s">
        <v>10</v>
      </c>
      <c r="G95" s="14"/>
      <c r="H95" s="14" t="s">
        <v>2</v>
      </c>
      <c r="I95" s="16">
        <v>42606</v>
      </c>
      <c r="J95" s="14" t="s">
        <v>57</v>
      </c>
      <c r="K95" s="14" t="s">
        <v>58</v>
      </c>
    </row>
    <row r="96" spans="1:11" ht="15.75" customHeight="1" x14ac:dyDescent="0.2">
      <c r="A96" s="14" t="s">
        <v>53</v>
      </c>
      <c r="B96" s="16">
        <v>41843</v>
      </c>
      <c r="C96" s="14" t="s">
        <v>54</v>
      </c>
      <c r="D96" s="14" t="s">
        <v>248</v>
      </c>
      <c r="E96" s="14" t="s">
        <v>249</v>
      </c>
      <c r="F96" s="14" t="s">
        <v>21</v>
      </c>
      <c r="G96" s="14"/>
      <c r="H96" s="14" t="s">
        <v>2</v>
      </c>
      <c r="I96" s="16">
        <v>42696</v>
      </c>
      <c r="J96" s="14" t="s">
        <v>57</v>
      </c>
      <c r="K96" s="14" t="s">
        <v>58</v>
      </c>
    </row>
    <row r="97" spans="1:11" ht="15.75" customHeight="1" x14ac:dyDescent="0.2">
      <c r="A97" s="14" t="s">
        <v>53</v>
      </c>
      <c r="B97" s="16">
        <v>41843</v>
      </c>
      <c r="C97" s="14" t="s">
        <v>54</v>
      </c>
      <c r="D97" s="14" t="s">
        <v>250</v>
      </c>
      <c r="E97" s="14" t="s">
        <v>251</v>
      </c>
      <c r="F97" s="14" t="s">
        <v>21</v>
      </c>
      <c r="G97" s="14"/>
      <c r="H97" s="14" t="s">
        <v>2</v>
      </c>
      <c r="I97" s="16">
        <v>42661</v>
      </c>
      <c r="J97" s="14" t="s">
        <v>57</v>
      </c>
      <c r="K97" s="14" t="s">
        <v>58</v>
      </c>
    </row>
    <row r="98" spans="1:11" ht="15.75" customHeight="1" x14ac:dyDescent="0.2">
      <c r="A98" s="14" t="s">
        <v>53</v>
      </c>
      <c r="B98" s="16">
        <v>41844</v>
      </c>
      <c r="C98" s="14" t="s">
        <v>54</v>
      </c>
      <c r="D98" s="14" t="s">
        <v>252</v>
      </c>
      <c r="E98" s="14" t="s">
        <v>253</v>
      </c>
      <c r="F98" s="14" t="s">
        <v>24</v>
      </c>
      <c r="G98" s="14"/>
      <c r="H98" s="14" t="s">
        <v>2</v>
      </c>
      <c r="I98" s="16">
        <v>42921</v>
      </c>
      <c r="J98" s="14" t="s">
        <v>57</v>
      </c>
      <c r="K98" s="14" t="s">
        <v>58</v>
      </c>
    </row>
    <row r="99" spans="1:11" ht="15.75" customHeight="1" x14ac:dyDescent="0.2">
      <c r="A99" s="14" t="s">
        <v>53</v>
      </c>
      <c r="B99" s="16">
        <v>41844</v>
      </c>
      <c r="C99" s="14" t="s">
        <v>54</v>
      </c>
      <c r="D99" s="14" t="s">
        <v>254</v>
      </c>
      <c r="E99" s="14" t="s">
        <v>255</v>
      </c>
      <c r="F99" s="14" t="s">
        <v>10</v>
      </c>
      <c r="G99" s="14"/>
      <c r="H99" s="14" t="s">
        <v>2</v>
      </c>
      <c r="I99" s="16">
        <v>42563</v>
      </c>
      <c r="J99" s="14" t="s">
        <v>57</v>
      </c>
      <c r="K99" s="14" t="s">
        <v>58</v>
      </c>
    </row>
    <row r="100" spans="1:11" ht="15.75" customHeight="1" x14ac:dyDescent="0.2">
      <c r="A100" s="14" t="s">
        <v>53</v>
      </c>
      <c r="B100" s="16">
        <v>41845</v>
      </c>
      <c r="C100" s="14" t="s">
        <v>54</v>
      </c>
      <c r="D100" s="14" t="s">
        <v>256</v>
      </c>
      <c r="E100" s="14" t="s">
        <v>257</v>
      </c>
      <c r="F100" s="14" t="s">
        <v>9</v>
      </c>
      <c r="G100" s="14"/>
      <c r="H100" s="14" t="s">
        <v>2</v>
      </c>
      <c r="I100" s="16">
        <v>42501</v>
      </c>
      <c r="J100" s="14" t="s">
        <v>168</v>
      </c>
      <c r="K100" s="14" t="s">
        <v>58</v>
      </c>
    </row>
    <row r="101" spans="1:11" ht="15.75" customHeight="1" x14ac:dyDescent="0.2">
      <c r="A101" s="14" t="s">
        <v>53</v>
      </c>
      <c r="B101" s="16">
        <v>41848</v>
      </c>
      <c r="C101" s="14" t="s">
        <v>54</v>
      </c>
      <c r="D101" s="14" t="s">
        <v>260</v>
      </c>
      <c r="E101" s="14" t="s">
        <v>261</v>
      </c>
      <c r="F101" s="14" t="s">
        <v>15</v>
      </c>
      <c r="G101" s="14"/>
      <c r="H101" s="14" t="s">
        <v>2</v>
      </c>
      <c r="I101" s="16">
        <v>42920</v>
      </c>
      <c r="J101" s="14" t="s">
        <v>57</v>
      </c>
      <c r="K101" s="14" t="s">
        <v>58</v>
      </c>
    </row>
    <row r="102" spans="1:11" ht="15.75" customHeight="1" x14ac:dyDescent="0.2">
      <c r="A102" s="14" t="s">
        <v>53</v>
      </c>
      <c r="B102" s="16">
        <v>41848</v>
      </c>
      <c r="C102" s="14" t="s">
        <v>54</v>
      </c>
      <c r="D102" s="14" t="s">
        <v>258</v>
      </c>
      <c r="E102" s="14" t="s">
        <v>259</v>
      </c>
      <c r="F102" s="14" t="s">
        <v>21</v>
      </c>
      <c r="G102" s="14"/>
      <c r="H102" s="14" t="s">
        <v>2</v>
      </c>
      <c r="I102" s="16">
        <v>42710</v>
      </c>
      <c r="J102" s="14" t="s">
        <v>57</v>
      </c>
      <c r="K102" s="14" t="s">
        <v>58</v>
      </c>
    </row>
    <row r="103" spans="1:11" ht="15.75" customHeight="1" x14ac:dyDescent="0.2">
      <c r="A103" s="14" t="s">
        <v>53</v>
      </c>
      <c r="B103" s="16">
        <v>41849</v>
      </c>
      <c r="C103" s="14" t="s">
        <v>54</v>
      </c>
      <c r="D103" s="14" t="s">
        <v>262</v>
      </c>
      <c r="E103" s="14" t="s">
        <v>263</v>
      </c>
      <c r="F103" s="14" t="s">
        <v>12</v>
      </c>
      <c r="G103" s="14"/>
      <c r="H103" s="14" t="s">
        <v>2</v>
      </c>
      <c r="I103" s="16">
        <v>42611</v>
      </c>
      <c r="J103" s="14" t="s">
        <v>57</v>
      </c>
      <c r="K103" s="14" t="s">
        <v>58</v>
      </c>
    </row>
    <row r="104" spans="1:11" ht="15.75" customHeight="1" x14ac:dyDescent="0.2">
      <c r="A104" s="14" t="s">
        <v>53</v>
      </c>
      <c r="B104" s="16">
        <v>41850</v>
      </c>
      <c r="C104" s="14" t="s">
        <v>54</v>
      </c>
      <c r="D104" s="14" t="s">
        <v>264</v>
      </c>
      <c r="E104" s="14" t="s">
        <v>265</v>
      </c>
      <c r="F104" s="14" t="s">
        <v>8</v>
      </c>
      <c r="G104" s="14"/>
      <c r="H104" s="14" t="s">
        <v>2</v>
      </c>
      <c r="I104" s="16">
        <v>42648</v>
      </c>
      <c r="J104" s="14" t="s">
        <v>57</v>
      </c>
      <c r="K104" s="14" t="s">
        <v>58</v>
      </c>
    </row>
    <row r="105" spans="1:11" ht="15.75" customHeight="1" x14ac:dyDescent="0.2">
      <c r="A105" s="14" t="s">
        <v>53</v>
      </c>
      <c r="B105" s="16">
        <v>41850</v>
      </c>
      <c r="C105" s="14" t="s">
        <v>54</v>
      </c>
      <c r="D105" s="14" t="s">
        <v>266</v>
      </c>
      <c r="E105" s="14" t="s">
        <v>267</v>
      </c>
      <c r="F105" s="14"/>
      <c r="G105" s="14"/>
      <c r="H105" s="14" t="s">
        <v>5</v>
      </c>
      <c r="I105" s="14"/>
      <c r="J105" s="14"/>
      <c r="K105" s="14"/>
    </row>
    <row r="106" spans="1:11" ht="15.75" customHeight="1" x14ac:dyDescent="0.2">
      <c r="A106" s="14" t="s">
        <v>53</v>
      </c>
      <c r="B106" s="16">
        <v>41851</v>
      </c>
      <c r="C106" s="14" t="s">
        <v>54</v>
      </c>
      <c r="D106" s="14" t="s">
        <v>268</v>
      </c>
      <c r="E106" s="14" t="s">
        <v>269</v>
      </c>
      <c r="F106" s="14" t="s">
        <v>12</v>
      </c>
      <c r="G106" s="14" t="s">
        <v>8</v>
      </c>
      <c r="H106" s="14" t="s">
        <v>2</v>
      </c>
      <c r="I106" s="16">
        <v>42725</v>
      </c>
      <c r="J106" s="14" t="s">
        <v>57</v>
      </c>
      <c r="K106" s="14" t="s">
        <v>58</v>
      </c>
    </row>
    <row r="107" spans="1:11" ht="15.75" customHeight="1" x14ac:dyDescent="0.2">
      <c r="A107" s="14" t="s">
        <v>53</v>
      </c>
      <c r="B107" s="16">
        <v>41851</v>
      </c>
      <c r="C107" s="14" t="s">
        <v>54</v>
      </c>
      <c r="D107" s="14" t="s">
        <v>270</v>
      </c>
      <c r="E107" s="14" t="s">
        <v>271</v>
      </c>
      <c r="F107" s="14"/>
      <c r="G107" s="14"/>
      <c r="H107" s="14" t="s">
        <v>5</v>
      </c>
      <c r="I107" s="14"/>
      <c r="J107" s="14" t="s">
        <v>57</v>
      </c>
      <c r="K107" s="14" t="s">
        <v>58</v>
      </c>
    </row>
    <row r="108" spans="1:11" ht="15.75" customHeight="1" x14ac:dyDescent="0.2">
      <c r="A108" s="14" t="s">
        <v>53</v>
      </c>
      <c r="B108" s="16">
        <v>42005</v>
      </c>
      <c r="C108" s="14" t="s">
        <v>54</v>
      </c>
      <c r="D108" s="14" t="s">
        <v>276</v>
      </c>
      <c r="E108" s="14" t="s">
        <v>277</v>
      </c>
      <c r="F108" s="14"/>
      <c r="G108" s="14"/>
      <c r="H108" s="14" t="s">
        <v>5</v>
      </c>
      <c r="I108" s="14"/>
      <c r="J108" s="14" t="s">
        <v>278</v>
      </c>
      <c r="K108" s="14" t="s">
        <v>279</v>
      </c>
    </row>
    <row r="109" spans="1:11" ht="15.75" customHeight="1" x14ac:dyDescent="0.2">
      <c r="A109" s="14" t="s">
        <v>53</v>
      </c>
      <c r="B109" s="16">
        <v>42005</v>
      </c>
      <c r="C109" s="14" t="s">
        <v>54</v>
      </c>
      <c r="D109" s="14" t="s">
        <v>272</v>
      </c>
      <c r="E109" s="14" t="s">
        <v>273</v>
      </c>
      <c r="F109" s="14" t="s">
        <v>15</v>
      </c>
      <c r="G109" s="14"/>
      <c r="H109" s="14" t="s">
        <v>2</v>
      </c>
      <c r="I109" s="16">
        <v>43292</v>
      </c>
      <c r="J109" s="14" t="s">
        <v>57</v>
      </c>
      <c r="K109" s="14" t="s">
        <v>58</v>
      </c>
    </row>
    <row r="110" spans="1:11" ht="15.75" customHeight="1" x14ac:dyDescent="0.2">
      <c r="A110" s="14" t="s">
        <v>53</v>
      </c>
      <c r="B110" s="16">
        <v>42005</v>
      </c>
      <c r="C110" s="14" t="s">
        <v>54</v>
      </c>
      <c r="D110" s="14" t="s">
        <v>274</v>
      </c>
      <c r="E110" s="14" t="s">
        <v>275</v>
      </c>
      <c r="F110" s="14" t="s">
        <v>14</v>
      </c>
      <c r="G110" s="14"/>
      <c r="H110" s="14" t="s">
        <v>2</v>
      </c>
      <c r="I110" s="16">
        <v>42718</v>
      </c>
      <c r="J110" s="14" t="s">
        <v>57</v>
      </c>
      <c r="K110" s="14" t="s">
        <v>58</v>
      </c>
    </row>
    <row r="111" spans="1:11" ht="15.75" customHeight="1" x14ac:dyDescent="0.2">
      <c r="A111" s="14" t="s">
        <v>53</v>
      </c>
      <c r="B111" s="16">
        <v>42005</v>
      </c>
      <c r="C111" s="14" t="s">
        <v>54</v>
      </c>
      <c r="D111" s="14" t="s">
        <v>280</v>
      </c>
      <c r="E111" s="14" t="s">
        <v>281</v>
      </c>
      <c r="F111" s="14" t="s">
        <v>10</v>
      </c>
      <c r="G111" s="14"/>
      <c r="H111" s="14" t="s">
        <v>2</v>
      </c>
      <c r="I111" s="16">
        <v>42717</v>
      </c>
      <c r="J111" s="14"/>
      <c r="K111" s="14"/>
    </row>
    <row r="112" spans="1:11" ht="15.75" customHeight="1" x14ac:dyDescent="0.2">
      <c r="A112" s="14" t="s">
        <v>53</v>
      </c>
      <c r="B112" s="16">
        <v>42005</v>
      </c>
      <c r="C112" s="14" t="s">
        <v>54</v>
      </c>
      <c r="D112" s="14" t="s">
        <v>284</v>
      </c>
      <c r="E112" s="14" t="s">
        <v>285</v>
      </c>
      <c r="F112" s="14" t="s">
        <v>12</v>
      </c>
      <c r="G112" s="14"/>
      <c r="H112" s="14" t="s">
        <v>2</v>
      </c>
      <c r="I112" s="16">
        <v>42823</v>
      </c>
      <c r="J112" s="14" t="s">
        <v>57</v>
      </c>
      <c r="K112" s="14" t="s">
        <v>58</v>
      </c>
    </row>
    <row r="113" spans="1:11" ht="15.75" customHeight="1" x14ac:dyDescent="0.2">
      <c r="A113" s="14" t="s">
        <v>53</v>
      </c>
      <c r="B113" s="16">
        <v>42005</v>
      </c>
      <c r="C113" s="14" t="s">
        <v>54</v>
      </c>
      <c r="D113" s="14" t="s">
        <v>282</v>
      </c>
      <c r="E113" s="14" t="s">
        <v>283</v>
      </c>
      <c r="F113" s="14" t="s">
        <v>22</v>
      </c>
      <c r="G113" s="14"/>
      <c r="H113" s="14" t="s">
        <v>2</v>
      </c>
      <c r="I113" s="16">
        <v>42760</v>
      </c>
      <c r="J113" s="14" t="s">
        <v>57</v>
      </c>
      <c r="K113" s="14" t="s">
        <v>58</v>
      </c>
    </row>
    <row r="114" spans="1:11" ht="15.75" customHeight="1" x14ac:dyDescent="0.2">
      <c r="A114" s="14" t="s">
        <v>53</v>
      </c>
      <c r="B114" s="16">
        <v>42005</v>
      </c>
      <c r="C114" s="14" t="s">
        <v>54</v>
      </c>
      <c r="D114" s="14" t="s">
        <v>292</v>
      </c>
      <c r="E114" s="14" t="s">
        <v>293</v>
      </c>
      <c r="F114" s="14" t="s">
        <v>28</v>
      </c>
      <c r="G114" s="14"/>
      <c r="H114" s="14" t="s">
        <v>2</v>
      </c>
      <c r="I114" s="16">
        <v>42825</v>
      </c>
      <c r="J114" s="14" t="s">
        <v>168</v>
      </c>
      <c r="K114" s="14" t="s">
        <v>58</v>
      </c>
    </row>
    <row r="115" spans="1:11" ht="15.75" customHeight="1" x14ac:dyDescent="0.2">
      <c r="A115" s="14" t="s">
        <v>53</v>
      </c>
      <c r="B115" s="16">
        <v>42005</v>
      </c>
      <c r="C115" s="14" t="s">
        <v>54</v>
      </c>
      <c r="D115" s="14" t="s">
        <v>288</v>
      </c>
      <c r="E115" s="14" t="s">
        <v>289</v>
      </c>
      <c r="F115" s="14" t="s">
        <v>15</v>
      </c>
      <c r="G115" s="14"/>
      <c r="H115" s="14" t="s">
        <v>2</v>
      </c>
      <c r="I115" s="16">
        <v>43084</v>
      </c>
      <c r="J115" s="14" t="s">
        <v>57</v>
      </c>
      <c r="K115" s="14" t="s">
        <v>58</v>
      </c>
    </row>
    <row r="116" spans="1:11" ht="15.75" customHeight="1" x14ac:dyDescent="0.2">
      <c r="A116" s="14" t="s">
        <v>53</v>
      </c>
      <c r="B116" s="16">
        <v>42005</v>
      </c>
      <c r="C116" s="14" t="s">
        <v>54</v>
      </c>
      <c r="D116" s="14" t="s">
        <v>286</v>
      </c>
      <c r="E116" s="14" t="s">
        <v>287</v>
      </c>
      <c r="F116" s="14" t="s">
        <v>9</v>
      </c>
      <c r="G116" s="14"/>
      <c r="H116" s="14" t="s">
        <v>2</v>
      </c>
      <c r="I116" s="16">
        <v>42669</v>
      </c>
      <c r="J116" s="14" t="s">
        <v>57</v>
      </c>
      <c r="K116" s="14" t="s">
        <v>58</v>
      </c>
    </row>
    <row r="117" spans="1:11" ht="15.75" customHeight="1" x14ac:dyDescent="0.2">
      <c r="A117" s="14" t="s">
        <v>53</v>
      </c>
      <c r="B117" s="16">
        <v>42005</v>
      </c>
      <c r="C117" s="14" t="s">
        <v>54</v>
      </c>
      <c r="D117" s="14" t="s">
        <v>290</v>
      </c>
      <c r="E117" s="14" t="s">
        <v>291</v>
      </c>
      <c r="F117" s="14"/>
      <c r="G117" s="14"/>
      <c r="H117" s="14" t="s">
        <v>5</v>
      </c>
      <c r="I117" s="14"/>
      <c r="J117" s="14" t="s">
        <v>57</v>
      </c>
      <c r="K117" s="14" t="s">
        <v>58</v>
      </c>
    </row>
    <row r="118" spans="1:11" ht="15.75" customHeight="1" x14ac:dyDescent="0.2">
      <c r="A118" s="14" t="s">
        <v>53</v>
      </c>
      <c r="B118" s="16">
        <v>42005</v>
      </c>
      <c r="C118" s="14" t="s">
        <v>54</v>
      </c>
      <c r="D118" s="14" t="s">
        <v>294</v>
      </c>
      <c r="E118" s="14" t="s">
        <v>295</v>
      </c>
      <c r="F118" s="14"/>
      <c r="G118" s="14"/>
      <c r="H118" s="14" t="s">
        <v>5</v>
      </c>
      <c r="I118" s="14"/>
      <c r="J118" s="14" t="s">
        <v>57</v>
      </c>
      <c r="K118" s="14" t="s">
        <v>58</v>
      </c>
    </row>
    <row r="119" spans="1:11" ht="15.75" customHeight="1" x14ac:dyDescent="0.2">
      <c r="A119" s="14" t="s">
        <v>53</v>
      </c>
      <c r="B119" s="16">
        <v>42005</v>
      </c>
      <c r="C119" s="14" t="s">
        <v>54</v>
      </c>
      <c r="D119" s="14" t="s">
        <v>300</v>
      </c>
      <c r="E119" s="14" t="s">
        <v>301</v>
      </c>
      <c r="F119" s="14" t="s">
        <v>14</v>
      </c>
      <c r="G119" s="14"/>
      <c r="H119" s="14" t="s">
        <v>2</v>
      </c>
      <c r="I119" s="16">
        <v>42716</v>
      </c>
      <c r="J119" s="14" t="s">
        <v>57</v>
      </c>
      <c r="K119" s="14" t="s">
        <v>58</v>
      </c>
    </row>
    <row r="120" spans="1:11" ht="15.75" customHeight="1" x14ac:dyDescent="0.2">
      <c r="A120" s="14" t="s">
        <v>53</v>
      </c>
      <c r="B120" s="16">
        <v>42005</v>
      </c>
      <c r="C120" s="14" t="s">
        <v>54</v>
      </c>
      <c r="D120" s="14" t="s">
        <v>296</v>
      </c>
      <c r="E120" s="14" t="s">
        <v>297</v>
      </c>
      <c r="F120" s="14" t="s">
        <v>24</v>
      </c>
      <c r="G120" s="14"/>
      <c r="H120" s="14" t="s">
        <v>2</v>
      </c>
      <c r="I120" s="16">
        <v>42991</v>
      </c>
      <c r="J120" s="14" t="s">
        <v>57</v>
      </c>
      <c r="K120" s="14" t="s">
        <v>58</v>
      </c>
    </row>
    <row r="121" spans="1:11" ht="15.75" customHeight="1" x14ac:dyDescent="0.2">
      <c r="A121" s="14" t="s">
        <v>53</v>
      </c>
      <c r="B121" s="16">
        <v>42005</v>
      </c>
      <c r="C121" s="14" t="s">
        <v>54</v>
      </c>
      <c r="D121" s="14" t="s">
        <v>302</v>
      </c>
      <c r="E121" s="14" t="s">
        <v>303</v>
      </c>
      <c r="F121" s="14" t="s">
        <v>15</v>
      </c>
      <c r="G121" s="14"/>
      <c r="H121" s="14" t="s">
        <v>2</v>
      </c>
      <c r="I121" s="16">
        <v>43084</v>
      </c>
      <c r="J121" s="14" t="s">
        <v>57</v>
      </c>
      <c r="K121" s="14" t="s">
        <v>58</v>
      </c>
    </row>
    <row r="122" spans="1:11" ht="15.75" customHeight="1" x14ac:dyDescent="0.2">
      <c r="A122" s="14" t="s">
        <v>53</v>
      </c>
      <c r="B122" s="16">
        <v>42005</v>
      </c>
      <c r="C122" s="14" t="s">
        <v>54</v>
      </c>
      <c r="D122" s="14" t="s">
        <v>298</v>
      </c>
      <c r="E122" s="14" t="s">
        <v>299</v>
      </c>
      <c r="F122" s="14" t="s">
        <v>28</v>
      </c>
      <c r="G122" s="14"/>
      <c r="H122" s="14" t="s">
        <v>2</v>
      </c>
      <c r="I122" s="16">
        <v>42823</v>
      </c>
      <c r="J122" s="14" t="s">
        <v>57</v>
      </c>
      <c r="K122" s="14" t="s">
        <v>58</v>
      </c>
    </row>
    <row r="123" spans="1:11" ht="15.75" customHeight="1" x14ac:dyDescent="0.2">
      <c r="A123" s="14" t="s">
        <v>53</v>
      </c>
      <c r="B123" s="16">
        <v>42005</v>
      </c>
      <c r="C123" s="14" t="s">
        <v>54</v>
      </c>
      <c r="D123" s="14" t="s">
        <v>306</v>
      </c>
      <c r="E123" s="14" t="s">
        <v>307</v>
      </c>
      <c r="F123" s="14" t="s">
        <v>10</v>
      </c>
      <c r="G123" s="14"/>
      <c r="H123" s="14" t="s">
        <v>2</v>
      </c>
      <c r="I123" s="16">
        <v>42913</v>
      </c>
      <c r="J123" s="14" t="s">
        <v>57</v>
      </c>
      <c r="K123" s="14" t="s">
        <v>58</v>
      </c>
    </row>
    <row r="124" spans="1:11" ht="15.75" customHeight="1" x14ac:dyDescent="0.2">
      <c r="A124" s="14" t="s">
        <v>53</v>
      </c>
      <c r="B124" s="16">
        <v>42005</v>
      </c>
      <c r="C124" s="14" t="s">
        <v>54</v>
      </c>
      <c r="D124" s="14" t="s">
        <v>308</v>
      </c>
      <c r="E124" s="14" t="s">
        <v>309</v>
      </c>
      <c r="F124" s="14" t="s">
        <v>8</v>
      </c>
      <c r="G124" s="14"/>
      <c r="H124" s="14" t="s">
        <v>2</v>
      </c>
      <c r="I124" s="16">
        <v>42709</v>
      </c>
      <c r="J124" s="14" t="s">
        <v>57</v>
      </c>
      <c r="K124" s="14" t="s">
        <v>58</v>
      </c>
    </row>
    <row r="125" spans="1:11" ht="15.75" customHeight="1" x14ac:dyDescent="0.2">
      <c r="A125" s="14" t="s">
        <v>53</v>
      </c>
      <c r="B125" s="16">
        <v>42005</v>
      </c>
      <c r="C125" s="14" t="s">
        <v>54</v>
      </c>
      <c r="D125" s="14" t="s">
        <v>304</v>
      </c>
      <c r="E125" s="14" t="s">
        <v>305</v>
      </c>
      <c r="F125" s="14"/>
      <c r="G125" s="14"/>
      <c r="H125" s="14" t="s">
        <v>5</v>
      </c>
      <c r="I125" s="14"/>
      <c r="J125" s="14" t="s">
        <v>57</v>
      </c>
      <c r="K125" s="14" t="s">
        <v>58</v>
      </c>
    </row>
    <row r="126" spans="1:11" ht="15.75" customHeight="1" x14ac:dyDescent="0.2">
      <c r="A126" s="14" t="s">
        <v>53</v>
      </c>
      <c r="B126" s="16">
        <v>42005</v>
      </c>
      <c r="C126" s="14" t="s">
        <v>54</v>
      </c>
      <c r="D126" s="14" t="s">
        <v>310</v>
      </c>
      <c r="E126" s="14" t="s">
        <v>311</v>
      </c>
      <c r="F126" s="14"/>
      <c r="G126" s="14"/>
      <c r="H126" s="14" t="s">
        <v>5</v>
      </c>
      <c r="I126" s="14"/>
      <c r="J126" s="14" t="s">
        <v>57</v>
      </c>
      <c r="K126" s="14" t="s">
        <v>58</v>
      </c>
    </row>
    <row r="127" spans="1:11" ht="15.75" customHeight="1" x14ac:dyDescent="0.2">
      <c r="A127" s="14" t="s">
        <v>53</v>
      </c>
      <c r="B127" s="16">
        <v>42070</v>
      </c>
      <c r="C127" s="14" t="s">
        <v>54</v>
      </c>
      <c r="D127" s="14" t="s">
        <v>312</v>
      </c>
      <c r="E127" s="14" t="s">
        <v>313</v>
      </c>
      <c r="F127" s="14"/>
      <c r="G127" s="14"/>
      <c r="H127" s="14" t="s">
        <v>5</v>
      </c>
      <c r="I127" s="14"/>
      <c r="J127" s="14"/>
      <c r="K127" s="14"/>
    </row>
    <row r="128" spans="1:11" ht="15.75" customHeight="1" x14ac:dyDescent="0.2">
      <c r="A128" s="14" t="s">
        <v>53</v>
      </c>
      <c r="B128" s="16">
        <v>42191</v>
      </c>
      <c r="C128" s="14" t="s">
        <v>54</v>
      </c>
      <c r="D128" s="14" t="s">
        <v>322</v>
      </c>
      <c r="E128" s="14" t="s">
        <v>323</v>
      </c>
      <c r="F128" s="14" t="s">
        <v>14</v>
      </c>
      <c r="G128" s="14"/>
      <c r="H128" s="14" t="s">
        <v>2</v>
      </c>
      <c r="I128" s="16">
        <v>42935</v>
      </c>
      <c r="J128" s="14" t="s">
        <v>57</v>
      </c>
      <c r="K128" s="14" t="s">
        <v>58</v>
      </c>
    </row>
    <row r="129" spans="1:11" ht="15.75" customHeight="1" x14ac:dyDescent="0.2">
      <c r="A129" s="14" t="s">
        <v>53</v>
      </c>
      <c r="B129" s="16">
        <v>42191</v>
      </c>
      <c r="C129" s="14" t="s">
        <v>54</v>
      </c>
      <c r="D129" s="14" t="s">
        <v>316</v>
      </c>
      <c r="E129" s="14" t="s">
        <v>317</v>
      </c>
      <c r="F129" s="14" t="s">
        <v>22</v>
      </c>
      <c r="G129" s="14"/>
      <c r="H129" s="14" t="s">
        <v>2</v>
      </c>
      <c r="I129" s="16">
        <v>42942</v>
      </c>
      <c r="J129" s="14" t="s">
        <v>57</v>
      </c>
      <c r="K129" s="14" t="s">
        <v>58</v>
      </c>
    </row>
    <row r="130" spans="1:11" ht="15.75" customHeight="1" x14ac:dyDescent="0.2">
      <c r="A130" s="14" t="s">
        <v>53</v>
      </c>
      <c r="B130" s="16">
        <v>42191</v>
      </c>
      <c r="C130" s="14" t="s">
        <v>54</v>
      </c>
      <c r="D130" s="14" t="s">
        <v>318</v>
      </c>
      <c r="E130" s="14" t="s">
        <v>319</v>
      </c>
      <c r="F130" s="14" t="s">
        <v>10</v>
      </c>
      <c r="G130" s="14"/>
      <c r="H130" s="14" t="s">
        <v>2</v>
      </c>
      <c r="I130" s="16">
        <v>42991</v>
      </c>
      <c r="J130" s="14" t="s">
        <v>57</v>
      </c>
      <c r="K130" s="14" t="s">
        <v>58</v>
      </c>
    </row>
    <row r="131" spans="1:11" ht="15.75" customHeight="1" x14ac:dyDescent="0.2">
      <c r="A131" s="14" t="s">
        <v>53</v>
      </c>
      <c r="B131" s="16">
        <v>42191</v>
      </c>
      <c r="C131" s="14" t="s">
        <v>54</v>
      </c>
      <c r="D131" s="14" t="s">
        <v>320</v>
      </c>
      <c r="E131" s="14" t="s">
        <v>321</v>
      </c>
      <c r="F131" s="14" t="s">
        <v>23</v>
      </c>
      <c r="G131" s="14"/>
      <c r="H131" s="14" t="s">
        <v>2</v>
      </c>
      <c r="I131" s="16">
        <v>42914</v>
      </c>
      <c r="J131" s="14" t="s">
        <v>57</v>
      </c>
      <c r="K131" s="14" t="s">
        <v>58</v>
      </c>
    </row>
    <row r="132" spans="1:11" ht="15.75" customHeight="1" x14ac:dyDescent="0.2">
      <c r="A132" s="14" t="s">
        <v>53</v>
      </c>
      <c r="B132" s="16">
        <v>42191</v>
      </c>
      <c r="C132" s="14" t="s">
        <v>54</v>
      </c>
      <c r="D132" s="14" t="s">
        <v>314</v>
      </c>
      <c r="E132" s="14" t="s">
        <v>315</v>
      </c>
      <c r="F132" s="14" t="s">
        <v>23</v>
      </c>
      <c r="G132" s="14"/>
      <c r="H132" s="14" t="s">
        <v>2</v>
      </c>
      <c r="I132" s="16">
        <v>42914</v>
      </c>
      <c r="J132" s="14" t="s">
        <v>57</v>
      </c>
      <c r="K132" s="14" t="s">
        <v>58</v>
      </c>
    </row>
    <row r="133" spans="1:11" ht="15.75" customHeight="1" x14ac:dyDescent="0.2">
      <c r="A133" s="14" t="s">
        <v>53</v>
      </c>
      <c r="B133" s="16">
        <v>42192</v>
      </c>
      <c r="C133" s="14" t="s">
        <v>54</v>
      </c>
      <c r="D133" s="14" t="s">
        <v>328</v>
      </c>
      <c r="E133" s="14" t="s">
        <v>329</v>
      </c>
      <c r="F133" s="14" t="s">
        <v>24</v>
      </c>
      <c r="G133" s="14"/>
      <c r="H133" s="14" t="s">
        <v>2</v>
      </c>
      <c r="I133" s="16">
        <v>42915</v>
      </c>
      <c r="J133" s="14" t="s">
        <v>168</v>
      </c>
      <c r="K133" s="14" t="s">
        <v>58</v>
      </c>
    </row>
    <row r="134" spans="1:11" ht="15.75" customHeight="1" x14ac:dyDescent="0.2">
      <c r="A134" s="14" t="s">
        <v>53</v>
      </c>
      <c r="B134" s="16">
        <v>42192</v>
      </c>
      <c r="C134" s="14" t="s">
        <v>54</v>
      </c>
      <c r="D134" s="14" t="s">
        <v>324</v>
      </c>
      <c r="E134" s="14" t="s">
        <v>325</v>
      </c>
      <c r="F134" s="14" t="s">
        <v>23</v>
      </c>
      <c r="G134" s="14"/>
      <c r="H134" s="14" t="s">
        <v>2</v>
      </c>
      <c r="I134" s="16">
        <v>43033</v>
      </c>
      <c r="J134" s="14" t="s">
        <v>57</v>
      </c>
      <c r="K134" s="14" t="s">
        <v>58</v>
      </c>
    </row>
    <row r="135" spans="1:11" ht="15.75" customHeight="1" x14ac:dyDescent="0.2">
      <c r="A135" s="14" t="s">
        <v>53</v>
      </c>
      <c r="B135" s="16">
        <v>42192</v>
      </c>
      <c r="C135" s="14" t="s">
        <v>54</v>
      </c>
      <c r="D135" s="14" t="s">
        <v>326</v>
      </c>
      <c r="E135" s="14" t="s">
        <v>327</v>
      </c>
      <c r="F135" s="14" t="s">
        <v>9</v>
      </c>
      <c r="G135" s="14"/>
      <c r="H135" s="14" t="s">
        <v>2</v>
      </c>
      <c r="I135" s="16">
        <v>42851</v>
      </c>
      <c r="J135" s="14" t="s">
        <v>57</v>
      </c>
      <c r="K135" s="14" t="s">
        <v>58</v>
      </c>
    </row>
    <row r="136" spans="1:11" ht="15.75" customHeight="1" x14ac:dyDescent="0.2">
      <c r="A136" s="14" t="s">
        <v>53</v>
      </c>
      <c r="B136" s="16">
        <v>42192</v>
      </c>
      <c r="C136" s="14" t="s">
        <v>54</v>
      </c>
      <c r="D136" s="14" t="s">
        <v>332</v>
      </c>
      <c r="E136" s="14" t="s">
        <v>333</v>
      </c>
      <c r="F136" s="14" t="s">
        <v>13</v>
      </c>
      <c r="G136" s="14"/>
      <c r="H136" s="14" t="s">
        <v>2</v>
      </c>
      <c r="I136" s="16">
        <v>43524</v>
      </c>
      <c r="J136" s="14" t="s">
        <v>57</v>
      </c>
      <c r="K136" s="14" t="s">
        <v>58</v>
      </c>
    </row>
    <row r="137" spans="1:11" ht="15.75" customHeight="1" x14ac:dyDescent="0.2">
      <c r="A137" s="14" t="s">
        <v>53</v>
      </c>
      <c r="B137" s="16">
        <v>42192</v>
      </c>
      <c r="C137" s="14" t="s">
        <v>54</v>
      </c>
      <c r="D137" s="14" t="s">
        <v>330</v>
      </c>
      <c r="E137" s="14" t="s">
        <v>331</v>
      </c>
      <c r="F137" s="14" t="s">
        <v>11</v>
      </c>
      <c r="G137" s="14"/>
      <c r="H137" s="14" t="s">
        <v>2</v>
      </c>
      <c r="I137" s="16">
        <v>42963</v>
      </c>
      <c r="J137" s="14" t="s">
        <v>57</v>
      </c>
      <c r="K137" s="14" t="s">
        <v>58</v>
      </c>
    </row>
    <row r="138" spans="1:11" ht="15.75" customHeight="1" x14ac:dyDescent="0.2">
      <c r="A138" s="14" t="s">
        <v>53</v>
      </c>
      <c r="B138" s="16">
        <v>42193</v>
      </c>
      <c r="C138" s="14" t="s">
        <v>54</v>
      </c>
      <c r="D138" s="14" t="s">
        <v>342</v>
      </c>
      <c r="E138" s="14" t="s">
        <v>343</v>
      </c>
      <c r="F138" s="14" t="s">
        <v>14</v>
      </c>
      <c r="G138" s="14"/>
      <c r="H138" s="14" t="s">
        <v>2</v>
      </c>
      <c r="I138" s="16">
        <v>42774</v>
      </c>
      <c r="J138" s="14" t="s">
        <v>57</v>
      </c>
      <c r="K138" s="14" t="s">
        <v>58</v>
      </c>
    </row>
    <row r="139" spans="1:11" ht="15.75" customHeight="1" x14ac:dyDescent="0.2">
      <c r="A139" s="14" t="s">
        <v>53</v>
      </c>
      <c r="B139" s="16">
        <v>42193</v>
      </c>
      <c r="C139" s="14" t="s">
        <v>54</v>
      </c>
      <c r="D139" s="14" t="s">
        <v>336</v>
      </c>
      <c r="E139" s="14" t="s">
        <v>337</v>
      </c>
      <c r="F139" s="14" t="s">
        <v>14</v>
      </c>
      <c r="G139" s="14"/>
      <c r="H139" s="14" t="s">
        <v>2</v>
      </c>
      <c r="I139" s="16">
        <v>42947</v>
      </c>
      <c r="J139" s="14"/>
      <c r="K139" s="14"/>
    </row>
    <row r="140" spans="1:11" ht="15.75" customHeight="1" x14ac:dyDescent="0.2">
      <c r="A140" s="14" t="s">
        <v>53</v>
      </c>
      <c r="B140" s="16">
        <v>42193</v>
      </c>
      <c r="C140" s="14" t="s">
        <v>54</v>
      </c>
      <c r="D140" s="14" t="s">
        <v>340</v>
      </c>
      <c r="E140" s="14" t="s">
        <v>341</v>
      </c>
      <c r="F140" s="14" t="s">
        <v>21</v>
      </c>
      <c r="G140" s="14"/>
      <c r="H140" s="14" t="s">
        <v>2</v>
      </c>
      <c r="I140" s="16">
        <v>42984</v>
      </c>
      <c r="J140" s="14" t="s">
        <v>93</v>
      </c>
      <c r="K140" s="14" t="s">
        <v>58</v>
      </c>
    </row>
    <row r="141" spans="1:11" ht="15.75" customHeight="1" x14ac:dyDescent="0.2">
      <c r="A141" s="14" t="s">
        <v>53</v>
      </c>
      <c r="B141" s="16">
        <v>42193</v>
      </c>
      <c r="C141" s="14" t="s">
        <v>54</v>
      </c>
      <c r="D141" s="14" t="s">
        <v>346</v>
      </c>
      <c r="E141" s="14" t="s">
        <v>347</v>
      </c>
      <c r="F141" s="14"/>
      <c r="G141" s="14"/>
      <c r="H141" s="14" t="s">
        <v>4</v>
      </c>
      <c r="I141" s="14"/>
      <c r="J141" s="14" t="s">
        <v>57</v>
      </c>
      <c r="K141" s="14" t="s">
        <v>58</v>
      </c>
    </row>
    <row r="142" spans="1:11" ht="15.75" customHeight="1" x14ac:dyDescent="0.2">
      <c r="A142" s="14" t="s">
        <v>53</v>
      </c>
      <c r="B142" s="16">
        <v>42193</v>
      </c>
      <c r="C142" s="14" t="s">
        <v>54</v>
      </c>
      <c r="D142" s="14" t="s">
        <v>344</v>
      </c>
      <c r="E142" s="14" t="s">
        <v>345</v>
      </c>
      <c r="F142" s="14" t="s">
        <v>12</v>
      </c>
      <c r="G142" s="14"/>
      <c r="H142" s="14" t="s">
        <v>2</v>
      </c>
      <c r="I142" s="16">
        <v>42879</v>
      </c>
      <c r="J142" s="14" t="s">
        <v>57</v>
      </c>
      <c r="K142" s="14" t="s">
        <v>58</v>
      </c>
    </row>
    <row r="143" spans="1:11" ht="15.75" customHeight="1" x14ac:dyDescent="0.2">
      <c r="A143" s="14" t="s">
        <v>53</v>
      </c>
      <c r="B143" s="16">
        <v>42193</v>
      </c>
      <c r="C143" s="14" t="s">
        <v>54</v>
      </c>
      <c r="D143" s="14" t="s">
        <v>338</v>
      </c>
      <c r="E143" s="14" t="s">
        <v>339</v>
      </c>
      <c r="F143" s="14" t="s">
        <v>23</v>
      </c>
      <c r="G143" s="14"/>
      <c r="H143" s="14" t="s">
        <v>2</v>
      </c>
      <c r="I143" s="16">
        <v>42864</v>
      </c>
      <c r="J143" s="14" t="s">
        <v>168</v>
      </c>
      <c r="K143" s="14" t="s">
        <v>58</v>
      </c>
    </row>
    <row r="144" spans="1:11" ht="15.75" customHeight="1" x14ac:dyDescent="0.2">
      <c r="A144" s="14" t="s">
        <v>53</v>
      </c>
      <c r="B144" s="16">
        <v>42193</v>
      </c>
      <c r="C144" s="14" t="s">
        <v>54</v>
      </c>
      <c r="D144" s="14" t="s">
        <v>334</v>
      </c>
      <c r="E144" s="14" t="s">
        <v>335</v>
      </c>
      <c r="F144" s="14" t="s">
        <v>9</v>
      </c>
      <c r="G144" s="14"/>
      <c r="H144" s="14" t="s">
        <v>2</v>
      </c>
      <c r="I144" s="16">
        <v>42893</v>
      </c>
      <c r="J144" s="14" t="s">
        <v>57</v>
      </c>
      <c r="K144" s="14" t="s">
        <v>58</v>
      </c>
    </row>
    <row r="145" spans="1:11" ht="15.75" customHeight="1" x14ac:dyDescent="0.2">
      <c r="A145" s="14" t="s">
        <v>53</v>
      </c>
      <c r="B145" s="16">
        <v>42194</v>
      </c>
      <c r="C145" s="14" t="s">
        <v>54</v>
      </c>
      <c r="D145" s="14" t="s">
        <v>348</v>
      </c>
      <c r="E145" s="14" t="s">
        <v>349</v>
      </c>
      <c r="F145" s="14" t="s">
        <v>21</v>
      </c>
      <c r="G145" s="14"/>
      <c r="H145" s="14" t="s">
        <v>2</v>
      </c>
      <c r="I145" s="16">
        <v>42858</v>
      </c>
      <c r="J145" s="14" t="s">
        <v>57</v>
      </c>
      <c r="K145" s="14" t="s">
        <v>58</v>
      </c>
    </row>
    <row r="146" spans="1:11" ht="15.75" customHeight="1" x14ac:dyDescent="0.2">
      <c r="A146" s="14" t="s">
        <v>53</v>
      </c>
      <c r="B146" s="16">
        <v>42195</v>
      </c>
      <c r="C146" s="14" t="s">
        <v>54</v>
      </c>
      <c r="D146" s="14" t="s">
        <v>350</v>
      </c>
      <c r="E146" s="14" t="s">
        <v>351</v>
      </c>
      <c r="F146" s="14"/>
      <c r="G146" s="14"/>
      <c r="H146" s="14" t="s">
        <v>5</v>
      </c>
      <c r="I146" s="14"/>
      <c r="J146" s="14" t="s">
        <v>57</v>
      </c>
      <c r="K146" s="14" t="s">
        <v>58</v>
      </c>
    </row>
    <row r="147" spans="1:11" ht="15.75" customHeight="1" x14ac:dyDescent="0.2">
      <c r="A147" s="14" t="s">
        <v>53</v>
      </c>
      <c r="B147" s="16">
        <v>42230</v>
      </c>
      <c r="C147" s="14" t="s">
        <v>352</v>
      </c>
      <c r="D147" s="14" t="s">
        <v>98</v>
      </c>
      <c r="E147" s="14" t="s">
        <v>99</v>
      </c>
      <c r="F147" s="14" t="s">
        <v>9</v>
      </c>
      <c r="G147" s="14"/>
      <c r="H147" s="14" t="s">
        <v>2</v>
      </c>
      <c r="I147" s="16">
        <v>43439</v>
      </c>
      <c r="J147" s="14" t="s">
        <v>57</v>
      </c>
      <c r="K147" s="14" t="s">
        <v>58</v>
      </c>
    </row>
    <row r="148" spans="1:11" ht="15.75" customHeight="1" x14ac:dyDescent="0.2">
      <c r="A148" s="14" t="s">
        <v>53</v>
      </c>
      <c r="B148" s="16">
        <v>42303</v>
      </c>
      <c r="C148" s="14" t="s">
        <v>352</v>
      </c>
      <c r="D148" s="14" t="s">
        <v>164</v>
      </c>
      <c r="E148" s="14" t="s">
        <v>165</v>
      </c>
      <c r="F148" s="14" t="s">
        <v>9</v>
      </c>
      <c r="G148" s="14"/>
      <c r="H148" s="14" t="s">
        <v>2</v>
      </c>
      <c r="I148" s="16">
        <v>43768</v>
      </c>
      <c r="J148" s="14" t="s">
        <v>57</v>
      </c>
      <c r="K148" s="14" t="s">
        <v>58</v>
      </c>
    </row>
    <row r="149" spans="1:11" ht="15.75" customHeight="1" x14ac:dyDescent="0.2">
      <c r="A149" s="14" t="s">
        <v>53</v>
      </c>
      <c r="B149" s="16">
        <v>42303</v>
      </c>
      <c r="C149" s="14" t="s">
        <v>352</v>
      </c>
      <c r="D149" s="14" t="s">
        <v>353</v>
      </c>
      <c r="E149" s="14" t="s">
        <v>354</v>
      </c>
      <c r="F149" s="14" t="s">
        <v>12</v>
      </c>
      <c r="G149" s="14"/>
      <c r="H149" s="14" t="s">
        <v>2</v>
      </c>
      <c r="I149" s="16">
        <v>43761</v>
      </c>
      <c r="J149" s="14" t="s">
        <v>57</v>
      </c>
      <c r="K149" s="14" t="s">
        <v>58</v>
      </c>
    </row>
    <row r="150" spans="1:11" ht="15.75" customHeight="1" x14ac:dyDescent="0.2">
      <c r="A150" s="14" t="s">
        <v>53</v>
      </c>
      <c r="B150" s="16">
        <v>42304</v>
      </c>
      <c r="C150" s="14" t="s">
        <v>352</v>
      </c>
      <c r="D150" s="14" t="s">
        <v>87</v>
      </c>
      <c r="E150" s="14" t="s">
        <v>88</v>
      </c>
      <c r="F150" s="14" t="s">
        <v>14</v>
      </c>
      <c r="G150" s="14"/>
      <c r="H150" s="14" t="s">
        <v>2</v>
      </c>
      <c r="I150" s="16">
        <v>43773</v>
      </c>
      <c r="J150" s="14" t="s">
        <v>57</v>
      </c>
      <c r="K150" s="14" t="s">
        <v>58</v>
      </c>
    </row>
    <row r="151" spans="1:11" ht="15.75" customHeight="1" x14ac:dyDescent="0.2">
      <c r="A151" s="14" t="s">
        <v>53</v>
      </c>
      <c r="B151" s="16">
        <v>42304</v>
      </c>
      <c r="C151" s="14" t="s">
        <v>352</v>
      </c>
      <c r="D151" s="14" t="s">
        <v>177</v>
      </c>
      <c r="E151" s="14" t="s">
        <v>178</v>
      </c>
      <c r="F151" s="14" t="s">
        <v>22</v>
      </c>
      <c r="G151" s="14"/>
      <c r="H151" s="14" t="s">
        <v>2</v>
      </c>
      <c r="I151" s="16">
        <v>43766</v>
      </c>
      <c r="J151" s="14" t="s">
        <v>57</v>
      </c>
      <c r="K151" s="14" t="s">
        <v>58</v>
      </c>
    </row>
    <row r="152" spans="1:11" ht="15.75" customHeight="1" x14ac:dyDescent="0.2">
      <c r="A152" s="14" t="s">
        <v>53</v>
      </c>
      <c r="B152" s="16">
        <v>42304</v>
      </c>
      <c r="C152" s="14" t="s">
        <v>352</v>
      </c>
      <c r="D152" s="14" t="s">
        <v>114</v>
      </c>
      <c r="E152" s="14" t="s">
        <v>115</v>
      </c>
      <c r="F152" s="14" t="s">
        <v>17</v>
      </c>
      <c r="G152" s="14"/>
      <c r="H152" s="14" t="s">
        <v>2</v>
      </c>
      <c r="I152" s="16">
        <v>44096</v>
      </c>
      <c r="J152" s="14" t="s">
        <v>57</v>
      </c>
      <c r="K152" s="14" t="s">
        <v>58</v>
      </c>
    </row>
    <row r="153" spans="1:11" ht="15.75" customHeight="1" x14ac:dyDescent="0.2">
      <c r="A153" s="14" t="s">
        <v>53</v>
      </c>
      <c r="B153" s="16">
        <v>42305</v>
      </c>
      <c r="C153" s="14" t="s">
        <v>352</v>
      </c>
      <c r="D153" s="14" t="s">
        <v>196</v>
      </c>
      <c r="E153" s="14"/>
      <c r="F153" s="14" t="s">
        <v>11</v>
      </c>
      <c r="G153" s="14"/>
      <c r="H153" s="14" t="s">
        <v>2</v>
      </c>
      <c r="I153" s="16">
        <v>44131</v>
      </c>
      <c r="J153" s="14" t="s">
        <v>57</v>
      </c>
      <c r="K153" s="14" t="s">
        <v>58</v>
      </c>
    </row>
    <row r="154" spans="1:11" ht="15.75" customHeight="1" x14ac:dyDescent="0.2">
      <c r="A154" s="14" t="s">
        <v>53</v>
      </c>
      <c r="B154" s="16">
        <v>42305</v>
      </c>
      <c r="C154" s="14" t="s">
        <v>352</v>
      </c>
      <c r="D154" s="14" t="s">
        <v>106</v>
      </c>
      <c r="E154" s="14" t="s">
        <v>107</v>
      </c>
      <c r="F154" s="14" t="s">
        <v>10</v>
      </c>
      <c r="G154" s="14"/>
      <c r="H154" s="14" t="s">
        <v>2</v>
      </c>
      <c r="I154" s="16">
        <v>43794</v>
      </c>
      <c r="J154" s="14" t="s">
        <v>57</v>
      </c>
      <c r="K154" s="14" t="s">
        <v>58</v>
      </c>
    </row>
    <row r="155" spans="1:11" ht="15.75" customHeight="1" x14ac:dyDescent="0.2">
      <c r="A155" s="14" t="s">
        <v>53</v>
      </c>
      <c r="B155" s="16">
        <v>42305</v>
      </c>
      <c r="C155" s="14" t="s">
        <v>352</v>
      </c>
      <c r="D155" s="14" t="s">
        <v>144</v>
      </c>
      <c r="E155" s="14" t="s">
        <v>145</v>
      </c>
      <c r="F155" s="14" t="s">
        <v>11</v>
      </c>
      <c r="G155" s="14"/>
      <c r="H155" s="14" t="s">
        <v>2</v>
      </c>
      <c r="I155" s="16">
        <v>44103</v>
      </c>
      <c r="J155" s="14" t="s">
        <v>57</v>
      </c>
      <c r="K155" s="14" t="s">
        <v>58</v>
      </c>
    </row>
    <row r="156" spans="1:11" ht="15.75" customHeight="1" x14ac:dyDescent="0.2">
      <c r="A156" s="14" t="s">
        <v>53</v>
      </c>
      <c r="B156" s="16">
        <v>42305</v>
      </c>
      <c r="C156" s="14" t="s">
        <v>352</v>
      </c>
      <c r="D156" s="14" t="s">
        <v>160</v>
      </c>
      <c r="E156" s="14" t="s">
        <v>161</v>
      </c>
      <c r="F156" s="14" t="s">
        <v>21</v>
      </c>
      <c r="G156" s="14"/>
      <c r="H156" s="14" t="s">
        <v>2</v>
      </c>
      <c r="I156" s="16">
        <v>43766</v>
      </c>
      <c r="J156" s="14" t="s">
        <v>57</v>
      </c>
      <c r="K156" s="14" t="s">
        <v>58</v>
      </c>
    </row>
    <row r="157" spans="1:11" ht="15.75" customHeight="1" x14ac:dyDescent="0.2">
      <c r="A157" s="14" t="s">
        <v>53</v>
      </c>
      <c r="B157" s="16">
        <v>42306</v>
      </c>
      <c r="C157" s="14" t="s">
        <v>352</v>
      </c>
      <c r="D157" s="14" t="s">
        <v>205</v>
      </c>
      <c r="E157" s="14" t="s">
        <v>206</v>
      </c>
      <c r="F157" s="14" t="s">
        <v>8</v>
      </c>
      <c r="G157" s="14"/>
      <c r="H157" s="14" t="s">
        <v>2</v>
      </c>
      <c r="I157" s="16">
        <v>43980</v>
      </c>
      <c r="J157" s="14" t="s">
        <v>57</v>
      </c>
      <c r="K157" s="14" t="s">
        <v>58</v>
      </c>
    </row>
    <row r="158" spans="1:11" ht="15.75" customHeight="1" x14ac:dyDescent="0.2">
      <c r="A158" s="14" t="s">
        <v>53</v>
      </c>
      <c r="B158" s="16">
        <v>42306</v>
      </c>
      <c r="C158" s="14" t="s">
        <v>352</v>
      </c>
      <c r="D158" s="14" t="s">
        <v>85</v>
      </c>
      <c r="E158" s="14" t="s">
        <v>86</v>
      </c>
      <c r="F158" s="14" t="s">
        <v>8</v>
      </c>
      <c r="G158" s="14"/>
      <c r="H158" s="14" t="s">
        <v>2</v>
      </c>
      <c r="I158" s="16">
        <v>43773</v>
      </c>
      <c r="J158" s="14" t="s">
        <v>57</v>
      </c>
      <c r="K158" s="14" t="s">
        <v>58</v>
      </c>
    </row>
    <row r="159" spans="1:11" ht="15.75" customHeight="1" x14ac:dyDescent="0.2">
      <c r="A159" s="14" t="s">
        <v>53</v>
      </c>
      <c r="B159" s="16">
        <v>42346</v>
      </c>
      <c r="C159" s="14" t="s">
        <v>352</v>
      </c>
      <c r="D159" s="14" t="s">
        <v>357</v>
      </c>
      <c r="E159" s="14" t="s">
        <v>358</v>
      </c>
      <c r="F159" s="14" t="s">
        <v>14</v>
      </c>
      <c r="G159" s="14"/>
      <c r="H159" s="14" t="s">
        <v>2</v>
      </c>
      <c r="I159" s="16">
        <v>44060</v>
      </c>
      <c r="J159" s="14" t="s">
        <v>57</v>
      </c>
      <c r="K159" s="14" t="s">
        <v>58</v>
      </c>
    </row>
    <row r="160" spans="1:11" ht="15.75" customHeight="1" x14ac:dyDescent="0.2">
      <c r="A160" s="14" t="s">
        <v>53</v>
      </c>
      <c r="B160" s="16">
        <v>42357</v>
      </c>
      <c r="C160" s="14" t="s">
        <v>54</v>
      </c>
      <c r="D160" s="14" t="s">
        <v>371</v>
      </c>
      <c r="E160" s="14" t="s">
        <v>372</v>
      </c>
      <c r="F160" s="14" t="s">
        <v>12</v>
      </c>
      <c r="G160" s="14"/>
      <c r="H160" s="14" t="s">
        <v>2</v>
      </c>
      <c r="I160" s="16">
        <v>43087</v>
      </c>
      <c r="J160" s="14" t="s">
        <v>57</v>
      </c>
      <c r="K160" s="14" t="s">
        <v>58</v>
      </c>
    </row>
    <row r="161" spans="1:11" ht="15.75" customHeight="1" x14ac:dyDescent="0.2">
      <c r="A161" s="14" t="s">
        <v>53</v>
      </c>
      <c r="B161" s="16">
        <v>42371</v>
      </c>
      <c r="C161" s="14" t="s">
        <v>54</v>
      </c>
      <c r="D161" s="14" t="s">
        <v>355</v>
      </c>
      <c r="E161" s="14" t="s">
        <v>356</v>
      </c>
      <c r="F161" s="14"/>
      <c r="G161" s="14"/>
      <c r="H161" s="14" t="s">
        <v>4</v>
      </c>
      <c r="I161" s="14"/>
      <c r="J161" s="14" t="s">
        <v>57</v>
      </c>
      <c r="K161" s="14" t="s">
        <v>58</v>
      </c>
    </row>
    <row r="162" spans="1:11" ht="15.75" customHeight="1" x14ac:dyDescent="0.2">
      <c r="A162" s="14" t="s">
        <v>53</v>
      </c>
      <c r="B162" s="16">
        <v>42371</v>
      </c>
      <c r="C162" s="14" t="s">
        <v>54</v>
      </c>
      <c r="D162" s="14" t="s">
        <v>361</v>
      </c>
      <c r="E162" s="14" t="s">
        <v>362</v>
      </c>
      <c r="F162" s="14"/>
      <c r="G162" s="14"/>
      <c r="H162" s="14" t="s">
        <v>4</v>
      </c>
      <c r="I162" s="14"/>
      <c r="J162" s="14" t="s">
        <v>57</v>
      </c>
      <c r="K162" s="14" t="s">
        <v>58</v>
      </c>
    </row>
    <row r="163" spans="1:11" ht="15.75" customHeight="1" x14ac:dyDescent="0.2">
      <c r="A163" s="14" t="s">
        <v>53</v>
      </c>
      <c r="B163" s="16">
        <v>42371</v>
      </c>
      <c r="C163" s="14" t="s">
        <v>54</v>
      </c>
      <c r="D163" s="14" t="s">
        <v>363</v>
      </c>
      <c r="E163" s="14" t="s">
        <v>364</v>
      </c>
      <c r="F163" s="14"/>
      <c r="G163" s="14"/>
      <c r="H163" s="14" t="s">
        <v>4</v>
      </c>
      <c r="I163" s="14"/>
      <c r="J163" s="14" t="s">
        <v>57</v>
      </c>
      <c r="K163" s="14" t="s">
        <v>58</v>
      </c>
    </row>
    <row r="164" spans="1:11" ht="15.75" customHeight="1" x14ac:dyDescent="0.2">
      <c r="A164" s="14" t="s">
        <v>53</v>
      </c>
      <c r="B164" s="16">
        <v>42371</v>
      </c>
      <c r="C164" s="14" t="s">
        <v>54</v>
      </c>
      <c r="D164" s="14" t="s">
        <v>359</v>
      </c>
      <c r="E164" s="14" t="s">
        <v>360</v>
      </c>
      <c r="F164" s="14" t="s">
        <v>8</v>
      </c>
      <c r="G164" s="14"/>
      <c r="H164" s="14" t="s">
        <v>2</v>
      </c>
      <c r="I164" s="16">
        <v>43187</v>
      </c>
      <c r="J164" s="14" t="s">
        <v>57</v>
      </c>
      <c r="K164" s="14" t="s">
        <v>58</v>
      </c>
    </row>
    <row r="165" spans="1:11" ht="15.75" customHeight="1" x14ac:dyDescent="0.2">
      <c r="A165" s="14" t="s">
        <v>53</v>
      </c>
      <c r="B165" s="16">
        <v>42371</v>
      </c>
      <c r="C165" s="14" t="s">
        <v>54</v>
      </c>
      <c r="D165" s="14" t="s">
        <v>367</v>
      </c>
      <c r="E165" s="14" t="s">
        <v>368</v>
      </c>
      <c r="F165" s="14" t="s">
        <v>21</v>
      </c>
      <c r="G165" s="14"/>
      <c r="H165" s="14" t="s">
        <v>2</v>
      </c>
      <c r="I165" s="16">
        <v>43089</v>
      </c>
      <c r="J165" s="14" t="s">
        <v>57</v>
      </c>
      <c r="K165" s="14" t="s">
        <v>58</v>
      </c>
    </row>
    <row r="166" spans="1:11" ht="15.75" customHeight="1" x14ac:dyDescent="0.2">
      <c r="A166" s="14" t="s">
        <v>53</v>
      </c>
      <c r="B166" s="16">
        <v>42371</v>
      </c>
      <c r="C166" s="14" t="s">
        <v>54</v>
      </c>
      <c r="D166" s="14" t="s">
        <v>365</v>
      </c>
      <c r="E166" s="14" t="s">
        <v>366</v>
      </c>
      <c r="F166" s="14" t="s">
        <v>22</v>
      </c>
      <c r="G166" s="14"/>
      <c r="H166" s="14" t="s">
        <v>2</v>
      </c>
      <c r="I166" s="16">
        <v>43192</v>
      </c>
      <c r="J166" s="14" t="s">
        <v>57</v>
      </c>
      <c r="K166" s="14" t="s">
        <v>58</v>
      </c>
    </row>
    <row r="167" spans="1:11" ht="15.75" customHeight="1" x14ac:dyDescent="0.2">
      <c r="A167" s="14" t="s">
        <v>53</v>
      </c>
      <c r="B167" s="16">
        <v>42371</v>
      </c>
      <c r="C167" s="14" t="s">
        <v>54</v>
      </c>
      <c r="D167" s="14" t="s">
        <v>369</v>
      </c>
      <c r="E167" s="14" t="s">
        <v>370</v>
      </c>
      <c r="F167" s="14" t="s">
        <v>8</v>
      </c>
      <c r="G167" s="14"/>
      <c r="H167" s="14" t="s">
        <v>2</v>
      </c>
      <c r="I167" s="16">
        <v>43605</v>
      </c>
      <c r="J167" s="14" t="s">
        <v>57</v>
      </c>
      <c r="K167" s="14" t="s">
        <v>58</v>
      </c>
    </row>
    <row r="168" spans="1:11" ht="15.75" customHeight="1" x14ac:dyDescent="0.2">
      <c r="A168" s="14" t="s">
        <v>53</v>
      </c>
      <c r="B168" s="16">
        <v>42371</v>
      </c>
      <c r="C168" s="14" t="s">
        <v>54</v>
      </c>
      <c r="D168" s="14" t="s">
        <v>373</v>
      </c>
      <c r="E168" s="14" t="s">
        <v>374</v>
      </c>
      <c r="F168" s="14" t="s">
        <v>9</v>
      </c>
      <c r="G168" s="14"/>
      <c r="H168" s="14" t="s">
        <v>2</v>
      </c>
      <c r="I168" s="16">
        <v>43040</v>
      </c>
      <c r="J168" s="14" t="s">
        <v>57</v>
      </c>
      <c r="K168" s="14" t="s">
        <v>58</v>
      </c>
    </row>
    <row r="169" spans="1:11" ht="15.75" customHeight="1" x14ac:dyDescent="0.2">
      <c r="A169" s="14" t="s">
        <v>53</v>
      </c>
      <c r="B169" s="16">
        <v>42371</v>
      </c>
      <c r="C169" s="14" t="s">
        <v>54</v>
      </c>
      <c r="D169" s="14" t="s">
        <v>361</v>
      </c>
      <c r="E169" s="14" t="s">
        <v>362</v>
      </c>
      <c r="F169" s="14" t="s">
        <v>13</v>
      </c>
      <c r="G169" s="14"/>
      <c r="H169" s="14" t="s">
        <v>2</v>
      </c>
      <c r="I169" s="16">
        <v>43034</v>
      </c>
      <c r="J169" s="14" t="s">
        <v>57</v>
      </c>
      <c r="K169" s="14" t="s">
        <v>58</v>
      </c>
    </row>
    <row r="170" spans="1:11" ht="15.75" customHeight="1" x14ac:dyDescent="0.2">
      <c r="A170" s="14" t="s">
        <v>53</v>
      </c>
      <c r="B170" s="16">
        <v>42371</v>
      </c>
      <c r="C170" s="14" t="s">
        <v>54</v>
      </c>
      <c r="D170" s="14" t="s">
        <v>363</v>
      </c>
      <c r="E170" s="14" t="s">
        <v>364</v>
      </c>
      <c r="F170" s="14"/>
      <c r="G170" s="14"/>
      <c r="H170" s="14" t="s">
        <v>4</v>
      </c>
      <c r="I170" s="14"/>
      <c r="J170" s="14" t="s">
        <v>57</v>
      </c>
      <c r="K170" s="14" t="s">
        <v>58</v>
      </c>
    </row>
    <row r="171" spans="1:11" ht="15.75" customHeight="1" x14ac:dyDescent="0.2">
      <c r="A171" s="14" t="s">
        <v>53</v>
      </c>
      <c r="B171" s="16">
        <v>42371</v>
      </c>
      <c r="C171" s="14" t="s">
        <v>54</v>
      </c>
      <c r="D171" s="14" t="s">
        <v>355</v>
      </c>
      <c r="E171" s="14" t="s">
        <v>356</v>
      </c>
      <c r="F171" s="14" t="s">
        <v>21</v>
      </c>
      <c r="G171" s="14"/>
      <c r="H171" s="14" t="s">
        <v>2</v>
      </c>
      <c r="I171" s="16">
        <v>43089</v>
      </c>
      <c r="J171" s="14" t="s">
        <v>57</v>
      </c>
      <c r="K171" s="14" t="s">
        <v>58</v>
      </c>
    </row>
    <row r="172" spans="1:11" ht="15.75" customHeight="1" x14ac:dyDescent="0.2">
      <c r="A172" s="14" t="s">
        <v>53</v>
      </c>
      <c r="B172" s="16">
        <v>42371</v>
      </c>
      <c r="C172" s="14" t="s">
        <v>54</v>
      </c>
      <c r="D172" s="14" t="s">
        <v>375</v>
      </c>
      <c r="E172" s="14" t="s">
        <v>376</v>
      </c>
      <c r="F172" s="14" t="s">
        <v>28</v>
      </c>
      <c r="G172" s="14"/>
      <c r="H172" s="14" t="s">
        <v>2</v>
      </c>
      <c r="I172" s="16">
        <v>42958</v>
      </c>
      <c r="J172" s="14" t="s">
        <v>57</v>
      </c>
      <c r="K172" s="14" t="s">
        <v>58</v>
      </c>
    </row>
    <row r="173" spans="1:11" ht="15.75" customHeight="1" x14ac:dyDescent="0.2">
      <c r="A173" s="14" t="s">
        <v>53</v>
      </c>
      <c r="B173" s="16">
        <v>42431</v>
      </c>
      <c r="C173" s="14" t="s">
        <v>54</v>
      </c>
      <c r="D173" s="14" t="s">
        <v>377</v>
      </c>
      <c r="E173" s="14" t="s">
        <v>378</v>
      </c>
      <c r="F173" s="14"/>
      <c r="G173" s="14"/>
      <c r="H173" s="14" t="s">
        <v>5</v>
      </c>
      <c r="I173" s="14"/>
      <c r="J173" s="14"/>
      <c r="K173" s="14"/>
    </row>
    <row r="174" spans="1:11" ht="15.75" customHeight="1" x14ac:dyDescent="0.2">
      <c r="A174" s="14" t="s">
        <v>53</v>
      </c>
      <c r="B174" s="16">
        <v>42555</v>
      </c>
      <c r="C174" s="14" t="s">
        <v>54</v>
      </c>
      <c r="D174" s="14" t="s">
        <v>379</v>
      </c>
      <c r="E174" s="14" t="s">
        <v>380</v>
      </c>
      <c r="F174" s="14" t="s">
        <v>8</v>
      </c>
      <c r="G174" s="14"/>
      <c r="H174" s="14" t="s">
        <v>2</v>
      </c>
      <c r="I174" s="16">
        <v>43397</v>
      </c>
      <c r="J174" s="14" t="s">
        <v>57</v>
      </c>
      <c r="K174" s="14" t="s">
        <v>58</v>
      </c>
    </row>
    <row r="175" spans="1:11" ht="15.75" customHeight="1" x14ac:dyDescent="0.2">
      <c r="A175" s="14" t="s">
        <v>53</v>
      </c>
      <c r="B175" s="16">
        <v>42555</v>
      </c>
      <c r="C175" s="14" t="s">
        <v>54</v>
      </c>
      <c r="D175" s="14" t="s">
        <v>381</v>
      </c>
      <c r="E175" s="14" t="s">
        <v>382</v>
      </c>
      <c r="F175" s="14"/>
      <c r="G175" s="14"/>
      <c r="H175" s="14" t="s">
        <v>5</v>
      </c>
      <c r="I175" s="14"/>
      <c r="J175" s="14" t="s">
        <v>57</v>
      </c>
      <c r="K175" s="14" t="s">
        <v>58</v>
      </c>
    </row>
    <row r="176" spans="1:11" ht="15.75" customHeight="1" x14ac:dyDescent="0.2">
      <c r="A176" s="14" t="s">
        <v>53</v>
      </c>
      <c r="B176" s="16">
        <v>42556</v>
      </c>
      <c r="C176" s="14" t="s">
        <v>54</v>
      </c>
      <c r="D176" s="14" t="s">
        <v>383</v>
      </c>
      <c r="E176" s="14" t="s">
        <v>384</v>
      </c>
      <c r="F176" s="14" t="s">
        <v>22</v>
      </c>
      <c r="G176" s="14"/>
      <c r="H176" s="14" t="s">
        <v>2</v>
      </c>
      <c r="I176" s="16">
        <v>43381</v>
      </c>
      <c r="J176" s="14" t="s">
        <v>57</v>
      </c>
      <c r="K176" s="14" t="s">
        <v>58</v>
      </c>
    </row>
    <row r="177" spans="1:11" ht="15.75" customHeight="1" x14ac:dyDescent="0.2">
      <c r="A177" s="14" t="s">
        <v>53</v>
      </c>
      <c r="B177" s="16">
        <v>42557</v>
      </c>
      <c r="C177" s="14" t="s">
        <v>54</v>
      </c>
      <c r="D177" s="14" t="s">
        <v>385</v>
      </c>
      <c r="E177" s="14" t="s">
        <v>386</v>
      </c>
      <c r="F177" s="14"/>
      <c r="G177" s="14"/>
      <c r="H177" s="14" t="s">
        <v>4</v>
      </c>
      <c r="I177" s="14"/>
      <c r="J177" s="14" t="s">
        <v>57</v>
      </c>
      <c r="K177" s="14" t="s">
        <v>58</v>
      </c>
    </row>
    <row r="178" spans="1:11" ht="15.75" customHeight="1" x14ac:dyDescent="0.2">
      <c r="A178" s="14" t="s">
        <v>53</v>
      </c>
      <c r="B178" s="16">
        <v>42557</v>
      </c>
      <c r="C178" s="14" t="s">
        <v>54</v>
      </c>
      <c r="D178" s="14" t="s">
        <v>387</v>
      </c>
      <c r="E178" s="14" t="s">
        <v>388</v>
      </c>
      <c r="F178" s="14" t="s">
        <v>23</v>
      </c>
      <c r="G178" s="14"/>
      <c r="H178" s="14" t="s">
        <v>2</v>
      </c>
      <c r="I178" s="16">
        <v>43453</v>
      </c>
      <c r="J178" s="14" t="s">
        <v>57</v>
      </c>
      <c r="K178" s="14" t="s">
        <v>58</v>
      </c>
    </row>
    <row r="179" spans="1:11" ht="15.75" customHeight="1" x14ac:dyDescent="0.2">
      <c r="A179" s="14" t="s">
        <v>53</v>
      </c>
      <c r="B179" s="16">
        <v>42558</v>
      </c>
      <c r="C179" s="14" t="s">
        <v>54</v>
      </c>
      <c r="D179" s="14" t="s">
        <v>389</v>
      </c>
      <c r="E179" s="14" t="s">
        <v>390</v>
      </c>
      <c r="F179" s="14" t="s">
        <v>9</v>
      </c>
      <c r="G179" s="14"/>
      <c r="H179" s="14" t="s">
        <v>2</v>
      </c>
      <c r="I179" s="16">
        <v>43166</v>
      </c>
      <c r="J179" s="14" t="s">
        <v>57</v>
      </c>
      <c r="K179" s="14" t="s">
        <v>58</v>
      </c>
    </row>
    <row r="180" spans="1:11" ht="15.75" customHeight="1" x14ac:dyDescent="0.2">
      <c r="A180" s="14" t="s">
        <v>53</v>
      </c>
      <c r="B180" s="16">
        <v>42558</v>
      </c>
      <c r="C180" s="14" t="s">
        <v>54</v>
      </c>
      <c r="D180" s="14" t="s">
        <v>385</v>
      </c>
      <c r="E180" s="14" t="s">
        <v>386</v>
      </c>
      <c r="F180" s="14" t="s">
        <v>21</v>
      </c>
      <c r="G180" s="14"/>
      <c r="H180" s="14" t="s">
        <v>2</v>
      </c>
      <c r="I180" s="16">
        <v>43454</v>
      </c>
      <c r="J180" s="14" t="s">
        <v>57</v>
      </c>
      <c r="K180" s="14" t="s">
        <v>58</v>
      </c>
    </row>
    <row r="181" spans="1:11" ht="15.75" customHeight="1" x14ac:dyDescent="0.2">
      <c r="A181" s="14" t="s">
        <v>53</v>
      </c>
      <c r="B181" s="16">
        <v>42660</v>
      </c>
      <c r="C181" s="14" t="s">
        <v>54</v>
      </c>
      <c r="D181" s="14" t="s">
        <v>391</v>
      </c>
      <c r="E181" s="14" t="s">
        <v>392</v>
      </c>
      <c r="F181" s="14"/>
      <c r="G181" s="14"/>
      <c r="H181" s="14" t="s">
        <v>4</v>
      </c>
      <c r="I181" s="14"/>
      <c r="J181" s="14"/>
      <c r="K181" s="14"/>
    </row>
    <row r="182" spans="1:11" ht="15.75" customHeight="1" x14ac:dyDescent="0.2">
      <c r="A182" s="14" t="s">
        <v>53</v>
      </c>
      <c r="B182" s="16">
        <v>42702</v>
      </c>
      <c r="C182" s="14" t="s">
        <v>54</v>
      </c>
      <c r="D182" s="14" t="s">
        <v>395</v>
      </c>
      <c r="E182" s="14" t="s">
        <v>396</v>
      </c>
      <c r="F182" s="14" t="s">
        <v>12</v>
      </c>
      <c r="G182" s="14"/>
      <c r="H182" s="14" t="s">
        <v>2</v>
      </c>
      <c r="I182" s="16">
        <v>43523</v>
      </c>
      <c r="J182" s="14" t="s">
        <v>57</v>
      </c>
      <c r="K182" s="14" t="s">
        <v>58</v>
      </c>
    </row>
    <row r="183" spans="1:11" ht="15.75" customHeight="1" x14ac:dyDescent="0.2">
      <c r="A183" s="14" t="s">
        <v>53</v>
      </c>
      <c r="B183" s="16">
        <v>42712</v>
      </c>
      <c r="C183" s="14" t="s">
        <v>54</v>
      </c>
      <c r="D183" s="14" t="s">
        <v>401</v>
      </c>
      <c r="E183" s="14" t="s">
        <v>402</v>
      </c>
      <c r="F183" s="14" t="s">
        <v>22</v>
      </c>
      <c r="G183" s="14"/>
      <c r="H183" s="14" t="s">
        <v>2</v>
      </c>
      <c r="I183" s="16">
        <v>43522</v>
      </c>
      <c r="J183" s="14" t="s">
        <v>57</v>
      </c>
      <c r="K183" s="14" t="s">
        <v>58</v>
      </c>
    </row>
    <row r="184" spans="1:11" ht="15.75" customHeight="1" x14ac:dyDescent="0.2">
      <c r="A184" s="14" t="s">
        <v>53</v>
      </c>
      <c r="B184" s="16">
        <v>42712</v>
      </c>
      <c r="C184" s="14" t="s">
        <v>54</v>
      </c>
      <c r="D184" s="14" t="s">
        <v>413</v>
      </c>
      <c r="E184" s="14" t="s">
        <v>414</v>
      </c>
      <c r="F184" s="14" t="s">
        <v>14</v>
      </c>
      <c r="G184" s="14"/>
      <c r="H184" s="14" t="s">
        <v>2</v>
      </c>
      <c r="I184" s="16">
        <v>43517</v>
      </c>
      <c r="J184" s="14" t="s">
        <v>415</v>
      </c>
      <c r="K184" s="14" t="s">
        <v>58</v>
      </c>
    </row>
    <row r="185" spans="1:11" ht="15.75" customHeight="1" x14ac:dyDescent="0.2">
      <c r="A185" s="14" t="s">
        <v>53</v>
      </c>
      <c r="B185" s="16">
        <v>42724</v>
      </c>
      <c r="C185" s="14" t="s">
        <v>54</v>
      </c>
      <c r="D185" s="14" t="s">
        <v>407</v>
      </c>
      <c r="E185" s="14" t="s">
        <v>408</v>
      </c>
      <c r="F185" s="14" t="s">
        <v>21</v>
      </c>
      <c r="G185" s="14"/>
      <c r="H185" s="14" t="s">
        <v>2</v>
      </c>
      <c r="I185" s="16">
        <v>43658</v>
      </c>
      <c r="J185" s="14" t="s">
        <v>168</v>
      </c>
      <c r="K185" s="14" t="s">
        <v>58</v>
      </c>
    </row>
    <row r="186" spans="1:11" ht="15.75" customHeight="1" x14ac:dyDescent="0.2">
      <c r="A186" s="14" t="s">
        <v>53</v>
      </c>
      <c r="B186" s="16">
        <v>42741</v>
      </c>
      <c r="C186" s="14" t="s">
        <v>54</v>
      </c>
      <c r="D186" s="14" t="s">
        <v>393</v>
      </c>
      <c r="E186" s="14" t="s">
        <v>394</v>
      </c>
      <c r="F186" s="14" t="s">
        <v>15</v>
      </c>
      <c r="G186" s="14"/>
      <c r="H186" s="14" t="s">
        <v>2</v>
      </c>
      <c r="I186" s="16">
        <v>43726</v>
      </c>
      <c r="J186" s="14" t="s">
        <v>57</v>
      </c>
      <c r="K186" s="14" t="s">
        <v>58</v>
      </c>
    </row>
    <row r="187" spans="1:11" ht="15.75" customHeight="1" x14ac:dyDescent="0.2">
      <c r="A187" s="14" t="s">
        <v>53</v>
      </c>
      <c r="B187" s="16">
        <v>42741</v>
      </c>
      <c r="C187" s="14" t="s">
        <v>54</v>
      </c>
      <c r="D187" s="14" t="s">
        <v>397</v>
      </c>
      <c r="E187" s="14" t="s">
        <v>398</v>
      </c>
      <c r="F187" s="14" t="s">
        <v>15</v>
      </c>
      <c r="G187" s="14"/>
      <c r="H187" s="14" t="s">
        <v>2</v>
      </c>
      <c r="I187" s="16">
        <v>43726</v>
      </c>
      <c r="J187" s="14" t="s">
        <v>57</v>
      </c>
      <c r="K187" s="14" t="s">
        <v>58</v>
      </c>
    </row>
    <row r="188" spans="1:11" ht="15.75" customHeight="1" x14ac:dyDescent="0.2">
      <c r="A188" s="14" t="s">
        <v>53</v>
      </c>
      <c r="B188" s="16">
        <v>42741</v>
      </c>
      <c r="C188" s="14" t="s">
        <v>54</v>
      </c>
      <c r="D188" s="14" t="s">
        <v>399</v>
      </c>
      <c r="E188" s="14" t="s">
        <v>400</v>
      </c>
      <c r="F188" s="14" t="s">
        <v>16</v>
      </c>
      <c r="G188" s="14"/>
      <c r="H188" s="14" t="s">
        <v>2</v>
      </c>
      <c r="I188" s="16">
        <v>43523</v>
      </c>
      <c r="J188" s="14" t="s">
        <v>57</v>
      </c>
      <c r="K188" s="14" t="s">
        <v>58</v>
      </c>
    </row>
    <row r="189" spans="1:11" ht="15.75" customHeight="1" x14ac:dyDescent="0.2">
      <c r="A189" s="14" t="s">
        <v>53</v>
      </c>
      <c r="B189" s="16">
        <v>42741</v>
      </c>
      <c r="C189" s="14" t="s">
        <v>54</v>
      </c>
      <c r="D189" s="14" t="s">
        <v>403</v>
      </c>
      <c r="E189" s="14" t="s">
        <v>404</v>
      </c>
      <c r="F189" s="14" t="s">
        <v>10</v>
      </c>
      <c r="G189" s="14"/>
      <c r="H189" s="14" t="s">
        <v>2</v>
      </c>
      <c r="I189" s="16">
        <v>43521</v>
      </c>
      <c r="J189" s="14" t="s">
        <v>57</v>
      </c>
      <c r="K189" s="14" t="s">
        <v>58</v>
      </c>
    </row>
    <row r="190" spans="1:11" ht="15.75" customHeight="1" x14ac:dyDescent="0.2">
      <c r="A190" s="14" t="s">
        <v>53</v>
      </c>
      <c r="B190" s="16">
        <v>42741</v>
      </c>
      <c r="C190" s="14" t="s">
        <v>54</v>
      </c>
      <c r="D190" s="14" t="s">
        <v>405</v>
      </c>
      <c r="E190" s="14" t="s">
        <v>406</v>
      </c>
      <c r="F190" s="14" t="s">
        <v>8</v>
      </c>
      <c r="G190" s="14"/>
      <c r="H190" s="14" t="s">
        <v>2</v>
      </c>
      <c r="I190" s="16">
        <v>43591</v>
      </c>
      <c r="J190" s="14" t="s">
        <v>57</v>
      </c>
      <c r="K190" s="14" t="s">
        <v>58</v>
      </c>
    </row>
    <row r="191" spans="1:11" ht="15.75" customHeight="1" x14ac:dyDescent="0.2">
      <c r="A191" s="14" t="s">
        <v>53</v>
      </c>
      <c r="B191" s="16">
        <v>42741</v>
      </c>
      <c r="C191" s="14" t="s">
        <v>54</v>
      </c>
      <c r="D191" s="14" t="s">
        <v>409</v>
      </c>
      <c r="E191" s="14" t="s">
        <v>410</v>
      </c>
      <c r="F191" s="14"/>
      <c r="G191" s="14"/>
      <c r="H191" s="14" t="s">
        <v>4</v>
      </c>
      <c r="I191" s="14"/>
      <c r="J191" s="14" t="s">
        <v>57</v>
      </c>
      <c r="K191" s="14" t="s">
        <v>58</v>
      </c>
    </row>
    <row r="192" spans="1:11" ht="15.75" customHeight="1" x14ac:dyDescent="0.2">
      <c r="A192" s="14" t="s">
        <v>53</v>
      </c>
      <c r="B192" s="16">
        <v>42741</v>
      </c>
      <c r="C192" s="14" t="s">
        <v>54</v>
      </c>
      <c r="D192" s="14" t="s">
        <v>411</v>
      </c>
      <c r="E192" s="14" t="s">
        <v>412</v>
      </c>
      <c r="F192" s="14"/>
      <c r="G192" s="14"/>
      <c r="H192" s="14" t="s">
        <v>5</v>
      </c>
      <c r="I192" s="14"/>
      <c r="J192" s="14" t="s">
        <v>57</v>
      </c>
      <c r="K192" s="14" t="s">
        <v>58</v>
      </c>
    </row>
    <row r="193" spans="1:11" ht="15.75" customHeight="1" x14ac:dyDescent="0.2">
      <c r="A193" s="14" t="s">
        <v>53</v>
      </c>
      <c r="B193" s="16">
        <v>42919</v>
      </c>
      <c r="C193" s="14" t="s">
        <v>54</v>
      </c>
      <c r="D193" s="14" t="s">
        <v>416</v>
      </c>
      <c r="E193" s="14" t="s">
        <v>417</v>
      </c>
      <c r="F193" s="14" t="s">
        <v>10</v>
      </c>
      <c r="G193" s="14"/>
      <c r="H193" s="14" t="s">
        <v>2</v>
      </c>
      <c r="I193" s="16">
        <v>43668</v>
      </c>
      <c r="J193" s="14" t="s">
        <v>57</v>
      </c>
      <c r="K193" s="14" t="s">
        <v>58</v>
      </c>
    </row>
    <row r="194" spans="1:11" ht="15.75" customHeight="1" x14ac:dyDescent="0.2">
      <c r="A194" s="14" t="s">
        <v>53</v>
      </c>
      <c r="B194" s="16">
        <v>42919</v>
      </c>
      <c r="C194" s="14" t="s">
        <v>54</v>
      </c>
      <c r="D194" s="14" t="s">
        <v>418</v>
      </c>
      <c r="E194" s="14" t="s">
        <v>419</v>
      </c>
      <c r="F194" s="14" t="s">
        <v>8</v>
      </c>
      <c r="G194" s="14"/>
      <c r="H194" s="14" t="s">
        <v>2</v>
      </c>
      <c r="I194" s="16">
        <v>43675</v>
      </c>
      <c r="J194" s="14" t="s">
        <v>57</v>
      </c>
      <c r="K194" s="14" t="s">
        <v>58</v>
      </c>
    </row>
    <row r="195" spans="1:11" ht="15.75" customHeight="1" x14ac:dyDescent="0.2">
      <c r="A195" s="14" t="s">
        <v>53</v>
      </c>
      <c r="B195" s="16">
        <v>42920</v>
      </c>
      <c r="C195" s="14" t="s">
        <v>54</v>
      </c>
      <c r="D195" s="14" t="s">
        <v>422</v>
      </c>
      <c r="E195" s="14" t="s">
        <v>423</v>
      </c>
      <c r="F195" s="14" t="s">
        <v>14</v>
      </c>
      <c r="G195" s="14"/>
      <c r="H195" s="14" t="s">
        <v>2</v>
      </c>
      <c r="I195" s="16">
        <v>43658</v>
      </c>
      <c r="J195" s="14" t="s">
        <v>57</v>
      </c>
      <c r="K195" s="14" t="s">
        <v>58</v>
      </c>
    </row>
    <row r="196" spans="1:11" ht="15.75" customHeight="1" x14ac:dyDescent="0.2">
      <c r="A196" s="14" t="s">
        <v>53</v>
      </c>
      <c r="B196" s="16">
        <v>42920</v>
      </c>
      <c r="C196" s="14" t="s">
        <v>54</v>
      </c>
      <c r="D196" s="14" t="s">
        <v>420</v>
      </c>
      <c r="E196" s="14" t="s">
        <v>421</v>
      </c>
      <c r="F196" s="14" t="s">
        <v>8</v>
      </c>
      <c r="G196" s="14"/>
      <c r="H196" s="14" t="s">
        <v>2</v>
      </c>
      <c r="I196" s="16">
        <v>44015</v>
      </c>
      <c r="J196" s="14" t="s">
        <v>57</v>
      </c>
      <c r="K196" s="14" t="s">
        <v>58</v>
      </c>
    </row>
    <row r="197" spans="1:11" ht="15.75" customHeight="1" x14ac:dyDescent="0.2">
      <c r="A197" s="14" t="s">
        <v>53</v>
      </c>
      <c r="B197" s="16">
        <v>42920</v>
      </c>
      <c r="C197" s="14" t="s">
        <v>54</v>
      </c>
      <c r="D197" s="14" t="s">
        <v>424</v>
      </c>
      <c r="E197" s="14" t="s">
        <v>425</v>
      </c>
      <c r="F197" s="14" t="s">
        <v>11</v>
      </c>
      <c r="G197" s="14"/>
      <c r="H197" s="14" t="s">
        <v>2</v>
      </c>
      <c r="I197" s="16">
        <v>44011</v>
      </c>
      <c r="J197" s="14" t="s">
        <v>57</v>
      </c>
      <c r="K197" s="14" t="s">
        <v>58</v>
      </c>
    </row>
    <row r="198" spans="1:11" ht="15.75" customHeight="1" x14ac:dyDescent="0.2">
      <c r="A198" s="14" t="s">
        <v>53</v>
      </c>
      <c r="B198" s="16">
        <v>42921</v>
      </c>
      <c r="C198" s="14" t="s">
        <v>54</v>
      </c>
      <c r="D198" s="14" t="s">
        <v>426</v>
      </c>
      <c r="E198" s="14" t="s">
        <v>427</v>
      </c>
      <c r="F198" s="14" t="s">
        <v>22</v>
      </c>
      <c r="G198" s="14"/>
      <c r="H198" s="14" t="s">
        <v>2</v>
      </c>
      <c r="I198" s="16">
        <v>43677</v>
      </c>
      <c r="J198" s="14" t="s">
        <v>57</v>
      </c>
      <c r="K198" s="14" t="s">
        <v>58</v>
      </c>
    </row>
    <row r="199" spans="1:11" ht="15.75" customHeight="1" x14ac:dyDescent="0.2">
      <c r="A199" s="14" t="s">
        <v>53</v>
      </c>
      <c r="B199" s="16">
        <v>42921</v>
      </c>
      <c r="C199" s="14" t="s">
        <v>54</v>
      </c>
      <c r="D199" s="14" t="s">
        <v>428</v>
      </c>
      <c r="E199" s="14" t="s">
        <v>429</v>
      </c>
      <c r="F199" s="14"/>
      <c r="G199" s="14"/>
      <c r="H199" s="14" t="s">
        <v>5</v>
      </c>
      <c r="I199" s="14"/>
      <c r="J199" s="14" t="s">
        <v>57</v>
      </c>
      <c r="K199" s="14" t="s">
        <v>58</v>
      </c>
    </row>
    <row r="200" spans="1:11" ht="15.75" customHeight="1" x14ac:dyDescent="0.2">
      <c r="A200" s="14" t="s">
        <v>53</v>
      </c>
      <c r="B200" s="16">
        <v>42922</v>
      </c>
      <c r="C200" s="14" t="s">
        <v>54</v>
      </c>
      <c r="D200" s="14" t="s">
        <v>430</v>
      </c>
      <c r="E200" s="14" t="s">
        <v>431</v>
      </c>
      <c r="F200" s="14" t="s">
        <v>9</v>
      </c>
      <c r="G200" s="14"/>
      <c r="H200" s="14" t="s">
        <v>2</v>
      </c>
      <c r="I200" s="16">
        <v>43628</v>
      </c>
      <c r="J200" s="14" t="s">
        <v>168</v>
      </c>
      <c r="K200" s="14" t="s">
        <v>58</v>
      </c>
    </row>
    <row r="201" spans="1:11" ht="15.75" customHeight="1" x14ac:dyDescent="0.2">
      <c r="A201" s="14" t="s">
        <v>53</v>
      </c>
      <c r="B201" s="16">
        <v>42922</v>
      </c>
      <c r="C201" s="14" t="s">
        <v>54</v>
      </c>
      <c r="D201" s="14" t="s">
        <v>432</v>
      </c>
      <c r="E201" s="14" t="s">
        <v>433</v>
      </c>
      <c r="F201" s="14"/>
      <c r="G201" s="14"/>
      <c r="H201" s="14" t="s">
        <v>4</v>
      </c>
      <c r="I201" s="14"/>
      <c r="J201" s="14" t="s">
        <v>57</v>
      </c>
      <c r="K201" s="14" t="s">
        <v>58</v>
      </c>
    </row>
    <row r="202" spans="1:11" ht="15.75" customHeight="1" x14ac:dyDescent="0.2">
      <c r="A202" s="14" t="s">
        <v>53</v>
      </c>
      <c r="B202" s="16">
        <v>42922</v>
      </c>
      <c r="C202" s="14" t="s">
        <v>54</v>
      </c>
      <c r="D202" s="14" t="s">
        <v>434</v>
      </c>
      <c r="E202" s="14" t="s">
        <v>435</v>
      </c>
      <c r="F202" s="14" t="s">
        <v>12</v>
      </c>
      <c r="G202" s="14"/>
      <c r="H202" s="14" t="s">
        <v>2</v>
      </c>
      <c r="I202" s="16">
        <v>43747</v>
      </c>
      <c r="J202" s="14" t="s">
        <v>57</v>
      </c>
      <c r="K202" s="14" t="s">
        <v>58</v>
      </c>
    </row>
    <row r="203" spans="1:11" ht="15.75" customHeight="1" x14ac:dyDescent="0.2">
      <c r="A203" s="14" t="s">
        <v>53</v>
      </c>
      <c r="B203" s="16">
        <v>42926</v>
      </c>
      <c r="C203" s="14" t="s">
        <v>54</v>
      </c>
      <c r="D203" s="14" t="s">
        <v>436</v>
      </c>
      <c r="E203" s="14" t="s">
        <v>437</v>
      </c>
      <c r="F203" s="14"/>
      <c r="G203" s="14"/>
      <c r="H203" s="14" t="s">
        <v>5</v>
      </c>
      <c r="I203" s="14"/>
      <c r="J203" s="14" t="s">
        <v>57</v>
      </c>
      <c r="K203" s="14" t="s">
        <v>58</v>
      </c>
    </row>
    <row r="204" spans="1:11" ht="15.75" customHeight="1" x14ac:dyDescent="0.2">
      <c r="A204" s="14" t="s">
        <v>53</v>
      </c>
      <c r="B204" s="16">
        <v>42928</v>
      </c>
      <c r="C204" s="14" t="s">
        <v>352</v>
      </c>
      <c r="D204" s="14" t="s">
        <v>248</v>
      </c>
      <c r="E204" s="14" t="s">
        <v>249</v>
      </c>
      <c r="F204" s="14" t="s">
        <v>8</v>
      </c>
      <c r="G204" s="14"/>
      <c r="H204" s="14" t="s">
        <v>2</v>
      </c>
      <c r="I204" s="16">
        <v>44750</v>
      </c>
      <c r="J204" s="14" t="s">
        <v>57</v>
      </c>
      <c r="K204" s="14" t="s">
        <v>58</v>
      </c>
    </row>
    <row r="205" spans="1:11" ht="15.75" customHeight="1" x14ac:dyDescent="0.2">
      <c r="A205" s="14" t="s">
        <v>53</v>
      </c>
      <c r="B205" s="16">
        <v>42934</v>
      </c>
      <c r="C205" s="14" t="s">
        <v>352</v>
      </c>
      <c r="D205" s="14" t="s">
        <v>282</v>
      </c>
      <c r="E205" s="14" t="s">
        <v>283</v>
      </c>
      <c r="F205" s="14" t="s">
        <v>10</v>
      </c>
      <c r="G205" s="14"/>
      <c r="H205" s="14" t="s">
        <v>2</v>
      </c>
      <c r="I205" s="16">
        <v>44546</v>
      </c>
      <c r="J205" s="14" t="s">
        <v>57</v>
      </c>
      <c r="K205" s="14" t="s">
        <v>58</v>
      </c>
    </row>
    <row r="206" spans="1:11" ht="15.75" customHeight="1" x14ac:dyDescent="0.2">
      <c r="A206" s="14" t="s">
        <v>53</v>
      </c>
      <c r="B206" s="16">
        <v>42934</v>
      </c>
      <c r="C206" s="14" t="s">
        <v>352</v>
      </c>
      <c r="D206" s="14" t="s">
        <v>217</v>
      </c>
      <c r="E206" s="14" t="s">
        <v>218</v>
      </c>
      <c r="F206" s="14" t="s">
        <v>8</v>
      </c>
      <c r="G206" s="14"/>
      <c r="H206" s="14" t="s">
        <v>2</v>
      </c>
      <c r="I206" s="16">
        <v>44132</v>
      </c>
      <c r="J206" s="14" t="s">
        <v>57</v>
      </c>
      <c r="K206" s="14" t="s">
        <v>58</v>
      </c>
    </row>
    <row r="207" spans="1:11" ht="15.75" customHeight="1" x14ac:dyDescent="0.2">
      <c r="A207" s="14" t="s">
        <v>53</v>
      </c>
      <c r="B207" s="16">
        <v>42934</v>
      </c>
      <c r="C207" s="14" t="s">
        <v>54</v>
      </c>
      <c r="D207" s="14" t="s">
        <v>438</v>
      </c>
      <c r="E207" s="14" t="s">
        <v>439</v>
      </c>
      <c r="F207" s="14" t="s">
        <v>13</v>
      </c>
      <c r="G207" s="14"/>
      <c r="H207" s="14" t="s">
        <v>2</v>
      </c>
      <c r="I207" s="16">
        <v>43796</v>
      </c>
      <c r="J207" s="14" t="s">
        <v>57</v>
      </c>
      <c r="K207" s="14" t="s">
        <v>58</v>
      </c>
    </row>
    <row r="208" spans="1:11" ht="15.75" customHeight="1" x14ac:dyDescent="0.2">
      <c r="A208" s="14" t="s">
        <v>53</v>
      </c>
      <c r="B208" s="16">
        <v>43080</v>
      </c>
      <c r="C208" s="14" t="s">
        <v>54</v>
      </c>
      <c r="D208" s="14" t="s">
        <v>440</v>
      </c>
      <c r="E208" s="14" t="s">
        <v>441</v>
      </c>
      <c r="F208" s="14" t="s">
        <v>10</v>
      </c>
      <c r="G208" s="14"/>
      <c r="H208" s="14" t="s">
        <v>2</v>
      </c>
      <c r="I208" s="16">
        <v>44152</v>
      </c>
      <c r="J208" s="14" t="s">
        <v>57</v>
      </c>
      <c r="K208" s="14" t="s">
        <v>58</v>
      </c>
    </row>
    <row r="209" spans="1:11" ht="15.75" customHeight="1" x14ac:dyDescent="0.2">
      <c r="A209" s="14" t="s">
        <v>53</v>
      </c>
      <c r="B209" s="16">
        <v>43080</v>
      </c>
      <c r="C209" s="14" t="s">
        <v>54</v>
      </c>
      <c r="D209" s="14" t="s">
        <v>442</v>
      </c>
      <c r="E209" s="14" t="s">
        <v>443</v>
      </c>
      <c r="F209" s="14" t="s">
        <v>11</v>
      </c>
      <c r="G209" s="14"/>
      <c r="H209" s="14" t="s">
        <v>2</v>
      </c>
      <c r="I209" s="16">
        <v>43817</v>
      </c>
      <c r="J209" s="14" t="s">
        <v>57</v>
      </c>
      <c r="K209" s="14" t="s">
        <v>58</v>
      </c>
    </row>
    <row r="210" spans="1:11" ht="15.75" customHeight="1" x14ac:dyDescent="0.2">
      <c r="A210" s="14" t="s">
        <v>53</v>
      </c>
      <c r="B210" s="16">
        <v>43082</v>
      </c>
      <c r="C210" s="14" t="s">
        <v>54</v>
      </c>
      <c r="D210" s="14" t="s">
        <v>450</v>
      </c>
      <c r="E210" s="14" t="s">
        <v>451</v>
      </c>
      <c r="F210" s="14" t="s">
        <v>16</v>
      </c>
      <c r="G210" s="14"/>
      <c r="H210" s="14" t="s">
        <v>2</v>
      </c>
      <c r="I210" s="16">
        <v>44186</v>
      </c>
      <c r="J210" s="14" t="s">
        <v>57</v>
      </c>
      <c r="K210" s="14" t="s">
        <v>58</v>
      </c>
    </row>
    <row r="211" spans="1:11" ht="15.75" customHeight="1" x14ac:dyDescent="0.2">
      <c r="A211" s="14" t="s">
        <v>53</v>
      </c>
      <c r="B211" s="16">
        <v>43082</v>
      </c>
      <c r="C211" s="14" t="s">
        <v>54</v>
      </c>
      <c r="D211" s="14" t="s">
        <v>448</v>
      </c>
      <c r="E211" s="14" t="s">
        <v>449</v>
      </c>
      <c r="F211" s="14"/>
      <c r="G211" s="14"/>
      <c r="H211" s="14" t="s">
        <v>5</v>
      </c>
      <c r="I211" s="14"/>
      <c r="J211" s="14" t="s">
        <v>57</v>
      </c>
      <c r="K211" s="14" t="s">
        <v>58</v>
      </c>
    </row>
    <row r="212" spans="1:11" ht="15.75" customHeight="1" x14ac:dyDescent="0.2">
      <c r="A212" s="14" t="s">
        <v>53</v>
      </c>
      <c r="B212" s="16">
        <v>43082</v>
      </c>
      <c r="C212" s="14" t="s">
        <v>54</v>
      </c>
      <c r="D212" s="14" t="s">
        <v>444</v>
      </c>
      <c r="E212" s="14" t="s">
        <v>445</v>
      </c>
      <c r="F212" s="14" t="s">
        <v>14</v>
      </c>
      <c r="G212" s="14"/>
      <c r="H212" s="14" t="s">
        <v>2</v>
      </c>
      <c r="I212" s="16">
        <v>43801</v>
      </c>
      <c r="J212" s="14" t="s">
        <v>57</v>
      </c>
      <c r="K212" s="14" t="s">
        <v>58</v>
      </c>
    </row>
    <row r="213" spans="1:11" ht="15.75" customHeight="1" x14ac:dyDescent="0.2">
      <c r="A213" s="14" t="s">
        <v>53</v>
      </c>
      <c r="B213" s="16">
        <v>43083</v>
      </c>
      <c r="C213" s="14" t="s">
        <v>54</v>
      </c>
      <c r="D213" s="14" t="s">
        <v>454</v>
      </c>
      <c r="E213" s="14" t="s">
        <v>455</v>
      </c>
      <c r="F213" s="14" t="s">
        <v>12</v>
      </c>
      <c r="G213" s="14"/>
      <c r="H213" s="14" t="s">
        <v>2</v>
      </c>
      <c r="I213" s="16">
        <v>43915</v>
      </c>
      <c r="J213" s="14" t="s">
        <v>456</v>
      </c>
      <c r="K213" s="14" t="s">
        <v>58</v>
      </c>
    </row>
    <row r="214" spans="1:11" ht="15.75" customHeight="1" x14ac:dyDescent="0.2">
      <c r="A214" s="14" t="s">
        <v>53</v>
      </c>
      <c r="B214" s="16">
        <v>43083</v>
      </c>
      <c r="C214" s="14" t="s">
        <v>54</v>
      </c>
      <c r="D214" s="14" t="s">
        <v>452</v>
      </c>
      <c r="E214" s="14" t="s">
        <v>453</v>
      </c>
      <c r="F214" s="14" t="s">
        <v>9</v>
      </c>
      <c r="G214" s="14"/>
      <c r="H214" s="14" t="s">
        <v>2</v>
      </c>
      <c r="I214" s="16">
        <v>43782</v>
      </c>
      <c r="J214" s="14" t="s">
        <v>57</v>
      </c>
      <c r="K214" s="14" t="s">
        <v>58</v>
      </c>
    </row>
    <row r="215" spans="1:11" ht="15.75" customHeight="1" x14ac:dyDescent="0.2">
      <c r="A215" s="14" t="s">
        <v>53</v>
      </c>
      <c r="B215" s="16">
        <v>43084</v>
      </c>
      <c r="C215" s="14" t="s">
        <v>54</v>
      </c>
      <c r="D215" s="14" t="s">
        <v>459</v>
      </c>
      <c r="E215" s="14" t="s">
        <v>460</v>
      </c>
      <c r="F215" s="14"/>
      <c r="G215" s="14"/>
      <c r="H215" s="14" t="s">
        <v>4</v>
      </c>
      <c r="I215" s="14"/>
      <c r="J215" s="14" t="s">
        <v>57</v>
      </c>
      <c r="K215" s="14" t="s">
        <v>58</v>
      </c>
    </row>
    <row r="216" spans="1:11" ht="15.75" customHeight="1" x14ac:dyDescent="0.2">
      <c r="A216" s="14" t="s">
        <v>53</v>
      </c>
      <c r="B216" s="16">
        <v>43084</v>
      </c>
      <c r="C216" s="14" t="s">
        <v>54</v>
      </c>
      <c r="D216" s="14" t="s">
        <v>459</v>
      </c>
      <c r="E216" s="14" t="s">
        <v>460</v>
      </c>
      <c r="F216" s="14"/>
      <c r="G216" s="14"/>
      <c r="H216" s="14" t="s">
        <v>4</v>
      </c>
      <c r="I216" s="14"/>
      <c r="J216" s="14" t="s">
        <v>57</v>
      </c>
      <c r="K216" s="14" t="s">
        <v>58</v>
      </c>
    </row>
    <row r="217" spans="1:11" ht="15.75" customHeight="1" x14ac:dyDescent="0.2">
      <c r="A217" s="14" t="s">
        <v>53</v>
      </c>
      <c r="B217" s="16">
        <v>43084</v>
      </c>
      <c r="C217" s="14" t="s">
        <v>54</v>
      </c>
      <c r="D217" s="14" t="s">
        <v>461</v>
      </c>
      <c r="E217" s="14" t="s">
        <v>462</v>
      </c>
      <c r="F217" s="14" t="s">
        <v>14</v>
      </c>
      <c r="G217" s="14"/>
      <c r="H217" s="14" t="s">
        <v>2</v>
      </c>
      <c r="I217" s="16">
        <v>44018</v>
      </c>
      <c r="J217" s="14" t="s">
        <v>57</v>
      </c>
      <c r="K217" s="14" t="s">
        <v>58</v>
      </c>
    </row>
    <row r="218" spans="1:11" ht="15.75" customHeight="1" x14ac:dyDescent="0.2">
      <c r="A218" s="14" t="s">
        <v>53</v>
      </c>
      <c r="B218" s="16">
        <v>43084</v>
      </c>
      <c r="C218" s="14" t="s">
        <v>54</v>
      </c>
      <c r="D218" s="14" t="s">
        <v>457</v>
      </c>
      <c r="E218" s="14" t="s">
        <v>458</v>
      </c>
      <c r="F218" s="14"/>
      <c r="G218" s="14"/>
      <c r="H218" s="14" t="s">
        <v>5</v>
      </c>
      <c r="I218" s="14"/>
      <c r="J218" s="14" t="s">
        <v>57</v>
      </c>
      <c r="K218" s="14" t="s">
        <v>58</v>
      </c>
    </row>
    <row r="219" spans="1:11" ht="15.75" customHeight="1" x14ac:dyDescent="0.2">
      <c r="A219" s="14" t="s">
        <v>53</v>
      </c>
      <c r="B219" s="16">
        <v>43088</v>
      </c>
      <c r="C219" s="14" t="s">
        <v>54</v>
      </c>
      <c r="D219" s="14" t="s">
        <v>463</v>
      </c>
      <c r="E219" s="14" t="s">
        <v>464</v>
      </c>
      <c r="F219" s="14" t="s">
        <v>13</v>
      </c>
      <c r="G219" s="14"/>
      <c r="H219" s="14" t="s">
        <v>2</v>
      </c>
      <c r="I219" s="16">
        <v>43957</v>
      </c>
      <c r="J219" s="14" t="s">
        <v>57</v>
      </c>
      <c r="K219" s="14" t="s">
        <v>58</v>
      </c>
    </row>
    <row r="220" spans="1:11" ht="15.75" customHeight="1" x14ac:dyDescent="0.2">
      <c r="A220" s="14" t="s">
        <v>53</v>
      </c>
      <c r="B220" s="16">
        <v>43089</v>
      </c>
      <c r="C220" s="14" t="s">
        <v>54</v>
      </c>
      <c r="D220" s="14" t="s">
        <v>465</v>
      </c>
      <c r="E220" s="14" t="s">
        <v>466</v>
      </c>
      <c r="F220" s="14"/>
      <c r="G220" s="14"/>
      <c r="H220" s="14" t="s">
        <v>5</v>
      </c>
      <c r="I220" s="14"/>
      <c r="J220" s="14" t="s">
        <v>57</v>
      </c>
      <c r="K220" s="14" t="s">
        <v>58</v>
      </c>
    </row>
    <row r="221" spans="1:11" ht="15.75" customHeight="1" x14ac:dyDescent="0.2">
      <c r="A221" s="14" t="s">
        <v>53</v>
      </c>
      <c r="B221" s="16">
        <v>43126</v>
      </c>
      <c r="C221" s="14" t="s">
        <v>54</v>
      </c>
      <c r="D221" s="14" t="s">
        <v>467</v>
      </c>
      <c r="E221" s="14" t="s">
        <v>468</v>
      </c>
      <c r="F221" s="14"/>
      <c r="G221" s="14"/>
      <c r="H221" s="14" t="s">
        <v>4</v>
      </c>
      <c r="I221" s="14"/>
      <c r="J221" s="14" t="s">
        <v>57</v>
      </c>
      <c r="K221" s="14" t="s">
        <v>58</v>
      </c>
    </row>
    <row r="222" spans="1:11" ht="15.75" customHeight="1" x14ac:dyDescent="0.2">
      <c r="A222" s="14" t="s">
        <v>53</v>
      </c>
      <c r="B222" s="16">
        <v>43132</v>
      </c>
      <c r="C222" s="14" t="s">
        <v>54</v>
      </c>
      <c r="D222" s="14" t="s">
        <v>446</v>
      </c>
      <c r="E222" s="14" t="s">
        <v>447</v>
      </c>
      <c r="F222" s="14" t="s">
        <v>11</v>
      </c>
      <c r="G222" s="14"/>
      <c r="H222" s="14" t="s">
        <v>2</v>
      </c>
      <c r="I222" s="16">
        <v>43815</v>
      </c>
      <c r="J222" s="14" t="s">
        <v>57</v>
      </c>
      <c r="K222" s="14" t="s">
        <v>58</v>
      </c>
    </row>
    <row r="223" spans="1:11" ht="15.75" customHeight="1" x14ac:dyDescent="0.2">
      <c r="A223" s="14" t="s">
        <v>53</v>
      </c>
      <c r="B223" s="16">
        <v>43150</v>
      </c>
      <c r="C223" s="14" t="s">
        <v>54</v>
      </c>
      <c r="D223" s="14" t="s">
        <v>469</v>
      </c>
      <c r="E223" s="14" t="s">
        <v>470</v>
      </c>
      <c r="F223" s="14" t="s">
        <v>11</v>
      </c>
      <c r="G223" s="14"/>
      <c r="H223" s="14" t="s">
        <v>2</v>
      </c>
      <c r="I223" s="16">
        <v>43977</v>
      </c>
      <c r="J223" s="14" t="s">
        <v>57</v>
      </c>
      <c r="K223" s="14" t="s">
        <v>58</v>
      </c>
    </row>
    <row r="224" spans="1:11" ht="15.75" customHeight="1" x14ac:dyDescent="0.2">
      <c r="A224" s="14" t="s">
        <v>53</v>
      </c>
      <c r="B224" s="16">
        <v>43202</v>
      </c>
      <c r="C224" s="14" t="s">
        <v>54</v>
      </c>
      <c r="D224" s="14" t="s">
        <v>467</v>
      </c>
      <c r="E224" s="14" t="s">
        <v>468</v>
      </c>
      <c r="F224" s="14"/>
      <c r="G224" s="14"/>
      <c r="H224" s="14" t="s">
        <v>4</v>
      </c>
      <c r="I224" s="14"/>
      <c r="J224" s="14" t="s">
        <v>57</v>
      </c>
      <c r="K224" s="14" t="s">
        <v>58</v>
      </c>
    </row>
    <row r="225" spans="1:11" ht="15.75" customHeight="1" x14ac:dyDescent="0.2">
      <c r="A225" s="14" t="s">
        <v>53</v>
      </c>
      <c r="B225" s="16">
        <v>43315</v>
      </c>
      <c r="C225" s="14" t="s">
        <v>54</v>
      </c>
      <c r="D225" s="14" t="s">
        <v>471</v>
      </c>
      <c r="E225" s="14" t="s">
        <v>472</v>
      </c>
      <c r="F225" s="14" t="s">
        <v>16</v>
      </c>
      <c r="G225" s="14"/>
      <c r="H225" s="14" t="s">
        <v>2</v>
      </c>
      <c r="I225" s="16">
        <v>44295</v>
      </c>
      <c r="J225" s="14" t="s">
        <v>57</v>
      </c>
      <c r="K225" s="14" t="s">
        <v>58</v>
      </c>
    </row>
    <row r="226" spans="1:11" ht="15.75" customHeight="1" x14ac:dyDescent="0.2">
      <c r="A226" s="14" t="s">
        <v>53</v>
      </c>
      <c r="B226" s="16">
        <v>43315</v>
      </c>
      <c r="C226" s="14" t="s">
        <v>54</v>
      </c>
      <c r="D226" s="14" t="s">
        <v>473</v>
      </c>
      <c r="E226" s="14" t="s">
        <v>474</v>
      </c>
      <c r="F226" s="14" t="s">
        <v>11</v>
      </c>
      <c r="G226" s="14"/>
      <c r="H226" s="14" t="s">
        <v>2</v>
      </c>
      <c r="I226" s="16">
        <v>44182</v>
      </c>
      <c r="J226" s="14" t="s">
        <v>57</v>
      </c>
      <c r="K226" s="14" t="s">
        <v>58</v>
      </c>
    </row>
    <row r="227" spans="1:11" ht="15.75" customHeight="1" x14ac:dyDescent="0.2">
      <c r="A227" s="14" t="s">
        <v>53</v>
      </c>
      <c r="B227" s="16">
        <v>43315</v>
      </c>
      <c r="C227" s="14" t="s">
        <v>54</v>
      </c>
      <c r="D227" s="14" t="s">
        <v>475</v>
      </c>
      <c r="E227" s="14" t="s">
        <v>476</v>
      </c>
      <c r="F227" s="14" t="s">
        <v>10</v>
      </c>
      <c r="G227" s="14"/>
      <c r="H227" s="14" t="s">
        <v>2</v>
      </c>
      <c r="I227" s="16">
        <v>44404</v>
      </c>
      <c r="J227" s="14" t="s">
        <v>57</v>
      </c>
      <c r="K227" s="14" t="s">
        <v>58</v>
      </c>
    </row>
    <row r="228" spans="1:11" ht="15.75" customHeight="1" x14ac:dyDescent="0.2">
      <c r="A228" s="14" t="s">
        <v>53</v>
      </c>
      <c r="B228" s="16">
        <v>43318</v>
      </c>
      <c r="C228" s="14" t="s">
        <v>54</v>
      </c>
      <c r="D228" s="14" t="s">
        <v>479</v>
      </c>
      <c r="E228" s="14" t="s">
        <v>480</v>
      </c>
      <c r="F228" s="14" t="s">
        <v>11</v>
      </c>
      <c r="G228" s="14"/>
      <c r="H228" s="14" t="s">
        <v>2</v>
      </c>
      <c r="I228" s="16">
        <v>44183</v>
      </c>
      <c r="J228" s="14" t="s">
        <v>57</v>
      </c>
      <c r="K228" s="14" t="s">
        <v>58</v>
      </c>
    </row>
    <row r="229" spans="1:11" ht="15.75" customHeight="1" x14ac:dyDescent="0.2">
      <c r="A229" s="14" t="s">
        <v>53</v>
      </c>
      <c r="B229" s="16">
        <v>43318</v>
      </c>
      <c r="C229" s="14" t="s">
        <v>54</v>
      </c>
      <c r="D229" s="14" t="s">
        <v>481</v>
      </c>
      <c r="E229" s="14" t="s">
        <v>482</v>
      </c>
      <c r="F229" s="14" t="s">
        <v>13</v>
      </c>
      <c r="G229" s="14"/>
      <c r="H229" s="14" t="s">
        <v>2</v>
      </c>
      <c r="I229" s="16">
        <v>44467</v>
      </c>
      <c r="J229" s="14" t="s">
        <v>57</v>
      </c>
      <c r="K229" s="14" t="s">
        <v>58</v>
      </c>
    </row>
    <row r="230" spans="1:11" ht="15.75" customHeight="1" x14ac:dyDescent="0.2">
      <c r="A230" s="14" t="s">
        <v>53</v>
      </c>
      <c r="B230" s="16">
        <v>43318</v>
      </c>
      <c r="C230" s="14" t="s">
        <v>54</v>
      </c>
      <c r="D230" s="14" t="s">
        <v>477</v>
      </c>
      <c r="E230" s="14" t="s">
        <v>478</v>
      </c>
      <c r="F230" s="14" t="s">
        <v>12</v>
      </c>
      <c r="G230" s="14"/>
      <c r="H230" s="14" t="s">
        <v>2</v>
      </c>
      <c r="I230" s="16">
        <v>43747</v>
      </c>
      <c r="J230" s="14" t="s">
        <v>57</v>
      </c>
      <c r="K230" s="14" t="s">
        <v>58</v>
      </c>
    </row>
    <row r="231" spans="1:11" ht="15.75" customHeight="1" x14ac:dyDescent="0.2">
      <c r="A231" s="14" t="s">
        <v>53</v>
      </c>
      <c r="B231" s="16">
        <v>43319</v>
      </c>
      <c r="C231" s="14" t="s">
        <v>54</v>
      </c>
      <c r="D231" s="14" t="s">
        <v>483</v>
      </c>
      <c r="E231" s="14" t="s">
        <v>484</v>
      </c>
      <c r="F231" s="14"/>
      <c r="G231" s="14"/>
      <c r="H231" s="14" t="s">
        <v>4</v>
      </c>
      <c r="I231" s="14"/>
      <c r="J231" s="14" t="s">
        <v>57</v>
      </c>
      <c r="K231" s="14" t="s">
        <v>58</v>
      </c>
    </row>
    <row r="232" spans="1:11" ht="15.75" customHeight="1" x14ac:dyDescent="0.2">
      <c r="A232" s="14" t="s">
        <v>53</v>
      </c>
      <c r="B232" s="16">
        <v>43319</v>
      </c>
      <c r="C232" s="14" t="s">
        <v>54</v>
      </c>
      <c r="D232" s="14" t="s">
        <v>485</v>
      </c>
      <c r="E232" s="14" t="s">
        <v>486</v>
      </c>
      <c r="F232" s="14"/>
      <c r="G232" s="14"/>
      <c r="H232" s="14" t="s">
        <v>5</v>
      </c>
      <c r="I232" s="14"/>
      <c r="J232" s="14" t="s">
        <v>57</v>
      </c>
      <c r="K232" s="14" t="s">
        <v>58</v>
      </c>
    </row>
    <row r="233" spans="1:11" ht="15.75" customHeight="1" x14ac:dyDescent="0.2">
      <c r="A233" s="14" t="s">
        <v>53</v>
      </c>
      <c r="B233" s="16">
        <v>43319</v>
      </c>
      <c r="C233" s="14" t="s">
        <v>54</v>
      </c>
      <c r="D233" s="14" t="s">
        <v>487</v>
      </c>
      <c r="E233" s="14" t="s">
        <v>488</v>
      </c>
      <c r="F233" s="14" t="s">
        <v>9</v>
      </c>
      <c r="G233" s="14"/>
      <c r="H233" s="14" t="s">
        <v>2</v>
      </c>
      <c r="I233" s="16">
        <v>43922</v>
      </c>
      <c r="J233" s="14" t="s">
        <v>57</v>
      </c>
      <c r="K233" s="14" t="s">
        <v>58</v>
      </c>
    </row>
    <row r="234" spans="1:11" ht="15.75" customHeight="1" x14ac:dyDescent="0.2">
      <c r="A234" s="14" t="s">
        <v>53</v>
      </c>
      <c r="B234" s="16">
        <v>43320</v>
      </c>
      <c r="C234" s="14" t="s">
        <v>54</v>
      </c>
      <c r="D234" s="14" t="s">
        <v>491</v>
      </c>
      <c r="E234" s="14" t="s">
        <v>492</v>
      </c>
      <c r="F234" s="14" t="s">
        <v>13</v>
      </c>
      <c r="G234" s="14"/>
      <c r="H234" s="14" t="s">
        <v>2</v>
      </c>
      <c r="I234" s="16">
        <v>44166</v>
      </c>
      <c r="J234" s="14" t="s">
        <v>57</v>
      </c>
      <c r="K234" s="14" t="s">
        <v>58</v>
      </c>
    </row>
    <row r="235" spans="1:11" ht="15.75" customHeight="1" x14ac:dyDescent="0.2">
      <c r="A235" s="14" t="s">
        <v>53</v>
      </c>
      <c r="B235" s="16">
        <v>43320</v>
      </c>
      <c r="C235" s="14" t="s">
        <v>54</v>
      </c>
      <c r="D235" s="14" t="s">
        <v>493</v>
      </c>
      <c r="E235" s="14" t="s">
        <v>494</v>
      </c>
      <c r="F235" s="14" t="s">
        <v>12</v>
      </c>
      <c r="G235" s="14"/>
      <c r="H235" s="14" t="s">
        <v>2</v>
      </c>
      <c r="I235" s="16">
        <v>43921</v>
      </c>
      <c r="J235" s="14" t="s">
        <v>57</v>
      </c>
      <c r="K235" s="14" t="s">
        <v>58</v>
      </c>
    </row>
    <row r="236" spans="1:11" ht="15.75" customHeight="1" x14ac:dyDescent="0.2">
      <c r="A236" s="14" t="s">
        <v>53</v>
      </c>
      <c r="B236" s="16">
        <v>43320</v>
      </c>
      <c r="C236" s="14" t="s">
        <v>54</v>
      </c>
      <c r="D236" s="14" t="s">
        <v>495</v>
      </c>
      <c r="E236" s="14" t="s">
        <v>496</v>
      </c>
      <c r="F236" s="14" t="s">
        <v>10</v>
      </c>
      <c r="G236" s="14"/>
      <c r="H236" s="14" t="s">
        <v>2</v>
      </c>
      <c r="I236" s="16">
        <v>44180</v>
      </c>
      <c r="J236" s="14" t="s">
        <v>168</v>
      </c>
      <c r="K236" s="14" t="s">
        <v>58</v>
      </c>
    </row>
    <row r="237" spans="1:11" ht="15.75" customHeight="1" x14ac:dyDescent="0.2">
      <c r="A237" s="14" t="s">
        <v>53</v>
      </c>
      <c r="B237" s="16">
        <v>43320</v>
      </c>
      <c r="C237" s="14" t="s">
        <v>54</v>
      </c>
      <c r="D237" s="14" t="s">
        <v>489</v>
      </c>
      <c r="E237" s="14" t="s">
        <v>490</v>
      </c>
      <c r="F237" s="14" t="s">
        <v>9</v>
      </c>
      <c r="G237" s="14"/>
      <c r="H237" s="14" t="s">
        <v>2</v>
      </c>
      <c r="I237" s="16">
        <v>43950</v>
      </c>
      <c r="J237" s="14" t="s">
        <v>57</v>
      </c>
      <c r="K237" s="14" t="s">
        <v>58</v>
      </c>
    </row>
    <row r="238" spans="1:11" ht="15.75" customHeight="1" x14ac:dyDescent="0.2">
      <c r="A238" s="14" t="s">
        <v>53</v>
      </c>
      <c r="B238" s="16">
        <v>43320</v>
      </c>
      <c r="C238" s="14" t="s">
        <v>54</v>
      </c>
      <c r="D238" s="14" t="s">
        <v>497</v>
      </c>
      <c r="E238" s="14" t="s">
        <v>498</v>
      </c>
      <c r="F238" s="14" t="s">
        <v>17</v>
      </c>
      <c r="G238" s="14"/>
      <c r="H238" s="14" t="s">
        <v>2</v>
      </c>
      <c r="I238" s="16">
        <v>44475</v>
      </c>
      <c r="J238" s="14" t="s">
        <v>57</v>
      </c>
      <c r="K238" s="14" t="s">
        <v>58</v>
      </c>
    </row>
    <row r="239" spans="1:11" ht="15.75" customHeight="1" x14ac:dyDescent="0.2">
      <c r="A239" s="14" t="s">
        <v>53</v>
      </c>
      <c r="B239" s="16">
        <v>43321</v>
      </c>
      <c r="C239" s="14" t="s">
        <v>54</v>
      </c>
      <c r="D239" s="14" t="s">
        <v>499</v>
      </c>
      <c r="E239" s="14" t="s">
        <v>500</v>
      </c>
      <c r="F239" s="14"/>
      <c r="G239" s="14"/>
      <c r="H239" s="14" t="s">
        <v>5</v>
      </c>
      <c r="I239" s="14"/>
      <c r="J239" s="14" t="s">
        <v>57</v>
      </c>
      <c r="K239" s="14" t="s">
        <v>58</v>
      </c>
    </row>
    <row r="240" spans="1:11" ht="15.75" customHeight="1" x14ac:dyDescent="0.2">
      <c r="A240" s="14" t="s">
        <v>53</v>
      </c>
      <c r="B240" s="16">
        <v>43321</v>
      </c>
      <c r="C240" s="14" t="s">
        <v>54</v>
      </c>
      <c r="D240" s="14" t="s">
        <v>501</v>
      </c>
      <c r="E240" s="14" t="s">
        <v>502</v>
      </c>
      <c r="F240" s="14" t="s">
        <v>13</v>
      </c>
      <c r="G240" s="14"/>
      <c r="H240" s="14" t="s">
        <v>2</v>
      </c>
      <c r="I240" s="16">
        <v>44250</v>
      </c>
      <c r="J240" s="14" t="s">
        <v>57</v>
      </c>
      <c r="K240" s="14" t="s">
        <v>58</v>
      </c>
    </row>
    <row r="241" spans="1:11" ht="15.75" customHeight="1" x14ac:dyDescent="0.2">
      <c r="A241" s="14" t="s">
        <v>53</v>
      </c>
      <c r="B241" s="16">
        <v>43321</v>
      </c>
      <c r="C241" s="14" t="s">
        <v>54</v>
      </c>
      <c r="D241" s="14" t="s">
        <v>503</v>
      </c>
      <c r="E241" s="14" t="s">
        <v>504</v>
      </c>
      <c r="F241" s="14" t="s">
        <v>8</v>
      </c>
      <c r="G241" s="14"/>
      <c r="H241" s="14" t="s">
        <v>2</v>
      </c>
      <c r="I241" s="16">
        <v>44299</v>
      </c>
      <c r="J241" s="14" t="s">
        <v>57</v>
      </c>
      <c r="K241" s="14" t="s">
        <v>58</v>
      </c>
    </row>
    <row r="242" spans="1:11" ht="15.75" customHeight="1" x14ac:dyDescent="0.2">
      <c r="A242" s="14" t="s">
        <v>53</v>
      </c>
      <c r="B242" s="16">
        <v>43321</v>
      </c>
      <c r="C242" s="14" t="s">
        <v>54</v>
      </c>
      <c r="D242" s="14" t="s">
        <v>505</v>
      </c>
      <c r="E242" s="14" t="s">
        <v>506</v>
      </c>
      <c r="F242" s="14" t="s">
        <v>13</v>
      </c>
      <c r="G242" s="14"/>
      <c r="H242" s="14" t="s">
        <v>2</v>
      </c>
      <c r="I242" s="16">
        <v>44117</v>
      </c>
      <c r="J242" s="14" t="s">
        <v>57</v>
      </c>
      <c r="K242" s="14" t="s">
        <v>58</v>
      </c>
    </row>
    <row r="243" spans="1:11" ht="15.75" customHeight="1" x14ac:dyDescent="0.2">
      <c r="A243" s="14" t="s">
        <v>53</v>
      </c>
      <c r="B243" s="16">
        <v>43448</v>
      </c>
      <c r="C243" s="14" t="s">
        <v>54</v>
      </c>
      <c r="D243" s="14" t="s">
        <v>517</v>
      </c>
      <c r="E243" s="14" t="s">
        <v>518</v>
      </c>
      <c r="F243" s="14" t="s">
        <v>10</v>
      </c>
      <c r="G243" s="14"/>
      <c r="H243" s="14" t="s">
        <v>2</v>
      </c>
      <c r="I243" s="16">
        <v>44379</v>
      </c>
      <c r="J243" s="14" t="s">
        <v>57</v>
      </c>
      <c r="K243" s="14" t="s">
        <v>58</v>
      </c>
    </row>
    <row r="244" spans="1:11" ht="15.75" customHeight="1" x14ac:dyDescent="0.2">
      <c r="A244" s="14" t="s">
        <v>53</v>
      </c>
      <c r="B244" s="16">
        <v>43448</v>
      </c>
      <c r="C244" s="14" t="s">
        <v>54</v>
      </c>
      <c r="D244" s="14" t="s">
        <v>507</v>
      </c>
      <c r="E244" s="14" t="s">
        <v>508</v>
      </c>
      <c r="F244" s="14" t="s">
        <v>16</v>
      </c>
      <c r="G244" s="14"/>
      <c r="H244" s="14" t="s">
        <v>2</v>
      </c>
      <c r="I244" s="16">
        <v>44321</v>
      </c>
      <c r="J244" s="14" t="s">
        <v>57</v>
      </c>
      <c r="K244" s="14" t="s">
        <v>58</v>
      </c>
    </row>
    <row r="245" spans="1:11" ht="15.75" customHeight="1" x14ac:dyDescent="0.2">
      <c r="A245" s="14" t="s">
        <v>53</v>
      </c>
      <c r="B245" s="16">
        <v>43448</v>
      </c>
      <c r="C245" s="14" t="s">
        <v>54</v>
      </c>
      <c r="D245" s="14" t="s">
        <v>515</v>
      </c>
      <c r="E245" s="14" t="s">
        <v>516</v>
      </c>
      <c r="F245" s="14" t="s">
        <v>13</v>
      </c>
      <c r="G245" s="14"/>
      <c r="H245" s="14" t="s">
        <v>2</v>
      </c>
      <c r="I245" s="16">
        <v>44349</v>
      </c>
      <c r="J245" s="14" t="s">
        <v>57</v>
      </c>
      <c r="K245" s="14" t="s">
        <v>58</v>
      </c>
    </row>
    <row r="246" spans="1:11" ht="15.75" customHeight="1" x14ac:dyDescent="0.2">
      <c r="A246" s="14" t="s">
        <v>53</v>
      </c>
      <c r="B246" s="16">
        <v>43448</v>
      </c>
      <c r="C246" s="14" t="s">
        <v>54</v>
      </c>
      <c r="D246" s="14" t="s">
        <v>521</v>
      </c>
      <c r="E246" s="14" t="s">
        <v>522</v>
      </c>
      <c r="F246" s="14"/>
      <c r="G246" s="14"/>
      <c r="H246" s="14" t="s">
        <v>4</v>
      </c>
      <c r="I246" s="14"/>
      <c r="J246" s="14" t="s">
        <v>57</v>
      </c>
      <c r="K246" s="14" t="s">
        <v>58</v>
      </c>
    </row>
    <row r="247" spans="1:11" ht="15.75" customHeight="1" x14ac:dyDescent="0.2">
      <c r="A247" s="14" t="s">
        <v>53</v>
      </c>
      <c r="B247" s="16">
        <v>43448</v>
      </c>
      <c r="C247" s="14" t="s">
        <v>54</v>
      </c>
      <c r="D247" s="14" t="s">
        <v>519</v>
      </c>
      <c r="E247" s="14" t="s">
        <v>520</v>
      </c>
      <c r="F247" s="14"/>
      <c r="G247" s="14"/>
      <c r="H247" s="14" t="s">
        <v>4</v>
      </c>
      <c r="I247" s="14"/>
      <c r="J247" s="14" t="s">
        <v>57</v>
      </c>
      <c r="K247" s="14" t="s">
        <v>58</v>
      </c>
    </row>
    <row r="248" spans="1:11" ht="15.75" customHeight="1" x14ac:dyDescent="0.2">
      <c r="A248" s="14" t="s">
        <v>53</v>
      </c>
      <c r="B248" s="16">
        <v>43448</v>
      </c>
      <c r="C248" s="14" t="s">
        <v>54</v>
      </c>
      <c r="D248" s="14" t="s">
        <v>509</v>
      </c>
      <c r="E248" s="14" t="s">
        <v>510</v>
      </c>
      <c r="F248" s="14" t="s">
        <v>16</v>
      </c>
      <c r="G248" s="14"/>
      <c r="H248" s="14" t="s">
        <v>2</v>
      </c>
      <c r="I248" s="16">
        <v>44267</v>
      </c>
      <c r="J248" s="14" t="s">
        <v>57</v>
      </c>
      <c r="K248" s="14" t="s">
        <v>58</v>
      </c>
    </row>
    <row r="249" spans="1:11" ht="15.75" customHeight="1" x14ac:dyDescent="0.2">
      <c r="A249" s="14" t="s">
        <v>53</v>
      </c>
      <c r="B249" s="16">
        <v>43448</v>
      </c>
      <c r="C249" s="14" t="s">
        <v>54</v>
      </c>
      <c r="D249" s="14" t="s">
        <v>511</v>
      </c>
      <c r="E249" s="14" t="s">
        <v>512</v>
      </c>
      <c r="F249" s="14"/>
      <c r="G249" s="14"/>
      <c r="H249" s="14" t="s">
        <v>4</v>
      </c>
      <c r="I249" s="14"/>
      <c r="J249" s="14" t="s">
        <v>57</v>
      </c>
      <c r="K249" s="14" t="s">
        <v>58</v>
      </c>
    </row>
    <row r="250" spans="1:11" ht="15.75" customHeight="1" x14ac:dyDescent="0.2">
      <c r="A250" s="14" t="s">
        <v>53</v>
      </c>
      <c r="B250" s="16">
        <v>43448</v>
      </c>
      <c r="C250" s="14" t="s">
        <v>54</v>
      </c>
      <c r="D250" s="14" t="s">
        <v>513</v>
      </c>
      <c r="E250" s="14" t="s">
        <v>514</v>
      </c>
      <c r="F250" s="14" t="s">
        <v>10</v>
      </c>
      <c r="G250" s="14"/>
      <c r="H250" s="14" t="s">
        <v>2</v>
      </c>
      <c r="I250" s="16">
        <v>44278</v>
      </c>
      <c r="J250" s="14" t="s">
        <v>57</v>
      </c>
      <c r="K250" s="14" t="s">
        <v>58</v>
      </c>
    </row>
    <row r="251" spans="1:11" ht="15.75" customHeight="1" x14ac:dyDescent="0.2">
      <c r="A251" s="14" t="s">
        <v>53</v>
      </c>
      <c r="B251" s="16">
        <v>43451</v>
      </c>
      <c r="C251" s="14" t="s">
        <v>54</v>
      </c>
      <c r="D251" s="14" t="s">
        <v>523</v>
      </c>
      <c r="E251" s="14" t="s">
        <v>524</v>
      </c>
      <c r="F251" s="14" t="s">
        <v>19</v>
      </c>
      <c r="G251" s="14"/>
      <c r="H251" s="14" t="s">
        <v>2</v>
      </c>
      <c r="I251" s="16">
        <v>44314</v>
      </c>
      <c r="J251" s="14" t="s">
        <v>57</v>
      </c>
      <c r="K251" s="14" t="s">
        <v>58</v>
      </c>
    </row>
    <row r="252" spans="1:11" ht="15.75" customHeight="1" x14ac:dyDescent="0.2">
      <c r="A252" s="14" t="s">
        <v>53</v>
      </c>
      <c r="B252" s="16">
        <v>43453</v>
      </c>
      <c r="C252" s="14" t="s">
        <v>54</v>
      </c>
      <c r="D252" s="14" t="s">
        <v>529</v>
      </c>
      <c r="E252" s="14" t="s">
        <v>530</v>
      </c>
      <c r="F252" s="14"/>
      <c r="G252" s="14"/>
      <c r="H252" s="14" t="s">
        <v>5</v>
      </c>
      <c r="I252" s="14"/>
      <c r="J252" s="14" t="s">
        <v>57</v>
      </c>
      <c r="K252" s="14" t="s">
        <v>58</v>
      </c>
    </row>
    <row r="253" spans="1:11" ht="15.75" customHeight="1" x14ac:dyDescent="0.2">
      <c r="A253" s="14" t="s">
        <v>53</v>
      </c>
      <c r="B253" s="16">
        <v>43453</v>
      </c>
      <c r="C253" s="14" t="s">
        <v>54</v>
      </c>
      <c r="D253" s="14" t="s">
        <v>531</v>
      </c>
      <c r="E253" s="14" t="s">
        <v>532</v>
      </c>
      <c r="F253" s="14" t="s">
        <v>10</v>
      </c>
      <c r="G253" s="14"/>
      <c r="H253" s="14" t="s">
        <v>2</v>
      </c>
      <c r="I253" s="16">
        <v>44272</v>
      </c>
      <c r="J253" s="14" t="s">
        <v>57</v>
      </c>
      <c r="K253" s="14" t="s">
        <v>58</v>
      </c>
    </row>
    <row r="254" spans="1:11" ht="15.75" customHeight="1" x14ac:dyDescent="0.2">
      <c r="A254" s="14" t="s">
        <v>53</v>
      </c>
      <c r="B254" s="16">
        <v>43453</v>
      </c>
      <c r="C254" s="14" t="s">
        <v>54</v>
      </c>
      <c r="D254" s="14" t="s">
        <v>525</v>
      </c>
      <c r="E254" s="14" t="s">
        <v>526</v>
      </c>
      <c r="F254" s="14"/>
      <c r="G254" s="14"/>
      <c r="H254" s="14" t="s">
        <v>5</v>
      </c>
      <c r="I254" s="14"/>
      <c r="J254" s="14" t="s">
        <v>57</v>
      </c>
      <c r="K254" s="14" t="s">
        <v>58</v>
      </c>
    </row>
    <row r="255" spans="1:11" ht="15.75" customHeight="1" x14ac:dyDescent="0.2">
      <c r="A255" s="14" t="s">
        <v>53</v>
      </c>
      <c r="B255" s="16">
        <v>43473</v>
      </c>
      <c r="C255" s="14" t="s">
        <v>54</v>
      </c>
      <c r="D255" s="14" t="s">
        <v>533</v>
      </c>
      <c r="E255" s="14" t="s">
        <v>534</v>
      </c>
      <c r="F255" s="14" t="s">
        <v>16</v>
      </c>
      <c r="G255" s="14"/>
      <c r="H255" s="14" t="s">
        <v>2</v>
      </c>
      <c r="I255" s="16">
        <v>44550</v>
      </c>
      <c r="J255" s="14" t="s">
        <v>57</v>
      </c>
      <c r="K255" s="14" t="s">
        <v>58</v>
      </c>
    </row>
    <row r="256" spans="1:11" ht="15.75" customHeight="1" x14ac:dyDescent="0.2">
      <c r="A256" s="14" t="s">
        <v>53</v>
      </c>
      <c r="B256" s="16">
        <v>43476</v>
      </c>
      <c r="C256" s="14" t="s">
        <v>54</v>
      </c>
      <c r="D256" s="14" t="s">
        <v>535</v>
      </c>
      <c r="E256" s="14" t="s">
        <v>536</v>
      </c>
      <c r="F256" s="14"/>
      <c r="G256" s="14"/>
      <c r="H256" s="14" t="s">
        <v>5</v>
      </c>
      <c r="I256" s="14"/>
      <c r="J256" s="14" t="s">
        <v>57</v>
      </c>
      <c r="K256" s="14" t="s">
        <v>58</v>
      </c>
    </row>
    <row r="257" spans="1:11" ht="15.75" customHeight="1" x14ac:dyDescent="0.2">
      <c r="A257" s="14" t="s">
        <v>53</v>
      </c>
      <c r="B257" s="16">
        <v>43482</v>
      </c>
      <c r="C257" s="14" t="s">
        <v>54</v>
      </c>
      <c r="D257" s="14" t="s">
        <v>537</v>
      </c>
      <c r="E257" s="14" t="s">
        <v>538</v>
      </c>
      <c r="F257" s="14" t="s">
        <v>19</v>
      </c>
      <c r="G257" s="14"/>
      <c r="H257" s="14" t="s">
        <v>2</v>
      </c>
      <c r="I257" s="16">
        <v>44657</v>
      </c>
      <c r="J257" s="14" t="s">
        <v>57</v>
      </c>
      <c r="K257" s="14" t="s">
        <v>58</v>
      </c>
    </row>
    <row r="258" spans="1:11" ht="15.75" customHeight="1" x14ac:dyDescent="0.2">
      <c r="A258" s="14" t="s">
        <v>53</v>
      </c>
      <c r="B258" s="16">
        <v>43490</v>
      </c>
      <c r="C258" s="14" t="s">
        <v>54</v>
      </c>
      <c r="D258" s="14" t="s">
        <v>539</v>
      </c>
      <c r="E258" s="14" t="s">
        <v>540</v>
      </c>
      <c r="F258" s="14" t="s">
        <v>13</v>
      </c>
      <c r="G258" s="14"/>
      <c r="H258" s="14" t="s">
        <v>2</v>
      </c>
      <c r="I258" s="16">
        <v>44375</v>
      </c>
      <c r="J258" s="14" t="s">
        <v>57</v>
      </c>
      <c r="K258" s="14" t="s">
        <v>58</v>
      </c>
    </row>
    <row r="259" spans="1:11" ht="15.75" customHeight="1" x14ac:dyDescent="0.2">
      <c r="A259" s="14" t="s">
        <v>53</v>
      </c>
      <c r="B259" s="16">
        <v>43501</v>
      </c>
      <c r="C259" s="14" t="s">
        <v>54</v>
      </c>
      <c r="D259" s="14" t="s">
        <v>527</v>
      </c>
      <c r="E259" s="14" t="s">
        <v>528</v>
      </c>
      <c r="F259" s="14" t="s">
        <v>10</v>
      </c>
      <c r="G259" s="14"/>
      <c r="H259" s="14" t="s">
        <v>2</v>
      </c>
      <c r="I259" s="16">
        <v>44545</v>
      </c>
      <c r="J259" s="14" t="s">
        <v>57</v>
      </c>
      <c r="K259" s="14" t="s">
        <v>58</v>
      </c>
    </row>
    <row r="260" spans="1:11" ht="15.75" customHeight="1" x14ac:dyDescent="0.2">
      <c r="A260" s="14" t="s">
        <v>541</v>
      </c>
      <c r="B260" s="16">
        <v>43503</v>
      </c>
      <c r="C260" s="14" t="s">
        <v>54</v>
      </c>
      <c r="D260" s="14" t="s">
        <v>542</v>
      </c>
      <c r="E260" s="14" t="s">
        <v>543</v>
      </c>
      <c r="F260" s="14" t="s">
        <v>18</v>
      </c>
      <c r="G260" s="14"/>
      <c r="H260" s="14" t="s">
        <v>2</v>
      </c>
      <c r="I260" s="16">
        <v>44650</v>
      </c>
      <c r="J260" s="14" t="s">
        <v>456</v>
      </c>
      <c r="K260" s="14" t="s">
        <v>58</v>
      </c>
    </row>
    <row r="261" spans="1:11" ht="15.75" customHeight="1" x14ac:dyDescent="0.2">
      <c r="A261" s="14" t="s">
        <v>541</v>
      </c>
      <c r="B261" s="16">
        <v>43503</v>
      </c>
      <c r="C261" s="14" t="s">
        <v>54</v>
      </c>
      <c r="D261" s="14" t="s">
        <v>544</v>
      </c>
      <c r="E261" s="14" t="s">
        <v>545</v>
      </c>
      <c r="F261" s="14" t="s">
        <v>9</v>
      </c>
      <c r="G261" s="14"/>
      <c r="H261" s="14" t="s">
        <v>2</v>
      </c>
      <c r="I261" s="16">
        <v>44110</v>
      </c>
      <c r="J261" s="14" t="s">
        <v>456</v>
      </c>
      <c r="K261" s="14" t="s">
        <v>58</v>
      </c>
    </row>
    <row r="262" spans="1:11" ht="15.75" customHeight="1" x14ac:dyDescent="0.2">
      <c r="A262" s="14" t="s">
        <v>541</v>
      </c>
      <c r="B262" s="16">
        <v>43503</v>
      </c>
      <c r="C262" s="14" t="s">
        <v>54</v>
      </c>
      <c r="D262" s="14" t="s">
        <v>570</v>
      </c>
      <c r="E262" s="14" t="s">
        <v>571</v>
      </c>
      <c r="F262" s="14" t="s">
        <v>16</v>
      </c>
      <c r="G262" s="14"/>
      <c r="H262" s="14" t="s">
        <v>2</v>
      </c>
      <c r="I262" s="16">
        <v>44386</v>
      </c>
      <c r="J262" s="14" t="s">
        <v>57</v>
      </c>
      <c r="K262" s="14" t="s">
        <v>58</v>
      </c>
    </row>
    <row r="263" spans="1:11" ht="15.75" customHeight="1" x14ac:dyDescent="0.2">
      <c r="A263" s="14" t="s">
        <v>541</v>
      </c>
      <c r="B263" s="16">
        <v>43503</v>
      </c>
      <c r="C263" s="14" t="s">
        <v>54</v>
      </c>
      <c r="D263" s="14" t="s">
        <v>546</v>
      </c>
      <c r="E263" s="14" t="s">
        <v>547</v>
      </c>
      <c r="F263" s="14" t="s">
        <v>12</v>
      </c>
      <c r="G263" s="14"/>
      <c r="H263" s="14" t="s">
        <v>2</v>
      </c>
      <c r="I263" s="16">
        <v>44253</v>
      </c>
      <c r="J263" s="14" t="s">
        <v>57</v>
      </c>
      <c r="K263" s="14" t="s">
        <v>58</v>
      </c>
    </row>
    <row r="264" spans="1:11" ht="15.75" customHeight="1" x14ac:dyDescent="0.2">
      <c r="A264" s="14" t="s">
        <v>541</v>
      </c>
      <c r="B264" s="16">
        <v>43503</v>
      </c>
      <c r="C264" s="14" t="s">
        <v>54</v>
      </c>
      <c r="D264" s="14" t="s">
        <v>562</v>
      </c>
      <c r="E264" s="14" t="s">
        <v>563</v>
      </c>
      <c r="F264" s="14" t="s">
        <v>8</v>
      </c>
      <c r="G264" s="14"/>
      <c r="H264" s="14" t="s">
        <v>2</v>
      </c>
      <c r="I264" s="16">
        <v>44433</v>
      </c>
      <c r="J264" s="14" t="s">
        <v>456</v>
      </c>
      <c r="K264" s="14" t="s">
        <v>58</v>
      </c>
    </row>
    <row r="265" spans="1:11" ht="15.75" customHeight="1" x14ac:dyDescent="0.2">
      <c r="A265" s="14" t="s">
        <v>541</v>
      </c>
      <c r="B265" s="16">
        <v>43503</v>
      </c>
      <c r="C265" s="14" t="s">
        <v>54</v>
      </c>
      <c r="D265" s="14" t="s">
        <v>560</v>
      </c>
      <c r="E265" s="14" t="s">
        <v>561</v>
      </c>
      <c r="F265" s="14" t="s">
        <v>10</v>
      </c>
      <c r="G265" s="14"/>
      <c r="H265" s="14" t="s">
        <v>2</v>
      </c>
      <c r="I265" s="16">
        <v>44455</v>
      </c>
      <c r="J265" s="14" t="s">
        <v>456</v>
      </c>
      <c r="K265" s="14" t="s">
        <v>58</v>
      </c>
    </row>
    <row r="266" spans="1:11" ht="15.75" customHeight="1" x14ac:dyDescent="0.2">
      <c r="A266" s="14" t="s">
        <v>541</v>
      </c>
      <c r="B266" s="16">
        <v>43503</v>
      </c>
      <c r="C266" s="14" t="s">
        <v>54</v>
      </c>
      <c r="D266" s="14" t="s">
        <v>572</v>
      </c>
      <c r="E266" s="14" t="s">
        <v>573</v>
      </c>
      <c r="F266" s="14" t="s">
        <v>10</v>
      </c>
      <c r="G266" s="14"/>
      <c r="H266" s="14" t="s">
        <v>2</v>
      </c>
      <c r="I266" s="16">
        <v>44641</v>
      </c>
      <c r="J266" s="14" t="s">
        <v>57</v>
      </c>
      <c r="K266" s="14" t="s">
        <v>58</v>
      </c>
    </row>
    <row r="267" spans="1:11" ht="15.75" customHeight="1" x14ac:dyDescent="0.2">
      <c r="A267" s="14" t="s">
        <v>541</v>
      </c>
      <c r="B267" s="16">
        <v>43503</v>
      </c>
      <c r="C267" s="14" t="s">
        <v>54</v>
      </c>
      <c r="D267" s="14" t="s">
        <v>550</v>
      </c>
      <c r="E267" s="14" t="s">
        <v>551</v>
      </c>
      <c r="F267" s="14" t="s">
        <v>16</v>
      </c>
      <c r="G267" s="14"/>
      <c r="H267" s="14" t="s">
        <v>2</v>
      </c>
      <c r="I267" s="16">
        <v>44307</v>
      </c>
      <c r="J267" s="14" t="s">
        <v>456</v>
      </c>
      <c r="K267" s="14" t="s">
        <v>58</v>
      </c>
    </row>
    <row r="268" spans="1:11" ht="15.75" customHeight="1" x14ac:dyDescent="0.2">
      <c r="A268" s="14" t="s">
        <v>541</v>
      </c>
      <c r="B268" s="16">
        <v>43503</v>
      </c>
      <c r="C268" s="14" t="s">
        <v>54</v>
      </c>
      <c r="D268" s="14" t="s">
        <v>554</v>
      </c>
      <c r="E268" s="14" t="s">
        <v>555</v>
      </c>
      <c r="F268" s="14"/>
      <c r="G268" s="14"/>
      <c r="H268" s="14" t="s">
        <v>4</v>
      </c>
      <c r="I268" s="14"/>
      <c r="J268" s="14" t="s">
        <v>456</v>
      </c>
      <c r="K268" s="14" t="s">
        <v>58</v>
      </c>
    </row>
    <row r="269" spans="1:11" ht="15.75" customHeight="1" x14ac:dyDescent="0.2">
      <c r="A269" s="14" t="s">
        <v>541</v>
      </c>
      <c r="B269" s="16">
        <v>43503</v>
      </c>
      <c r="C269" s="14" t="s">
        <v>54</v>
      </c>
      <c r="D269" s="14" t="s">
        <v>564</v>
      </c>
      <c r="E269" s="14" t="s">
        <v>565</v>
      </c>
      <c r="F269" s="14" t="s">
        <v>8</v>
      </c>
      <c r="G269" s="14"/>
      <c r="H269" s="14" t="s">
        <v>2</v>
      </c>
      <c r="I269" s="16">
        <v>44181</v>
      </c>
      <c r="J269" s="14" t="s">
        <v>57</v>
      </c>
      <c r="K269" s="14" t="s">
        <v>58</v>
      </c>
    </row>
    <row r="270" spans="1:11" ht="15.75" customHeight="1" x14ac:dyDescent="0.2">
      <c r="A270" s="14" t="s">
        <v>541</v>
      </c>
      <c r="B270" s="16">
        <v>43503</v>
      </c>
      <c r="C270" s="14" t="s">
        <v>54</v>
      </c>
      <c r="D270" s="14" t="s">
        <v>548</v>
      </c>
      <c r="E270" s="14" t="s">
        <v>549</v>
      </c>
      <c r="F270" s="14" t="s">
        <v>8</v>
      </c>
      <c r="G270" s="14"/>
      <c r="H270" s="14" t="s">
        <v>2</v>
      </c>
      <c r="I270" s="16">
        <v>44390</v>
      </c>
      <c r="J270" s="14" t="s">
        <v>456</v>
      </c>
      <c r="K270" s="14" t="s">
        <v>58</v>
      </c>
    </row>
    <row r="271" spans="1:11" ht="15.75" customHeight="1" x14ac:dyDescent="0.2">
      <c r="A271" s="14" t="s">
        <v>541</v>
      </c>
      <c r="B271" s="16">
        <v>43503</v>
      </c>
      <c r="C271" s="14" t="s">
        <v>54</v>
      </c>
      <c r="D271" s="14" t="s">
        <v>552</v>
      </c>
      <c r="E271" s="14" t="s">
        <v>553</v>
      </c>
      <c r="F271" s="14" t="s">
        <v>11</v>
      </c>
      <c r="G271" s="14"/>
      <c r="H271" s="14" t="s">
        <v>2</v>
      </c>
      <c r="I271" s="16">
        <v>44253</v>
      </c>
      <c r="J271" s="14" t="s">
        <v>456</v>
      </c>
      <c r="K271" s="14" t="s">
        <v>58</v>
      </c>
    </row>
    <row r="272" spans="1:11" ht="15.75" customHeight="1" x14ac:dyDescent="0.2">
      <c r="A272" s="14" t="s">
        <v>541</v>
      </c>
      <c r="B272" s="16">
        <v>43503</v>
      </c>
      <c r="C272" s="14" t="s">
        <v>54</v>
      </c>
      <c r="D272" s="14" t="s">
        <v>568</v>
      </c>
      <c r="E272" s="14" t="s">
        <v>569</v>
      </c>
      <c r="F272" s="14" t="s">
        <v>10</v>
      </c>
      <c r="G272" s="14"/>
      <c r="H272" s="14" t="s">
        <v>2</v>
      </c>
      <c r="I272" s="16">
        <v>44349</v>
      </c>
      <c r="J272" s="14" t="s">
        <v>57</v>
      </c>
      <c r="K272" s="14" t="s">
        <v>58</v>
      </c>
    </row>
    <row r="273" spans="1:11" ht="15.75" customHeight="1" x14ac:dyDescent="0.2">
      <c r="A273" s="14" t="s">
        <v>541</v>
      </c>
      <c r="B273" s="16">
        <v>43503</v>
      </c>
      <c r="C273" s="14" t="s">
        <v>54</v>
      </c>
      <c r="D273" s="14" t="s">
        <v>558</v>
      </c>
      <c r="E273" s="14" t="s">
        <v>559</v>
      </c>
      <c r="F273" s="14" t="s">
        <v>14</v>
      </c>
      <c r="G273" s="14"/>
      <c r="H273" s="14" t="s">
        <v>2</v>
      </c>
      <c r="I273" s="16">
        <v>44259</v>
      </c>
      <c r="J273" s="14" t="s">
        <v>57</v>
      </c>
      <c r="K273" s="14" t="s">
        <v>58</v>
      </c>
    </row>
    <row r="274" spans="1:11" ht="15.75" customHeight="1" x14ac:dyDescent="0.2">
      <c r="A274" s="14" t="s">
        <v>541</v>
      </c>
      <c r="B274" s="16">
        <v>43503</v>
      </c>
      <c r="C274" s="14" t="s">
        <v>54</v>
      </c>
      <c r="D274" s="14" t="s">
        <v>566</v>
      </c>
      <c r="E274" s="14" t="s">
        <v>567</v>
      </c>
      <c r="F274" s="14" t="s">
        <v>9</v>
      </c>
      <c r="G274" s="14"/>
      <c r="H274" s="14" t="s">
        <v>2</v>
      </c>
      <c r="I274" s="16">
        <v>44160</v>
      </c>
      <c r="J274" s="14" t="s">
        <v>57</v>
      </c>
      <c r="K274" s="14" t="s">
        <v>58</v>
      </c>
    </row>
    <row r="275" spans="1:11" ht="15.75" customHeight="1" x14ac:dyDescent="0.2">
      <c r="A275" s="14" t="s">
        <v>541</v>
      </c>
      <c r="B275" s="16">
        <v>43503</v>
      </c>
      <c r="C275" s="14" t="s">
        <v>54</v>
      </c>
      <c r="D275" s="14" t="s">
        <v>556</v>
      </c>
      <c r="E275" s="14" t="s">
        <v>557</v>
      </c>
      <c r="F275" s="14"/>
      <c r="G275" s="14"/>
      <c r="H275" s="14" t="s">
        <v>4</v>
      </c>
      <c r="I275" s="14"/>
      <c r="J275" s="14" t="s">
        <v>456</v>
      </c>
      <c r="K275" s="14" t="s">
        <v>58</v>
      </c>
    </row>
    <row r="276" spans="1:11" ht="15.75" customHeight="1" x14ac:dyDescent="0.2">
      <c r="A276" s="14" t="s">
        <v>541</v>
      </c>
      <c r="B276" s="16">
        <v>43507</v>
      </c>
      <c r="C276" s="14" t="s">
        <v>54</v>
      </c>
      <c r="D276" s="14" t="s">
        <v>574</v>
      </c>
      <c r="E276" s="14" t="s">
        <v>575</v>
      </c>
      <c r="F276" s="14" t="s">
        <v>8</v>
      </c>
      <c r="G276" s="14"/>
      <c r="H276" s="14" t="s">
        <v>2</v>
      </c>
      <c r="I276" s="16">
        <v>44378</v>
      </c>
      <c r="J276" s="14" t="s">
        <v>57</v>
      </c>
      <c r="K276" s="14" t="s">
        <v>58</v>
      </c>
    </row>
    <row r="277" spans="1:11" ht="15.75" customHeight="1" x14ac:dyDescent="0.2">
      <c r="A277" s="14" t="s">
        <v>541</v>
      </c>
      <c r="B277" s="16">
        <v>43510</v>
      </c>
      <c r="C277" s="14" t="s">
        <v>352</v>
      </c>
      <c r="D277" s="14" t="s">
        <v>576</v>
      </c>
      <c r="E277" s="14" t="s">
        <v>577</v>
      </c>
      <c r="F277" s="14" t="s">
        <v>9</v>
      </c>
      <c r="G277" s="14"/>
      <c r="H277" s="14" t="s">
        <v>2</v>
      </c>
      <c r="I277" s="16">
        <v>44679</v>
      </c>
      <c r="J277" s="14" t="s">
        <v>57</v>
      </c>
      <c r="K277" s="14" t="s">
        <v>58</v>
      </c>
    </row>
    <row r="278" spans="1:11" ht="15.75" customHeight="1" x14ac:dyDescent="0.2">
      <c r="A278" s="14" t="s">
        <v>541</v>
      </c>
      <c r="B278" s="16">
        <v>43510</v>
      </c>
      <c r="C278" s="14" t="s">
        <v>352</v>
      </c>
      <c r="D278" s="14" t="s">
        <v>584</v>
      </c>
      <c r="E278" s="14" t="s">
        <v>585</v>
      </c>
      <c r="F278" s="14" t="s">
        <v>12</v>
      </c>
      <c r="G278" s="14"/>
      <c r="H278" s="14" t="s">
        <v>2</v>
      </c>
      <c r="I278" s="16">
        <v>44900</v>
      </c>
      <c r="J278" s="14" t="s">
        <v>57</v>
      </c>
      <c r="K278" s="14" t="s">
        <v>58</v>
      </c>
    </row>
    <row r="279" spans="1:11" ht="15.75" customHeight="1" x14ac:dyDescent="0.2">
      <c r="A279" s="14" t="s">
        <v>541</v>
      </c>
      <c r="B279" s="16">
        <v>43510</v>
      </c>
      <c r="C279" s="14" t="s">
        <v>352</v>
      </c>
      <c r="D279" s="14" t="s">
        <v>586</v>
      </c>
      <c r="E279" s="14" t="s">
        <v>587</v>
      </c>
      <c r="F279" s="14" t="s">
        <v>16</v>
      </c>
      <c r="G279" s="14"/>
      <c r="H279" s="14" t="s">
        <v>1</v>
      </c>
      <c r="I279" s="14"/>
      <c r="J279" s="14" t="s">
        <v>456</v>
      </c>
      <c r="K279" s="14" t="s">
        <v>58</v>
      </c>
    </row>
    <row r="280" spans="1:11" ht="15.75" customHeight="1" x14ac:dyDescent="0.2">
      <c r="A280" s="14" t="s">
        <v>541</v>
      </c>
      <c r="B280" s="16">
        <v>43510</v>
      </c>
      <c r="C280" s="14" t="s">
        <v>352</v>
      </c>
      <c r="D280" s="14" t="s">
        <v>578</v>
      </c>
      <c r="E280" s="14" t="s">
        <v>579</v>
      </c>
      <c r="F280" s="14" t="s">
        <v>8</v>
      </c>
      <c r="G280" s="14"/>
      <c r="H280" s="14" t="s">
        <v>2</v>
      </c>
      <c r="I280" s="16">
        <v>44896</v>
      </c>
      <c r="J280" s="14" t="s">
        <v>456</v>
      </c>
      <c r="K280" s="14" t="s">
        <v>58</v>
      </c>
    </row>
    <row r="281" spans="1:11" ht="15.75" customHeight="1" x14ac:dyDescent="0.2">
      <c r="A281" s="14" t="s">
        <v>541</v>
      </c>
      <c r="B281" s="16">
        <v>43510</v>
      </c>
      <c r="C281" s="14" t="s">
        <v>352</v>
      </c>
      <c r="D281" s="14" t="s">
        <v>588</v>
      </c>
      <c r="E281" s="14" t="s">
        <v>589</v>
      </c>
      <c r="F281" s="14" t="s">
        <v>9</v>
      </c>
      <c r="G281" s="14"/>
      <c r="H281" s="14" t="s">
        <v>2</v>
      </c>
      <c r="I281" s="16">
        <v>44895</v>
      </c>
      <c r="J281" s="14" t="s">
        <v>57</v>
      </c>
      <c r="K281" s="14" t="s">
        <v>58</v>
      </c>
    </row>
    <row r="282" spans="1:11" ht="15.75" customHeight="1" x14ac:dyDescent="0.2">
      <c r="A282" s="14" t="s">
        <v>541</v>
      </c>
      <c r="B282" s="16">
        <v>43510</v>
      </c>
      <c r="C282" s="14" t="s">
        <v>352</v>
      </c>
      <c r="D282" s="14" t="s">
        <v>590</v>
      </c>
      <c r="E282" s="14" t="s">
        <v>591</v>
      </c>
      <c r="F282" s="14" t="s">
        <v>14</v>
      </c>
      <c r="G282" s="14"/>
      <c r="H282" s="14" t="s">
        <v>2</v>
      </c>
      <c r="I282" s="16">
        <v>44984</v>
      </c>
      <c r="J282" s="14" t="s">
        <v>456</v>
      </c>
      <c r="K282" s="14" t="s">
        <v>58</v>
      </c>
    </row>
    <row r="283" spans="1:11" ht="15.75" customHeight="1" x14ac:dyDescent="0.2">
      <c r="A283" s="14" t="s">
        <v>541</v>
      </c>
      <c r="B283" s="16">
        <v>43510</v>
      </c>
      <c r="C283" s="14" t="s">
        <v>352</v>
      </c>
      <c r="D283" s="14" t="s">
        <v>580</v>
      </c>
      <c r="E283" s="14" t="s">
        <v>581</v>
      </c>
      <c r="F283" s="14" t="s">
        <v>8</v>
      </c>
      <c r="G283" s="14"/>
      <c r="H283" s="14" t="s">
        <v>1</v>
      </c>
      <c r="I283" s="14"/>
      <c r="J283" s="14" t="s">
        <v>456</v>
      </c>
      <c r="K283" s="14" t="s">
        <v>58</v>
      </c>
    </row>
    <row r="284" spans="1:11" ht="15.75" customHeight="1" x14ac:dyDescent="0.2">
      <c r="A284" s="14" t="s">
        <v>541</v>
      </c>
      <c r="B284" s="16">
        <v>43510</v>
      </c>
      <c r="C284" s="14" t="s">
        <v>352</v>
      </c>
      <c r="D284" s="14" t="s">
        <v>582</v>
      </c>
      <c r="E284" s="14" t="s">
        <v>583</v>
      </c>
      <c r="F284" s="14" t="s">
        <v>9</v>
      </c>
      <c r="G284" s="14"/>
      <c r="H284" s="14" t="s">
        <v>2</v>
      </c>
      <c r="I284" s="16">
        <v>44860</v>
      </c>
      <c r="J284" s="14" t="s">
        <v>456</v>
      </c>
      <c r="K284" s="14" t="s">
        <v>58</v>
      </c>
    </row>
    <row r="285" spans="1:11" ht="15.75" customHeight="1" x14ac:dyDescent="0.2">
      <c r="A285" s="14" t="s">
        <v>53</v>
      </c>
      <c r="B285" s="16">
        <v>43511</v>
      </c>
      <c r="C285" s="14" t="s">
        <v>54</v>
      </c>
      <c r="D285" s="14" t="s">
        <v>592</v>
      </c>
      <c r="E285" s="14" t="s">
        <v>593</v>
      </c>
      <c r="F285" s="14"/>
      <c r="G285" s="14"/>
      <c r="H285" s="14" t="s">
        <v>4</v>
      </c>
      <c r="I285" s="14"/>
      <c r="J285" s="14" t="s">
        <v>57</v>
      </c>
      <c r="K285" s="14" t="s">
        <v>58</v>
      </c>
    </row>
    <row r="286" spans="1:11" ht="15.75" customHeight="1" x14ac:dyDescent="0.2">
      <c r="A286" s="14" t="s">
        <v>53</v>
      </c>
      <c r="B286" s="16">
        <v>43514</v>
      </c>
      <c r="C286" s="14" t="s">
        <v>54</v>
      </c>
      <c r="D286" s="14" t="s">
        <v>594</v>
      </c>
      <c r="E286" s="14" t="s">
        <v>595</v>
      </c>
      <c r="F286" s="14" t="s">
        <v>14</v>
      </c>
      <c r="G286" s="14"/>
      <c r="H286" s="14" t="s">
        <v>2</v>
      </c>
      <c r="I286" s="16">
        <v>44545</v>
      </c>
      <c r="J286" s="14" t="s">
        <v>127</v>
      </c>
      <c r="K286" s="14" t="s">
        <v>58</v>
      </c>
    </row>
    <row r="287" spans="1:11" ht="15.75" customHeight="1" x14ac:dyDescent="0.2">
      <c r="A287" s="14" t="s">
        <v>53</v>
      </c>
      <c r="B287" s="16">
        <v>43514</v>
      </c>
      <c r="C287" s="14" t="s">
        <v>54</v>
      </c>
      <c r="D287" s="14" t="s">
        <v>596</v>
      </c>
      <c r="E287" s="14" t="s">
        <v>597</v>
      </c>
      <c r="F287" s="14"/>
      <c r="G287" s="14"/>
      <c r="H287" s="14" t="s">
        <v>5</v>
      </c>
      <c r="I287" s="14"/>
      <c r="J287" s="14" t="s">
        <v>57</v>
      </c>
      <c r="K287" s="14" t="s">
        <v>58</v>
      </c>
    </row>
    <row r="288" spans="1:11" ht="15.75" customHeight="1" x14ac:dyDescent="0.2">
      <c r="A288" s="14" t="s">
        <v>541</v>
      </c>
      <c r="B288" s="16">
        <v>43518</v>
      </c>
      <c r="C288" s="14" t="s">
        <v>54</v>
      </c>
      <c r="D288" s="14" t="s">
        <v>600</v>
      </c>
      <c r="E288" s="14" t="s">
        <v>601</v>
      </c>
      <c r="F288" s="14" t="s">
        <v>12</v>
      </c>
      <c r="G288" s="14"/>
      <c r="H288" s="14" t="s">
        <v>3</v>
      </c>
      <c r="I288" s="16"/>
      <c r="J288" s="14" t="s">
        <v>57</v>
      </c>
      <c r="K288" s="14" t="s">
        <v>58</v>
      </c>
    </row>
    <row r="289" spans="1:11" ht="15.75" customHeight="1" x14ac:dyDescent="0.2">
      <c r="A289" s="14" t="s">
        <v>541</v>
      </c>
      <c r="B289" s="16">
        <v>43518</v>
      </c>
      <c r="C289" s="14" t="s">
        <v>54</v>
      </c>
      <c r="D289" s="14" t="s">
        <v>604</v>
      </c>
      <c r="E289" s="14" t="s">
        <v>605</v>
      </c>
      <c r="F289" s="14" t="s">
        <v>10</v>
      </c>
      <c r="G289" s="14"/>
      <c r="H289" s="14" t="s">
        <v>2</v>
      </c>
      <c r="I289" s="16">
        <v>44659</v>
      </c>
      <c r="J289" s="14" t="s">
        <v>57</v>
      </c>
      <c r="K289" s="14" t="s">
        <v>58</v>
      </c>
    </row>
    <row r="290" spans="1:11" ht="15.75" customHeight="1" x14ac:dyDescent="0.2">
      <c r="A290" s="14" t="s">
        <v>541</v>
      </c>
      <c r="B290" s="16">
        <v>43518</v>
      </c>
      <c r="C290" s="14" t="s">
        <v>54</v>
      </c>
      <c r="D290" s="14" t="s">
        <v>602</v>
      </c>
      <c r="E290" s="14" t="s">
        <v>603</v>
      </c>
      <c r="F290" s="14" t="s">
        <v>8</v>
      </c>
      <c r="G290" s="14"/>
      <c r="H290" s="14" t="s">
        <v>2</v>
      </c>
      <c r="I290" s="16">
        <v>44131</v>
      </c>
      <c r="J290" s="14" t="s">
        <v>57</v>
      </c>
      <c r="K290" s="14" t="s">
        <v>58</v>
      </c>
    </row>
    <row r="291" spans="1:11" ht="15.75" customHeight="1" x14ac:dyDescent="0.2">
      <c r="A291" s="14" t="s">
        <v>541</v>
      </c>
      <c r="B291" s="16">
        <v>43518</v>
      </c>
      <c r="C291" s="14" t="s">
        <v>54</v>
      </c>
      <c r="D291" s="14" t="s">
        <v>608</v>
      </c>
      <c r="E291" s="14" t="s">
        <v>609</v>
      </c>
      <c r="F291" s="14" t="s">
        <v>13</v>
      </c>
      <c r="G291" s="14"/>
      <c r="H291" s="14" t="s">
        <v>2</v>
      </c>
      <c r="I291" s="16">
        <v>44460</v>
      </c>
      <c r="J291" s="14" t="s">
        <v>57</v>
      </c>
      <c r="K291" s="14" t="s">
        <v>58</v>
      </c>
    </row>
    <row r="292" spans="1:11" ht="15.75" customHeight="1" x14ac:dyDescent="0.2">
      <c r="A292" s="14" t="s">
        <v>53</v>
      </c>
      <c r="B292" s="16">
        <v>43518</v>
      </c>
      <c r="C292" s="14" t="s">
        <v>54</v>
      </c>
      <c r="D292" s="14" t="s">
        <v>598</v>
      </c>
      <c r="E292" s="14" t="s">
        <v>599</v>
      </c>
      <c r="F292" s="14"/>
      <c r="G292" s="14"/>
      <c r="H292" s="14" t="s">
        <v>4</v>
      </c>
      <c r="I292" s="14"/>
      <c r="J292" s="14" t="s">
        <v>57</v>
      </c>
      <c r="K292" s="14" t="s">
        <v>58</v>
      </c>
    </row>
    <row r="293" spans="1:11" ht="15.75" customHeight="1" x14ac:dyDescent="0.2">
      <c r="A293" s="14" t="s">
        <v>541</v>
      </c>
      <c r="B293" s="16">
        <v>43518</v>
      </c>
      <c r="C293" s="14" t="s">
        <v>54</v>
      </c>
      <c r="D293" s="14" t="s">
        <v>606</v>
      </c>
      <c r="E293" s="14" t="s">
        <v>607</v>
      </c>
      <c r="F293" s="14" t="s">
        <v>18</v>
      </c>
      <c r="G293" s="14"/>
      <c r="H293" s="14" t="s">
        <v>2</v>
      </c>
      <c r="I293" s="16">
        <v>44404</v>
      </c>
      <c r="J293" s="14" t="s">
        <v>57</v>
      </c>
      <c r="K293" s="14" t="s">
        <v>58</v>
      </c>
    </row>
    <row r="294" spans="1:11" ht="15.75" customHeight="1" x14ac:dyDescent="0.2">
      <c r="A294" s="14" t="s">
        <v>541</v>
      </c>
      <c r="B294" s="16">
        <v>43521</v>
      </c>
      <c r="C294" s="14" t="s">
        <v>54</v>
      </c>
      <c r="D294" s="14" t="s">
        <v>610</v>
      </c>
      <c r="E294" s="14" t="s">
        <v>611</v>
      </c>
      <c r="F294" s="14"/>
      <c r="G294" s="14"/>
      <c r="H294" s="14" t="s">
        <v>5</v>
      </c>
      <c r="I294" s="14"/>
      <c r="J294" s="14" t="s">
        <v>57</v>
      </c>
      <c r="K294" s="14" t="s">
        <v>58</v>
      </c>
    </row>
    <row r="295" spans="1:11" ht="15.75" customHeight="1" x14ac:dyDescent="0.2">
      <c r="A295" s="14" t="s">
        <v>541</v>
      </c>
      <c r="B295" s="16">
        <v>43521</v>
      </c>
      <c r="C295" s="14" t="s">
        <v>54</v>
      </c>
      <c r="D295" s="14" t="s">
        <v>612</v>
      </c>
      <c r="E295" s="14" t="s">
        <v>613</v>
      </c>
      <c r="F295" s="14" t="s">
        <v>9</v>
      </c>
      <c r="G295" s="14"/>
      <c r="H295" s="14" t="s">
        <v>2</v>
      </c>
      <c r="I295" s="16">
        <v>44104</v>
      </c>
      <c r="J295" s="14" t="s">
        <v>57</v>
      </c>
      <c r="K295" s="14" t="s">
        <v>58</v>
      </c>
    </row>
    <row r="296" spans="1:11" ht="15.75" customHeight="1" x14ac:dyDescent="0.2">
      <c r="A296" s="14" t="s">
        <v>541</v>
      </c>
      <c r="B296" s="16">
        <v>43523</v>
      </c>
      <c r="C296" s="14" t="s">
        <v>54</v>
      </c>
      <c r="D296" s="14" t="s">
        <v>614</v>
      </c>
      <c r="E296" s="14" t="s">
        <v>615</v>
      </c>
      <c r="F296" s="14" t="s">
        <v>8</v>
      </c>
      <c r="G296" s="14"/>
      <c r="H296" s="14" t="s">
        <v>2</v>
      </c>
      <c r="I296" s="16">
        <v>44182</v>
      </c>
      <c r="J296" s="14" t="s">
        <v>57</v>
      </c>
      <c r="K296" s="14" t="s">
        <v>58</v>
      </c>
    </row>
    <row r="297" spans="1:11" ht="15.75" customHeight="1" x14ac:dyDescent="0.2">
      <c r="A297" s="14" t="s">
        <v>541</v>
      </c>
      <c r="B297" s="16">
        <v>43523</v>
      </c>
      <c r="C297" s="14" t="s">
        <v>54</v>
      </c>
      <c r="D297" s="14" t="s">
        <v>616</v>
      </c>
      <c r="E297" s="14" t="s">
        <v>617</v>
      </c>
      <c r="F297" s="14" t="s">
        <v>12</v>
      </c>
      <c r="G297" s="14"/>
      <c r="H297" s="14" t="s">
        <v>2</v>
      </c>
      <c r="I297" s="16">
        <v>44474</v>
      </c>
      <c r="J297" s="14" t="s">
        <v>618</v>
      </c>
      <c r="K297" s="14" t="s">
        <v>58</v>
      </c>
    </row>
    <row r="298" spans="1:11" ht="15.75" customHeight="1" x14ac:dyDescent="0.2">
      <c r="A298" s="14" t="s">
        <v>541</v>
      </c>
      <c r="B298" s="16">
        <v>43524</v>
      </c>
      <c r="C298" s="14" t="s">
        <v>352</v>
      </c>
      <c r="D298" s="14" t="s">
        <v>619</v>
      </c>
      <c r="E298" s="14" t="s">
        <v>620</v>
      </c>
      <c r="F298" s="14" t="s">
        <v>8</v>
      </c>
      <c r="G298" s="14"/>
      <c r="H298" s="14" t="s">
        <v>1</v>
      </c>
      <c r="I298" s="14"/>
      <c r="J298" s="14" t="s">
        <v>57</v>
      </c>
      <c r="K298" s="14" t="s">
        <v>58</v>
      </c>
    </row>
    <row r="299" spans="1:11" ht="15.75" customHeight="1" x14ac:dyDescent="0.2">
      <c r="A299" s="14" t="s">
        <v>53</v>
      </c>
      <c r="B299" s="16">
        <v>43546</v>
      </c>
      <c r="C299" s="14" t="s">
        <v>54</v>
      </c>
      <c r="D299" s="14" t="s">
        <v>118</v>
      </c>
      <c r="E299" s="14" t="s">
        <v>119</v>
      </c>
      <c r="F299" s="14"/>
      <c r="G299" s="14"/>
      <c r="H299" s="14" t="s">
        <v>4</v>
      </c>
      <c r="I299" s="14"/>
      <c r="J299" s="14" t="s">
        <v>57</v>
      </c>
      <c r="K299" s="14" t="s">
        <v>58</v>
      </c>
    </row>
    <row r="300" spans="1:11" ht="15.75" customHeight="1" x14ac:dyDescent="0.2">
      <c r="A300" s="14" t="s">
        <v>53</v>
      </c>
      <c r="B300" s="16">
        <v>43675</v>
      </c>
      <c r="C300" s="14" t="s">
        <v>54</v>
      </c>
      <c r="D300" s="14" t="s">
        <v>621</v>
      </c>
      <c r="E300" s="14" t="s">
        <v>622</v>
      </c>
      <c r="F300" s="14"/>
      <c r="G300" s="14"/>
      <c r="H300" s="14" t="s">
        <v>4</v>
      </c>
      <c r="I300" s="14"/>
      <c r="J300" s="14" t="s">
        <v>57</v>
      </c>
      <c r="K300" s="14" t="s">
        <v>58</v>
      </c>
    </row>
    <row r="301" spans="1:11" ht="15.75" customHeight="1" x14ac:dyDescent="0.2">
      <c r="A301" s="14" t="s">
        <v>53</v>
      </c>
      <c r="B301" s="16">
        <v>43675</v>
      </c>
      <c r="C301" s="14" t="s">
        <v>54</v>
      </c>
      <c r="D301" s="14" t="s">
        <v>623</v>
      </c>
      <c r="E301" s="14" t="s">
        <v>624</v>
      </c>
      <c r="F301" s="14"/>
      <c r="G301" s="14"/>
      <c r="H301" s="14" t="s">
        <v>5</v>
      </c>
      <c r="I301" s="14"/>
      <c r="J301" s="14" t="s">
        <v>57</v>
      </c>
      <c r="K301" s="14" t="s">
        <v>58</v>
      </c>
    </row>
    <row r="302" spans="1:11" ht="15.75" customHeight="1" x14ac:dyDescent="0.2">
      <c r="A302" s="14" t="s">
        <v>53</v>
      </c>
      <c r="B302" s="16">
        <v>43676</v>
      </c>
      <c r="C302" s="14" t="s">
        <v>54</v>
      </c>
      <c r="D302" s="14" t="s">
        <v>625</v>
      </c>
      <c r="E302" s="14" t="s">
        <v>626</v>
      </c>
      <c r="F302" s="14" t="s">
        <v>10</v>
      </c>
      <c r="G302" s="14"/>
      <c r="H302" s="14" t="s">
        <v>2</v>
      </c>
      <c r="I302" s="16">
        <v>44529</v>
      </c>
      <c r="J302" s="14" t="s">
        <v>57</v>
      </c>
      <c r="K302" s="14" t="s">
        <v>58</v>
      </c>
    </row>
    <row r="303" spans="1:11" ht="15.75" customHeight="1" x14ac:dyDescent="0.2">
      <c r="A303" s="14" t="s">
        <v>53</v>
      </c>
      <c r="B303" s="16">
        <v>43677</v>
      </c>
      <c r="C303" s="14" t="s">
        <v>352</v>
      </c>
      <c r="D303" s="14" t="s">
        <v>344</v>
      </c>
      <c r="E303" s="14" t="s">
        <v>345</v>
      </c>
      <c r="F303" s="14" t="s">
        <v>12</v>
      </c>
      <c r="G303" s="14"/>
      <c r="H303" s="14" t="s">
        <v>1</v>
      </c>
      <c r="I303" s="14"/>
      <c r="J303" s="14" t="s">
        <v>57</v>
      </c>
      <c r="K303" s="14" t="s">
        <v>58</v>
      </c>
    </row>
    <row r="304" spans="1:11" ht="15.75" customHeight="1" x14ac:dyDescent="0.2">
      <c r="A304" s="14" t="s">
        <v>53</v>
      </c>
      <c r="B304" s="16">
        <v>43678</v>
      </c>
      <c r="C304" s="14" t="s">
        <v>54</v>
      </c>
      <c r="D304" s="14" t="s">
        <v>627</v>
      </c>
      <c r="E304" s="14" t="s">
        <v>628</v>
      </c>
      <c r="F304" s="14" t="s">
        <v>9</v>
      </c>
      <c r="G304" s="14"/>
      <c r="H304" s="14" t="s">
        <v>2</v>
      </c>
      <c r="I304" s="16">
        <v>44342</v>
      </c>
      <c r="J304" s="14" t="s">
        <v>57</v>
      </c>
      <c r="K304" s="14" t="s">
        <v>58</v>
      </c>
    </row>
    <row r="305" spans="1:11" ht="15.75" customHeight="1" x14ac:dyDescent="0.2">
      <c r="A305" s="14" t="s">
        <v>53</v>
      </c>
      <c r="B305" s="16">
        <v>43684</v>
      </c>
      <c r="C305" s="14" t="s">
        <v>54</v>
      </c>
      <c r="D305" s="14" t="s">
        <v>629</v>
      </c>
      <c r="E305" s="14" t="s">
        <v>630</v>
      </c>
      <c r="F305" s="14"/>
      <c r="G305" s="14"/>
      <c r="H305" s="14" t="s">
        <v>4</v>
      </c>
      <c r="I305" s="14"/>
      <c r="J305" s="14" t="s">
        <v>57</v>
      </c>
      <c r="K305" s="14" t="s">
        <v>58</v>
      </c>
    </row>
    <row r="306" spans="1:11" ht="15.75" customHeight="1" x14ac:dyDescent="0.2">
      <c r="A306" s="14" t="s">
        <v>53</v>
      </c>
      <c r="B306" s="16">
        <v>43691</v>
      </c>
      <c r="C306" s="14" t="s">
        <v>54</v>
      </c>
      <c r="D306" s="14" t="s">
        <v>631</v>
      </c>
      <c r="E306" s="14" t="s">
        <v>632</v>
      </c>
      <c r="F306" s="14" t="s">
        <v>17</v>
      </c>
      <c r="G306" s="14"/>
      <c r="H306" s="14" t="s">
        <v>2</v>
      </c>
      <c r="I306" s="16">
        <v>44817</v>
      </c>
      <c r="J306" s="14" t="s">
        <v>57</v>
      </c>
      <c r="K306" s="14" t="s">
        <v>58</v>
      </c>
    </row>
    <row r="307" spans="1:11" ht="15.75" customHeight="1" x14ac:dyDescent="0.2">
      <c r="A307" s="14" t="s">
        <v>53</v>
      </c>
      <c r="B307" s="16">
        <v>43691</v>
      </c>
      <c r="C307" s="14" t="s">
        <v>54</v>
      </c>
      <c r="D307" s="14" t="s">
        <v>118</v>
      </c>
      <c r="E307" s="14" t="s">
        <v>119</v>
      </c>
      <c r="F307" s="14"/>
      <c r="G307" s="14"/>
      <c r="H307" s="14" t="s">
        <v>5</v>
      </c>
      <c r="I307" s="14"/>
      <c r="J307" s="14" t="s">
        <v>57</v>
      </c>
      <c r="K307" s="14" t="s">
        <v>58</v>
      </c>
    </row>
    <row r="308" spans="1:11" ht="15.75" customHeight="1" x14ac:dyDescent="0.2">
      <c r="A308" s="14" t="s">
        <v>53</v>
      </c>
      <c r="B308" s="16">
        <v>43692</v>
      </c>
      <c r="C308" s="14" t="s">
        <v>352</v>
      </c>
      <c r="D308" s="14" t="s">
        <v>637</v>
      </c>
      <c r="E308" s="14" t="s">
        <v>638</v>
      </c>
      <c r="F308" s="14" t="s">
        <v>14</v>
      </c>
      <c r="G308" s="14"/>
      <c r="H308" s="14" t="s">
        <v>1</v>
      </c>
      <c r="I308" s="14"/>
      <c r="J308" s="14" t="s">
        <v>57</v>
      </c>
      <c r="K308" s="14" t="s">
        <v>58</v>
      </c>
    </row>
    <row r="309" spans="1:11" ht="15.75" customHeight="1" x14ac:dyDescent="0.2">
      <c r="A309" s="14" t="s">
        <v>53</v>
      </c>
      <c r="B309" s="16">
        <v>43692</v>
      </c>
      <c r="C309" s="14" t="s">
        <v>54</v>
      </c>
      <c r="D309" s="14" t="s">
        <v>635</v>
      </c>
      <c r="E309" s="14" t="s">
        <v>636</v>
      </c>
      <c r="F309" s="14"/>
      <c r="G309" s="14"/>
      <c r="H309" s="14" t="s">
        <v>5</v>
      </c>
      <c r="I309" s="14"/>
      <c r="J309" s="14" t="s">
        <v>57</v>
      </c>
      <c r="K309" s="14" t="s">
        <v>58</v>
      </c>
    </row>
    <row r="310" spans="1:11" ht="15.75" customHeight="1" x14ac:dyDescent="0.2">
      <c r="A310" s="14" t="s">
        <v>53</v>
      </c>
      <c r="B310" s="16">
        <v>43692</v>
      </c>
      <c r="C310" s="14" t="s">
        <v>54</v>
      </c>
      <c r="D310" s="14" t="s">
        <v>639</v>
      </c>
      <c r="E310" s="14" t="s">
        <v>640</v>
      </c>
      <c r="F310" s="14"/>
      <c r="G310" s="14"/>
      <c r="H310" s="14" t="s">
        <v>5</v>
      </c>
      <c r="I310" s="14"/>
      <c r="J310" s="14" t="s">
        <v>57</v>
      </c>
      <c r="K310" s="14" t="s">
        <v>58</v>
      </c>
    </row>
    <row r="311" spans="1:11" ht="15.75" customHeight="1" x14ac:dyDescent="0.2">
      <c r="A311" s="14" t="s">
        <v>53</v>
      </c>
      <c r="B311" s="16">
        <v>43692</v>
      </c>
      <c r="C311" s="14" t="s">
        <v>54</v>
      </c>
      <c r="D311" s="14" t="s">
        <v>633</v>
      </c>
      <c r="E311" s="14" t="s">
        <v>634</v>
      </c>
      <c r="F311" s="14" t="s">
        <v>8</v>
      </c>
      <c r="G311" s="14"/>
      <c r="H311" s="14" t="s">
        <v>2</v>
      </c>
      <c r="I311" s="16">
        <v>44426</v>
      </c>
      <c r="J311" s="14" t="s">
        <v>57</v>
      </c>
      <c r="K311" s="14" t="s">
        <v>58</v>
      </c>
    </row>
    <row r="312" spans="1:11" ht="15.75" customHeight="1" x14ac:dyDescent="0.2">
      <c r="A312" s="14" t="s">
        <v>541</v>
      </c>
      <c r="B312" s="16">
        <v>43696</v>
      </c>
      <c r="C312" s="14" t="s">
        <v>352</v>
      </c>
      <c r="D312" s="14" t="s">
        <v>641</v>
      </c>
      <c r="E312" s="14" t="s">
        <v>642</v>
      </c>
      <c r="F312" s="14"/>
      <c r="G312" s="14"/>
      <c r="H312" s="14" t="s">
        <v>6</v>
      </c>
      <c r="I312" s="14"/>
      <c r="J312" s="14" t="s">
        <v>57</v>
      </c>
      <c r="K312" s="14" t="s">
        <v>58</v>
      </c>
    </row>
    <row r="313" spans="1:11" ht="15.75" customHeight="1" x14ac:dyDescent="0.2">
      <c r="A313" s="14" t="s">
        <v>541</v>
      </c>
      <c r="B313" s="16">
        <v>43696</v>
      </c>
      <c r="C313" s="14" t="s">
        <v>352</v>
      </c>
      <c r="D313" s="14" t="s">
        <v>643</v>
      </c>
      <c r="E313" s="14" t="s">
        <v>644</v>
      </c>
      <c r="F313" s="14"/>
      <c r="G313" s="14"/>
      <c r="H313" s="25" t="s">
        <v>6</v>
      </c>
      <c r="I313" s="14"/>
      <c r="J313" s="14" t="s">
        <v>57</v>
      </c>
      <c r="K313" s="14" t="s">
        <v>58</v>
      </c>
    </row>
    <row r="314" spans="1:11" ht="15.75" customHeight="1" x14ac:dyDescent="0.2">
      <c r="A314" s="14" t="s">
        <v>541</v>
      </c>
      <c r="B314" s="16">
        <v>43698</v>
      </c>
      <c r="C314" s="14" t="s">
        <v>352</v>
      </c>
      <c r="D314" s="14" t="s">
        <v>645</v>
      </c>
      <c r="E314" s="14" t="s">
        <v>646</v>
      </c>
      <c r="F314" s="14"/>
      <c r="G314" s="14"/>
      <c r="H314" s="14" t="s">
        <v>6</v>
      </c>
      <c r="I314" s="14"/>
      <c r="J314" s="14" t="s">
        <v>57</v>
      </c>
      <c r="K314" s="14" t="s">
        <v>58</v>
      </c>
    </row>
    <row r="315" spans="1:11" ht="15.75" customHeight="1" x14ac:dyDescent="0.2">
      <c r="A315" s="14" t="s">
        <v>541</v>
      </c>
      <c r="B315" s="16">
        <v>43698</v>
      </c>
      <c r="C315" s="14" t="s">
        <v>352</v>
      </c>
      <c r="D315" s="14" t="s">
        <v>647</v>
      </c>
      <c r="E315" s="14" t="s">
        <v>648</v>
      </c>
      <c r="F315" s="14"/>
      <c r="G315" s="14"/>
      <c r="H315" s="14" t="s">
        <v>4</v>
      </c>
      <c r="I315" s="14"/>
      <c r="J315" s="14" t="s">
        <v>57</v>
      </c>
      <c r="K315" s="14" t="s">
        <v>58</v>
      </c>
    </row>
    <row r="316" spans="1:11" ht="15.75" customHeight="1" x14ac:dyDescent="0.2">
      <c r="A316" s="14" t="s">
        <v>53</v>
      </c>
      <c r="B316" s="16">
        <v>43699</v>
      </c>
      <c r="C316" s="14" t="s">
        <v>54</v>
      </c>
      <c r="D316" s="14" t="s">
        <v>649</v>
      </c>
      <c r="E316" s="14" t="s">
        <v>650</v>
      </c>
      <c r="F316" s="14"/>
      <c r="G316" s="14"/>
      <c r="H316" s="14" t="s">
        <v>5</v>
      </c>
      <c r="I316" s="14"/>
      <c r="J316" s="14" t="s">
        <v>57</v>
      </c>
      <c r="K316" s="14" t="s">
        <v>58</v>
      </c>
    </row>
    <row r="317" spans="1:11" ht="15.75" customHeight="1" x14ac:dyDescent="0.2">
      <c r="A317" s="14" t="s">
        <v>53</v>
      </c>
      <c r="B317" s="16">
        <v>43717</v>
      </c>
      <c r="C317" s="14" t="s">
        <v>54</v>
      </c>
      <c r="D317" s="14" t="s">
        <v>651</v>
      </c>
      <c r="E317" s="14" t="s">
        <v>652</v>
      </c>
      <c r="F317" s="14"/>
      <c r="G317" s="14"/>
      <c r="H317" s="14" t="s">
        <v>4</v>
      </c>
      <c r="I317" s="14"/>
      <c r="J317" s="14" t="s">
        <v>57</v>
      </c>
      <c r="K317" s="14" t="s">
        <v>58</v>
      </c>
    </row>
    <row r="318" spans="1:11" ht="15.75" customHeight="1" x14ac:dyDescent="0.2">
      <c r="A318" s="14" t="s">
        <v>53</v>
      </c>
      <c r="B318" s="16">
        <v>43795</v>
      </c>
      <c r="C318" s="14" t="s">
        <v>352</v>
      </c>
      <c r="D318" s="14" t="s">
        <v>334</v>
      </c>
      <c r="E318" s="14" t="s">
        <v>335</v>
      </c>
      <c r="F318" s="14"/>
      <c r="G318" s="14"/>
      <c r="H318" s="25" t="s">
        <v>6</v>
      </c>
      <c r="I318" s="14"/>
      <c r="J318" s="14" t="s">
        <v>57</v>
      </c>
      <c r="K318" s="14" t="s">
        <v>58</v>
      </c>
    </row>
    <row r="319" spans="1:11" ht="15.75" customHeight="1" x14ac:dyDescent="0.2">
      <c r="A319" s="14" t="s">
        <v>53</v>
      </c>
      <c r="B319" s="16">
        <v>43795</v>
      </c>
      <c r="C319" s="14" t="s">
        <v>352</v>
      </c>
      <c r="D319" s="14" t="s">
        <v>422</v>
      </c>
      <c r="E319" s="14" t="s">
        <v>423</v>
      </c>
      <c r="F319" s="14" t="s">
        <v>14</v>
      </c>
      <c r="G319" s="14"/>
      <c r="H319" s="14" t="s">
        <v>1</v>
      </c>
      <c r="I319" s="14"/>
      <c r="J319" s="14" t="s">
        <v>57</v>
      </c>
      <c r="K319" s="14" t="s">
        <v>58</v>
      </c>
    </row>
    <row r="320" spans="1:11" ht="15.75" customHeight="1" x14ac:dyDescent="0.2">
      <c r="A320" s="14" t="s">
        <v>53</v>
      </c>
      <c r="B320" s="16">
        <v>43795</v>
      </c>
      <c r="C320" s="14" t="s">
        <v>352</v>
      </c>
      <c r="D320" s="14" t="s">
        <v>413</v>
      </c>
      <c r="E320" s="14" t="s">
        <v>414</v>
      </c>
      <c r="F320" s="14" t="s">
        <v>14</v>
      </c>
      <c r="G320" s="14"/>
      <c r="H320" s="14" t="s">
        <v>1</v>
      </c>
      <c r="I320" s="14"/>
      <c r="J320" s="14" t="s">
        <v>415</v>
      </c>
      <c r="K320" s="14" t="s">
        <v>58</v>
      </c>
    </row>
    <row r="321" spans="1:11" ht="15.75" customHeight="1" x14ac:dyDescent="0.2">
      <c r="A321" s="14" t="s">
        <v>53</v>
      </c>
      <c r="B321" s="16">
        <v>43795</v>
      </c>
      <c r="C321" s="14" t="s">
        <v>352</v>
      </c>
      <c r="D321" s="14" t="s">
        <v>395</v>
      </c>
      <c r="E321" s="14" t="s">
        <v>396</v>
      </c>
      <c r="F321" s="14" t="s">
        <v>12</v>
      </c>
      <c r="G321" s="14"/>
      <c r="H321" s="14" t="s">
        <v>2</v>
      </c>
      <c r="I321" s="16">
        <v>44865</v>
      </c>
      <c r="J321" s="14" t="s">
        <v>57</v>
      </c>
      <c r="K321" s="14" t="s">
        <v>58</v>
      </c>
    </row>
    <row r="322" spans="1:11" ht="15.75" customHeight="1" x14ac:dyDescent="0.2">
      <c r="A322" s="14" t="s">
        <v>53</v>
      </c>
      <c r="B322" s="16">
        <v>43795</v>
      </c>
      <c r="C322" s="14" t="s">
        <v>352</v>
      </c>
      <c r="D322" s="14" t="s">
        <v>477</v>
      </c>
      <c r="E322" s="14" t="s">
        <v>478</v>
      </c>
      <c r="F322" s="14" t="s">
        <v>12</v>
      </c>
      <c r="G322" s="14"/>
      <c r="H322" s="14" t="s">
        <v>1</v>
      </c>
      <c r="I322" s="14"/>
      <c r="J322" s="14" t="s">
        <v>57</v>
      </c>
      <c r="K322" s="14" t="s">
        <v>58</v>
      </c>
    </row>
    <row r="323" spans="1:11" ht="15.75" customHeight="1" x14ac:dyDescent="0.2">
      <c r="A323" s="14" t="s">
        <v>53</v>
      </c>
      <c r="B323" s="16">
        <v>43795</v>
      </c>
      <c r="C323" s="14" t="s">
        <v>352</v>
      </c>
      <c r="D323" s="14" t="s">
        <v>401</v>
      </c>
      <c r="E323" s="14" t="s">
        <v>402</v>
      </c>
      <c r="F323" s="14" t="s">
        <v>22</v>
      </c>
      <c r="G323" s="14"/>
      <c r="H323" s="14" t="s">
        <v>1</v>
      </c>
      <c r="I323" s="14"/>
      <c r="J323" s="14" t="s">
        <v>57</v>
      </c>
      <c r="K323" s="14" t="s">
        <v>58</v>
      </c>
    </row>
    <row r="324" spans="1:11" ht="15.75" customHeight="1" x14ac:dyDescent="0.2">
      <c r="A324" s="14" t="s">
        <v>53</v>
      </c>
      <c r="B324" s="16">
        <v>43795</v>
      </c>
      <c r="C324" s="14" t="s">
        <v>352</v>
      </c>
      <c r="D324" s="14" t="s">
        <v>316</v>
      </c>
      <c r="E324" s="14" t="s">
        <v>317</v>
      </c>
      <c r="F324" s="14" t="s">
        <v>10</v>
      </c>
      <c r="G324" s="14"/>
      <c r="H324" s="14" t="s">
        <v>1</v>
      </c>
      <c r="I324" s="14"/>
      <c r="J324" s="14" t="s">
        <v>57</v>
      </c>
      <c r="K324" s="14" t="s">
        <v>58</v>
      </c>
    </row>
    <row r="325" spans="1:11" ht="15.75" customHeight="1" x14ac:dyDescent="0.2">
      <c r="A325" s="14" t="s">
        <v>53</v>
      </c>
      <c r="B325" s="16">
        <v>43795</v>
      </c>
      <c r="C325" s="14" t="s">
        <v>352</v>
      </c>
      <c r="D325" s="14" t="s">
        <v>399</v>
      </c>
      <c r="E325" s="14" t="s">
        <v>400</v>
      </c>
      <c r="F325" s="14" t="s">
        <v>16</v>
      </c>
      <c r="G325" s="14"/>
      <c r="H325" s="14" t="s">
        <v>1</v>
      </c>
      <c r="I325" s="14"/>
      <c r="J325" s="14" t="s">
        <v>57</v>
      </c>
      <c r="K325" s="14" t="s">
        <v>58</v>
      </c>
    </row>
    <row r="326" spans="1:11" ht="15.75" customHeight="1" x14ac:dyDescent="0.2">
      <c r="A326" s="14" t="s">
        <v>53</v>
      </c>
      <c r="B326" s="16">
        <v>43795</v>
      </c>
      <c r="C326" s="14" t="s">
        <v>352</v>
      </c>
      <c r="D326" s="14" t="s">
        <v>434</v>
      </c>
      <c r="E326" s="14" t="s">
        <v>435</v>
      </c>
      <c r="F326" s="14" t="s">
        <v>10</v>
      </c>
      <c r="G326" s="14"/>
      <c r="H326" s="14" t="s">
        <v>1</v>
      </c>
      <c r="I326" s="14"/>
      <c r="J326" s="14" t="s">
        <v>57</v>
      </c>
      <c r="K326" s="14" t="s">
        <v>58</v>
      </c>
    </row>
    <row r="327" spans="1:11" ht="15.75" customHeight="1" x14ac:dyDescent="0.2">
      <c r="A327" s="14" t="s">
        <v>53</v>
      </c>
      <c r="B327" s="16">
        <v>43795</v>
      </c>
      <c r="C327" s="14" t="s">
        <v>352</v>
      </c>
      <c r="D327" s="14" t="s">
        <v>653</v>
      </c>
      <c r="E327" s="14" t="s">
        <v>654</v>
      </c>
      <c r="F327" s="14" t="s">
        <v>9</v>
      </c>
      <c r="G327" s="14"/>
      <c r="H327" s="14" t="s">
        <v>1</v>
      </c>
      <c r="I327" s="14"/>
      <c r="J327" s="14" t="s">
        <v>57</v>
      </c>
      <c r="K327" s="14" t="s">
        <v>58</v>
      </c>
    </row>
    <row r="328" spans="1:11" ht="15.75" customHeight="1" x14ac:dyDescent="0.2">
      <c r="A328" s="14" t="s">
        <v>53</v>
      </c>
      <c r="B328" s="16">
        <v>43795</v>
      </c>
      <c r="C328" s="14" t="s">
        <v>352</v>
      </c>
      <c r="D328" s="14" t="s">
        <v>379</v>
      </c>
      <c r="E328" s="14" t="s">
        <v>380</v>
      </c>
      <c r="F328" s="14" t="s">
        <v>14</v>
      </c>
      <c r="G328" s="14"/>
      <c r="H328" s="14" t="s">
        <v>1</v>
      </c>
      <c r="I328" s="14"/>
      <c r="J328" s="14" t="s">
        <v>57</v>
      </c>
      <c r="K328" s="14" t="s">
        <v>58</v>
      </c>
    </row>
    <row r="329" spans="1:11" ht="15.75" customHeight="1" x14ac:dyDescent="0.2">
      <c r="A329" s="14" t="s">
        <v>53</v>
      </c>
      <c r="B329" s="16">
        <v>43795</v>
      </c>
      <c r="C329" s="14" t="s">
        <v>352</v>
      </c>
      <c r="D329" s="14" t="s">
        <v>444</v>
      </c>
      <c r="E329" s="14" t="s">
        <v>445</v>
      </c>
      <c r="F329" s="14" t="s">
        <v>14</v>
      </c>
      <c r="G329" s="14"/>
      <c r="H329" s="14" t="s">
        <v>1</v>
      </c>
      <c r="I329" s="14"/>
      <c r="J329" s="14" t="s">
        <v>57</v>
      </c>
      <c r="K329" s="14" t="s">
        <v>58</v>
      </c>
    </row>
    <row r="330" spans="1:11" ht="15.75" customHeight="1" x14ac:dyDescent="0.2">
      <c r="A330" s="14" t="s">
        <v>53</v>
      </c>
      <c r="B330" s="16">
        <v>43872</v>
      </c>
      <c r="C330" s="14" t="s">
        <v>54</v>
      </c>
      <c r="D330" s="14" t="s">
        <v>659</v>
      </c>
      <c r="E330" s="14" t="s">
        <v>660</v>
      </c>
      <c r="F330" s="14" t="s">
        <v>8</v>
      </c>
      <c r="G330" s="14"/>
      <c r="H330" s="14" t="s">
        <v>2</v>
      </c>
      <c r="I330" s="16">
        <v>44658</v>
      </c>
      <c r="J330" s="14" t="s">
        <v>57</v>
      </c>
      <c r="K330" s="14" t="s">
        <v>58</v>
      </c>
    </row>
    <row r="331" spans="1:11" ht="15.75" customHeight="1" x14ac:dyDescent="0.2">
      <c r="A331" s="14" t="s">
        <v>53</v>
      </c>
      <c r="B331" s="16">
        <v>43872</v>
      </c>
      <c r="C331" s="14" t="s">
        <v>54</v>
      </c>
      <c r="D331" s="14" t="s">
        <v>657</v>
      </c>
      <c r="E331" s="14" t="s">
        <v>658</v>
      </c>
      <c r="F331" s="14" t="s">
        <v>10</v>
      </c>
      <c r="G331" s="14"/>
      <c r="H331" s="14" t="s">
        <v>2</v>
      </c>
      <c r="I331" s="16">
        <v>44662</v>
      </c>
      <c r="J331" s="14" t="s">
        <v>57</v>
      </c>
      <c r="K331" s="14" t="s">
        <v>58</v>
      </c>
    </row>
    <row r="332" spans="1:11" ht="15.75" customHeight="1" x14ac:dyDescent="0.2">
      <c r="A332" s="14" t="s">
        <v>53</v>
      </c>
      <c r="B332" s="16">
        <v>43872</v>
      </c>
      <c r="C332" s="14" t="s">
        <v>54</v>
      </c>
      <c r="D332" s="14" t="s">
        <v>655</v>
      </c>
      <c r="E332" s="14" t="s">
        <v>656</v>
      </c>
      <c r="F332" s="14" t="s">
        <v>17</v>
      </c>
      <c r="G332" s="14"/>
      <c r="H332" s="20" t="s">
        <v>2</v>
      </c>
      <c r="I332" s="16">
        <v>45006</v>
      </c>
      <c r="J332" s="14" t="s">
        <v>57</v>
      </c>
      <c r="K332" s="14" t="s">
        <v>58</v>
      </c>
    </row>
    <row r="333" spans="1:11" ht="15.75" customHeight="1" x14ac:dyDescent="0.2">
      <c r="A333" s="14" t="s">
        <v>53</v>
      </c>
      <c r="B333" s="16">
        <v>43873</v>
      </c>
      <c r="C333" s="14" t="s">
        <v>54</v>
      </c>
      <c r="D333" s="14" t="s">
        <v>661</v>
      </c>
      <c r="E333" s="14" t="s">
        <v>662</v>
      </c>
      <c r="F333" s="14" t="s">
        <v>10</v>
      </c>
      <c r="G333" s="14"/>
      <c r="H333" s="14" t="s">
        <v>2</v>
      </c>
      <c r="I333" s="16">
        <v>44662</v>
      </c>
      <c r="J333" s="14" t="s">
        <v>57</v>
      </c>
      <c r="K333" s="14" t="s">
        <v>58</v>
      </c>
    </row>
    <row r="334" spans="1:11" ht="15.75" customHeight="1" x14ac:dyDescent="0.2">
      <c r="A334" s="14" t="s">
        <v>53</v>
      </c>
      <c r="B334" s="16">
        <v>43873</v>
      </c>
      <c r="C334" s="14" t="s">
        <v>54</v>
      </c>
      <c r="D334" s="14" t="s">
        <v>667</v>
      </c>
      <c r="E334" s="14" t="s">
        <v>668</v>
      </c>
      <c r="F334" s="14" t="s">
        <v>8</v>
      </c>
      <c r="G334" s="14"/>
      <c r="H334" s="14" t="s">
        <v>2</v>
      </c>
      <c r="I334" s="16">
        <v>44552</v>
      </c>
      <c r="J334" s="14" t="s">
        <v>57</v>
      </c>
      <c r="K334" s="14" t="s">
        <v>58</v>
      </c>
    </row>
    <row r="335" spans="1:11" ht="15.75" customHeight="1" x14ac:dyDescent="0.2">
      <c r="A335" s="14" t="s">
        <v>53</v>
      </c>
      <c r="B335" s="16">
        <v>43873</v>
      </c>
      <c r="C335" s="14" t="s">
        <v>54</v>
      </c>
      <c r="D335" s="14" t="s">
        <v>665</v>
      </c>
      <c r="E335" s="14" t="s">
        <v>666</v>
      </c>
      <c r="F335" s="14" t="s">
        <v>12</v>
      </c>
      <c r="G335" s="14"/>
      <c r="H335" s="14" t="s">
        <v>2</v>
      </c>
      <c r="I335" s="16">
        <v>44679</v>
      </c>
      <c r="J335" s="14" t="s">
        <v>57</v>
      </c>
      <c r="K335" s="14" t="s">
        <v>58</v>
      </c>
    </row>
    <row r="336" spans="1:11" ht="15.75" customHeight="1" x14ac:dyDescent="0.2">
      <c r="A336" s="14" t="s">
        <v>53</v>
      </c>
      <c r="B336" s="16">
        <v>43873</v>
      </c>
      <c r="C336" s="14" t="s">
        <v>54</v>
      </c>
      <c r="D336" s="14" t="s">
        <v>663</v>
      </c>
      <c r="E336" s="14" t="s">
        <v>664</v>
      </c>
      <c r="F336" s="14" t="s">
        <v>17</v>
      </c>
      <c r="G336" s="14"/>
      <c r="H336" s="14" t="s">
        <v>2</v>
      </c>
      <c r="I336" s="16">
        <v>44733</v>
      </c>
      <c r="J336" s="14" t="s">
        <v>243</v>
      </c>
      <c r="K336" s="14" t="s">
        <v>58</v>
      </c>
    </row>
    <row r="337" spans="1:11" ht="15.75" customHeight="1" x14ac:dyDescent="0.2">
      <c r="A337" s="14" t="s">
        <v>53</v>
      </c>
      <c r="B337" s="16">
        <v>43874</v>
      </c>
      <c r="C337" s="14" t="s">
        <v>54</v>
      </c>
      <c r="D337" s="14" t="s">
        <v>669</v>
      </c>
      <c r="E337" s="14" t="s">
        <v>670</v>
      </c>
      <c r="F337" s="14" t="s">
        <v>14</v>
      </c>
      <c r="G337" s="14"/>
      <c r="H337" s="14" t="s">
        <v>2</v>
      </c>
      <c r="I337" s="16">
        <v>44642</v>
      </c>
      <c r="J337" s="14" t="s">
        <v>57</v>
      </c>
      <c r="K337" s="14" t="s">
        <v>58</v>
      </c>
    </row>
    <row r="338" spans="1:11" ht="15.75" customHeight="1" x14ac:dyDescent="0.2">
      <c r="A338" s="14" t="s">
        <v>53</v>
      </c>
      <c r="B338" s="16">
        <v>43875</v>
      </c>
      <c r="C338" s="14" t="s">
        <v>54</v>
      </c>
      <c r="D338" s="14" t="s">
        <v>674</v>
      </c>
      <c r="E338" s="14" t="s">
        <v>675</v>
      </c>
      <c r="F338" s="14"/>
      <c r="G338" s="14"/>
      <c r="H338" s="14" t="s">
        <v>4</v>
      </c>
      <c r="I338" s="14"/>
      <c r="J338" s="14" t="s">
        <v>57</v>
      </c>
      <c r="K338" s="14" t="s">
        <v>58</v>
      </c>
    </row>
    <row r="339" spans="1:11" ht="15.75" customHeight="1" x14ac:dyDescent="0.2">
      <c r="A339" s="14" t="s">
        <v>53</v>
      </c>
      <c r="B339" s="16">
        <v>43875</v>
      </c>
      <c r="C339" s="14" t="s">
        <v>54</v>
      </c>
      <c r="D339" s="14" t="s">
        <v>676</v>
      </c>
      <c r="E339" s="14" t="s">
        <v>677</v>
      </c>
      <c r="F339" s="14" t="s">
        <v>14</v>
      </c>
      <c r="G339" s="14"/>
      <c r="H339" s="14" t="s">
        <v>1</v>
      </c>
      <c r="I339" s="14"/>
      <c r="J339" s="14" t="s">
        <v>57</v>
      </c>
      <c r="K339" s="14" t="s">
        <v>58</v>
      </c>
    </row>
    <row r="340" spans="1:11" ht="15.75" customHeight="1" x14ac:dyDescent="0.2">
      <c r="A340" s="14" t="s">
        <v>53</v>
      </c>
      <c r="B340" s="16">
        <v>43875</v>
      </c>
      <c r="C340" s="14" t="s">
        <v>54</v>
      </c>
      <c r="D340" s="14" t="s">
        <v>678</v>
      </c>
      <c r="E340" s="14" t="s">
        <v>679</v>
      </c>
      <c r="F340" s="14" t="s">
        <v>19</v>
      </c>
      <c r="G340" s="14"/>
      <c r="H340" s="14" t="s">
        <v>2</v>
      </c>
      <c r="I340" s="16">
        <v>44971</v>
      </c>
      <c r="J340" s="14" t="s">
        <v>57</v>
      </c>
      <c r="K340" s="14" t="s">
        <v>58</v>
      </c>
    </row>
    <row r="341" spans="1:11" ht="15.75" customHeight="1" x14ac:dyDescent="0.2">
      <c r="A341" s="14" t="s">
        <v>53</v>
      </c>
      <c r="B341" s="16">
        <v>43875</v>
      </c>
      <c r="C341" s="14" t="s">
        <v>54</v>
      </c>
      <c r="D341" s="14" t="s">
        <v>671</v>
      </c>
      <c r="E341" s="14" t="s">
        <v>672</v>
      </c>
      <c r="F341" s="14" t="s">
        <v>14</v>
      </c>
      <c r="G341" s="14"/>
      <c r="H341" s="14" t="s">
        <v>2</v>
      </c>
      <c r="I341" s="16">
        <v>44775</v>
      </c>
      <c r="J341" s="14" t="s">
        <v>673</v>
      </c>
      <c r="K341" s="14" t="s">
        <v>58</v>
      </c>
    </row>
    <row r="342" spans="1:11" ht="15.75" customHeight="1" x14ac:dyDescent="0.2">
      <c r="A342" s="14" t="s">
        <v>53</v>
      </c>
      <c r="B342" s="16">
        <v>43875</v>
      </c>
      <c r="C342" s="14" t="s">
        <v>54</v>
      </c>
      <c r="D342" s="14" t="s">
        <v>598</v>
      </c>
      <c r="E342" s="14" t="s">
        <v>599</v>
      </c>
      <c r="F342" s="14" t="s">
        <v>20</v>
      </c>
      <c r="G342" s="14"/>
      <c r="H342" s="14" t="s">
        <v>1</v>
      </c>
      <c r="I342" s="14"/>
      <c r="J342" s="14" t="s">
        <v>57</v>
      </c>
      <c r="K342" s="14" t="s">
        <v>58</v>
      </c>
    </row>
    <row r="343" spans="1:11" ht="15.75" customHeight="1" x14ac:dyDescent="0.2">
      <c r="A343" s="14" t="s">
        <v>53</v>
      </c>
      <c r="B343" s="16">
        <v>43878</v>
      </c>
      <c r="C343" s="14" t="s">
        <v>54</v>
      </c>
      <c r="D343" s="14" t="s">
        <v>680</v>
      </c>
      <c r="E343" s="14" t="s">
        <v>681</v>
      </c>
      <c r="F343" s="14"/>
      <c r="G343" s="14"/>
      <c r="H343" s="14" t="s">
        <v>6</v>
      </c>
      <c r="I343" s="14"/>
      <c r="J343" s="14" t="s">
        <v>57</v>
      </c>
      <c r="K343" s="14" t="s">
        <v>58</v>
      </c>
    </row>
    <row r="344" spans="1:11" ht="15.75" customHeight="1" x14ac:dyDescent="0.2">
      <c r="A344" s="14" t="s">
        <v>53</v>
      </c>
      <c r="B344" s="16">
        <v>43878</v>
      </c>
      <c r="C344" s="14" t="s">
        <v>54</v>
      </c>
      <c r="D344" s="14" t="s">
        <v>682</v>
      </c>
      <c r="E344" s="14" t="s">
        <v>683</v>
      </c>
      <c r="F344" s="14" t="s">
        <v>20</v>
      </c>
      <c r="G344" s="14"/>
      <c r="H344" s="14" t="s">
        <v>1</v>
      </c>
      <c r="I344" s="14"/>
      <c r="J344" s="14" t="s">
        <v>684</v>
      </c>
      <c r="K344" s="14" t="s">
        <v>58</v>
      </c>
    </row>
    <row r="345" spans="1:11" ht="15.75" customHeight="1" x14ac:dyDescent="0.2">
      <c r="A345" s="14" t="s">
        <v>53</v>
      </c>
      <c r="B345" s="16">
        <v>43879</v>
      </c>
      <c r="C345" s="14" t="s">
        <v>54</v>
      </c>
      <c r="D345" s="14" t="s">
        <v>685</v>
      </c>
      <c r="E345" s="14" t="s">
        <v>686</v>
      </c>
      <c r="F345" s="14"/>
      <c r="G345" s="14"/>
      <c r="H345" s="14" t="s">
        <v>4</v>
      </c>
      <c r="I345" s="14"/>
      <c r="J345" s="14" t="s">
        <v>673</v>
      </c>
      <c r="K345" s="14" t="s">
        <v>58</v>
      </c>
    </row>
    <row r="346" spans="1:11" ht="15.75" customHeight="1" x14ac:dyDescent="0.2">
      <c r="A346" s="14" t="s">
        <v>53</v>
      </c>
      <c r="B346" s="16">
        <v>43879</v>
      </c>
      <c r="C346" s="14" t="s">
        <v>54</v>
      </c>
      <c r="D346" s="14" t="s">
        <v>687</v>
      </c>
      <c r="E346" s="14" t="s">
        <v>688</v>
      </c>
      <c r="F346" s="14"/>
      <c r="G346" s="14"/>
      <c r="H346" s="14" t="s">
        <v>4</v>
      </c>
      <c r="I346" s="14"/>
      <c r="J346" s="14" t="s">
        <v>93</v>
      </c>
      <c r="K346" s="14" t="s">
        <v>58</v>
      </c>
    </row>
    <row r="347" spans="1:11" ht="15.75" customHeight="1" x14ac:dyDescent="0.2">
      <c r="A347" s="14" t="s">
        <v>53</v>
      </c>
      <c r="B347" s="16">
        <v>43893</v>
      </c>
      <c r="C347" s="14" t="s">
        <v>54</v>
      </c>
      <c r="D347" s="14" t="s">
        <v>689</v>
      </c>
      <c r="E347" s="14" t="s">
        <v>690</v>
      </c>
      <c r="F347" s="14"/>
      <c r="G347" s="14"/>
      <c r="H347" s="14" t="s">
        <v>4</v>
      </c>
      <c r="I347" s="14"/>
      <c r="J347" s="14" t="s">
        <v>57</v>
      </c>
      <c r="K347" s="14" t="s">
        <v>58</v>
      </c>
    </row>
    <row r="348" spans="1:11" ht="15.75" customHeight="1" x14ac:dyDescent="0.2">
      <c r="A348" s="14" t="s">
        <v>53</v>
      </c>
      <c r="B348" s="16">
        <v>43916</v>
      </c>
      <c r="C348" s="14" t="s">
        <v>352</v>
      </c>
      <c r="D348" s="14" t="s">
        <v>320</v>
      </c>
      <c r="E348" s="14" t="s">
        <v>321</v>
      </c>
      <c r="F348" s="14" t="s">
        <v>9</v>
      </c>
      <c r="G348" s="14"/>
      <c r="H348" s="14" t="s">
        <v>1</v>
      </c>
      <c r="I348" s="14"/>
      <c r="J348" s="14" t="s">
        <v>57</v>
      </c>
      <c r="K348" s="14" t="s">
        <v>58</v>
      </c>
    </row>
    <row r="349" spans="1:11" ht="15.75" customHeight="1" x14ac:dyDescent="0.2">
      <c r="A349" s="14" t="s">
        <v>53</v>
      </c>
      <c r="B349" s="16">
        <v>43959</v>
      </c>
      <c r="C349" s="14" t="s">
        <v>352</v>
      </c>
      <c r="D349" s="14" t="s">
        <v>493</v>
      </c>
      <c r="E349" s="14" t="s">
        <v>494</v>
      </c>
      <c r="F349" s="14" t="s">
        <v>12</v>
      </c>
      <c r="G349" s="14"/>
      <c r="H349" s="14" t="s">
        <v>1</v>
      </c>
      <c r="I349" s="14"/>
      <c r="J349" s="14" t="s">
        <v>57</v>
      </c>
      <c r="K349" s="14" t="s">
        <v>58</v>
      </c>
    </row>
    <row r="350" spans="1:11" ht="15.75" customHeight="1" x14ac:dyDescent="0.2">
      <c r="A350" s="14" t="s">
        <v>53</v>
      </c>
      <c r="B350" s="16">
        <v>44047</v>
      </c>
      <c r="C350" s="14" t="s">
        <v>352</v>
      </c>
      <c r="D350" s="14" t="s">
        <v>219</v>
      </c>
      <c r="E350" s="14" t="s">
        <v>220</v>
      </c>
      <c r="F350" s="14"/>
      <c r="G350" s="14"/>
      <c r="H350" s="14" t="s">
        <v>5</v>
      </c>
      <c r="I350" s="14"/>
      <c r="J350" s="14" t="s">
        <v>57</v>
      </c>
      <c r="K350" s="14" t="s">
        <v>58</v>
      </c>
    </row>
    <row r="351" spans="1:11" ht="15.75" customHeight="1" x14ac:dyDescent="0.2">
      <c r="A351" s="14" t="s">
        <v>53</v>
      </c>
      <c r="B351" s="16">
        <v>44047</v>
      </c>
      <c r="C351" s="14" t="s">
        <v>54</v>
      </c>
      <c r="D351" s="14" t="s">
        <v>691</v>
      </c>
      <c r="E351" s="14" t="s">
        <v>692</v>
      </c>
      <c r="F351" s="14" t="s">
        <v>12</v>
      </c>
      <c r="G351" s="14"/>
      <c r="H351" s="14" t="s">
        <v>2</v>
      </c>
      <c r="I351" s="16">
        <v>44788</v>
      </c>
      <c r="J351" s="14" t="s">
        <v>57</v>
      </c>
      <c r="K351" s="14" t="s">
        <v>58</v>
      </c>
    </row>
    <row r="352" spans="1:11" ht="15.75" customHeight="1" x14ac:dyDescent="0.2">
      <c r="A352" s="14" t="s">
        <v>53</v>
      </c>
      <c r="B352" s="16">
        <v>44048</v>
      </c>
      <c r="C352" s="14" t="s">
        <v>54</v>
      </c>
      <c r="D352" s="14" t="s">
        <v>693</v>
      </c>
      <c r="E352" s="14" t="s">
        <v>694</v>
      </c>
      <c r="F352" s="14" t="s">
        <v>9</v>
      </c>
      <c r="G352" s="14"/>
      <c r="H352" s="14" t="s">
        <v>2</v>
      </c>
      <c r="I352" s="16">
        <v>44706</v>
      </c>
      <c r="J352" s="14" t="s">
        <v>57</v>
      </c>
      <c r="K352" s="14" t="s">
        <v>58</v>
      </c>
    </row>
    <row r="353" spans="1:11" ht="15.75" customHeight="1" x14ac:dyDescent="0.2">
      <c r="A353" s="14" t="s">
        <v>53</v>
      </c>
      <c r="B353" s="16">
        <v>44049</v>
      </c>
      <c r="C353" s="14" t="s">
        <v>352</v>
      </c>
      <c r="D353" s="14" t="s">
        <v>489</v>
      </c>
      <c r="E353" s="14" t="s">
        <v>490</v>
      </c>
      <c r="F353" s="14"/>
      <c r="G353" s="14"/>
      <c r="H353" s="14" t="s">
        <v>4</v>
      </c>
      <c r="I353" s="14"/>
      <c r="J353" s="14" t="s">
        <v>57</v>
      </c>
      <c r="K353" s="14" t="s">
        <v>58</v>
      </c>
    </row>
    <row r="354" spans="1:11" ht="15.75" customHeight="1" x14ac:dyDescent="0.2">
      <c r="A354" s="14" t="s">
        <v>53</v>
      </c>
      <c r="B354" s="16">
        <v>44053</v>
      </c>
      <c r="C354" s="14" t="s">
        <v>352</v>
      </c>
      <c r="D354" s="14" t="s">
        <v>703</v>
      </c>
      <c r="E354" s="14" t="s">
        <v>704</v>
      </c>
      <c r="F354" s="14"/>
      <c r="G354" s="14"/>
      <c r="H354" s="14" t="s">
        <v>5</v>
      </c>
      <c r="I354" s="14"/>
      <c r="J354" s="14" t="s">
        <v>57</v>
      </c>
      <c r="K354" s="14" t="s">
        <v>58</v>
      </c>
    </row>
    <row r="355" spans="1:11" ht="15.75" customHeight="1" x14ac:dyDescent="0.2">
      <c r="A355" s="14" t="s">
        <v>53</v>
      </c>
      <c r="B355" s="16">
        <v>44053</v>
      </c>
      <c r="C355" s="14" t="s">
        <v>54</v>
      </c>
      <c r="D355" s="14" t="s">
        <v>707</v>
      </c>
      <c r="E355" s="14" t="s">
        <v>708</v>
      </c>
      <c r="F355" s="14" t="s">
        <v>17</v>
      </c>
      <c r="G355" s="14"/>
      <c r="H355" s="14" t="s">
        <v>1</v>
      </c>
      <c r="I355" s="14"/>
      <c r="J355" s="14" t="s">
        <v>456</v>
      </c>
      <c r="K355" s="14" t="s">
        <v>58</v>
      </c>
    </row>
    <row r="356" spans="1:11" ht="15.75" customHeight="1" x14ac:dyDescent="0.2">
      <c r="A356" s="14" t="s">
        <v>53</v>
      </c>
      <c r="B356" s="16">
        <v>44053</v>
      </c>
      <c r="C356" s="14" t="s">
        <v>54</v>
      </c>
      <c r="D356" s="14" t="s">
        <v>709</v>
      </c>
      <c r="E356" s="14" t="s">
        <v>710</v>
      </c>
      <c r="F356" s="14" t="s">
        <v>17</v>
      </c>
      <c r="G356" s="14"/>
      <c r="H356" s="14" t="s">
        <v>1</v>
      </c>
      <c r="I356" s="14"/>
      <c r="J356" s="14" t="s">
        <v>57</v>
      </c>
      <c r="K356" s="14" t="s">
        <v>58</v>
      </c>
    </row>
    <row r="357" spans="1:11" ht="15.75" customHeight="1" x14ac:dyDescent="0.2">
      <c r="A357" s="14" t="s">
        <v>53</v>
      </c>
      <c r="B357" s="16">
        <v>44053</v>
      </c>
      <c r="C357" s="14" t="s">
        <v>54</v>
      </c>
      <c r="D357" s="14" t="s">
        <v>699</v>
      </c>
      <c r="E357" s="14" t="s">
        <v>700</v>
      </c>
      <c r="F357" s="14"/>
      <c r="G357" s="14"/>
      <c r="H357" s="14" t="s">
        <v>5</v>
      </c>
      <c r="I357" s="14"/>
      <c r="J357" s="14" t="s">
        <v>57</v>
      </c>
      <c r="K357" s="14" t="s">
        <v>58</v>
      </c>
    </row>
    <row r="358" spans="1:11" ht="15.75" customHeight="1" x14ac:dyDescent="0.2">
      <c r="A358" s="14" t="s">
        <v>53</v>
      </c>
      <c r="B358" s="16">
        <v>44053</v>
      </c>
      <c r="C358" s="14" t="s">
        <v>54</v>
      </c>
      <c r="D358" s="14" t="s">
        <v>701</v>
      </c>
      <c r="E358" s="14" t="s">
        <v>702</v>
      </c>
      <c r="F358" s="14" t="s">
        <v>11</v>
      </c>
      <c r="G358" s="14"/>
      <c r="H358" s="14" t="s">
        <v>2</v>
      </c>
      <c r="I358" s="16">
        <v>44909</v>
      </c>
      <c r="J358" s="14" t="s">
        <v>57</v>
      </c>
      <c r="K358" s="14" t="s">
        <v>58</v>
      </c>
    </row>
    <row r="359" spans="1:11" ht="15.75" customHeight="1" x14ac:dyDescent="0.2">
      <c r="A359" s="14" t="s">
        <v>53</v>
      </c>
      <c r="B359" s="16">
        <v>44053</v>
      </c>
      <c r="C359" s="14" t="s">
        <v>54</v>
      </c>
      <c r="D359" s="14" t="s">
        <v>695</v>
      </c>
      <c r="E359" s="14" t="s">
        <v>696</v>
      </c>
      <c r="F359" s="14" t="s">
        <v>18</v>
      </c>
      <c r="G359" s="14"/>
      <c r="H359" s="14" t="s">
        <v>2</v>
      </c>
      <c r="I359" s="16">
        <v>44914</v>
      </c>
      <c r="J359" s="14" t="s">
        <v>57</v>
      </c>
      <c r="K359" s="14" t="s">
        <v>58</v>
      </c>
    </row>
    <row r="360" spans="1:11" ht="15.75" customHeight="1" x14ac:dyDescent="0.2">
      <c r="A360" s="14" t="s">
        <v>53</v>
      </c>
      <c r="B360" s="16">
        <v>44053</v>
      </c>
      <c r="C360" s="14" t="s">
        <v>54</v>
      </c>
      <c r="D360" s="14" t="s">
        <v>697</v>
      </c>
      <c r="E360" s="14" t="s">
        <v>698</v>
      </c>
      <c r="F360" s="14" t="s">
        <v>8</v>
      </c>
      <c r="G360" s="14"/>
      <c r="H360" s="14" t="s">
        <v>1</v>
      </c>
      <c r="I360" s="14"/>
      <c r="J360" s="14" t="s">
        <v>57</v>
      </c>
      <c r="K360" s="14" t="s">
        <v>58</v>
      </c>
    </row>
    <row r="361" spans="1:11" ht="15.75" customHeight="1" x14ac:dyDescent="0.2">
      <c r="A361" s="14" t="s">
        <v>53</v>
      </c>
      <c r="B361" s="16">
        <v>44053</v>
      </c>
      <c r="C361" s="14" t="s">
        <v>54</v>
      </c>
      <c r="D361" s="14" t="s">
        <v>705</v>
      </c>
      <c r="E361" s="14" t="s">
        <v>706</v>
      </c>
      <c r="F361" s="14" t="s">
        <v>11</v>
      </c>
      <c r="G361" s="14"/>
      <c r="H361" s="14" t="s">
        <v>1</v>
      </c>
      <c r="I361" s="14"/>
      <c r="J361" s="14" t="s">
        <v>93</v>
      </c>
      <c r="K361" s="14" t="s">
        <v>58</v>
      </c>
    </row>
    <row r="362" spans="1:11" ht="15.75" customHeight="1" x14ac:dyDescent="0.2">
      <c r="A362" s="14" t="s">
        <v>53</v>
      </c>
      <c r="B362" s="16">
        <v>44054</v>
      </c>
      <c r="C362" s="14" t="s">
        <v>54</v>
      </c>
      <c r="D362" s="14" t="s">
        <v>715</v>
      </c>
      <c r="E362" s="14" t="s">
        <v>716</v>
      </c>
      <c r="F362" s="14"/>
      <c r="G362" s="14"/>
      <c r="H362" s="14" t="s">
        <v>4</v>
      </c>
      <c r="I362" s="14"/>
      <c r="J362" s="14" t="s">
        <v>717</v>
      </c>
      <c r="K362" s="14" t="s">
        <v>58</v>
      </c>
    </row>
    <row r="363" spans="1:11" ht="15.75" customHeight="1" x14ac:dyDescent="0.2">
      <c r="A363" s="14" t="s">
        <v>53</v>
      </c>
      <c r="B363" s="16">
        <v>44054</v>
      </c>
      <c r="C363" s="14" t="s">
        <v>54</v>
      </c>
      <c r="D363" s="14" t="s">
        <v>722</v>
      </c>
      <c r="E363" s="14" t="s">
        <v>723</v>
      </c>
      <c r="F363" s="14"/>
      <c r="G363" s="14"/>
      <c r="H363" s="14" t="s">
        <v>4</v>
      </c>
      <c r="I363" s="14"/>
      <c r="J363" s="14" t="s">
        <v>57</v>
      </c>
      <c r="K363" s="14" t="s">
        <v>58</v>
      </c>
    </row>
    <row r="364" spans="1:11" ht="15.75" customHeight="1" x14ac:dyDescent="0.2">
      <c r="A364" s="14" t="s">
        <v>53</v>
      </c>
      <c r="B364" s="16">
        <v>44054</v>
      </c>
      <c r="C364" s="14" t="s">
        <v>54</v>
      </c>
      <c r="D364" s="14" t="s">
        <v>711</v>
      </c>
      <c r="E364" s="14" t="s">
        <v>712</v>
      </c>
      <c r="F364" s="14" t="s">
        <v>11</v>
      </c>
      <c r="G364" s="14"/>
      <c r="H364" s="14" t="s">
        <v>2</v>
      </c>
      <c r="I364" s="16">
        <v>44845</v>
      </c>
      <c r="J364" s="14" t="s">
        <v>57</v>
      </c>
      <c r="K364" s="14" t="s">
        <v>58</v>
      </c>
    </row>
    <row r="365" spans="1:11" ht="15.75" customHeight="1" x14ac:dyDescent="0.2">
      <c r="A365" s="14" t="s">
        <v>53</v>
      </c>
      <c r="B365" s="16">
        <v>44054</v>
      </c>
      <c r="C365" s="14" t="s">
        <v>54</v>
      </c>
      <c r="D365" s="14" t="s">
        <v>713</v>
      </c>
      <c r="E365" s="14" t="s">
        <v>714</v>
      </c>
      <c r="F365" s="14" t="s">
        <v>18</v>
      </c>
      <c r="G365" s="14"/>
      <c r="H365" s="14" t="s">
        <v>1</v>
      </c>
      <c r="I365" s="14"/>
      <c r="J365" s="14" t="s">
        <v>57</v>
      </c>
      <c r="K365" s="14" t="s">
        <v>58</v>
      </c>
    </row>
    <row r="366" spans="1:11" ht="15.75" customHeight="1" x14ac:dyDescent="0.2">
      <c r="A366" s="14" t="s">
        <v>53</v>
      </c>
      <c r="B366" s="16">
        <v>44054</v>
      </c>
      <c r="C366" s="14" t="s">
        <v>54</v>
      </c>
      <c r="D366" s="14" t="s">
        <v>720</v>
      </c>
      <c r="E366" s="14" t="s">
        <v>721</v>
      </c>
      <c r="F366" s="14"/>
      <c r="G366" s="14"/>
      <c r="H366" s="14" t="s">
        <v>6</v>
      </c>
      <c r="I366" s="14"/>
      <c r="J366" s="14" t="s">
        <v>57</v>
      </c>
      <c r="K366" s="14" t="s">
        <v>58</v>
      </c>
    </row>
    <row r="367" spans="1:11" ht="15.75" customHeight="1" x14ac:dyDescent="0.2">
      <c r="A367" s="14" t="s">
        <v>53</v>
      </c>
      <c r="B367" s="16">
        <v>44054</v>
      </c>
      <c r="C367" s="14" t="s">
        <v>54</v>
      </c>
      <c r="D367" s="14" t="s">
        <v>718</v>
      </c>
      <c r="E367" s="14" t="s">
        <v>719</v>
      </c>
      <c r="F367" s="14" t="s">
        <v>19</v>
      </c>
      <c r="G367" s="14"/>
      <c r="H367" s="14" t="s">
        <v>2</v>
      </c>
      <c r="I367" s="16">
        <v>44844</v>
      </c>
      <c r="J367" s="14" t="s">
        <v>57</v>
      </c>
      <c r="K367" s="14" t="s">
        <v>58</v>
      </c>
    </row>
    <row r="368" spans="1:11" ht="15.75" customHeight="1" x14ac:dyDescent="0.2">
      <c r="A368" s="14" t="s">
        <v>53</v>
      </c>
      <c r="B368" s="16">
        <v>44055</v>
      </c>
      <c r="C368" s="14" t="s">
        <v>352</v>
      </c>
      <c r="D368" s="14" t="s">
        <v>154</v>
      </c>
      <c r="E368" s="14" t="s">
        <v>155</v>
      </c>
      <c r="F368" s="14" t="s">
        <v>8</v>
      </c>
      <c r="G368" s="14"/>
      <c r="H368" s="14" t="s">
        <v>1</v>
      </c>
      <c r="I368" s="14"/>
      <c r="J368" s="14" t="s">
        <v>57</v>
      </c>
      <c r="K368" s="14" t="s">
        <v>58</v>
      </c>
    </row>
    <row r="369" spans="1:11" ht="15.75" customHeight="1" x14ac:dyDescent="0.2">
      <c r="A369" s="14" t="s">
        <v>53</v>
      </c>
      <c r="B369" s="16">
        <v>44055</v>
      </c>
      <c r="C369" s="14" t="s">
        <v>352</v>
      </c>
      <c r="D369" s="14" t="s">
        <v>647</v>
      </c>
      <c r="E369" s="14" t="s">
        <v>648</v>
      </c>
      <c r="F369" s="14"/>
      <c r="G369" s="14"/>
      <c r="H369" s="14" t="s">
        <v>5</v>
      </c>
      <c r="I369" s="14"/>
      <c r="J369" s="14" t="s">
        <v>57</v>
      </c>
      <c r="K369" s="14" t="s">
        <v>58</v>
      </c>
    </row>
    <row r="370" spans="1:11" ht="15.75" customHeight="1" x14ac:dyDescent="0.2">
      <c r="A370" s="14" t="s">
        <v>53</v>
      </c>
      <c r="B370" s="16">
        <v>44055</v>
      </c>
      <c r="C370" s="14" t="s">
        <v>54</v>
      </c>
      <c r="D370" s="14" t="s">
        <v>732</v>
      </c>
      <c r="E370" s="14" t="s">
        <v>733</v>
      </c>
      <c r="F370" s="14" t="s">
        <v>9</v>
      </c>
      <c r="G370" s="14"/>
      <c r="H370" s="14" t="s">
        <v>2</v>
      </c>
      <c r="I370" s="16">
        <v>44627</v>
      </c>
      <c r="J370" s="14" t="s">
        <v>673</v>
      </c>
      <c r="K370" s="14" t="s">
        <v>58</v>
      </c>
    </row>
    <row r="371" spans="1:11" ht="15.75" customHeight="1" x14ac:dyDescent="0.2">
      <c r="A371" s="14" t="s">
        <v>53</v>
      </c>
      <c r="B371" s="16">
        <v>44055</v>
      </c>
      <c r="C371" s="14" t="s">
        <v>54</v>
      </c>
      <c r="D371" s="14" t="s">
        <v>734</v>
      </c>
      <c r="E371" s="14" t="s">
        <v>735</v>
      </c>
      <c r="F371" s="14" t="s">
        <v>17</v>
      </c>
      <c r="G371" s="14"/>
      <c r="H371" s="14" t="s">
        <v>2</v>
      </c>
      <c r="I371" s="16">
        <v>44911</v>
      </c>
      <c r="J371" s="14" t="s">
        <v>456</v>
      </c>
      <c r="K371" s="14" t="s">
        <v>58</v>
      </c>
    </row>
    <row r="372" spans="1:11" ht="15.75" customHeight="1" x14ac:dyDescent="0.2">
      <c r="A372" s="14" t="s">
        <v>53</v>
      </c>
      <c r="B372" s="16">
        <v>44055</v>
      </c>
      <c r="C372" s="14" t="s">
        <v>54</v>
      </c>
      <c r="D372" s="14" t="s">
        <v>724</v>
      </c>
      <c r="E372" s="14" t="s">
        <v>725</v>
      </c>
      <c r="F372" s="14"/>
      <c r="G372" s="14"/>
      <c r="H372" s="14" t="s">
        <v>5</v>
      </c>
      <c r="I372" s="14"/>
      <c r="J372" s="14" t="s">
        <v>57</v>
      </c>
      <c r="K372" s="14" t="s">
        <v>58</v>
      </c>
    </row>
    <row r="373" spans="1:11" ht="15.75" customHeight="1" x14ac:dyDescent="0.2">
      <c r="A373" s="14" t="s">
        <v>53</v>
      </c>
      <c r="B373" s="16">
        <v>44055</v>
      </c>
      <c r="C373" s="14" t="s">
        <v>54</v>
      </c>
      <c r="D373" s="14" t="s">
        <v>726</v>
      </c>
      <c r="E373" s="14" t="s">
        <v>727</v>
      </c>
      <c r="F373" s="14" t="s">
        <v>11</v>
      </c>
      <c r="G373" s="14"/>
      <c r="H373" s="14" t="s">
        <v>2</v>
      </c>
      <c r="I373" s="16">
        <v>44911</v>
      </c>
      <c r="J373" s="14" t="s">
        <v>728</v>
      </c>
      <c r="K373" s="14" t="s">
        <v>58</v>
      </c>
    </row>
    <row r="374" spans="1:11" ht="15.75" customHeight="1" x14ac:dyDescent="0.2">
      <c r="A374" s="14" t="s">
        <v>53</v>
      </c>
      <c r="B374" s="16">
        <v>44055</v>
      </c>
      <c r="C374" s="14" t="s">
        <v>54</v>
      </c>
      <c r="D374" s="14" t="s">
        <v>729</v>
      </c>
      <c r="E374" s="14" t="s">
        <v>730</v>
      </c>
      <c r="F374" s="14" t="s">
        <v>9</v>
      </c>
      <c r="G374" s="14"/>
      <c r="H374" s="14" t="s">
        <v>2</v>
      </c>
      <c r="I374" s="16">
        <v>44732</v>
      </c>
      <c r="J374" s="14" t="s">
        <v>731</v>
      </c>
      <c r="K374" s="14" t="s">
        <v>58</v>
      </c>
    </row>
    <row r="375" spans="1:11" ht="15.75" customHeight="1" x14ac:dyDescent="0.2">
      <c r="A375" s="14" t="s">
        <v>53</v>
      </c>
      <c r="B375" s="16">
        <v>44055</v>
      </c>
      <c r="C375" s="14" t="s">
        <v>54</v>
      </c>
      <c r="D375" s="14" t="s">
        <v>736</v>
      </c>
      <c r="E375" s="14" t="s">
        <v>737</v>
      </c>
      <c r="F375" s="14" t="s">
        <v>11</v>
      </c>
      <c r="G375" s="14"/>
      <c r="H375" s="14" t="s">
        <v>2</v>
      </c>
      <c r="I375" s="16">
        <v>44697</v>
      </c>
      <c r="J375" s="14" t="s">
        <v>93</v>
      </c>
      <c r="K375" s="14" t="s">
        <v>58</v>
      </c>
    </row>
    <row r="376" spans="1:11" ht="15.75" customHeight="1" x14ac:dyDescent="0.2">
      <c r="A376" s="14" t="s">
        <v>53</v>
      </c>
      <c r="B376" s="16">
        <v>44056</v>
      </c>
      <c r="C376" s="14" t="s">
        <v>54</v>
      </c>
      <c r="D376" s="14" t="s">
        <v>742</v>
      </c>
      <c r="E376" s="14" t="s">
        <v>743</v>
      </c>
      <c r="F376" s="14" t="s">
        <v>16</v>
      </c>
      <c r="G376" s="14"/>
      <c r="H376" s="14" t="s">
        <v>1</v>
      </c>
      <c r="I376" s="14"/>
      <c r="J376" s="14" t="s">
        <v>684</v>
      </c>
      <c r="K376" s="14" t="s">
        <v>58</v>
      </c>
    </row>
    <row r="377" spans="1:11" ht="15.75" customHeight="1" x14ac:dyDescent="0.2">
      <c r="A377" s="14" t="s">
        <v>53</v>
      </c>
      <c r="B377" s="16">
        <v>44056</v>
      </c>
      <c r="C377" s="14" t="s">
        <v>54</v>
      </c>
      <c r="D377" s="14" t="s">
        <v>738</v>
      </c>
      <c r="E377" s="14" t="s">
        <v>739</v>
      </c>
      <c r="F377" s="14"/>
      <c r="G377" s="14"/>
      <c r="H377" s="14" t="s">
        <v>5</v>
      </c>
      <c r="I377" s="14"/>
      <c r="J377" s="14" t="s">
        <v>57</v>
      </c>
      <c r="K377" s="14" t="s">
        <v>58</v>
      </c>
    </row>
    <row r="378" spans="1:11" ht="15.75" customHeight="1" x14ac:dyDescent="0.2">
      <c r="A378" s="14" t="s">
        <v>53</v>
      </c>
      <c r="B378" s="16">
        <v>44056</v>
      </c>
      <c r="C378" s="14" t="s">
        <v>54</v>
      </c>
      <c r="D378" s="14" t="s">
        <v>740</v>
      </c>
      <c r="E378" s="14" t="s">
        <v>741</v>
      </c>
      <c r="F378" s="14" t="s">
        <v>12</v>
      </c>
      <c r="G378" s="14"/>
      <c r="H378" s="14" t="s">
        <v>1</v>
      </c>
      <c r="I378" s="14"/>
      <c r="J378" s="14" t="s">
        <v>731</v>
      </c>
      <c r="K378" s="14" t="s">
        <v>58</v>
      </c>
    </row>
    <row r="379" spans="1:11" ht="15.75" customHeight="1" x14ac:dyDescent="0.2">
      <c r="A379" s="14" t="s">
        <v>53</v>
      </c>
      <c r="B379" s="16">
        <v>44056</v>
      </c>
      <c r="C379" s="14" t="s">
        <v>54</v>
      </c>
      <c r="D379" s="14" t="s">
        <v>744</v>
      </c>
      <c r="E379" s="14" t="s">
        <v>745</v>
      </c>
      <c r="F379" s="14"/>
      <c r="G379" s="14"/>
      <c r="H379" s="14" t="s">
        <v>4</v>
      </c>
      <c r="I379" s="14"/>
      <c r="J379" s="14" t="s">
        <v>456</v>
      </c>
      <c r="K379" s="14" t="s">
        <v>58</v>
      </c>
    </row>
    <row r="380" spans="1:11" ht="15.75" customHeight="1" x14ac:dyDescent="0.2">
      <c r="A380" s="14" t="s">
        <v>53</v>
      </c>
      <c r="B380" s="16">
        <v>44057</v>
      </c>
      <c r="C380" s="14" t="s">
        <v>54</v>
      </c>
      <c r="D380" s="14" t="s">
        <v>746</v>
      </c>
      <c r="E380" s="14" t="s">
        <v>747</v>
      </c>
      <c r="F380" s="14" t="s">
        <v>17</v>
      </c>
      <c r="G380" s="14"/>
      <c r="H380" s="14" t="s">
        <v>1</v>
      </c>
      <c r="I380" s="14"/>
      <c r="J380" s="14" t="s">
        <v>456</v>
      </c>
      <c r="K380" s="14" t="s">
        <v>58</v>
      </c>
    </row>
    <row r="381" spans="1:11" ht="15.75" customHeight="1" x14ac:dyDescent="0.2">
      <c r="A381" s="14" t="s">
        <v>53</v>
      </c>
      <c r="B381" s="16">
        <v>44057</v>
      </c>
      <c r="C381" s="14" t="s">
        <v>54</v>
      </c>
      <c r="D381" s="14" t="s">
        <v>752</v>
      </c>
      <c r="E381" s="14" t="s">
        <v>753</v>
      </c>
      <c r="F381" s="14" t="s">
        <v>19</v>
      </c>
      <c r="G381" s="14"/>
      <c r="H381" s="14" t="s">
        <v>1</v>
      </c>
      <c r="I381" s="14"/>
      <c r="J381" s="14" t="s">
        <v>57</v>
      </c>
      <c r="K381" s="14" t="s">
        <v>58</v>
      </c>
    </row>
    <row r="382" spans="1:11" ht="15.75" customHeight="1" x14ac:dyDescent="0.2">
      <c r="A382" s="14" t="s">
        <v>53</v>
      </c>
      <c r="B382" s="16">
        <v>44057</v>
      </c>
      <c r="C382" s="14" t="s">
        <v>54</v>
      </c>
      <c r="D382" s="14" t="s">
        <v>754</v>
      </c>
      <c r="E382" s="14" t="s">
        <v>755</v>
      </c>
      <c r="F382" s="14" t="s">
        <v>19</v>
      </c>
      <c r="G382" s="14"/>
      <c r="H382" s="14" t="s">
        <v>1</v>
      </c>
      <c r="I382" s="14"/>
      <c r="J382" s="14" t="s">
        <v>57</v>
      </c>
      <c r="K382" s="14" t="s">
        <v>58</v>
      </c>
    </row>
    <row r="383" spans="1:11" ht="15.75" customHeight="1" x14ac:dyDescent="0.2">
      <c r="A383" s="14" t="s">
        <v>53</v>
      </c>
      <c r="B383" s="16">
        <v>44057</v>
      </c>
      <c r="C383" s="14" t="s">
        <v>54</v>
      </c>
      <c r="D383" s="14" t="s">
        <v>756</v>
      </c>
      <c r="E383" s="14" t="s">
        <v>757</v>
      </c>
      <c r="F383" s="14" t="s">
        <v>14</v>
      </c>
      <c r="G383" s="14"/>
      <c r="H383" s="14" t="s">
        <v>2</v>
      </c>
      <c r="I383" s="16">
        <v>44861</v>
      </c>
      <c r="J383" s="14" t="s">
        <v>57</v>
      </c>
      <c r="K383" s="14" t="s">
        <v>58</v>
      </c>
    </row>
    <row r="384" spans="1:11" ht="15.75" customHeight="1" x14ac:dyDescent="0.2">
      <c r="A384" s="14" t="s">
        <v>53</v>
      </c>
      <c r="B384" s="16">
        <v>44057</v>
      </c>
      <c r="C384" s="14" t="s">
        <v>54</v>
      </c>
      <c r="D384" s="14" t="s">
        <v>758</v>
      </c>
      <c r="E384" s="14" t="s">
        <v>759</v>
      </c>
      <c r="F384" s="14" t="s">
        <v>19</v>
      </c>
      <c r="G384" s="14"/>
      <c r="H384" s="14" t="s">
        <v>1</v>
      </c>
      <c r="I384" s="14"/>
      <c r="J384" s="14" t="s">
        <v>673</v>
      </c>
      <c r="K384" s="14" t="s">
        <v>58</v>
      </c>
    </row>
    <row r="385" spans="1:11" ht="15.75" customHeight="1" x14ac:dyDescent="0.2">
      <c r="A385" s="14" t="s">
        <v>53</v>
      </c>
      <c r="B385" s="16">
        <v>44057</v>
      </c>
      <c r="C385" s="14" t="s">
        <v>54</v>
      </c>
      <c r="D385" s="14" t="s">
        <v>750</v>
      </c>
      <c r="E385" s="14" t="s">
        <v>751</v>
      </c>
      <c r="F385" s="14"/>
      <c r="G385" s="14"/>
      <c r="H385" s="26" t="s">
        <v>5</v>
      </c>
      <c r="I385" s="14"/>
      <c r="J385" s="14" t="s">
        <v>57</v>
      </c>
      <c r="K385" s="14" t="s">
        <v>58</v>
      </c>
    </row>
    <row r="386" spans="1:11" ht="15.75" customHeight="1" x14ac:dyDescent="0.2">
      <c r="A386" s="14" t="s">
        <v>53</v>
      </c>
      <c r="B386" s="16">
        <v>44057</v>
      </c>
      <c r="C386" s="14" t="s">
        <v>54</v>
      </c>
      <c r="D386" s="14" t="s">
        <v>748</v>
      </c>
      <c r="E386" s="14" t="s">
        <v>749</v>
      </c>
      <c r="F386" s="14" t="s">
        <v>9</v>
      </c>
      <c r="G386" s="14"/>
      <c r="H386" s="14" t="s">
        <v>2</v>
      </c>
      <c r="I386" s="16">
        <v>44637</v>
      </c>
      <c r="J386" s="14" t="s">
        <v>57</v>
      </c>
      <c r="K386" s="14" t="s">
        <v>58</v>
      </c>
    </row>
    <row r="387" spans="1:11" ht="15.75" customHeight="1" x14ac:dyDescent="0.2">
      <c r="A387" s="14" t="s">
        <v>53</v>
      </c>
      <c r="B387" s="16">
        <v>44060</v>
      </c>
      <c r="C387" s="14" t="s">
        <v>352</v>
      </c>
      <c r="D387" s="14" t="s">
        <v>762</v>
      </c>
      <c r="E387" s="14" t="s">
        <v>763</v>
      </c>
      <c r="F387" s="14" t="s">
        <v>19</v>
      </c>
      <c r="G387" s="14"/>
      <c r="H387" s="14" t="s">
        <v>1</v>
      </c>
      <c r="I387" s="14"/>
      <c r="J387" s="14" t="s">
        <v>618</v>
      </c>
      <c r="K387" s="14" t="s">
        <v>58</v>
      </c>
    </row>
    <row r="388" spans="1:11" ht="15.75" customHeight="1" x14ac:dyDescent="0.2">
      <c r="A388" s="14" t="s">
        <v>53</v>
      </c>
      <c r="B388" s="16">
        <v>44060</v>
      </c>
      <c r="C388" s="14" t="s">
        <v>54</v>
      </c>
      <c r="D388" s="14" t="s">
        <v>760</v>
      </c>
      <c r="E388" s="14" t="s">
        <v>761</v>
      </c>
      <c r="F388" s="14"/>
      <c r="G388" s="14"/>
      <c r="H388" s="14" t="s">
        <v>4</v>
      </c>
      <c r="I388" s="14"/>
      <c r="J388" s="14" t="s">
        <v>57</v>
      </c>
      <c r="K388" s="14" t="s">
        <v>58</v>
      </c>
    </row>
    <row r="389" spans="1:11" ht="15.75" customHeight="1" x14ac:dyDescent="0.2">
      <c r="A389" s="14" t="s">
        <v>53</v>
      </c>
      <c r="B389" s="16">
        <v>44064</v>
      </c>
      <c r="C389" s="14" t="s">
        <v>54</v>
      </c>
      <c r="D389" s="14" t="s">
        <v>764</v>
      </c>
      <c r="E389" s="14" t="s">
        <v>765</v>
      </c>
      <c r="F389" s="14" t="s">
        <v>16</v>
      </c>
      <c r="G389" s="14"/>
      <c r="H389" s="28" t="s">
        <v>2</v>
      </c>
      <c r="I389" s="16">
        <v>45016</v>
      </c>
      <c r="J389" s="14" t="s">
        <v>93</v>
      </c>
      <c r="K389" s="14" t="s">
        <v>58</v>
      </c>
    </row>
    <row r="390" spans="1:11" ht="15.75" customHeight="1" x14ac:dyDescent="0.2">
      <c r="A390" s="14" t="s">
        <v>53</v>
      </c>
      <c r="B390" s="16">
        <v>44071</v>
      </c>
      <c r="C390" s="14" t="s">
        <v>54</v>
      </c>
      <c r="D390" s="14" t="s">
        <v>766</v>
      </c>
      <c r="E390" s="14" t="s">
        <v>767</v>
      </c>
      <c r="F390" s="14" t="s">
        <v>17</v>
      </c>
      <c r="G390" s="14"/>
      <c r="H390" s="14" t="s">
        <v>2</v>
      </c>
      <c r="I390" s="16">
        <v>44887</v>
      </c>
      <c r="J390" s="14" t="s">
        <v>456</v>
      </c>
      <c r="K390" s="14" t="s">
        <v>58</v>
      </c>
    </row>
    <row r="391" spans="1:11" ht="15.75" customHeight="1" x14ac:dyDescent="0.2">
      <c r="A391" s="14" t="s">
        <v>541</v>
      </c>
      <c r="B391" s="16">
        <v>44139</v>
      </c>
      <c r="C391" s="14" t="s">
        <v>352</v>
      </c>
      <c r="D391" s="14" t="s">
        <v>600</v>
      </c>
      <c r="E391" s="14" t="s">
        <v>601</v>
      </c>
      <c r="F391" s="14" t="s">
        <v>12</v>
      </c>
      <c r="G391" s="14"/>
      <c r="H391" s="14" t="s">
        <v>2</v>
      </c>
      <c r="I391" s="16">
        <v>44886</v>
      </c>
      <c r="J391" s="14" t="s">
        <v>57</v>
      </c>
      <c r="K391" s="14" t="s">
        <v>58</v>
      </c>
    </row>
    <row r="392" spans="1:11" ht="15.75" customHeight="1" x14ac:dyDescent="0.2">
      <c r="A392" s="14" t="s">
        <v>53</v>
      </c>
      <c r="B392" s="16">
        <v>44180</v>
      </c>
      <c r="C392" s="14" t="s">
        <v>54</v>
      </c>
      <c r="D392" s="14" t="s">
        <v>768</v>
      </c>
      <c r="E392" s="14" t="s">
        <v>769</v>
      </c>
      <c r="F392" s="14" t="s">
        <v>18</v>
      </c>
      <c r="G392" s="14"/>
      <c r="H392" s="14" t="s">
        <v>1</v>
      </c>
      <c r="I392" s="14"/>
      <c r="J392" s="14" t="s">
        <v>456</v>
      </c>
      <c r="K392" s="14" t="s">
        <v>58</v>
      </c>
    </row>
    <row r="393" spans="1:11" ht="15.75" customHeight="1" x14ac:dyDescent="0.2">
      <c r="A393" s="14" t="s">
        <v>53</v>
      </c>
      <c r="B393" s="16">
        <v>44181</v>
      </c>
      <c r="C393" s="14" t="s">
        <v>352</v>
      </c>
      <c r="D393" s="14" t="s">
        <v>777</v>
      </c>
      <c r="E393" s="14" t="s">
        <v>778</v>
      </c>
      <c r="F393" s="14" t="s">
        <v>9</v>
      </c>
      <c r="G393" s="14"/>
      <c r="H393" s="14" t="s">
        <v>1</v>
      </c>
      <c r="I393" s="14"/>
      <c r="J393" s="14" t="s">
        <v>57</v>
      </c>
      <c r="K393" s="14" t="s">
        <v>58</v>
      </c>
    </row>
    <row r="394" spans="1:11" ht="15.75" customHeight="1" x14ac:dyDescent="0.2">
      <c r="A394" s="14" t="s">
        <v>53</v>
      </c>
      <c r="B394" s="16">
        <v>44181</v>
      </c>
      <c r="C394" s="14" t="s">
        <v>352</v>
      </c>
      <c r="D394" s="14" t="s">
        <v>602</v>
      </c>
      <c r="E394" s="14" t="s">
        <v>603</v>
      </c>
      <c r="F394" s="14" t="s">
        <v>8</v>
      </c>
      <c r="G394" s="14"/>
      <c r="H394" s="14" t="s">
        <v>1</v>
      </c>
      <c r="I394" s="14"/>
      <c r="J394" s="14" t="s">
        <v>57</v>
      </c>
      <c r="K394" s="14" t="s">
        <v>58</v>
      </c>
    </row>
    <row r="395" spans="1:11" ht="15.75" customHeight="1" x14ac:dyDescent="0.2">
      <c r="A395" s="14" t="s">
        <v>53</v>
      </c>
      <c r="B395" s="16">
        <v>44181</v>
      </c>
      <c r="C395" s="14" t="s">
        <v>54</v>
      </c>
      <c r="D395" s="14" t="s">
        <v>775</v>
      </c>
      <c r="E395" s="14" t="s">
        <v>776</v>
      </c>
      <c r="F395" s="14"/>
      <c r="G395" s="14"/>
      <c r="H395" s="14" t="s">
        <v>4</v>
      </c>
      <c r="I395" s="14"/>
      <c r="J395" s="14" t="s">
        <v>456</v>
      </c>
      <c r="K395" s="14" t="s">
        <v>58</v>
      </c>
    </row>
    <row r="396" spans="1:11" ht="15.75" customHeight="1" x14ac:dyDescent="0.2">
      <c r="A396" s="14" t="s">
        <v>53</v>
      </c>
      <c r="B396" s="16">
        <v>44181</v>
      </c>
      <c r="C396" s="14" t="s">
        <v>54</v>
      </c>
      <c r="D396" s="14" t="s">
        <v>773</v>
      </c>
      <c r="E396" s="14" t="s">
        <v>774</v>
      </c>
      <c r="F396" s="14" t="s">
        <v>17</v>
      </c>
      <c r="G396" s="14"/>
      <c r="H396" s="14" t="s">
        <v>1</v>
      </c>
      <c r="I396" s="14"/>
      <c r="J396" s="14" t="s">
        <v>57</v>
      </c>
      <c r="K396" s="14" t="s">
        <v>58</v>
      </c>
    </row>
    <row r="397" spans="1:11" ht="15.75" customHeight="1" x14ac:dyDescent="0.2">
      <c r="A397" s="14" t="s">
        <v>53</v>
      </c>
      <c r="B397" s="16">
        <v>44181</v>
      </c>
      <c r="C397" s="14" t="s">
        <v>54</v>
      </c>
      <c r="D397" s="14" t="s">
        <v>770</v>
      </c>
      <c r="E397" s="14" t="s">
        <v>771</v>
      </c>
      <c r="F397" s="14" t="s">
        <v>18</v>
      </c>
      <c r="G397" s="14"/>
      <c r="H397" s="14" t="s">
        <v>1</v>
      </c>
      <c r="I397" s="14"/>
      <c r="J397" s="14" t="s">
        <v>772</v>
      </c>
      <c r="K397" s="14" t="s">
        <v>58</v>
      </c>
    </row>
    <row r="398" spans="1:11" ht="15.75" customHeight="1" x14ac:dyDescent="0.2">
      <c r="A398" s="14" t="s">
        <v>53</v>
      </c>
      <c r="B398" s="16">
        <v>44182</v>
      </c>
      <c r="C398" s="14" t="s">
        <v>54</v>
      </c>
      <c r="D398" s="14" t="s">
        <v>779</v>
      </c>
      <c r="E398" s="14" t="s">
        <v>780</v>
      </c>
      <c r="F398" s="14" t="s">
        <v>14</v>
      </c>
      <c r="G398" s="14"/>
      <c r="H398" s="22" t="s">
        <v>2</v>
      </c>
      <c r="I398" s="16">
        <v>45005</v>
      </c>
      <c r="J398" s="22" t="s">
        <v>57</v>
      </c>
      <c r="K398" s="22" t="s">
        <v>58</v>
      </c>
    </row>
    <row r="399" spans="1:11" ht="15.75" customHeight="1" x14ac:dyDescent="0.2">
      <c r="A399" s="14" t="s">
        <v>53</v>
      </c>
      <c r="B399" s="16">
        <v>44183</v>
      </c>
      <c r="C399" s="14" t="s">
        <v>54</v>
      </c>
      <c r="D399" s="14" t="s">
        <v>781</v>
      </c>
      <c r="E399" s="14" t="s">
        <v>782</v>
      </c>
      <c r="F399" s="14" t="s">
        <v>17</v>
      </c>
      <c r="G399" s="14"/>
      <c r="H399" s="14" t="s">
        <v>1</v>
      </c>
      <c r="I399" s="14"/>
      <c r="J399" s="14" t="s">
        <v>57</v>
      </c>
      <c r="K399" s="14" t="s">
        <v>58</v>
      </c>
    </row>
    <row r="400" spans="1:11" ht="15.75" customHeight="1" x14ac:dyDescent="0.2">
      <c r="A400" s="14" t="s">
        <v>53</v>
      </c>
      <c r="B400" s="16">
        <v>44183</v>
      </c>
      <c r="C400" s="14" t="s">
        <v>54</v>
      </c>
      <c r="D400" s="14" t="s">
        <v>783</v>
      </c>
      <c r="E400" s="14" t="s">
        <v>784</v>
      </c>
      <c r="F400" s="14" t="s">
        <v>16</v>
      </c>
      <c r="G400" s="14"/>
      <c r="H400" s="14" t="s">
        <v>2</v>
      </c>
      <c r="I400" s="16">
        <v>44914</v>
      </c>
      <c r="J400" s="14" t="s">
        <v>57</v>
      </c>
      <c r="K400" s="14" t="s">
        <v>58</v>
      </c>
    </row>
    <row r="401" spans="1:11" ht="15.75" customHeight="1" x14ac:dyDescent="0.2">
      <c r="A401" s="14" t="s">
        <v>53</v>
      </c>
      <c r="B401" s="16">
        <v>44183</v>
      </c>
      <c r="C401" s="14" t="s">
        <v>54</v>
      </c>
      <c r="D401" s="14" t="s">
        <v>785</v>
      </c>
      <c r="E401" s="14" t="s">
        <v>786</v>
      </c>
      <c r="F401" s="14" t="s">
        <v>18</v>
      </c>
      <c r="G401" s="14"/>
      <c r="H401" s="14" t="s">
        <v>1</v>
      </c>
      <c r="I401" s="14"/>
      <c r="J401" s="14" t="s">
        <v>728</v>
      </c>
      <c r="K401" s="14" t="s">
        <v>58</v>
      </c>
    </row>
    <row r="402" spans="1:11" ht="15.75" customHeight="1" x14ac:dyDescent="0.2">
      <c r="A402" s="14" t="s">
        <v>53</v>
      </c>
      <c r="B402" s="16">
        <v>44187</v>
      </c>
      <c r="C402" s="14" t="s">
        <v>352</v>
      </c>
      <c r="D402" s="14" t="s">
        <v>787</v>
      </c>
      <c r="E402" s="14" t="s">
        <v>788</v>
      </c>
      <c r="F402" s="14" t="s">
        <v>16</v>
      </c>
      <c r="G402" s="14"/>
      <c r="H402" s="14" t="s">
        <v>1</v>
      </c>
      <c r="I402" s="14"/>
      <c r="J402" s="14" t="s">
        <v>57</v>
      </c>
      <c r="K402" s="14" t="s">
        <v>58</v>
      </c>
    </row>
    <row r="403" spans="1:11" ht="15.75" customHeight="1" x14ac:dyDescent="0.2">
      <c r="A403" s="14" t="s">
        <v>53</v>
      </c>
      <c r="B403" s="16">
        <v>44258</v>
      </c>
      <c r="C403" s="14" t="s">
        <v>352</v>
      </c>
      <c r="D403" s="14" t="s">
        <v>795</v>
      </c>
      <c r="E403" s="14" t="s">
        <v>796</v>
      </c>
      <c r="F403" s="14" t="s">
        <v>11</v>
      </c>
      <c r="G403" s="14"/>
      <c r="H403" s="14" t="s">
        <v>1</v>
      </c>
      <c r="I403" s="14"/>
      <c r="J403" s="14" t="s">
        <v>57</v>
      </c>
      <c r="K403" s="14" t="s">
        <v>58</v>
      </c>
    </row>
    <row r="404" spans="1:11" ht="15.75" customHeight="1" x14ac:dyDescent="0.2">
      <c r="A404" s="14" t="s">
        <v>53</v>
      </c>
      <c r="B404" s="16">
        <v>44258</v>
      </c>
      <c r="C404" s="14" t="s">
        <v>54</v>
      </c>
      <c r="D404" s="14" t="s">
        <v>789</v>
      </c>
      <c r="E404" s="14" t="s">
        <v>790</v>
      </c>
      <c r="F404" s="14" t="s">
        <v>16</v>
      </c>
      <c r="G404" s="14"/>
      <c r="H404" s="21" t="s">
        <v>2</v>
      </c>
      <c r="I404" s="16">
        <v>45015</v>
      </c>
      <c r="J404" s="14" t="s">
        <v>57</v>
      </c>
      <c r="K404" s="14" t="s">
        <v>58</v>
      </c>
    </row>
    <row r="405" spans="1:11" ht="15.75" customHeight="1" x14ac:dyDescent="0.2">
      <c r="A405" s="14" t="s">
        <v>53</v>
      </c>
      <c r="B405" s="16">
        <v>44258</v>
      </c>
      <c r="C405" s="14" t="s">
        <v>54</v>
      </c>
      <c r="D405" s="14" t="s">
        <v>791</v>
      </c>
      <c r="E405" s="14" t="s">
        <v>792</v>
      </c>
      <c r="F405" s="14" t="s">
        <v>19</v>
      </c>
      <c r="G405" s="14"/>
      <c r="H405" s="14" t="s">
        <v>1</v>
      </c>
      <c r="I405" s="14"/>
      <c r="J405" s="14" t="s">
        <v>57</v>
      </c>
      <c r="K405" s="14" t="s">
        <v>58</v>
      </c>
    </row>
    <row r="406" spans="1:11" ht="15.75" customHeight="1" x14ac:dyDescent="0.2">
      <c r="A406" s="14" t="s">
        <v>53</v>
      </c>
      <c r="B406" s="16">
        <v>44258</v>
      </c>
      <c r="C406" s="14" t="s">
        <v>54</v>
      </c>
      <c r="D406" s="14" t="s">
        <v>797</v>
      </c>
      <c r="E406" s="14" t="s">
        <v>798</v>
      </c>
      <c r="F406" s="14" t="s">
        <v>11</v>
      </c>
      <c r="G406" s="14"/>
      <c r="H406" s="14" t="s">
        <v>1</v>
      </c>
      <c r="I406" s="14"/>
      <c r="J406" s="14" t="s">
        <v>57</v>
      </c>
      <c r="K406" s="14" t="s">
        <v>58</v>
      </c>
    </row>
    <row r="407" spans="1:11" ht="15.75" customHeight="1" x14ac:dyDescent="0.2">
      <c r="A407" s="14" t="s">
        <v>53</v>
      </c>
      <c r="B407" s="16">
        <v>44258</v>
      </c>
      <c r="C407" s="14" t="s">
        <v>54</v>
      </c>
      <c r="D407" s="14" t="s">
        <v>805</v>
      </c>
      <c r="E407" s="14" t="s">
        <v>806</v>
      </c>
      <c r="F407" s="14" t="s">
        <v>8</v>
      </c>
      <c r="G407" s="14"/>
      <c r="H407" s="14" t="s">
        <v>2</v>
      </c>
      <c r="I407" s="16">
        <v>44985</v>
      </c>
      <c r="J407" s="14" t="s">
        <v>57</v>
      </c>
      <c r="K407" s="14" t="s">
        <v>58</v>
      </c>
    </row>
    <row r="408" spans="1:11" ht="15.75" customHeight="1" x14ac:dyDescent="0.2">
      <c r="A408" s="14" t="s">
        <v>53</v>
      </c>
      <c r="B408" s="16">
        <v>44258</v>
      </c>
      <c r="C408" s="14" t="s">
        <v>54</v>
      </c>
      <c r="D408" s="14" t="s">
        <v>793</v>
      </c>
      <c r="E408" s="14" t="s">
        <v>794</v>
      </c>
      <c r="F408" s="14" t="s">
        <v>12</v>
      </c>
      <c r="G408" s="14"/>
      <c r="H408" s="14" t="s">
        <v>1</v>
      </c>
      <c r="I408" s="14"/>
      <c r="J408" s="14" t="s">
        <v>57</v>
      </c>
      <c r="K408" s="14" t="s">
        <v>58</v>
      </c>
    </row>
    <row r="409" spans="1:11" ht="15.75" customHeight="1" x14ac:dyDescent="0.2">
      <c r="A409" s="14" t="s">
        <v>53</v>
      </c>
      <c r="B409" s="16">
        <v>44258</v>
      </c>
      <c r="C409" s="14" t="s">
        <v>54</v>
      </c>
      <c r="D409" s="14" t="s">
        <v>799</v>
      </c>
      <c r="E409" s="14" t="s">
        <v>800</v>
      </c>
      <c r="F409" s="14" t="s">
        <v>10</v>
      </c>
      <c r="G409" s="14"/>
      <c r="H409" s="14" t="s">
        <v>1</v>
      </c>
      <c r="I409" s="14"/>
      <c r="J409" s="14" t="s">
        <v>57</v>
      </c>
      <c r="K409" s="14" t="s">
        <v>58</v>
      </c>
    </row>
    <row r="410" spans="1:11" ht="15.75" customHeight="1" x14ac:dyDescent="0.2">
      <c r="A410" s="14" t="s">
        <v>53</v>
      </c>
      <c r="B410" s="16">
        <v>44258</v>
      </c>
      <c r="C410" s="14" t="s">
        <v>54</v>
      </c>
      <c r="D410" s="14" t="s">
        <v>803</v>
      </c>
      <c r="E410" s="14" t="s">
        <v>804</v>
      </c>
      <c r="F410" s="14" t="s">
        <v>12</v>
      </c>
      <c r="G410" s="14"/>
      <c r="H410" s="14" t="s">
        <v>1</v>
      </c>
      <c r="I410" s="14"/>
      <c r="J410" s="14" t="s">
        <v>57</v>
      </c>
      <c r="K410" s="14" t="s">
        <v>58</v>
      </c>
    </row>
    <row r="411" spans="1:11" ht="15.75" customHeight="1" x14ac:dyDescent="0.2">
      <c r="A411" s="14" t="s">
        <v>53</v>
      </c>
      <c r="B411" s="16">
        <v>44258</v>
      </c>
      <c r="C411" s="14" t="s">
        <v>54</v>
      </c>
      <c r="D411" s="14" t="s">
        <v>801</v>
      </c>
      <c r="E411" s="14" t="s">
        <v>802</v>
      </c>
      <c r="F411" s="14" t="s">
        <v>10</v>
      </c>
      <c r="G411" s="14"/>
      <c r="H411" s="14" t="s">
        <v>1</v>
      </c>
      <c r="I411" s="14"/>
      <c r="J411" s="14" t="s">
        <v>57</v>
      </c>
      <c r="K411" s="14" t="s">
        <v>58</v>
      </c>
    </row>
    <row r="412" spans="1:11" ht="15.75" customHeight="1" x14ac:dyDescent="0.2">
      <c r="A412" s="14" t="s">
        <v>53</v>
      </c>
      <c r="B412" s="16">
        <v>44259</v>
      </c>
      <c r="C412" s="14" t="s">
        <v>352</v>
      </c>
      <c r="D412" s="14" t="s">
        <v>809</v>
      </c>
      <c r="E412" s="14" t="s">
        <v>810</v>
      </c>
      <c r="F412" s="14" t="s">
        <v>17</v>
      </c>
      <c r="G412" s="14"/>
      <c r="H412" s="14" t="s">
        <v>1</v>
      </c>
      <c r="I412" s="14"/>
      <c r="J412" s="14" t="s">
        <v>93</v>
      </c>
      <c r="K412" s="14" t="s">
        <v>58</v>
      </c>
    </row>
    <row r="413" spans="1:11" ht="15.75" customHeight="1" x14ac:dyDescent="0.2">
      <c r="A413" s="14" t="s">
        <v>53</v>
      </c>
      <c r="B413" s="16">
        <v>44259</v>
      </c>
      <c r="C413" s="14" t="s">
        <v>54</v>
      </c>
      <c r="D413" s="14" t="s">
        <v>807</v>
      </c>
      <c r="E413" s="14" t="s">
        <v>808</v>
      </c>
      <c r="F413" s="14" t="s">
        <v>10</v>
      </c>
      <c r="G413" s="14"/>
      <c r="H413" s="14" t="s">
        <v>1</v>
      </c>
      <c r="I413" s="14"/>
      <c r="J413" s="14" t="s">
        <v>456</v>
      </c>
      <c r="K413" s="14" t="s">
        <v>58</v>
      </c>
    </row>
    <row r="414" spans="1:11" ht="15.75" customHeight="1" x14ac:dyDescent="0.2">
      <c r="A414" s="14" t="s">
        <v>53</v>
      </c>
      <c r="B414" s="16">
        <v>44260</v>
      </c>
      <c r="C414" s="14" t="s">
        <v>352</v>
      </c>
      <c r="D414" s="14" t="s">
        <v>811</v>
      </c>
      <c r="E414" s="14" t="s">
        <v>812</v>
      </c>
      <c r="F414" s="14"/>
      <c r="G414" s="14"/>
      <c r="H414" s="25" t="s">
        <v>6</v>
      </c>
      <c r="I414" s="14"/>
      <c r="J414" s="14" t="s">
        <v>93</v>
      </c>
      <c r="K414" s="14" t="s">
        <v>58</v>
      </c>
    </row>
    <row r="415" spans="1:11" ht="15.75" customHeight="1" x14ac:dyDescent="0.2">
      <c r="A415" s="14" t="s">
        <v>53</v>
      </c>
      <c r="B415" s="16">
        <v>44260</v>
      </c>
      <c r="C415" s="14" t="s">
        <v>352</v>
      </c>
      <c r="D415" s="14" t="s">
        <v>566</v>
      </c>
      <c r="E415" s="14" t="s">
        <v>567</v>
      </c>
      <c r="F415" s="14" t="s">
        <v>9</v>
      </c>
      <c r="G415" s="14"/>
      <c r="H415" s="14" t="s">
        <v>0</v>
      </c>
      <c r="I415" s="14"/>
      <c r="J415" s="14" t="s">
        <v>57</v>
      </c>
      <c r="K415" s="14" t="s">
        <v>58</v>
      </c>
    </row>
    <row r="416" spans="1:11" ht="15.75" customHeight="1" x14ac:dyDescent="0.2">
      <c r="A416" s="14" t="s">
        <v>53</v>
      </c>
      <c r="B416" s="16">
        <v>44260</v>
      </c>
      <c r="C416" s="14" t="s">
        <v>352</v>
      </c>
      <c r="D416" s="14" t="s">
        <v>815</v>
      </c>
      <c r="E416" s="14" t="s">
        <v>816</v>
      </c>
      <c r="F416" s="14" t="s">
        <v>8</v>
      </c>
      <c r="G416" s="14"/>
      <c r="H416" s="14" t="s">
        <v>1</v>
      </c>
      <c r="I416" s="14"/>
      <c r="J416" s="14" t="s">
        <v>127</v>
      </c>
      <c r="K416" s="14" t="s">
        <v>58</v>
      </c>
    </row>
    <row r="417" spans="1:11" ht="15.75" customHeight="1" x14ac:dyDescent="0.2">
      <c r="A417" s="14" t="s">
        <v>53</v>
      </c>
      <c r="B417" s="16">
        <v>44260</v>
      </c>
      <c r="C417" s="14" t="s">
        <v>54</v>
      </c>
      <c r="D417" s="14" t="s">
        <v>813</v>
      </c>
      <c r="E417" s="14" t="s">
        <v>814</v>
      </c>
      <c r="F417" s="14"/>
      <c r="G417" s="14"/>
      <c r="H417" s="14" t="s">
        <v>4</v>
      </c>
      <c r="I417" s="14"/>
      <c r="J417" s="14" t="s">
        <v>57</v>
      </c>
      <c r="K417" s="14" t="s">
        <v>58</v>
      </c>
    </row>
    <row r="418" spans="1:11" ht="15.75" customHeight="1" x14ac:dyDescent="0.2">
      <c r="A418" s="14" t="s">
        <v>53</v>
      </c>
      <c r="B418" s="16">
        <v>44261</v>
      </c>
      <c r="C418" s="14" t="s">
        <v>352</v>
      </c>
      <c r="D418" s="14" t="s">
        <v>819</v>
      </c>
      <c r="E418" s="14" t="s">
        <v>820</v>
      </c>
      <c r="F418" s="14" t="s">
        <v>8</v>
      </c>
      <c r="G418" s="14"/>
      <c r="H418" s="14" t="s">
        <v>1</v>
      </c>
      <c r="I418" s="14"/>
      <c r="J418" s="14" t="s">
        <v>93</v>
      </c>
      <c r="K418" s="14" t="s">
        <v>58</v>
      </c>
    </row>
    <row r="419" spans="1:11" ht="15.75" customHeight="1" x14ac:dyDescent="0.2">
      <c r="A419" s="14" t="s">
        <v>53</v>
      </c>
      <c r="B419" s="16">
        <v>44261</v>
      </c>
      <c r="C419" s="14" t="s">
        <v>54</v>
      </c>
      <c r="D419" s="14" t="s">
        <v>817</v>
      </c>
      <c r="E419" s="14" t="s">
        <v>818</v>
      </c>
      <c r="F419" s="14"/>
      <c r="G419" s="14"/>
      <c r="H419" s="14" t="s">
        <v>4</v>
      </c>
      <c r="I419" s="14"/>
      <c r="J419" s="14" t="s">
        <v>57</v>
      </c>
      <c r="K419" s="14" t="s">
        <v>58</v>
      </c>
    </row>
    <row r="420" spans="1:11" ht="15.75" customHeight="1" x14ac:dyDescent="0.2">
      <c r="A420" s="14" t="s">
        <v>53</v>
      </c>
      <c r="B420" s="16">
        <v>44261</v>
      </c>
      <c r="C420" s="14" t="s">
        <v>54</v>
      </c>
      <c r="D420" s="14" t="s">
        <v>821</v>
      </c>
      <c r="E420" s="14" t="s">
        <v>822</v>
      </c>
      <c r="F420" s="14" t="s">
        <v>19</v>
      </c>
      <c r="G420" s="14"/>
      <c r="H420" s="14" t="s">
        <v>1</v>
      </c>
      <c r="I420" s="14"/>
      <c r="J420" s="14" t="s">
        <v>673</v>
      </c>
      <c r="K420" s="14" t="s">
        <v>58</v>
      </c>
    </row>
    <row r="421" spans="1:11" ht="15.75" customHeight="1" x14ac:dyDescent="0.2">
      <c r="A421" s="14" t="s">
        <v>53</v>
      </c>
      <c r="B421" s="16">
        <v>44261</v>
      </c>
      <c r="C421" s="14" t="s">
        <v>54</v>
      </c>
      <c r="D421" s="14" t="s">
        <v>823</v>
      </c>
      <c r="E421" s="14" t="s">
        <v>824</v>
      </c>
      <c r="F421" s="14" t="s">
        <v>17</v>
      </c>
      <c r="G421" s="14"/>
      <c r="H421" s="14" t="s">
        <v>1</v>
      </c>
      <c r="I421" s="14"/>
      <c r="J421" s="14" t="s">
        <v>57</v>
      </c>
      <c r="K421" s="14" t="s">
        <v>58</v>
      </c>
    </row>
    <row r="422" spans="1:11" ht="15.75" customHeight="1" x14ac:dyDescent="0.2">
      <c r="A422" s="14" t="s">
        <v>53</v>
      </c>
      <c r="B422" s="16">
        <v>44271</v>
      </c>
      <c r="C422" s="14" t="s">
        <v>54</v>
      </c>
      <c r="D422" s="14" t="s">
        <v>825</v>
      </c>
      <c r="E422" s="14" t="s">
        <v>826</v>
      </c>
      <c r="F422" s="14"/>
      <c r="G422" s="14"/>
      <c r="H422" s="14" t="s">
        <v>4</v>
      </c>
      <c r="I422" s="14"/>
      <c r="J422" s="14" t="s">
        <v>93</v>
      </c>
      <c r="K422" s="14" t="s">
        <v>58</v>
      </c>
    </row>
    <row r="423" spans="1:11" ht="15.75" customHeight="1" x14ac:dyDescent="0.2">
      <c r="A423" s="14" t="s">
        <v>827</v>
      </c>
      <c r="B423" s="16">
        <v>44280</v>
      </c>
      <c r="C423" s="14" t="s">
        <v>54</v>
      </c>
      <c r="D423" s="14" t="s">
        <v>830</v>
      </c>
      <c r="E423" s="14" t="s">
        <v>831</v>
      </c>
      <c r="F423" s="14" t="s">
        <v>8</v>
      </c>
      <c r="G423" s="14"/>
      <c r="H423" s="20" t="s">
        <v>2</v>
      </c>
      <c r="I423" s="16">
        <v>45014</v>
      </c>
      <c r="J423" s="14" t="s">
        <v>731</v>
      </c>
      <c r="K423" s="14" t="s">
        <v>58</v>
      </c>
    </row>
    <row r="424" spans="1:11" ht="15.75" customHeight="1" x14ac:dyDescent="0.2">
      <c r="A424" s="14" t="s">
        <v>827</v>
      </c>
      <c r="B424" s="16">
        <v>44280</v>
      </c>
      <c r="C424" s="14" t="s">
        <v>54</v>
      </c>
      <c r="D424" s="14" t="s">
        <v>828</v>
      </c>
      <c r="E424" s="14" t="s">
        <v>829</v>
      </c>
      <c r="F424" s="14" t="s">
        <v>19</v>
      </c>
      <c r="G424" s="14"/>
      <c r="H424" s="14" t="s">
        <v>1</v>
      </c>
      <c r="I424" s="14"/>
      <c r="J424" s="14" t="s">
        <v>57</v>
      </c>
      <c r="K424" s="14" t="s">
        <v>58</v>
      </c>
    </row>
    <row r="425" spans="1:11" ht="15.75" customHeight="1" x14ac:dyDescent="0.2">
      <c r="A425" s="14" t="s">
        <v>827</v>
      </c>
      <c r="B425" s="16">
        <v>44281</v>
      </c>
      <c r="C425" s="14" t="s">
        <v>54</v>
      </c>
      <c r="D425" s="14" t="s">
        <v>834</v>
      </c>
      <c r="E425" s="14" t="s">
        <v>835</v>
      </c>
      <c r="F425" s="14" t="s">
        <v>11</v>
      </c>
      <c r="G425" s="14"/>
      <c r="H425" s="14" t="s">
        <v>1</v>
      </c>
      <c r="I425" s="14"/>
      <c r="J425" s="14" t="s">
        <v>731</v>
      </c>
      <c r="K425" s="14" t="s">
        <v>58</v>
      </c>
    </row>
    <row r="426" spans="1:11" ht="15.75" customHeight="1" x14ac:dyDescent="0.2">
      <c r="A426" s="14" t="s">
        <v>827</v>
      </c>
      <c r="B426" s="16">
        <v>44281</v>
      </c>
      <c r="C426" s="14" t="s">
        <v>54</v>
      </c>
      <c r="D426" s="14" t="s">
        <v>832</v>
      </c>
      <c r="E426" s="14" t="s">
        <v>833</v>
      </c>
      <c r="F426" s="14" t="s">
        <v>12</v>
      </c>
      <c r="G426" s="14"/>
      <c r="H426" s="14" t="s">
        <v>1</v>
      </c>
      <c r="I426" s="14"/>
      <c r="J426" s="14" t="s">
        <v>731</v>
      </c>
      <c r="K426" s="14" t="s">
        <v>58</v>
      </c>
    </row>
    <row r="427" spans="1:11" ht="15.75" customHeight="1" x14ac:dyDescent="0.2">
      <c r="A427" s="14" t="s">
        <v>827</v>
      </c>
      <c r="B427" s="16">
        <v>44284</v>
      </c>
      <c r="C427" s="14" t="s">
        <v>54</v>
      </c>
      <c r="D427" s="14" t="s">
        <v>840</v>
      </c>
      <c r="E427" s="14" t="s">
        <v>841</v>
      </c>
      <c r="F427" s="14" t="s">
        <v>18</v>
      </c>
      <c r="G427" s="14"/>
      <c r="H427" s="14" t="s">
        <v>0</v>
      </c>
      <c r="I427" s="14"/>
      <c r="J427" s="14" t="s">
        <v>731</v>
      </c>
      <c r="K427" s="14" t="s">
        <v>58</v>
      </c>
    </row>
    <row r="428" spans="1:11" ht="15.75" customHeight="1" x14ac:dyDescent="0.2">
      <c r="A428" s="14" t="s">
        <v>827</v>
      </c>
      <c r="B428" s="16">
        <v>44284</v>
      </c>
      <c r="C428" s="14" t="s">
        <v>54</v>
      </c>
      <c r="D428" s="14" t="s">
        <v>842</v>
      </c>
      <c r="E428" s="14" t="s">
        <v>843</v>
      </c>
      <c r="F428" s="14" t="s">
        <v>9</v>
      </c>
      <c r="G428" s="14"/>
      <c r="H428" s="14" t="s">
        <v>2</v>
      </c>
      <c r="I428" s="16">
        <v>44901</v>
      </c>
      <c r="J428" s="14" t="s">
        <v>731</v>
      </c>
      <c r="K428" s="14" t="s">
        <v>58</v>
      </c>
    </row>
    <row r="429" spans="1:11" ht="15.75" customHeight="1" x14ac:dyDescent="0.2">
      <c r="A429" s="14" t="s">
        <v>827</v>
      </c>
      <c r="B429" s="16">
        <v>44284</v>
      </c>
      <c r="C429" s="14" t="s">
        <v>54</v>
      </c>
      <c r="D429" s="14" t="s">
        <v>838</v>
      </c>
      <c r="E429" s="14" t="s">
        <v>839</v>
      </c>
      <c r="F429" s="14" t="s">
        <v>14</v>
      </c>
      <c r="G429" s="14"/>
      <c r="H429" s="14" t="s">
        <v>1</v>
      </c>
      <c r="I429" s="14"/>
      <c r="J429" s="14"/>
      <c r="K429" s="14"/>
    </row>
    <row r="430" spans="1:11" ht="15.75" customHeight="1" x14ac:dyDescent="0.2">
      <c r="A430" s="14" t="s">
        <v>827</v>
      </c>
      <c r="B430" s="16">
        <v>44284</v>
      </c>
      <c r="C430" s="14" t="s">
        <v>54</v>
      </c>
      <c r="D430" s="14" t="s">
        <v>836</v>
      </c>
      <c r="E430" s="14" t="s">
        <v>837</v>
      </c>
      <c r="F430" s="14" t="s">
        <v>16</v>
      </c>
      <c r="G430" s="14"/>
      <c r="H430" s="14" t="s">
        <v>0</v>
      </c>
      <c r="I430" s="14"/>
      <c r="J430" s="14" t="s">
        <v>731</v>
      </c>
      <c r="K430" s="14" t="s">
        <v>58</v>
      </c>
    </row>
    <row r="431" spans="1:11" ht="15.75" customHeight="1" x14ac:dyDescent="0.2">
      <c r="A431" s="14" t="s">
        <v>827</v>
      </c>
      <c r="B431" s="16">
        <v>44285</v>
      </c>
      <c r="C431" s="14" t="s">
        <v>54</v>
      </c>
      <c r="D431" s="14" t="s">
        <v>844</v>
      </c>
      <c r="E431" s="14" t="s">
        <v>845</v>
      </c>
      <c r="F431" s="14" t="s">
        <v>11</v>
      </c>
      <c r="G431" s="14"/>
      <c r="H431" s="14" t="s">
        <v>0</v>
      </c>
      <c r="I431" s="14"/>
      <c r="J431" s="14" t="s">
        <v>731</v>
      </c>
      <c r="K431" s="14" t="s">
        <v>58</v>
      </c>
    </row>
    <row r="432" spans="1:11" ht="15.75" customHeight="1" x14ac:dyDescent="0.2">
      <c r="A432" s="14" t="s">
        <v>827</v>
      </c>
      <c r="B432" s="16">
        <v>44292</v>
      </c>
      <c r="C432" s="14" t="s">
        <v>54</v>
      </c>
      <c r="D432" s="14" t="s">
        <v>846</v>
      </c>
      <c r="E432" s="14" t="s">
        <v>847</v>
      </c>
      <c r="F432" s="14" t="s">
        <v>17</v>
      </c>
      <c r="G432" s="14"/>
      <c r="H432" s="14" t="s">
        <v>1</v>
      </c>
      <c r="I432" s="14"/>
      <c r="J432" s="14" t="s">
        <v>731</v>
      </c>
      <c r="K432" s="14" t="s">
        <v>58</v>
      </c>
    </row>
    <row r="433" spans="1:11" ht="15.75" customHeight="1" x14ac:dyDescent="0.2">
      <c r="A433" s="14" t="s">
        <v>827</v>
      </c>
      <c r="B433" s="16">
        <v>44293</v>
      </c>
      <c r="C433" s="14" t="s">
        <v>54</v>
      </c>
      <c r="D433" s="14" t="s">
        <v>848</v>
      </c>
      <c r="E433" s="14" t="s">
        <v>849</v>
      </c>
      <c r="F433" s="14"/>
      <c r="G433" s="14"/>
      <c r="H433" s="14" t="s">
        <v>4</v>
      </c>
      <c r="I433" s="14"/>
      <c r="J433" s="14" t="s">
        <v>731</v>
      </c>
      <c r="K433" s="14" t="s">
        <v>58</v>
      </c>
    </row>
    <row r="434" spans="1:11" ht="15.75" customHeight="1" x14ac:dyDescent="0.2">
      <c r="A434" s="14" t="s">
        <v>827</v>
      </c>
      <c r="B434" s="16">
        <v>44293</v>
      </c>
      <c r="C434" s="14" t="s">
        <v>54</v>
      </c>
      <c r="D434" s="14" t="s">
        <v>850</v>
      </c>
      <c r="E434" s="14" t="s">
        <v>851</v>
      </c>
      <c r="F434" s="14" t="s">
        <v>10</v>
      </c>
      <c r="G434" s="14"/>
      <c r="H434" s="14" t="s">
        <v>0</v>
      </c>
      <c r="I434" s="14"/>
      <c r="J434" s="14" t="s">
        <v>731</v>
      </c>
      <c r="K434" s="14" t="s">
        <v>58</v>
      </c>
    </row>
    <row r="435" spans="1:11" ht="15.75" customHeight="1" x14ac:dyDescent="0.2">
      <c r="A435" s="14" t="s">
        <v>53</v>
      </c>
      <c r="B435" s="16">
        <v>44350</v>
      </c>
      <c r="C435" s="14" t="s">
        <v>352</v>
      </c>
      <c r="D435" s="14" t="s">
        <v>523</v>
      </c>
      <c r="E435" s="14" t="s">
        <v>524</v>
      </c>
      <c r="F435" s="14" t="s">
        <v>19</v>
      </c>
      <c r="G435" s="14"/>
      <c r="H435" s="14" t="s">
        <v>1</v>
      </c>
      <c r="I435" s="16"/>
      <c r="J435" s="14" t="s">
        <v>57</v>
      </c>
      <c r="K435" s="14" t="s">
        <v>58</v>
      </c>
    </row>
    <row r="436" spans="1:11" ht="15.75" customHeight="1" x14ac:dyDescent="0.2">
      <c r="A436" s="14" t="s">
        <v>53</v>
      </c>
      <c r="B436" s="16">
        <v>44419</v>
      </c>
      <c r="C436" s="14" t="s">
        <v>352</v>
      </c>
      <c r="D436" s="14" t="s">
        <v>513</v>
      </c>
      <c r="E436" s="14" t="s">
        <v>514</v>
      </c>
      <c r="F436" s="17" t="s">
        <v>10</v>
      </c>
      <c r="G436" s="14"/>
      <c r="H436" s="14" t="s">
        <v>1</v>
      </c>
      <c r="I436" s="14"/>
      <c r="J436" s="14" t="s">
        <v>57</v>
      </c>
      <c r="K436" s="14" t="s">
        <v>58</v>
      </c>
    </row>
    <row r="437" spans="1:11" ht="15.75" customHeight="1" x14ac:dyDescent="0.2">
      <c r="A437" s="14" t="s">
        <v>53</v>
      </c>
      <c r="B437" s="16">
        <v>44419</v>
      </c>
      <c r="C437" s="14" t="s">
        <v>352</v>
      </c>
      <c r="D437" s="14" t="s">
        <v>544</v>
      </c>
      <c r="E437" s="14" t="s">
        <v>545</v>
      </c>
      <c r="F437" s="17" t="s">
        <v>9</v>
      </c>
      <c r="G437" s="14"/>
      <c r="H437" s="14" t="s">
        <v>1</v>
      </c>
      <c r="I437" s="14"/>
      <c r="J437" s="14" t="s">
        <v>456</v>
      </c>
      <c r="K437" s="14" t="s">
        <v>58</v>
      </c>
    </row>
    <row r="438" spans="1:11" ht="15.75" customHeight="1" x14ac:dyDescent="0.2">
      <c r="A438" s="14" t="s">
        <v>53</v>
      </c>
      <c r="B438" s="16">
        <v>44419</v>
      </c>
      <c r="C438" s="14" t="s">
        <v>352</v>
      </c>
      <c r="D438" s="14" t="s">
        <v>872</v>
      </c>
      <c r="E438" s="14" t="s">
        <v>873</v>
      </c>
      <c r="F438" s="17" t="s">
        <v>18</v>
      </c>
      <c r="G438" s="14"/>
      <c r="H438" s="14" t="s">
        <v>1</v>
      </c>
      <c r="I438" s="14"/>
      <c r="J438" s="14" t="s">
        <v>57</v>
      </c>
      <c r="K438" s="14" t="s">
        <v>58</v>
      </c>
    </row>
    <row r="439" spans="1:11" ht="15.75" customHeight="1" x14ac:dyDescent="0.2">
      <c r="A439" s="14" t="s">
        <v>53</v>
      </c>
      <c r="B439" s="16">
        <v>44419</v>
      </c>
      <c r="C439" s="14" t="s">
        <v>54</v>
      </c>
      <c r="D439" s="14" t="s">
        <v>854</v>
      </c>
      <c r="E439" s="14" t="s">
        <v>855</v>
      </c>
      <c r="F439" s="17" t="s">
        <v>17</v>
      </c>
      <c r="G439" s="14"/>
      <c r="H439" s="14" t="s">
        <v>1</v>
      </c>
      <c r="I439" s="14"/>
      <c r="J439" s="14" t="s">
        <v>57</v>
      </c>
      <c r="K439" s="14" t="s">
        <v>58</v>
      </c>
    </row>
    <row r="440" spans="1:11" ht="15.75" customHeight="1" x14ac:dyDescent="0.2">
      <c r="A440" s="14" t="s">
        <v>53</v>
      </c>
      <c r="B440" s="16">
        <v>44419</v>
      </c>
      <c r="C440" s="14" t="s">
        <v>54</v>
      </c>
      <c r="D440" s="14" t="s">
        <v>878</v>
      </c>
      <c r="E440" s="14" t="s">
        <v>879</v>
      </c>
      <c r="F440" s="17" t="s">
        <v>19</v>
      </c>
      <c r="G440" s="14"/>
      <c r="H440" s="14" t="s">
        <v>1</v>
      </c>
      <c r="I440" s="14"/>
      <c r="J440" s="14" t="s">
        <v>57</v>
      </c>
      <c r="K440" s="14" t="s">
        <v>58</v>
      </c>
    </row>
    <row r="441" spans="1:11" ht="15.75" customHeight="1" x14ac:dyDescent="0.2">
      <c r="A441" s="14" t="s">
        <v>53</v>
      </c>
      <c r="B441" s="16">
        <v>44419</v>
      </c>
      <c r="C441" s="14" t="s">
        <v>54</v>
      </c>
      <c r="D441" s="14" t="s">
        <v>856</v>
      </c>
      <c r="E441" s="14" t="s">
        <v>857</v>
      </c>
      <c r="F441" s="17"/>
      <c r="G441" s="14"/>
      <c r="H441" s="14" t="s">
        <v>6</v>
      </c>
      <c r="I441" s="14"/>
      <c r="J441" s="14" t="s">
        <v>57</v>
      </c>
      <c r="K441" s="14" t="s">
        <v>58</v>
      </c>
    </row>
    <row r="442" spans="1:11" ht="15.75" customHeight="1" x14ac:dyDescent="0.2">
      <c r="A442" s="14" t="s">
        <v>53</v>
      </c>
      <c r="B442" s="16">
        <v>44419</v>
      </c>
      <c r="C442" s="14" t="s">
        <v>54</v>
      </c>
      <c r="D442" s="14" t="s">
        <v>858</v>
      </c>
      <c r="E442" s="14" t="s">
        <v>859</v>
      </c>
      <c r="F442" s="17" t="s">
        <v>17</v>
      </c>
      <c r="G442" s="14"/>
      <c r="H442" s="14" t="s">
        <v>1</v>
      </c>
      <c r="I442" s="14"/>
      <c r="J442" s="14" t="s">
        <v>57</v>
      </c>
      <c r="K442" s="14" t="s">
        <v>58</v>
      </c>
    </row>
    <row r="443" spans="1:11" ht="15.75" customHeight="1" x14ac:dyDescent="0.2">
      <c r="A443" s="14" t="s">
        <v>53</v>
      </c>
      <c r="B443" s="16">
        <v>44419</v>
      </c>
      <c r="C443" s="14" t="s">
        <v>54</v>
      </c>
      <c r="D443" s="14" t="s">
        <v>870</v>
      </c>
      <c r="E443" s="14" t="s">
        <v>871</v>
      </c>
      <c r="F443" s="14" t="s">
        <v>20</v>
      </c>
      <c r="G443" s="14"/>
      <c r="H443" s="14" t="s">
        <v>1</v>
      </c>
      <c r="I443" s="14"/>
      <c r="J443" s="14" t="s">
        <v>57</v>
      </c>
      <c r="K443" s="14" t="s">
        <v>58</v>
      </c>
    </row>
    <row r="444" spans="1:11" ht="15.75" customHeight="1" x14ac:dyDescent="0.2">
      <c r="A444" s="14" t="s">
        <v>53</v>
      </c>
      <c r="B444" s="16">
        <v>44419</v>
      </c>
      <c r="C444" s="14" t="s">
        <v>54</v>
      </c>
      <c r="D444" s="14" t="s">
        <v>874</v>
      </c>
      <c r="E444" s="14" t="s">
        <v>875</v>
      </c>
      <c r="F444" s="17"/>
      <c r="G444" s="14"/>
      <c r="H444" s="26" t="s">
        <v>5</v>
      </c>
      <c r="I444" s="14"/>
      <c r="J444" s="14"/>
      <c r="K444" s="14"/>
    </row>
    <row r="445" spans="1:11" ht="15.75" customHeight="1" x14ac:dyDescent="0.2">
      <c r="A445" s="14" t="s">
        <v>53</v>
      </c>
      <c r="B445" s="16">
        <v>44419</v>
      </c>
      <c r="C445" s="14" t="s">
        <v>54</v>
      </c>
      <c r="D445" s="14" t="s">
        <v>864</v>
      </c>
      <c r="E445" s="14" t="s">
        <v>865</v>
      </c>
      <c r="F445" s="17" t="s">
        <v>14</v>
      </c>
      <c r="G445" s="14"/>
      <c r="H445" s="14" t="s">
        <v>1</v>
      </c>
      <c r="I445" s="14"/>
      <c r="J445" s="14"/>
      <c r="K445" s="14"/>
    </row>
    <row r="446" spans="1:11" ht="15.75" customHeight="1" x14ac:dyDescent="0.2">
      <c r="A446" s="14" t="s">
        <v>53</v>
      </c>
      <c r="B446" s="16">
        <v>44420</v>
      </c>
      <c r="C446" s="14" t="s">
        <v>54</v>
      </c>
      <c r="D446" s="14" t="s">
        <v>866</v>
      </c>
      <c r="E446" s="14" t="s">
        <v>867</v>
      </c>
      <c r="F446" s="17"/>
      <c r="G446" s="14"/>
      <c r="H446" s="14" t="s">
        <v>6</v>
      </c>
      <c r="I446" s="14"/>
      <c r="J446" s="14" t="s">
        <v>684</v>
      </c>
      <c r="K446" s="14" t="s">
        <v>58</v>
      </c>
    </row>
    <row r="447" spans="1:11" ht="15.75" customHeight="1" x14ac:dyDescent="0.2">
      <c r="A447" s="14" t="s">
        <v>53</v>
      </c>
      <c r="B447" s="16">
        <v>44421</v>
      </c>
      <c r="C447" s="14" t="s">
        <v>352</v>
      </c>
      <c r="D447" s="14" t="s">
        <v>880</v>
      </c>
      <c r="E447" s="14" t="s">
        <v>881</v>
      </c>
      <c r="F447" s="17" t="s">
        <v>8</v>
      </c>
      <c r="G447" s="14"/>
      <c r="H447" s="14" t="s">
        <v>1</v>
      </c>
      <c r="I447" s="14"/>
      <c r="J447" s="14" t="s">
        <v>57</v>
      </c>
      <c r="K447" s="14" t="s">
        <v>58</v>
      </c>
    </row>
    <row r="448" spans="1:11" ht="15.75" customHeight="1" x14ac:dyDescent="0.2">
      <c r="A448" s="14" t="s">
        <v>53</v>
      </c>
      <c r="B448" s="16">
        <v>44421</v>
      </c>
      <c r="C448" s="14" t="s">
        <v>54</v>
      </c>
      <c r="D448" s="14" t="s">
        <v>108</v>
      </c>
      <c r="E448" s="14" t="s">
        <v>109</v>
      </c>
      <c r="F448" s="17" t="s">
        <v>8</v>
      </c>
      <c r="G448" s="14"/>
      <c r="H448" s="14" t="s">
        <v>1</v>
      </c>
      <c r="I448" s="14"/>
      <c r="J448" s="14"/>
      <c r="K448" s="14"/>
    </row>
    <row r="449" spans="1:11" ht="15.75" customHeight="1" x14ac:dyDescent="0.2">
      <c r="A449" s="14" t="s">
        <v>53</v>
      </c>
      <c r="B449" s="16">
        <v>44421</v>
      </c>
      <c r="C449" s="14" t="s">
        <v>54</v>
      </c>
      <c r="D449" s="14" t="s">
        <v>852</v>
      </c>
      <c r="E449" s="14" t="s">
        <v>853</v>
      </c>
      <c r="F449" s="17"/>
      <c r="G449" s="14"/>
      <c r="H449" s="26" t="s">
        <v>5</v>
      </c>
      <c r="I449" s="14"/>
      <c r="J449" s="14" t="s">
        <v>57</v>
      </c>
      <c r="K449" s="14" t="s">
        <v>58</v>
      </c>
    </row>
    <row r="450" spans="1:11" ht="15.75" customHeight="1" x14ac:dyDescent="0.2">
      <c r="A450" s="14" t="s">
        <v>53</v>
      </c>
      <c r="B450" s="16">
        <v>44421</v>
      </c>
      <c r="C450" s="14" t="s">
        <v>54</v>
      </c>
      <c r="D450" s="14" t="s">
        <v>860</v>
      </c>
      <c r="E450" s="14" t="s">
        <v>861</v>
      </c>
      <c r="F450" s="17" t="s">
        <v>9</v>
      </c>
      <c r="G450" s="14"/>
      <c r="H450" s="14" t="s">
        <v>1</v>
      </c>
      <c r="I450" s="14"/>
      <c r="J450" s="14" t="s">
        <v>57</v>
      </c>
      <c r="K450" s="14" t="s">
        <v>58</v>
      </c>
    </row>
    <row r="451" spans="1:11" ht="15.75" customHeight="1" x14ac:dyDescent="0.2">
      <c r="A451" s="14" t="s">
        <v>53</v>
      </c>
      <c r="B451" s="16">
        <v>44421</v>
      </c>
      <c r="C451" s="14" t="s">
        <v>54</v>
      </c>
      <c r="D451" s="14" t="s">
        <v>868</v>
      </c>
      <c r="E451" s="14" t="s">
        <v>869</v>
      </c>
      <c r="F451" s="14"/>
      <c r="G451" s="14"/>
      <c r="H451" s="14" t="s">
        <v>4</v>
      </c>
      <c r="I451" s="14"/>
      <c r="J451" s="14"/>
      <c r="K451" s="14"/>
    </row>
    <row r="452" spans="1:11" ht="15.75" customHeight="1" x14ac:dyDescent="0.2">
      <c r="A452" s="14" t="s">
        <v>53</v>
      </c>
      <c r="B452" s="16">
        <v>44421</v>
      </c>
      <c r="C452" s="14" t="s">
        <v>54</v>
      </c>
      <c r="D452" s="14" t="s">
        <v>885</v>
      </c>
      <c r="E452" s="14" t="s">
        <v>886</v>
      </c>
      <c r="F452" s="17" t="s">
        <v>17</v>
      </c>
      <c r="G452" s="14"/>
      <c r="H452" s="14" t="s">
        <v>1</v>
      </c>
      <c r="I452" s="14"/>
      <c r="J452" s="14" t="s">
        <v>57</v>
      </c>
      <c r="K452" s="14" t="s">
        <v>58</v>
      </c>
    </row>
    <row r="453" spans="1:11" ht="15.75" customHeight="1" x14ac:dyDescent="0.2">
      <c r="A453" s="14" t="s">
        <v>53</v>
      </c>
      <c r="B453" s="16">
        <v>44421</v>
      </c>
      <c r="C453" s="14" t="s">
        <v>54</v>
      </c>
      <c r="D453" s="14" t="s">
        <v>862</v>
      </c>
      <c r="E453" s="14" t="s">
        <v>863</v>
      </c>
      <c r="F453" s="17"/>
      <c r="G453" s="14"/>
      <c r="H453" s="26" t="s">
        <v>5</v>
      </c>
      <c r="I453" s="14"/>
      <c r="J453" s="14" t="s">
        <v>57</v>
      </c>
      <c r="K453" s="14" t="s">
        <v>58</v>
      </c>
    </row>
    <row r="454" spans="1:11" ht="15.75" customHeight="1" x14ac:dyDescent="0.2">
      <c r="A454" s="14" t="s">
        <v>53</v>
      </c>
      <c r="B454" s="16">
        <v>44421</v>
      </c>
      <c r="C454" s="14" t="s">
        <v>54</v>
      </c>
      <c r="D454" s="14" t="s">
        <v>876</v>
      </c>
      <c r="E454" s="14" t="s">
        <v>877</v>
      </c>
      <c r="F454" s="14" t="s">
        <v>20</v>
      </c>
      <c r="G454" s="14"/>
      <c r="H454" s="14" t="s">
        <v>1</v>
      </c>
      <c r="I454" s="14"/>
      <c r="J454" s="14" t="s">
        <v>57</v>
      </c>
      <c r="K454" s="14" t="s">
        <v>58</v>
      </c>
    </row>
    <row r="455" spans="1:11" ht="15.75" customHeight="1" x14ac:dyDescent="0.2">
      <c r="A455" s="14" t="s">
        <v>53</v>
      </c>
      <c r="B455" s="16">
        <v>44424</v>
      </c>
      <c r="C455" s="14" t="s">
        <v>54</v>
      </c>
      <c r="D455" s="14" t="s">
        <v>882</v>
      </c>
      <c r="E455" s="14" t="s">
        <v>883</v>
      </c>
      <c r="F455" s="14"/>
      <c r="G455" s="14"/>
      <c r="H455" s="14" t="s">
        <v>6</v>
      </c>
      <c r="I455" s="14"/>
      <c r="J455" s="14"/>
      <c r="K455" s="14"/>
    </row>
    <row r="456" spans="1:11" ht="15.75" customHeight="1" x14ac:dyDescent="0.2">
      <c r="A456" s="14" t="s">
        <v>53</v>
      </c>
      <c r="B456" s="16">
        <v>44593</v>
      </c>
      <c r="C456" s="14" t="s">
        <v>54</v>
      </c>
      <c r="D456" s="14" t="s">
        <v>899</v>
      </c>
      <c r="E456" s="14" t="s">
        <v>900</v>
      </c>
      <c r="F456" s="14" t="s">
        <v>14</v>
      </c>
      <c r="G456" s="14"/>
      <c r="H456" s="14" t="s">
        <v>1</v>
      </c>
      <c r="I456" s="14"/>
      <c r="J456" s="14" t="s">
        <v>57</v>
      </c>
      <c r="K456" s="14" t="s">
        <v>58</v>
      </c>
    </row>
    <row r="457" spans="1:11" ht="15.75" customHeight="1" x14ac:dyDescent="0.2">
      <c r="A457" s="14" t="s">
        <v>53</v>
      </c>
      <c r="B457" s="16">
        <v>44594</v>
      </c>
      <c r="C457" s="14" t="s">
        <v>352</v>
      </c>
      <c r="D457" s="14" t="s">
        <v>438</v>
      </c>
      <c r="E457" s="14" t="s">
        <v>439</v>
      </c>
      <c r="F457" s="14" t="s">
        <v>11</v>
      </c>
      <c r="G457" s="14"/>
      <c r="H457" s="14" t="s">
        <v>1</v>
      </c>
      <c r="I457" s="14"/>
      <c r="J457" s="14" t="s">
        <v>57</v>
      </c>
      <c r="K457" s="14" t="s">
        <v>58</v>
      </c>
    </row>
    <row r="458" spans="1:11" ht="15.75" customHeight="1" x14ac:dyDescent="0.2">
      <c r="A458" s="14" t="s">
        <v>53</v>
      </c>
      <c r="B458" s="16">
        <v>44594</v>
      </c>
      <c r="C458" s="14" t="s">
        <v>54</v>
      </c>
      <c r="D458" s="14" t="s">
        <v>887</v>
      </c>
      <c r="E458" s="14" t="s">
        <v>888</v>
      </c>
      <c r="F458" s="14" t="s">
        <v>10</v>
      </c>
      <c r="G458" s="14"/>
      <c r="H458" s="14" t="s">
        <v>1</v>
      </c>
      <c r="I458" s="14"/>
      <c r="J458" s="14" t="s">
        <v>415</v>
      </c>
      <c r="K458" s="14" t="s">
        <v>58</v>
      </c>
    </row>
    <row r="459" spans="1:11" ht="15.75" customHeight="1" x14ac:dyDescent="0.2">
      <c r="A459" s="14" t="s">
        <v>53</v>
      </c>
      <c r="B459" s="16">
        <v>44594</v>
      </c>
      <c r="C459" s="14" t="s">
        <v>54</v>
      </c>
      <c r="D459" s="14" t="s">
        <v>891</v>
      </c>
      <c r="E459" s="14" t="s">
        <v>892</v>
      </c>
      <c r="F459" s="14" t="s">
        <v>16</v>
      </c>
      <c r="G459" s="14"/>
      <c r="H459" s="14" t="s">
        <v>1</v>
      </c>
      <c r="I459" s="14"/>
      <c r="J459" s="14" t="s">
        <v>57</v>
      </c>
      <c r="K459" s="14" t="s">
        <v>58</v>
      </c>
    </row>
    <row r="460" spans="1:11" ht="15.75" customHeight="1" x14ac:dyDescent="0.2">
      <c r="A460" s="14" t="s">
        <v>53</v>
      </c>
      <c r="B460" s="16">
        <v>44594</v>
      </c>
      <c r="C460" s="14" t="s">
        <v>54</v>
      </c>
      <c r="D460" s="14" t="s">
        <v>889</v>
      </c>
      <c r="E460" s="14" t="s">
        <v>890</v>
      </c>
      <c r="F460" s="14"/>
      <c r="G460" s="14"/>
      <c r="H460" s="14" t="s">
        <v>6</v>
      </c>
      <c r="I460" s="14"/>
      <c r="J460" s="14" t="s">
        <v>57</v>
      </c>
      <c r="K460" s="14" t="s">
        <v>58</v>
      </c>
    </row>
    <row r="461" spans="1:11" ht="15.75" customHeight="1" x14ac:dyDescent="0.2">
      <c r="A461" s="14" t="s">
        <v>53</v>
      </c>
      <c r="B461" s="16">
        <v>44594</v>
      </c>
      <c r="C461" s="14" t="s">
        <v>54</v>
      </c>
      <c r="D461" s="14" t="s">
        <v>893</v>
      </c>
      <c r="E461" s="14" t="s">
        <v>894</v>
      </c>
      <c r="F461" s="14" t="s">
        <v>9</v>
      </c>
      <c r="G461" s="14"/>
      <c r="H461" s="14" t="s">
        <v>1</v>
      </c>
      <c r="I461" s="14"/>
      <c r="J461" s="14" t="s">
        <v>69</v>
      </c>
      <c r="K461" s="14" t="s">
        <v>58</v>
      </c>
    </row>
    <row r="462" spans="1:11" ht="15.75" customHeight="1" x14ac:dyDescent="0.2">
      <c r="A462" s="14" t="s">
        <v>53</v>
      </c>
      <c r="B462" s="16">
        <v>44594</v>
      </c>
      <c r="C462" s="14" t="s">
        <v>54</v>
      </c>
      <c r="D462" s="14" t="s">
        <v>895</v>
      </c>
      <c r="E462" s="14" t="s">
        <v>896</v>
      </c>
      <c r="F462" s="14" t="s">
        <v>11</v>
      </c>
      <c r="G462" s="14"/>
      <c r="H462" s="14" t="s">
        <v>1</v>
      </c>
      <c r="I462" s="14"/>
      <c r="J462" s="14" t="s">
        <v>57</v>
      </c>
      <c r="K462" s="14" t="s">
        <v>58</v>
      </c>
    </row>
    <row r="463" spans="1:11" ht="15.75" customHeight="1" x14ac:dyDescent="0.2">
      <c r="A463" s="14" t="s">
        <v>53</v>
      </c>
      <c r="B463" s="16">
        <v>44594</v>
      </c>
      <c r="C463" s="14" t="s">
        <v>54</v>
      </c>
      <c r="D463" s="14" t="s">
        <v>897</v>
      </c>
      <c r="E463" s="14" t="s">
        <v>898</v>
      </c>
      <c r="F463" s="14" t="s">
        <v>11</v>
      </c>
      <c r="G463" s="14"/>
      <c r="H463" s="14" t="s">
        <v>1</v>
      </c>
      <c r="I463" s="14"/>
      <c r="J463" s="14" t="s">
        <v>57</v>
      </c>
      <c r="K463" s="14" t="s">
        <v>58</v>
      </c>
    </row>
    <row r="464" spans="1:11" ht="15.75" customHeight="1" x14ac:dyDescent="0.2">
      <c r="A464" s="14" t="s">
        <v>53</v>
      </c>
      <c r="B464" s="16">
        <v>44594</v>
      </c>
      <c r="C464" s="14" t="s">
        <v>54</v>
      </c>
      <c r="D464" s="14" t="s">
        <v>901</v>
      </c>
      <c r="E464" s="14" t="s">
        <v>902</v>
      </c>
      <c r="F464" s="14" t="s">
        <v>18</v>
      </c>
      <c r="G464" s="14"/>
      <c r="H464" s="14" t="s">
        <v>884</v>
      </c>
      <c r="I464" s="14"/>
      <c r="J464" s="14" t="s">
        <v>57</v>
      </c>
      <c r="K464" s="14" t="s">
        <v>58</v>
      </c>
    </row>
    <row r="465" spans="1:11" ht="15.75" customHeight="1" x14ac:dyDescent="0.2">
      <c r="A465" s="14" t="s">
        <v>53</v>
      </c>
      <c r="B465" s="16">
        <v>44594</v>
      </c>
      <c r="C465" s="14" t="s">
        <v>54</v>
      </c>
      <c r="D465" s="14" t="s">
        <v>909</v>
      </c>
      <c r="E465" s="14" t="s">
        <v>910</v>
      </c>
      <c r="F465" s="14" t="s">
        <v>9</v>
      </c>
      <c r="G465" s="14"/>
      <c r="H465" s="14" t="s">
        <v>1</v>
      </c>
      <c r="I465" s="14"/>
      <c r="J465" s="14" t="s">
        <v>57</v>
      </c>
      <c r="K465" s="14" t="s">
        <v>58</v>
      </c>
    </row>
    <row r="466" spans="1:11" ht="15.75" customHeight="1" x14ac:dyDescent="0.2">
      <c r="A466" s="14" t="s">
        <v>53</v>
      </c>
      <c r="B466" s="16">
        <v>44594</v>
      </c>
      <c r="C466" s="14" t="s">
        <v>54</v>
      </c>
      <c r="D466" s="14" t="s">
        <v>905</v>
      </c>
      <c r="E466" s="14" t="s">
        <v>906</v>
      </c>
      <c r="F466" s="14" t="s">
        <v>20</v>
      </c>
      <c r="G466" s="14"/>
      <c r="H466" s="14" t="s">
        <v>1</v>
      </c>
      <c r="I466" s="14"/>
      <c r="J466" s="14"/>
      <c r="K466" s="14"/>
    </row>
    <row r="467" spans="1:11" ht="15.75" customHeight="1" x14ac:dyDescent="0.2">
      <c r="A467" s="14" t="s">
        <v>53</v>
      </c>
      <c r="B467" s="16">
        <v>44594</v>
      </c>
      <c r="C467" s="14" t="s">
        <v>54</v>
      </c>
      <c r="D467" s="14" t="s">
        <v>911</v>
      </c>
      <c r="E467" s="14" t="s">
        <v>912</v>
      </c>
      <c r="F467" s="14" t="s">
        <v>8</v>
      </c>
      <c r="G467" s="14"/>
      <c r="H467" s="14" t="s">
        <v>1</v>
      </c>
      <c r="I467" s="14"/>
      <c r="J467" s="14" t="s">
        <v>57</v>
      </c>
      <c r="K467" s="14" t="s">
        <v>58</v>
      </c>
    </row>
    <row r="468" spans="1:11" ht="15.75" customHeight="1" x14ac:dyDescent="0.2">
      <c r="A468" s="14" t="s">
        <v>53</v>
      </c>
      <c r="B468" s="16">
        <v>44594</v>
      </c>
      <c r="C468" s="14" t="s">
        <v>54</v>
      </c>
      <c r="D468" s="14" t="s">
        <v>913</v>
      </c>
      <c r="E468" s="14" t="s">
        <v>914</v>
      </c>
      <c r="F468" s="14"/>
      <c r="G468" s="14"/>
      <c r="H468" s="27" t="s">
        <v>5</v>
      </c>
      <c r="I468" s="14"/>
      <c r="J468" s="14"/>
      <c r="K468" s="14"/>
    </row>
    <row r="469" spans="1:11" ht="15.75" customHeight="1" x14ac:dyDescent="0.2">
      <c r="A469" s="14" t="s">
        <v>53</v>
      </c>
      <c r="B469" s="16">
        <v>44594</v>
      </c>
      <c r="C469" s="14" t="s">
        <v>54</v>
      </c>
      <c r="D469" s="14" t="s">
        <v>903</v>
      </c>
      <c r="E469" s="14" t="s">
        <v>904</v>
      </c>
      <c r="F469" s="14"/>
      <c r="G469" s="14"/>
      <c r="H469" s="25" t="s">
        <v>6</v>
      </c>
      <c r="I469" s="14"/>
      <c r="J469" s="14" t="s">
        <v>57</v>
      </c>
      <c r="K469" s="14" t="s">
        <v>58</v>
      </c>
    </row>
    <row r="470" spans="1:11" ht="15.75" customHeight="1" x14ac:dyDescent="0.2">
      <c r="A470" s="14" t="s">
        <v>53</v>
      </c>
      <c r="B470" s="16">
        <v>44594</v>
      </c>
      <c r="C470" s="14" t="s">
        <v>54</v>
      </c>
      <c r="D470" s="14" t="s">
        <v>907</v>
      </c>
      <c r="E470" s="14" t="s">
        <v>908</v>
      </c>
      <c r="F470" s="14" t="s">
        <v>11</v>
      </c>
      <c r="G470" s="14"/>
      <c r="H470" s="14" t="s">
        <v>1</v>
      </c>
      <c r="I470" s="14"/>
      <c r="J470" s="14" t="s">
        <v>57</v>
      </c>
      <c r="K470" s="14" t="s">
        <v>58</v>
      </c>
    </row>
    <row r="471" spans="1:11" ht="15.75" customHeight="1" x14ac:dyDescent="0.2">
      <c r="A471" s="14" t="s">
        <v>53</v>
      </c>
      <c r="B471" s="16">
        <v>44594</v>
      </c>
      <c r="C471" s="14" t="s">
        <v>54</v>
      </c>
      <c r="D471" s="14" t="s">
        <v>917</v>
      </c>
      <c r="E471" s="14" t="s">
        <v>918</v>
      </c>
      <c r="F471" s="14" t="s">
        <v>20</v>
      </c>
      <c r="G471" s="14"/>
      <c r="H471" s="14" t="s">
        <v>1</v>
      </c>
      <c r="I471" s="14"/>
      <c r="J471" s="14" t="s">
        <v>673</v>
      </c>
      <c r="K471" s="14" t="s">
        <v>58</v>
      </c>
    </row>
    <row r="472" spans="1:11" ht="15.75" customHeight="1" x14ac:dyDescent="0.2">
      <c r="A472" s="14" t="s">
        <v>53</v>
      </c>
      <c r="B472" s="16">
        <v>44594</v>
      </c>
      <c r="C472" s="14" t="s">
        <v>54</v>
      </c>
      <c r="D472" s="14" t="s">
        <v>915</v>
      </c>
      <c r="E472" s="14" t="s">
        <v>916</v>
      </c>
      <c r="F472" s="14" t="s">
        <v>14</v>
      </c>
      <c r="G472" s="14"/>
      <c r="H472" s="14" t="s">
        <v>884</v>
      </c>
      <c r="I472" s="14"/>
      <c r="J472" s="14" t="s">
        <v>57</v>
      </c>
      <c r="K472" s="14" t="s">
        <v>58</v>
      </c>
    </row>
    <row r="473" spans="1:11" ht="15.75" customHeight="1" x14ac:dyDescent="0.2">
      <c r="A473" s="14" t="s">
        <v>827</v>
      </c>
      <c r="B473" s="16">
        <v>44594</v>
      </c>
      <c r="C473" s="14" t="s">
        <v>54</v>
      </c>
      <c r="D473" s="14" t="s">
        <v>919</v>
      </c>
      <c r="E473" s="14" t="s">
        <v>920</v>
      </c>
      <c r="F473" s="14" t="s">
        <v>16</v>
      </c>
      <c r="G473" s="14"/>
      <c r="H473" s="14" t="s">
        <v>1</v>
      </c>
      <c r="I473" s="14"/>
      <c r="J473" s="14" t="s">
        <v>731</v>
      </c>
      <c r="K473" s="14" t="s">
        <v>58</v>
      </c>
    </row>
    <row r="474" spans="1:11" ht="15.75" customHeight="1" x14ac:dyDescent="0.2">
      <c r="A474" s="14" t="s">
        <v>827</v>
      </c>
      <c r="B474" s="16">
        <v>44594</v>
      </c>
      <c r="C474" s="14" t="s">
        <v>54</v>
      </c>
      <c r="D474" s="14" t="s">
        <v>921</v>
      </c>
      <c r="E474" s="14" t="s">
        <v>922</v>
      </c>
      <c r="F474" s="14" t="s">
        <v>20</v>
      </c>
      <c r="G474" s="14"/>
      <c r="H474" s="14" t="s">
        <v>1</v>
      </c>
      <c r="I474" s="14"/>
      <c r="J474" s="14" t="s">
        <v>731</v>
      </c>
      <c r="K474" s="14" t="s">
        <v>58</v>
      </c>
    </row>
    <row r="475" spans="1:11" ht="15.75" customHeight="1" x14ac:dyDescent="0.2">
      <c r="A475" s="14" t="s">
        <v>53</v>
      </c>
      <c r="B475" s="16">
        <v>44601</v>
      </c>
      <c r="C475" s="14" t="s">
        <v>54</v>
      </c>
      <c r="D475" s="14" t="s">
        <v>923</v>
      </c>
      <c r="E475" s="14" t="s">
        <v>924</v>
      </c>
      <c r="F475" s="14" t="s">
        <v>20</v>
      </c>
      <c r="G475" s="14"/>
      <c r="H475" s="14" t="s">
        <v>884</v>
      </c>
      <c r="I475" s="14"/>
      <c r="J475" s="14" t="s">
        <v>57</v>
      </c>
      <c r="K475" s="14" t="s">
        <v>58</v>
      </c>
    </row>
    <row r="476" spans="1:11" ht="15.75" customHeight="1" x14ac:dyDescent="0.2">
      <c r="A476" s="14" t="s">
        <v>53</v>
      </c>
      <c r="B476" s="16">
        <v>44601</v>
      </c>
      <c r="C476" s="14" t="s">
        <v>54</v>
      </c>
      <c r="D476" s="14" t="s">
        <v>936</v>
      </c>
      <c r="E476" s="14" t="s">
        <v>925</v>
      </c>
      <c r="F476" s="14"/>
      <c r="G476" s="14"/>
      <c r="H476" s="25" t="s">
        <v>6</v>
      </c>
      <c r="I476" s="14"/>
      <c r="J476" s="14" t="s">
        <v>57</v>
      </c>
      <c r="K476" s="14" t="s">
        <v>58</v>
      </c>
    </row>
    <row r="477" spans="1:11" ht="15.75" customHeight="1" x14ac:dyDescent="0.2">
      <c r="A477" s="14" t="s">
        <v>53</v>
      </c>
      <c r="B477" s="16">
        <v>44602</v>
      </c>
      <c r="C477" s="14" t="s">
        <v>54</v>
      </c>
      <c r="D477" s="14" t="s">
        <v>926</v>
      </c>
      <c r="E477" s="14" t="s">
        <v>927</v>
      </c>
      <c r="F477" s="14" t="s">
        <v>8</v>
      </c>
      <c r="G477" s="14"/>
      <c r="H477" s="14" t="s">
        <v>1</v>
      </c>
      <c r="I477" s="14"/>
      <c r="J477" s="14" t="s">
        <v>57</v>
      </c>
      <c r="K477" s="14" t="s">
        <v>58</v>
      </c>
    </row>
    <row r="478" spans="1:11" ht="15.75" customHeight="1" x14ac:dyDescent="0.2">
      <c r="A478" s="14" t="s">
        <v>53</v>
      </c>
      <c r="B478" s="16">
        <v>44602</v>
      </c>
      <c r="C478" s="14" t="s">
        <v>54</v>
      </c>
      <c r="D478" s="14" t="s">
        <v>928</v>
      </c>
      <c r="E478" s="14" t="s">
        <v>929</v>
      </c>
      <c r="F478" s="14" t="s">
        <v>18</v>
      </c>
      <c r="G478" s="14"/>
      <c r="H478" s="14" t="s">
        <v>884</v>
      </c>
      <c r="I478" s="14"/>
      <c r="J478" s="14"/>
      <c r="K478" s="14"/>
    </row>
    <row r="479" spans="1:11" ht="15.75" customHeight="1" x14ac:dyDescent="0.2">
      <c r="A479" s="14" t="s">
        <v>53</v>
      </c>
      <c r="B479" s="16">
        <v>44603</v>
      </c>
      <c r="C479" s="14" t="s">
        <v>54</v>
      </c>
      <c r="D479" s="14" t="s">
        <v>930</v>
      </c>
      <c r="E479" s="14" t="s">
        <v>931</v>
      </c>
      <c r="F479" s="14" t="s">
        <v>18</v>
      </c>
      <c r="G479" s="14"/>
      <c r="H479" s="14" t="s">
        <v>1</v>
      </c>
      <c r="I479" s="14"/>
      <c r="J479" s="14"/>
      <c r="K479" s="14"/>
    </row>
    <row r="480" spans="1:11" ht="15.75" customHeight="1" x14ac:dyDescent="0.2">
      <c r="A480" s="14" t="s">
        <v>53</v>
      </c>
      <c r="B480" s="16">
        <v>44603</v>
      </c>
      <c r="C480" s="14" t="s">
        <v>54</v>
      </c>
      <c r="D480" s="14" t="s">
        <v>932</v>
      </c>
      <c r="E480" s="14" t="s">
        <v>933</v>
      </c>
      <c r="F480" s="14"/>
      <c r="G480" s="14"/>
      <c r="H480" s="27" t="s">
        <v>5</v>
      </c>
      <c r="I480" s="14"/>
      <c r="J480" s="14" t="s">
        <v>57</v>
      </c>
      <c r="K480" s="14" t="s">
        <v>58</v>
      </c>
    </row>
    <row r="481" spans="1:11" ht="15.75" customHeight="1" x14ac:dyDescent="0.2">
      <c r="A481" s="14" t="s">
        <v>53</v>
      </c>
      <c r="B481" s="16">
        <v>44606</v>
      </c>
      <c r="C481" s="14" t="s">
        <v>352</v>
      </c>
      <c r="D481" s="14" t="s">
        <v>811</v>
      </c>
      <c r="E481" s="14" t="s">
        <v>812</v>
      </c>
      <c r="F481" s="14"/>
      <c r="G481" s="14"/>
      <c r="H481" s="14" t="s">
        <v>6</v>
      </c>
      <c r="I481" s="14"/>
      <c r="J481" s="14" t="s">
        <v>93</v>
      </c>
      <c r="K481" s="14" t="s">
        <v>58</v>
      </c>
    </row>
    <row r="482" spans="1:11" ht="15.75" customHeight="1" x14ac:dyDescent="0.2">
      <c r="A482" s="14" t="s">
        <v>53</v>
      </c>
      <c r="B482" s="16">
        <v>44622</v>
      </c>
      <c r="C482" s="14" t="s">
        <v>54</v>
      </c>
      <c r="D482" s="14" t="s">
        <v>934</v>
      </c>
      <c r="E482" s="14" t="s">
        <v>935</v>
      </c>
      <c r="F482" s="14" t="s">
        <v>10</v>
      </c>
      <c r="G482" s="14"/>
      <c r="H482" s="14" t="s">
        <v>884</v>
      </c>
      <c r="I482" s="14"/>
      <c r="J482" s="14" t="s">
        <v>57</v>
      </c>
      <c r="K482" s="14" t="s">
        <v>58</v>
      </c>
    </row>
    <row r="483" spans="1:11" ht="15.75" customHeight="1" x14ac:dyDescent="0.2">
      <c r="A483" s="14" t="s">
        <v>53</v>
      </c>
      <c r="B483" s="16">
        <v>44788</v>
      </c>
      <c r="C483" s="14" t="s">
        <v>54</v>
      </c>
      <c r="D483" s="14" t="s">
        <v>937</v>
      </c>
      <c r="E483" s="14" t="s">
        <v>956</v>
      </c>
      <c r="F483" s="14" t="s">
        <v>10</v>
      </c>
      <c r="G483" s="14"/>
      <c r="H483" s="14" t="s">
        <v>1</v>
      </c>
      <c r="I483" s="14"/>
      <c r="J483" s="14" t="s">
        <v>57</v>
      </c>
      <c r="K483" s="14" t="s">
        <v>58</v>
      </c>
    </row>
    <row r="484" spans="1:11" ht="15.75" customHeight="1" x14ac:dyDescent="0.2">
      <c r="A484" s="14" t="s">
        <v>53</v>
      </c>
      <c r="B484" s="16">
        <v>44788</v>
      </c>
      <c r="C484" s="14" t="s">
        <v>54</v>
      </c>
      <c r="D484" s="14" t="s">
        <v>941</v>
      </c>
      <c r="E484" s="14" t="s">
        <v>960</v>
      </c>
      <c r="F484" s="14" t="s">
        <v>9</v>
      </c>
      <c r="G484" s="14"/>
      <c r="H484" s="14" t="s">
        <v>1</v>
      </c>
      <c r="I484" s="14"/>
      <c r="J484" s="14" t="s">
        <v>57</v>
      </c>
      <c r="K484" s="14" t="s">
        <v>58</v>
      </c>
    </row>
    <row r="485" spans="1:11" ht="15.75" customHeight="1" x14ac:dyDescent="0.2">
      <c r="A485" s="14" t="s">
        <v>53</v>
      </c>
      <c r="B485" s="16">
        <v>44788</v>
      </c>
      <c r="C485" s="14" t="s">
        <v>54</v>
      </c>
      <c r="D485" s="14" t="s">
        <v>942</v>
      </c>
      <c r="E485" s="14" t="s">
        <v>961</v>
      </c>
      <c r="F485" s="14"/>
      <c r="G485" s="14"/>
      <c r="H485" s="14" t="s">
        <v>6</v>
      </c>
      <c r="I485" s="14"/>
      <c r="J485" s="14" t="s">
        <v>57</v>
      </c>
      <c r="K485" s="14" t="s">
        <v>58</v>
      </c>
    </row>
    <row r="486" spans="1:11" ht="15.75" customHeight="1" x14ac:dyDescent="0.2">
      <c r="A486" s="14" t="s">
        <v>53</v>
      </c>
      <c r="B486" s="16">
        <v>44788</v>
      </c>
      <c r="C486" s="14" t="s">
        <v>54</v>
      </c>
      <c r="D486" s="14" t="s">
        <v>943</v>
      </c>
      <c r="E486" s="14" t="s">
        <v>962</v>
      </c>
      <c r="F486" s="14"/>
      <c r="G486" s="14"/>
      <c r="H486" s="14" t="s">
        <v>6</v>
      </c>
      <c r="I486" s="14"/>
      <c r="J486" s="14" t="s">
        <v>57</v>
      </c>
      <c r="K486" s="14" t="s">
        <v>58</v>
      </c>
    </row>
    <row r="487" spans="1:11" ht="15.75" customHeight="1" x14ac:dyDescent="0.2">
      <c r="A487" s="14" t="s">
        <v>53</v>
      </c>
      <c r="B487" s="16">
        <v>44788</v>
      </c>
      <c r="C487" s="14" t="s">
        <v>54</v>
      </c>
      <c r="D487" s="14" t="s">
        <v>944</v>
      </c>
      <c r="E487" s="14" t="s">
        <v>963</v>
      </c>
      <c r="F487" s="14" t="s">
        <v>22</v>
      </c>
      <c r="G487" s="14"/>
      <c r="H487" s="14" t="s">
        <v>1</v>
      </c>
      <c r="I487" s="14"/>
      <c r="J487" s="14" t="s">
        <v>57</v>
      </c>
      <c r="K487" s="14" t="s">
        <v>58</v>
      </c>
    </row>
    <row r="488" spans="1:11" ht="15.75" customHeight="1" x14ac:dyDescent="0.2">
      <c r="A488" s="14" t="s">
        <v>53</v>
      </c>
      <c r="B488" s="16">
        <v>44788</v>
      </c>
      <c r="C488" s="14" t="s">
        <v>54</v>
      </c>
      <c r="D488" s="14" t="s">
        <v>938</v>
      </c>
      <c r="E488" s="14" t="s">
        <v>957</v>
      </c>
      <c r="F488" s="14" t="s">
        <v>22</v>
      </c>
      <c r="G488" s="14"/>
      <c r="H488" s="14" t="s">
        <v>1</v>
      </c>
      <c r="I488" s="14"/>
      <c r="J488" s="14" t="s">
        <v>57</v>
      </c>
      <c r="K488" s="14" t="s">
        <v>58</v>
      </c>
    </row>
    <row r="489" spans="1:11" ht="15.75" customHeight="1" x14ac:dyDescent="0.2">
      <c r="A489" s="14" t="s">
        <v>53</v>
      </c>
      <c r="B489" s="16">
        <v>44788</v>
      </c>
      <c r="C489" s="14" t="s">
        <v>54</v>
      </c>
      <c r="D489" s="14" t="s">
        <v>945</v>
      </c>
      <c r="E489" s="14" t="s">
        <v>964</v>
      </c>
      <c r="F489" s="14" t="s">
        <v>20</v>
      </c>
      <c r="G489" s="14"/>
      <c r="H489" s="14" t="s">
        <v>982</v>
      </c>
      <c r="I489" s="14"/>
      <c r="J489" s="14" t="s">
        <v>57</v>
      </c>
      <c r="K489" s="14" t="s">
        <v>58</v>
      </c>
    </row>
    <row r="490" spans="1:11" ht="15.75" customHeight="1" x14ac:dyDescent="0.2">
      <c r="A490" s="14" t="s">
        <v>53</v>
      </c>
      <c r="B490" s="16">
        <v>44788</v>
      </c>
      <c r="C490" s="14" t="s">
        <v>54</v>
      </c>
      <c r="D490" s="14" t="s">
        <v>946</v>
      </c>
      <c r="E490" s="14" t="s">
        <v>965</v>
      </c>
      <c r="F490" s="14" t="s">
        <v>17</v>
      </c>
      <c r="G490" s="14"/>
      <c r="H490" s="14" t="s">
        <v>1</v>
      </c>
      <c r="I490" s="14"/>
      <c r="J490" s="14" t="s">
        <v>618</v>
      </c>
      <c r="K490" s="14" t="s">
        <v>58</v>
      </c>
    </row>
    <row r="491" spans="1:11" ht="15.75" customHeight="1" x14ac:dyDescent="0.2">
      <c r="A491" s="14" t="s">
        <v>53</v>
      </c>
      <c r="B491" s="16">
        <v>44788</v>
      </c>
      <c r="C491" s="14" t="s">
        <v>54</v>
      </c>
      <c r="D491" s="14" t="s">
        <v>947</v>
      </c>
      <c r="E491" s="14" t="s">
        <v>966</v>
      </c>
      <c r="F491" s="14" t="s">
        <v>18</v>
      </c>
      <c r="G491" s="14"/>
      <c r="H491" s="14" t="s">
        <v>1</v>
      </c>
      <c r="I491" s="14"/>
      <c r="J491" s="14" t="s">
        <v>168</v>
      </c>
      <c r="K491" s="14" t="s">
        <v>58</v>
      </c>
    </row>
    <row r="492" spans="1:11" ht="15.75" customHeight="1" x14ac:dyDescent="0.2">
      <c r="A492" s="14" t="s">
        <v>53</v>
      </c>
      <c r="B492" s="16">
        <v>44788</v>
      </c>
      <c r="C492" s="14" t="s">
        <v>352</v>
      </c>
      <c r="D492" s="14" t="s">
        <v>663</v>
      </c>
      <c r="E492" s="14" t="s">
        <v>971</v>
      </c>
      <c r="F492" s="14" t="s">
        <v>17</v>
      </c>
      <c r="G492" s="14"/>
      <c r="H492" s="14" t="s">
        <v>1</v>
      </c>
      <c r="I492" s="14"/>
      <c r="J492" s="14" t="s">
        <v>243</v>
      </c>
      <c r="K492" s="14" t="s">
        <v>58</v>
      </c>
    </row>
    <row r="493" spans="1:11" ht="15.75" customHeight="1" x14ac:dyDescent="0.2">
      <c r="A493" s="14" t="s">
        <v>53</v>
      </c>
      <c r="B493" s="16">
        <v>44788</v>
      </c>
      <c r="C493" s="14" t="s">
        <v>352</v>
      </c>
      <c r="D493" s="14" t="s">
        <v>952</v>
      </c>
      <c r="E493" s="14" t="s">
        <v>972</v>
      </c>
      <c r="F493" s="14" t="s">
        <v>19</v>
      </c>
      <c r="G493" s="14"/>
      <c r="H493" s="14" t="s">
        <v>1</v>
      </c>
      <c r="I493" s="14"/>
      <c r="J493" s="14" t="s">
        <v>57</v>
      </c>
      <c r="K493" s="14" t="s">
        <v>58</v>
      </c>
    </row>
    <row r="494" spans="1:11" ht="15.75" customHeight="1" x14ac:dyDescent="0.2">
      <c r="A494" s="14" t="s">
        <v>53</v>
      </c>
      <c r="B494" s="16">
        <v>44788</v>
      </c>
      <c r="C494" s="14" t="s">
        <v>54</v>
      </c>
      <c r="D494" s="14" t="s">
        <v>948</v>
      </c>
      <c r="E494" s="14" t="s">
        <v>967</v>
      </c>
      <c r="F494" s="14" t="s">
        <v>16</v>
      </c>
      <c r="G494" s="14"/>
      <c r="H494" s="14" t="s">
        <v>1</v>
      </c>
      <c r="I494" s="14"/>
      <c r="J494" s="14" t="s">
        <v>57</v>
      </c>
      <c r="K494" s="14" t="s">
        <v>58</v>
      </c>
    </row>
    <row r="495" spans="1:11" ht="15.75" customHeight="1" x14ac:dyDescent="0.2">
      <c r="A495" s="14" t="s">
        <v>53</v>
      </c>
      <c r="B495" s="16">
        <v>44788</v>
      </c>
      <c r="C495" s="14" t="s">
        <v>352</v>
      </c>
      <c r="D495" s="14" t="s">
        <v>953</v>
      </c>
      <c r="E495" s="14" t="s">
        <v>973</v>
      </c>
      <c r="F495" s="14" t="s">
        <v>12</v>
      </c>
      <c r="G495" s="14"/>
      <c r="H495" s="14" t="s">
        <v>1</v>
      </c>
      <c r="I495" s="14"/>
      <c r="J495" s="14" t="s">
        <v>57</v>
      </c>
      <c r="K495" s="14" t="s">
        <v>58</v>
      </c>
    </row>
    <row r="496" spans="1:11" ht="15.75" customHeight="1" x14ac:dyDescent="0.2">
      <c r="A496" s="14" t="s">
        <v>53</v>
      </c>
      <c r="B496" s="16">
        <v>44788</v>
      </c>
      <c r="C496" s="14" t="s">
        <v>54</v>
      </c>
      <c r="D496" s="14" t="s">
        <v>744</v>
      </c>
      <c r="E496" s="14" t="s">
        <v>745</v>
      </c>
      <c r="F496" s="14" t="s">
        <v>18</v>
      </c>
      <c r="G496" s="14"/>
      <c r="H496" s="14" t="s">
        <v>1</v>
      </c>
      <c r="I496" s="14"/>
      <c r="J496" s="14" t="s">
        <v>456</v>
      </c>
      <c r="K496" s="14" t="s">
        <v>58</v>
      </c>
    </row>
    <row r="497" spans="1:11" ht="15.75" customHeight="1" x14ac:dyDescent="0.2">
      <c r="A497" s="14" t="s">
        <v>53</v>
      </c>
      <c r="B497" s="16">
        <v>44788</v>
      </c>
      <c r="C497" s="14" t="s">
        <v>352</v>
      </c>
      <c r="D497" s="14" t="s">
        <v>262</v>
      </c>
      <c r="E497" s="14" t="s">
        <v>263</v>
      </c>
      <c r="F497" s="14" t="s">
        <v>12</v>
      </c>
      <c r="G497" s="14"/>
      <c r="H497" s="14" t="s">
        <v>1</v>
      </c>
      <c r="I497" s="14"/>
      <c r="J497" s="14" t="s">
        <v>57</v>
      </c>
      <c r="K497" s="14" t="s">
        <v>58</v>
      </c>
    </row>
    <row r="498" spans="1:11" ht="15.75" customHeight="1" x14ac:dyDescent="0.2">
      <c r="A498" s="14" t="s">
        <v>53</v>
      </c>
      <c r="B498" s="16">
        <v>44788</v>
      </c>
      <c r="C498" s="14" t="s">
        <v>54</v>
      </c>
      <c r="D498" s="14" t="s">
        <v>949</v>
      </c>
      <c r="E498" s="14" t="s">
        <v>968</v>
      </c>
      <c r="F498" s="14" t="s">
        <v>9</v>
      </c>
      <c r="G498" s="14"/>
      <c r="H498" s="14" t="s">
        <v>1</v>
      </c>
      <c r="I498" s="14"/>
      <c r="J498" s="14" t="s">
        <v>57</v>
      </c>
      <c r="K498" s="14" t="s">
        <v>58</v>
      </c>
    </row>
    <row r="499" spans="1:11" ht="15.75" customHeight="1" x14ac:dyDescent="0.2">
      <c r="A499" s="14" t="s">
        <v>53</v>
      </c>
      <c r="B499" s="16">
        <v>44788</v>
      </c>
      <c r="C499" s="14" t="s">
        <v>54</v>
      </c>
      <c r="D499" s="14" t="s">
        <v>950</v>
      </c>
      <c r="E499" s="14" t="s">
        <v>969</v>
      </c>
      <c r="F499" s="14" t="s">
        <v>16</v>
      </c>
      <c r="G499" s="14"/>
      <c r="H499" s="14" t="s">
        <v>1</v>
      </c>
      <c r="I499" s="14"/>
      <c r="J499" s="14" t="s">
        <v>57</v>
      </c>
      <c r="K499" s="14" t="s">
        <v>58</v>
      </c>
    </row>
    <row r="500" spans="1:11" ht="15.75" customHeight="1" x14ac:dyDescent="0.2">
      <c r="A500" s="14" t="s">
        <v>53</v>
      </c>
      <c r="B500" s="16">
        <v>44788</v>
      </c>
      <c r="C500" s="14" t="s">
        <v>54</v>
      </c>
      <c r="D500" s="14" t="s">
        <v>939</v>
      </c>
      <c r="E500" s="14" t="s">
        <v>958</v>
      </c>
      <c r="F500" s="14" t="s">
        <v>9</v>
      </c>
      <c r="G500" s="14"/>
      <c r="H500" s="14" t="s">
        <v>1</v>
      </c>
      <c r="I500" s="14"/>
      <c r="J500" s="14" t="s">
        <v>57</v>
      </c>
      <c r="K500" s="14" t="s">
        <v>58</v>
      </c>
    </row>
    <row r="501" spans="1:11" ht="15.75" customHeight="1" x14ac:dyDescent="0.2">
      <c r="A501" s="14" t="s">
        <v>53</v>
      </c>
      <c r="B501" s="16">
        <v>44788</v>
      </c>
      <c r="C501" s="14" t="s">
        <v>54</v>
      </c>
      <c r="D501" s="14" t="s">
        <v>951</v>
      </c>
      <c r="E501" s="14" t="s">
        <v>970</v>
      </c>
      <c r="F501" s="14" t="s">
        <v>22</v>
      </c>
      <c r="G501" s="14"/>
      <c r="H501" s="14" t="s">
        <v>982</v>
      </c>
      <c r="I501" s="14"/>
      <c r="J501" s="14" t="s">
        <v>983</v>
      </c>
      <c r="K501" s="14" t="s">
        <v>983</v>
      </c>
    </row>
    <row r="502" spans="1:11" ht="15.75" customHeight="1" x14ac:dyDescent="0.2">
      <c r="A502" s="14" t="s">
        <v>53</v>
      </c>
      <c r="B502" s="16">
        <v>44788</v>
      </c>
      <c r="C502" s="14" t="s">
        <v>54</v>
      </c>
      <c r="D502" s="14" t="s">
        <v>940</v>
      </c>
      <c r="E502" s="14" t="s">
        <v>959</v>
      </c>
      <c r="F502" s="14" t="s">
        <v>20</v>
      </c>
      <c r="G502" s="14"/>
      <c r="H502" s="14" t="s">
        <v>982</v>
      </c>
      <c r="I502" s="14"/>
      <c r="J502" s="14" t="s">
        <v>983</v>
      </c>
      <c r="K502" s="14" t="s">
        <v>983</v>
      </c>
    </row>
    <row r="503" spans="1:11" ht="15.75" customHeight="1" x14ac:dyDescent="0.2">
      <c r="A503" s="14" t="s">
        <v>53</v>
      </c>
      <c r="B503" s="16">
        <v>44788</v>
      </c>
      <c r="C503" s="14" t="s">
        <v>352</v>
      </c>
      <c r="D503" s="14" t="s">
        <v>954</v>
      </c>
      <c r="E503" s="14" t="s">
        <v>974</v>
      </c>
      <c r="F503" s="14" t="s">
        <v>8</v>
      </c>
      <c r="G503" s="14"/>
      <c r="H503" s="14" t="s">
        <v>1</v>
      </c>
      <c r="I503" s="14"/>
      <c r="J503" s="14" t="s">
        <v>57</v>
      </c>
      <c r="K503" s="14" t="s">
        <v>58</v>
      </c>
    </row>
    <row r="504" spans="1:11" ht="15.75" customHeight="1" x14ac:dyDescent="0.2">
      <c r="A504" s="14" t="s">
        <v>53</v>
      </c>
      <c r="B504" s="16">
        <v>44788</v>
      </c>
      <c r="C504" s="14" t="s">
        <v>352</v>
      </c>
      <c r="D504" s="14" t="s">
        <v>955</v>
      </c>
      <c r="E504" s="14" t="s">
        <v>975</v>
      </c>
      <c r="F504" s="14" t="s">
        <v>19</v>
      </c>
      <c r="G504" s="14"/>
      <c r="H504" s="14" t="s">
        <v>1</v>
      </c>
      <c r="I504" s="14"/>
      <c r="J504" s="14" t="s">
        <v>57</v>
      </c>
      <c r="K504" s="14" t="s">
        <v>58</v>
      </c>
    </row>
    <row r="505" spans="1:11" ht="15.75" customHeight="1" x14ac:dyDescent="0.2">
      <c r="A505" s="14" t="s">
        <v>53</v>
      </c>
      <c r="B505" s="16">
        <v>44802</v>
      </c>
      <c r="C505" s="14" t="s">
        <v>54</v>
      </c>
      <c r="D505" s="14" t="s">
        <v>976</v>
      </c>
      <c r="E505" s="14" t="s">
        <v>977</v>
      </c>
      <c r="F505" s="14"/>
      <c r="G505" s="14"/>
      <c r="H505" s="14" t="s">
        <v>6</v>
      </c>
      <c r="I505" s="14"/>
      <c r="J505" s="14" t="s">
        <v>57</v>
      </c>
      <c r="K505" s="14" t="s">
        <v>58</v>
      </c>
    </row>
    <row r="506" spans="1:11" ht="15.75" customHeight="1" x14ac:dyDescent="0.2">
      <c r="A506" s="14" t="s">
        <v>53</v>
      </c>
      <c r="B506" s="16">
        <v>44802</v>
      </c>
      <c r="C506" s="14" t="s">
        <v>54</v>
      </c>
      <c r="D506" s="14" t="s">
        <v>978</v>
      </c>
      <c r="E506" s="14" t="s">
        <v>979</v>
      </c>
      <c r="F506" s="14"/>
      <c r="G506" s="14"/>
      <c r="H506" s="14" t="s">
        <v>6</v>
      </c>
      <c r="I506" s="14"/>
      <c r="J506" s="14" t="s">
        <v>57</v>
      </c>
      <c r="K506" s="14" t="s">
        <v>58</v>
      </c>
    </row>
    <row r="507" spans="1:11" ht="15.75" customHeight="1" x14ac:dyDescent="0.2">
      <c r="A507" s="14" t="s">
        <v>53</v>
      </c>
      <c r="B507" s="16">
        <v>44802</v>
      </c>
      <c r="C507" s="14" t="s">
        <v>54</v>
      </c>
      <c r="D507" s="14" t="s">
        <v>980</v>
      </c>
      <c r="E507" s="14" t="s">
        <v>981</v>
      </c>
      <c r="F507" s="14" t="s">
        <v>10</v>
      </c>
      <c r="G507" s="14"/>
      <c r="H507" s="14" t="s">
        <v>982</v>
      </c>
      <c r="I507" s="14"/>
      <c r="J507" s="14" t="s">
        <v>983</v>
      </c>
      <c r="K507" s="14" t="s">
        <v>983</v>
      </c>
    </row>
    <row r="508" spans="1:11" ht="15.75" customHeight="1" x14ac:dyDescent="0.2">
      <c r="A508" s="14" t="s">
        <v>53</v>
      </c>
      <c r="B508" s="16" t="s">
        <v>984</v>
      </c>
      <c r="C508" s="14" t="s">
        <v>54</v>
      </c>
      <c r="D508" s="14" t="s">
        <v>998</v>
      </c>
      <c r="E508" s="14" t="s">
        <v>999</v>
      </c>
      <c r="F508" s="14" t="s">
        <v>12</v>
      </c>
      <c r="G508" s="14"/>
      <c r="H508" s="14" t="s">
        <v>1</v>
      </c>
      <c r="I508" s="14"/>
      <c r="J508" s="19" t="s">
        <v>57</v>
      </c>
      <c r="K508" s="14" t="s">
        <v>58</v>
      </c>
    </row>
    <row r="509" spans="1:11" ht="15.75" customHeight="1" x14ac:dyDescent="0.2">
      <c r="A509" s="14" t="s">
        <v>53</v>
      </c>
      <c r="B509" s="16" t="s">
        <v>985</v>
      </c>
      <c r="C509" s="14" t="s">
        <v>54</v>
      </c>
      <c r="D509" s="14" t="s">
        <v>1000</v>
      </c>
      <c r="E509" s="14" t="s">
        <v>1001</v>
      </c>
      <c r="F509" s="14" t="s">
        <v>11</v>
      </c>
      <c r="G509" s="14"/>
      <c r="H509" s="14" t="s">
        <v>1</v>
      </c>
      <c r="I509" s="14"/>
      <c r="J509" s="19" t="s">
        <v>57</v>
      </c>
      <c r="K509" s="14" t="s">
        <v>58</v>
      </c>
    </row>
    <row r="510" spans="1:11" ht="15.75" customHeight="1" x14ac:dyDescent="0.2">
      <c r="A510" s="14" t="s">
        <v>53</v>
      </c>
      <c r="B510" s="16" t="s">
        <v>986</v>
      </c>
      <c r="C510" s="14" t="s">
        <v>54</v>
      </c>
      <c r="D510" s="14" t="s">
        <v>1002</v>
      </c>
      <c r="E510" s="14" t="s">
        <v>1003</v>
      </c>
      <c r="F510" s="14" t="s">
        <v>14</v>
      </c>
      <c r="G510" s="14"/>
      <c r="H510" s="14" t="s">
        <v>1</v>
      </c>
      <c r="I510" s="14"/>
      <c r="J510" s="19" t="s">
        <v>57</v>
      </c>
      <c r="K510" s="14" t="s">
        <v>58</v>
      </c>
    </row>
    <row r="511" spans="1:11" ht="15.75" customHeight="1" x14ac:dyDescent="0.2">
      <c r="A511" s="14" t="s">
        <v>53</v>
      </c>
      <c r="B511" s="16" t="s">
        <v>987</v>
      </c>
      <c r="C511" s="14" t="s">
        <v>54</v>
      </c>
      <c r="D511" s="14" t="s">
        <v>1004</v>
      </c>
      <c r="E511" s="14" t="s">
        <v>1005</v>
      </c>
      <c r="F511" s="14" t="s">
        <v>1036</v>
      </c>
      <c r="G511" s="14"/>
      <c r="H511" s="14" t="s">
        <v>1</v>
      </c>
      <c r="I511" s="14"/>
      <c r="J511" s="19" t="s">
        <v>57</v>
      </c>
      <c r="K511" s="14" t="s">
        <v>58</v>
      </c>
    </row>
    <row r="512" spans="1:11" ht="15.75" customHeight="1" x14ac:dyDescent="0.2">
      <c r="A512" s="14" t="s">
        <v>53</v>
      </c>
      <c r="B512" s="16" t="s">
        <v>988</v>
      </c>
      <c r="C512" s="14" t="s">
        <v>54</v>
      </c>
      <c r="D512" s="14" t="s">
        <v>1006</v>
      </c>
      <c r="E512" s="14" t="s">
        <v>1007</v>
      </c>
      <c r="F512" s="14" t="s">
        <v>14</v>
      </c>
      <c r="G512" s="14"/>
      <c r="H512" s="14" t="s">
        <v>1</v>
      </c>
      <c r="I512" s="14"/>
      <c r="J512" s="19" t="s">
        <v>57</v>
      </c>
      <c r="K512" s="14" t="s">
        <v>58</v>
      </c>
    </row>
    <row r="513" spans="1:11" ht="15.75" customHeight="1" x14ac:dyDescent="0.2">
      <c r="A513" s="14" t="s">
        <v>53</v>
      </c>
      <c r="B513" s="16" t="s">
        <v>988</v>
      </c>
      <c r="C513" s="14" t="s">
        <v>54</v>
      </c>
      <c r="D513" s="14" t="s">
        <v>1008</v>
      </c>
      <c r="E513" s="14" t="s">
        <v>1009</v>
      </c>
      <c r="F513" s="14" t="s">
        <v>8</v>
      </c>
      <c r="G513" s="14"/>
      <c r="H513" s="14" t="s">
        <v>1</v>
      </c>
      <c r="I513" s="14"/>
      <c r="J513" s="19" t="s">
        <v>57</v>
      </c>
      <c r="K513" s="14" t="s">
        <v>58</v>
      </c>
    </row>
    <row r="514" spans="1:11" ht="15.75" customHeight="1" x14ac:dyDescent="0.2">
      <c r="A514" s="14" t="s">
        <v>53</v>
      </c>
      <c r="B514" s="16" t="s">
        <v>988</v>
      </c>
      <c r="C514" s="14" t="s">
        <v>54</v>
      </c>
      <c r="D514" s="14" t="s">
        <v>1010</v>
      </c>
      <c r="E514" s="14" t="s">
        <v>1011</v>
      </c>
      <c r="F514" s="14" t="s">
        <v>12</v>
      </c>
      <c r="G514" s="14"/>
      <c r="H514" s="14" t="s">
        <v>1</v>
      </c>
      <c r="I514" s="14"/>
      <c r="J514" s="19" t="s">
        <v>57</v>
      </c>
      <c r="K514" s="14" t="s">
        <v>58</v>
      </c>
    </row>
    <row r="515" spans="1:11" ht="15.75" customHeight="1" x14ac:dyDescent="0.2">
      <c r="A515" s="14" t="s">
        <v>53</v>
      </c>
      <c r="B515" s="16" t="s">
        <v>989</v>
      </c>
      <c r="C515" s="14" t="s">
        <v>54</v>
      </c>
      <c r="D515" s="14" t="s">
        <v>1012</v>
      </c>
      <c r="E515" s="14" t="s">
        <v>1013</v>
      </c>
      <c r="F515" s="14" t="s">
        <v>17</v>
      </c>
      <c r="G515" s="14"/>
      <c r="H515" s="14" t="s">
        <v>1</v>
      </c>
      <c r="I515" s="14"/>
      <c r="J515" s="19" t="s">
        <v>57</v>
      </c>
      <c r="K515" s="14" t="s">
        <v>58</v>
      </c>
    </row>
    <row r="516" spans="1:11" ht="15.75" customHeight="1" x14ac:dyDescent="0.2">
      <c r="A516" s="14" t="s">
        <v>53</v>
      </c>
      <c r="B516" s="16" t="s">
        <v>990</v>
      </c>
      <c r="C516" s="14" t="s">
        <v>54</v>
      </c>
      <c r="D516" s="14" t="s">
        <v>1014</v>
      </c>
      <c r="E516" s="14" t="s">
        <v>1015</v>
      </c>
      <c r="F516" s="14" t="s">
        <v>17</v>
      </c>
      <c r="G516" s="14"/>
      <c r="H516" s="14" t="s">
        <v>1</v>
      </c>
      <c r="I516" s="14"/>
      <c r="J516" s="19" t="s">
        <v>57</v>
      </c>
      <c r="K516" s="14" t="s">
        <v>58</v>
      </c>
    </row>
    <row r="517" spans="1:11" ht="15.75" customHeight="1" x14ac:dyDescent="0.2">
      <c r="A517" s="14" t="s">
        <v>53</v>
      </c>
      <c r="B517" s="16" t="s">
        <v>991</v>
      </c>
      <c r="C517" s="14" t="s">
        <v>54</v>
      </c>
      <c r="D517" s="14" t="s">
        <v>1016</v>
      </c>
      <c r="E517" s="14" t="s">
        <v>1017</v>
      </c>
      <c r="F517" s="14" t="s">
        <v>1036</v>
      </c>
      <c r="G517" s="14"/>
      <c r="H517" s="14" t="s">
        <v>1</v>
      </c>
      <c r="I517" s="14"/>
      <c r="J517" s="19" t="s">
        <v>57</v>
      </c>
      <c r="K517" s="14" t="s">
        <v>58</v>
      </c>
    </row>
    <row r="518" spans="1:11" ht="15.75" customHeight="1" x14ac:dyDescent="0.2">
      <c r="A518" s="14" t="s">
        <v>53</v>
      </c>
      <c r="B518" s="16" t="s">
        <v>992</v>
      </c>
      <c r="C518" s="14" t="s">
        <v>54</v>
      </c>
      <c r="D518" s="14" t="s">
        <v>1018</v>
      </c>
      <c r="E518" s="14" t="s">
        <v>1019</v>
      </c>
      <c r="F518" s="14" t="s">
        <v>20</v>
      </c>
      <c r="G518" s="14"/>
      <c r="H518" s="14" t="s">
        <v>1</v>
      </c>
      <c r="I518" s="14"/>
      <c r="J518" s="19" t="s">
        <v>57</v>
      </c>
      <c r="K518" s="14" t="s">
        <v>58</v>
      </c>
    </row>
    <row r="519" spans="1:11" ht="15.75" customHeight="1" x14ac:dyDescent="0.2">
      <c r="A519" s="14" t="s">
        <v>53</v>
      </c>
      <c r="B519" s="16" t="s">
        <v>992</v>
      </c>
      <c r="C519" s="14" t="s">
        <v>54</v>
      </c>
      <c r="D519" s="14" t="s">
        <v>1020</v>
      </c>
      <c r="E519" s="14" t="s">
        <v>1021</v>
      </c>
      <c r="F519" s="14" t="s">
        <v>20</v>
      </c>
      <c r="G519" s="14"/>
      <c r="H519" s="14" t="s">
        <v>1</v>
      </c>
      <c r="I519" s="14"/>
      <c r="J519" s="19" t="s">
        <v>57</v>
      </c>
      <c r="K519" s="14" t="s">
        <v>58</v>
      </c>
    </row>
    <row r="520" spans="1:11" ht="15.75" customHeight="1" x14ac:dyDescent="0.2">
      <c r="A520" s="14" t="s">
        <v>53</v>
      </c>
      <c r="B520" s="16" t="s">
        <v>993</v>
      </c>
      <c r="C520" s="14" t="s">
        <v>54</v>
      </c>
      <c r="D520" s="14" t="s">
        <v>1022</v>
      </c>
      <c r="E520" s="14" t="s">
        <v>1023</v>
      </c>
      <c r="F520" s="14" t="s">
        <v>1036</v>
      </c>
      <c r="G520" s="14"/>
      <c r="H520" s="14" t="s">
        <v>1</v>
      </c>
      <c r="I520" s="14"/>
      <c r="J520" s="19" t="s">
        <v>57</v>
      </c>
      <c r="K520" s="14" t="s">
        <v>58</v>
      </c>
    </row>
    <row r="521" spans="1:11" ht="15.75" customHeight="1" x14ac:dyDescent="0.2">
      <c r="A521" s="14" t="s">
        <v>53</v>
      </c>
      <c r="B521" s="16" t="s">
        <v>994</v>
      </c>
      <c r="C521" s="14" t="s">
        <v>54</v>
      </c>
      <c r="D521" s="14" t="s">
        <v>1024</v>
      </c>
      <c r="E521" s="14" t="s">
        <v>1025</v>
      </c>
      <c r="F521" s="14" t="s">
        <v>19</v>
      </c>
      <c r="G521" s="14"/>
      <c r="H521" s="14" t="s">
        <v>1</v>
      </c>
      <c r="I521" s="14"/>
      <c r="J521" s="19" t="s">
        <v>57</v>
      </c>
      <c r="K521" s="14" t="s">
        <v>58</v>
      </c>
    </row>
    <row r="522" spans="1:11" ht="15.75" customHeight="1" x14ac:dyDescent="0.2">
      <c r="A522" s="14" t="s">
        <v>53</v>
      </c>
      <c r="B522" s="16" t="s">
        <v>995</v>
      </c>
      <c r="C522" s="14" t="s">
        <v>54</v>
      </c>
      <c r="D522" s="14" t="s">
        <v>1026</v>
      </c>
      <c r="E522" s="14" t="s">
        <v>1027</v>
      </c>
      <c r="F522" s="14" t="s">
        <v>12</v>
      </c>
      <c r="G522" s="14"/>
      <c r="H522" s="14" t="s">
        <v>1</v>
      </c>
      <c r="I522" s="14"/>
      <c r="J522" s="19" t="s">
        <v>57</v>
      </c>
      <c r="K522" s="14" t="s">
        <v>58</v>
      </c>
    </row>
    <row r="523" spans="1:11" ht="15.75" customHeight="1" x14ac:dyDescent="0.2">
      <c r="A523" s="14" t="s">
        <v>53</v>
      </c>
      <c r="B523" s="16" t="s">
        <v>996</v>
      </c>
      <c r="C523" s="14" t="s">
        <v>54</v>
      </c>
      <c r="D523" s="14" t="s">
        <v>1028</v>
      </c>
      <c r="E523" s="14" t="s">
        <v>1029</v>
      </c>
      <c r="F523" s="14" t="s">
        <v>16</v>
      </c>
      <c r="G523" s="14"/>
      <c r="H523" s="14" t="s">
        <v>1</v>
      </c>
      <c r="I523" s="14"/>
      <c r="J523" s="19" t="s">
        <v>57</v>
      </c>
      <c r="K523" s="14" t="s">
        <v>58</v>
      </c>
    </row>
    <row r="524" spans="1:11" ht="15.75" customHeight="1" x14ac:dyDescent="0.2">
      <c r="A524" s="14" t="s">
        <v>53</v>
      </c>
      <c r="B524" s="16" t="s">
        <v>996</v>
      </c>
      <c r="C524" s="14" t="s">
        <v>54</v>
      </c>
      <c r="D524" s="14" t="s">
        <v>1030</v>
      </c>
      <c r="E524" s="14" t="s">
        <v>1031</v>
      </c>
      <c r="F524" s="14" t="s">
        <v>17</v>
      </c>
      <c r="G524" s="14"/>
      <c r="H524" s="14" t="s">
        <v>1</v>
      </c>
      <c r="I524" s="14"/>
      <c r="J524" s="19" t="s">
        <v>57</v>
      </c>
      <c r="K524" s="14" t="s">
        <v>58</v>
      </c>
    </row>
    <row r="525" spans="1:11" ht="15.75" customHeight="1" x14ac:dyDescent="0.2">
      <c r="A525" s="14" t="s">
        <v>53</v>
      </c>
      <c r="B525" s="16" t="s">
        <v>988</v>
      </c>
      <c r="C525" s="14" t="s">
        <v>54</v>
      </c>
      <c r="D525" s="14" t="s">
        <v>1032</v>
      </c>
      <c r="E525" s="14" t="s">
        <v>1033</v>
      </c>
      <c r="F525" s="14" t="s">
        <v>12</v>
      </c>
      <c r="G525" s="14"/>
      <c r="H525" s="14" t="s">
        <v>1</v>
      </c>
      <c r="I525" s="14"/>
      <c r="J525" s="19" t="s">
        <v>57</v>
      </c>
      <c r="K525" s="14" t="s">
        <v>58</v>
      </c>
    </row>
    <row r="526" spans="1:11" ht="15.75" customHeight="1" x14ac:dyDescent="0.2">
      <c r="A526" s="14" t="s">
        <v>53</v>
      </c>
      <c r="B526" s="16" t="s">
        <v>988</v>
      </c>
      <c r="C526" s="14" t="s">
        <v>54</v>
      </c>
      <c r="D526" s="14" t="s">
        <v>856</v>
      </c>
      <c r="E526" s="14" t="s">
        <v>857</v>
      </c>
      <c r="F526" s="14" t="s">
        <v>10</v>
      </c>
      <c r="G526" s="14"/>
      <c r="H526" s="14" t="s">
        <v>1</v>
      </c>
      <c r="I526" s="14"/>
      <c r="J526" s="19" t="s">
        <v>57</v>
      </c>
      <c r="K526" s="14" t="s">
        <v>58</v>
      </c>
    </row>
    <row r="527" spans="1:11" ht="15.75" customHeight="1" x14ac:dyDescent="0.2">
      <c r="A527" s="14" t="s">
        <v>53</v>
      </c>
      <c r="B527" s="16" t="s">
        <v>986</v>
      </c>
      <c r="C527" s="14" t="s">
        <v>352</v>
      </c>
      <c r="D527" s="14" t="s">
        <v>1034</v>
      </c>
      <c r="E527" s="14" t="s">
        <v>1035</v>
      </c>
      <c r="F527" s="14" t="s">
        <v>14</v>
      </c>
      <c r="G527" s="14"/>
      <c r="H527" s="14" t="s">
        <v>1</v>
      </c>
      <c r="I527" s="14"/>
      <c r="J527" s="19" t="s">
        <v>57</v>
      </c>
      <c r="K527" s="14" t="s">
        <v>58</v>
      </c>
    </row>
    <row r="528" spans="1:11" ht="15.75" customHeight="1" x14ac:dyDescent="0.2">
      <c r="A528" s="14" t="s">
        <v>53</v>
      </c>
      <c r="B528" s="16" t="s">
        <v>987</v>
      </c>
      <c r="C528" s="14" t="s">
        <v>352</v>
      </c>
      <c r="D528" s="14" t="s">
        <v>454</v>
      </c>
      <c r="E528" s="14" t="s">
        <v>455</v>
      </c>
      <c r="F528" s="14" t="s">
        <v>20</v>
      </c>
      <c r="G528" s="14"/>
      <c r="H528" s="14" t="s">
        <v>1</v>
      </c>
      <c r="I528" s="14"/>
      <c r="J528" s="19" t="s">
        <v>57</v>
      </c>
      <c r="K528" s="14" t="s">
        <v>58</v>
      </c>
    </row>
    <row r="529" spans="1:11" ht="15.75" customHeight="1" x14ac:dyDescent="0.2">
      <c r="A529" s="14" t="s">
        <v>53</v>
      </c>
      <c r="B529" s="16" t="s">
        <v>997</v>
      </c>
      <c r="C529" s="14" t="s">
        <v>352</v>
      </c>
      <c r="D529" s="14" t="s">
        <v>330</v>
      </c>
      <c r="E529" s="14" t="s">
        <v>331</v>
      </c>
      <c r="F529" s="14" t="s">
        <v>11</v>
      </c>
      <c r="G529" s="14"/>
      <c r="H529" s="14" t="s">
        <v>1</v>
      </c>
      <c r="I529" s="14"/>
      <c r="J529" s="19" t="s">
        <v>57</v>
      </c>
      <c r="K529" s="14" t="s">
        <v>58</v>
      </c>
    </row>
    <row r="530" spans="1:11" ht="15.75" customHeight="1" x14ac:dyDescent="0.2">
      <c r="A530" s="14" t="s">
        <v>53</v>
      </c>
      <c r="B530" s="16" t="s">
        <v>989</v>
      </c>
      <c r="C530" s="14" t="s">
        <v>54</v>
      </c>
      <c r="D530" s="14" t="s">
        <v>1037</v>
      </c>
      <c r="E530" s="14" t="s">
        <v>1038</v>
      </c>
      <c r="F530" s="14" t="s">
        <v>11</v>
      </c>
      <c r="G530" s="14"/>
      <c r="H530" s="14" t="s">
        <v>0</v>
      </c>
      <c r="I530" s="14"/>
      <c r="J530" s="19" t="s">
        <v>57</v>
      </c>
      <c r="K530" s="14" t="s">
        <v>58</v>
      </c>
    </row>
    <row r="531" spans="1:11" ht="15.75" customHeight="1" x14ac:dyDescent="0.2">
      <c r="A531" s="14" t="s">
        <v>53</v>
      </c>
      <c r="B531" s="16" t="s">
        <v>997</v>
      </c>
      <c r="C531" s="14" t="s">
        <v>54</v>
      </c>
      <c r="D531" s="14" t="s">
        <v>1039</v>
      </c>
      <c r="E531" s="14" t="s">
        <v>1040</v>
      </c>
      <c r="F531" s="14" t="s">
        <v>1036</v>
      </c>
      <c r="G531" s="14"/>
      <c r="H531" s="14" t="s">
        <v>0</v>
      </c>
      <c r="I531" s="14"/>
      <c r="J531" s="19" t="s">
        <v>57</v>
      </c>
      <c r="K531" s="14" t="s">
        <v>58</v>
      </c>
    </row>
    <row r="532" spans="1:11" ht="15.75" customHeight="1" x14ac:dyDescent="0.2">
      <c r="A532" s="14" t="s">
        <v>53</v>
      </c>
      <c r="B532" s="16">
        <v>45006</v>
      </c>
      <c r="C532" s="14" t="s">
        <v>54</v>
      </c>
      <c r="D532" s="23" t="s">
        <v>1041</v>
      </c>
      <c r="E532" s="14" t="s">
        <v>1042</v>
      </c>
      <c r="F532" s="14" t="s">
        <v>1036</v>
      </c>
      <c r="G532" s="14"/>
      <c r="H532" s="24" t="s">
        <v>0</v>
      </c>
      <c r="I532" s="14"/>
      <c r="J532" s="19" t="s">
        <v>57</v>
      </c>
      <c r="K532" s="14" t="s">
        <v>58</v>
      </c>
    </row>
    <row r="533" spans="1:11" ht="15.75" customHeight="1" x14ac:dyDescent="0.2">
      <c r="A533" s="14" t="s">
        <v>53</v>
      </c>
      <c r="B533" s="16">
        <v>45006</v>
      </c>
      <c r="C533" s="14" t="s">
        <v>54</v>
      </c>
      <c r="D533" s="14" t="s">
        <v>1043</v>
      </c>
      <c r="E533" s="14" t="s">
        <v>1044</v>
      </c>
      <c r="F533" s="24" t="s">
        <v>10</v>
      </c>
      <c r="G533" s="14"/>
      <c r="H533" s="24" t="s">
        <v>0</v>
      </c>
      <c r="I533" s="14"/>
      <c r="J533" s="19" t="s">
        <v>57</v>
      </c>
      <c r="K533" s="24" t="s">
        <v>58</v>
      </c>
    </row>
    <row r="534" spans="1:11" ht="15.75" customHeight="1" x14ac:dyDescent="0.2">
      <c r="A534" s="14"/>
      <c r="B534" s="16"/>
      <c r="C534" s="14"/>
      <c r="D534" s="14"/>
      <c r="E534" s="14"/>
      <c r="F534" s="14"/>
      <c r="G534" s="14"/>
      <c r="H534" s="14"/>
      <c r="I534" s="14"/>
      <c r="J534" s="14"/>
      <c r="K534" s="14"/>
    </row>
    <row r="535" spans="1:11" ht="15.75" customHeight="1" x14ac:dyDescent="0.2">
      <c r="A535" s="14"/>
      <c r="B535" s="16"/>
      <c r="C535" s="14"/>
      <c r="D535" s="14"/>
      <c r="E535" s="14"/>
      <c r="F535" s="14"/>
      <c r="G535" s="14"/>
      <c r="H535" s="14"/>
      <c r="I535" s="14"/>
      <c r="J535" s="14"/>
      <c r="K535" s="14"/>
    </row>
    <row r="536" spans="1:11" ht="15.75" customHeight="1" x14ac:dyDescent="0.2">
      <c r="A536" s="14"/>
      <c r="B536" s="16"/>
      <c r="C536" s="14"/>
      <c r="D536" s="14"/>
      <c r="E536" s="14"/>
      <c r="F536" s="14"/>
      <c r="G536" s="14"/>
      <c r="H536" s="14"/>
      <c r="I536" s="14"/>
      <c r="J536" s="14"/>
      <c r="K536" s="14"/>
    </row>
    <row r="537" spans="1:11" ht="15.75" customHeight="1" x14ac:dyDescent="0.2">
      <c r="A537" s="14"/>
      <c r="B537" s="16"/>
      <c r="C537" s="14"/>
      <c r="D537" s="14"/>
      <c r="E537" s="14"/>
      <c r="F537" s="14"/>
      <c r="G537" s="14"/>
      <c r="H537" s="14"/>
      <c r="I537" s="14"/>
      <c r="J537" s="14"/>
      <c r="K537" s="14"/>
    </row>
    <row r="538" spans="1:11" ht="15.75" customHeight="1" x14ac:dyDescent="0.2">
      <c r="A538" s="14"/>
      <c r="B538" s="16"/>
      <c r="C538" s="14"/>
      <c r="D538" s="14"/>
      <c r="E538" s="14"/>
      <c r="F538" s="14"/>
      <c r="G538" s="14"/>
      <c r="H538" s="14"/>
      <c r="I538" s="14"/>
      <c r="J538" s="14"/>
      <c r="K538" s="14"/>
    </row>
    <row r="539" spans="1:11" ht="15.75" customHeight="1" x14ac:dyDescent="0.2">
      <c r="A539" s="14"/>
      <c r="B539" s="16"/>
      <c r="C539" s="14"/>
      <c r="D539" s="14"/>
      <c r="E539" s="14"/>
      <c r="F539" s="14"/>
      <c r="G539" s="14"/>
      <c r="H539" s="14"/>
      <c r="I539" s="14"/>
      <c r="J539" s="14"/>
      <c r="K539" s="14"/>
    </row>
    <row r="540" spans="1:11" ht="15.75" customHeight="1" x14ac:dyDescent="0.2">
      <c r="A540" s="14"/>
      <c r="B540" s="16"/>
      <c r="C540" s="14"/>
      <c r="D540" s="14"/>
      <c r="E540" s="14"/>
      <c r="F540" s="14"/>
      <c r="G540" s="14"/>
      <c r="H540" s="14"/>
      <c r="I540" s="14"/>
      <c r="J540" s="14"/>
      <c r="K540" s="14"/>
    </row>
    <row r="541" spans="1:11" ht="15.75" customHeight="1" x14ac:dyDescent="0.2">
      <c r="A541" s="14"/>
      <c r="B541" s="16"/>
      <c r="C541" s="14"/>
      <c r="D541" s="14"/>
      <c r="E541" s="14"/>
      <c r="F541" s="14"/>
      <c r="G541" s="14"/>
      <c r="H541" s="14"/>
      <c r="I541" s="14"/>
      <c r="J541" s="14"/>
      <c r="K541" s="14"/>
    </row>
    <row r="542" spans="1:11" ht="15.75" customHeight="1" x14ac:dyDescent="0.2">
      <c r="A542" s="14"/>
      <c r="B542" s="16"/>
      <c r="C542" s="14"/>
      <c r="D542" s="14"/>
      <c r="E542" s="14"/>
      <c r="F542" s="14"/>
      <c r="G542" s="14"/>
      <c r="H542" s="14"/>
      <c r="I542" s="14"/>
      <c r="J542" s="14"/>
      <c r="K542" s="14"/>
    </row>
    <row r="543" spans="1:11" ht="15.75" customHeight="1" x14ac:dyDescent="0.2">
      <c r="A543" s="14"/>
      <c r="B543" s="16"/>
      <c r="C543" s="14"/>
      <c r="D543" s="14"/>
      <c r="E543" s="14"/>
      <c r="F543" s="14"/>
      <c r="G543" s="14"/>
      <c r="H543" s="14"/>
      <c r="I543" s="14"/>
      <c r="J543" s="14"/>
      <c r="K543" s="14"/>
    </row>
    <row r="544" spans="1:11" ht="15.75" customHeight="1" x14ac:dyDescent="0.2">
      <c r="A544" s="14"/>
      <c r="B544" s="16"/>
      <c r="C544" s="14"/>
      <c r="D544" s="14"/>
      <c r="E544" s="14"/>
      <c r="F544" s="14"/>
      <c r="G544" s="14"/>
      <c r="H544" s="14"/>
      <c r="I544" s="14"/>
      <c r="J544" s="14"/>
      <c r="K544" s="14"/>
    </row>
    <row r="545" spans="1:11" ht="15.75" customHeight="1" x14ac:dyDescent="0.2">
      <c r="A545" s="14"/>
      <c r="B545" s="16"/>
      <c r="C545" s="14"/>
      <c r="D545" s="14"/>
      <c r="E545" s="14"/>
      <c r="F545" s="14"/>
      <c r="G545" s="14"/>
      <c r="H545" s="14"/>
      <c r="I545" s="14"/>
      <c r="J545" s="14"/>
      <c r="K545" s="14"/>
    </row>
    <row r="546" spans="1:11" ht="15.75" customHeight="1" x14ac:dyDescent="0.2">
      <c r="A546" s="14"/>
      <c r="B546" s="16"/>
      <c r="C546" s="14"/>
      <c r="D546" s="14"/>
      <c r="E546" s="14"/>
      <c r="F546" s="14"/>
      <c r="G546" s="14"/>
      <c r="H546" s="14"/>
      <c r="I546" s="14"/>
      <c r="J546" s="14"/>
      <c r="K546" s="14"/>
    </row>
    <row r="547" spans="1:11" ht="15.75" customHeight="1" x14ac:dyDescent="0.2">
      <c r="A547" s="14"/>
      <c r="B547" s="16"/>
      <c r="C547" s="14"/>
      <c r="D547" s="14"/>
      <c r="E547" s="14"/>
      <c r="F547" s="14"/>
      <c r="G547" s="14"/>
      <c r="H547" s="14"/>
      <c r="I547" s="14"/>
      <c r="J547" s="14"/>
      <c r="K547" s="14"/>
    </row>
    <row r="548" spans="1:11" ht="15.75" customHeight="1" x14ac:dyDescent="0.2">
      <c r="A548" s="14"/>
      <c r="B548" s="16"/>
      <c r="C548" s="14"/>
      <c r="D548" s="14"/>
      <c r="E548" s="14"/>
      <c r="F548" s="14"/>
      <c r="G548" s="14"/>
      <c r="H548" s="14"/>
      <c r="I548" s="14"/>
      <c r="J548" s="14"/>
      <c r="K548" s="14"/>
    </row>
    <row r="549" spans="1:11" ht="15.75" customHeight="1" x14ac:dyDescent="0.2">
      <c r="A549" s="14"/>
      <c r="B549" s="16"/>
      <c r="C549" s="14"/>
      <c r="D549" s="14"/>
      <c r="E549" s="14"/>
      <c r="F549" s="14"/>
      <c r="G549" s="14"/>
      <c r="H549" s="14"/>
      <c r="I549" s="14"/>
      <c r="J549" s="14"/>
      <c r="K549" s="14"/>
    </row>
    <row r="550" spans="1:11" ht="15.75" customHeight="1" x14ac:dyDescent="0.2">
      <c r="A550" s="14"/>
      <c r="B550" s="16"/>
      <c r="C550" s="14"/>
      <c r="D550" s="14"/>
      <c r="E550" s="14"/>
      <c r="F550" s="14"/>
      <c r="G550" s="14"/>
      <c r="H550" s="14"/>
      <c r="I550" s="14"/>
      <c r="J550" s="14"/>
      <c r="K550" s="14"/>
    </row>
    <row r="551" spans="1:11" ht="15.75" customHeight="1" x14ac:dyDescent="0.2">
      <c r="A551" s="14"/>
      <c r="B551" s="16"/>
      <c r="C551" s="14"/>
      <c r="D551" s="14"/>
      <c r="E551" s="14"/>
      <c r="F551" s="14"/>
      <c r="G551" s="14"/>
      <c r="H551" s="14"/>
      <c r="I551" s="14"/>
      <c r="J551" s="14"/>
      <c r="K551" s="14"/>
    </row>
    <row r="552" spans="1:11" ht="15.75" customHeight="1" x14ac:dyDescent="0.2">
      <c r="A552" s="14"/>
      <c r="B552" s="16"/>
      <c r="C552" s="14"/>
      <c r="D552" s="14"/>
      <c r="E552" s="14"/>
      <c r="F552" s="14"/>
      <c r="G552" s="14"/>
      <c r="H552" s="14"/>
      <c r="I552" s="14"/>
      <c r="J552" s="14"/>
      <c r="K552" s="14"/>
    </row>
    <row r="553" spans="1:11" ht="15.75" customHeight="1" x14ac:dyDescent="0.2">
      <c r="A553" s="14"/>
      <c r="B553" s="16"/>
      <c r="C553" s="14"/>
      <c r="D553" s="14"/>
      <c r="E553" s="14"/>
      <c r="F553" s="14"/>
      <c r="G553" s="14"/>
      <c r="H553" s="14"/>
      <c r="I553" s="14"/>
      <c r="J553" s="14"/>
      <c r="K553" s="14"/>
    </row>
    <row r="554" spans="1:11" ht="15.75" customHeight="1" x14ac:dyDescent="0.2">
      <c r="A554" s="14"/>
      <c r="B554" s="16"/>
      <c r="C554" s="14"/>
      <c r="D554" s="14"/>
      <c r="E554" s="14"/>
      <c r="F554" s="14"/>
      <c r="G554" s="14"/>
      <c r="H554" s="14"/>
      <c r="I554" s="14"/>
      <c r="J554" s="14"/>
      <c r="K554" s="14"/>
    </row>
    <row r="555" spans="1:11" ht="15.75" customHeight="1" x14ac:dyDescent="0.2">
      <c r="A555" s="14"/>
      <c r="B555" s="16"/>
      <c r="C555" s="14"/>
      <c r="D555" s="14"/>
      <c r="E555" s="14"/>
      <c r="F555" s="14"/>
      <c r="G555" s="14"/>
      <c r="H555" s="14"/>
      <c r="I555" s="14"/>
      <c r="J555" s="14"/>
      <c r="K555" s="14"/>
    </row>
    <row r="556" spans="1:11" ht="15.75" customHeight="1" x14ac:dyDescent="0.2">
      <c r="A556" s="14"/>
      <c r="B556" s="16"/>
      <c r="C556" s="14"/>
      <c r="D556" s="14"/>
      <c r="E556" s="14"/>
      <c r="F556" s="14"/>
      <c r="G556" s="14"/>
      <c r="H556" s="14"/>
      <c r="I556" s="14"/>
      <c r="J556" s="14"/>
      <c r="K556" s="14"/>
    </row>
    <row r="557" spans="1:11" ht="15.75" customHeight="1" x14ac:dyDescent="0.2">
      <c r="A557" s="14"/>
      <c r="B557" s="16"/>
      <c r="C557" s="14"/>
      <c r="D557" s="14"/>
      <c r="E557" s="14"/>
      <c r="F557" s="14"/>
      <c r="G557" s="14"/>
      <c r="H557" s="14"/>
      <c r="I557" s="14"/>
      <c r="J557" s="14"/>
      <c r="K557" s="14"/>
    </row>
    <row r="558" spans="1:11" ht="15.75" customHeight="1" x14ac:dyDescent="0.2">
      <c r="A558" s="14"/>
      <c r="B558" s="16"/>
      <c r="C558" s="14"/>
      <c r="D558" s="14"/>
      <c r="E558" s="14"/>
      <c r="F558" s="14"/>
      <c r="G558" s="14"/>
      <c r="H558" s="14"/>
      <c r="I558" s="14"/>
      <c r="J558" s="14"/>
      <c r="K558" s="14"/>
    </row>
    <row r="559" spans="1:11" ht="15.75" customHeight="1" x14ac:dyDescent="0.2">
      <c r="A559" s="14"/>
      <c r="B559" s="16"/>
      <c r="C559" s="14"/>
      <c r="D559" s="14"/>
      <c r="E559" s="14"/>
      <c r="F559" s="14"/>
      <c r="G559" s="14"/>
      <c r="H559" s="14"/>
      <c r="I559" s="14"/>
      <c r="J559" s="14"/>
      <c r="K559" s="14"/>
    </row>
    <row r="560" spans="1:11" ht="15.75" customHeight="1" x14ac:dyDescent="0.2">
      <c r="A560" s="14"/>
      <c r="B560" s="16"/>
      <c r="C560" s="14"/>
      <c r="D560" s="14"/>
      <c r="E560" s="14"/>
      <c r="F560" s="14"/>
      <c r="G560" s="14"/>
      <c r="H560" s="14"/>
      <c r="I560" s="14"/>
      <c r="J560" s="14"/>
      <c r="K560" s="14"/>
    </row>
    <row r="561" spans="1:11" ht="15.75" customHeight="1" x14ac:dyDescent="0.2">
      <c r="A561" s="14"/>
      <c r="B561" s="16"/>
      <c r="C561" s="14"/>
      <c r="D561" s="14"/>
      <c r="E561" s="14"/>
      <c r="F561" s="14"/>
      <c r="G561" s="14"/>
      <c r="H561" s="14"/>
      <c r="I561" s="14"/>
      <c r="J561" s="14"/>
      <c r="K561" s="14"/>
    </row>
    <row r="562" spans="1:11" ht="15.75" customHeight="1" x14ac:dyDescent="0.2">
      <c r="A562" s="14"/>
      <c r="B562" s="16"/>
      <c r="C562" s="14"/>
      <c r="D562" s="14"/>
      <c r="E562" s="14"/>
      <c r="F562" s="14"/>
      <c r="G562" s="14"/>
      <c r="H562" s="14"/>
      <c r="I562" s="14"/>
      <c r="J562" s="14"/>
      <c r="K562" s="14"/>
    </row>
    <row r="563" spans="1:11" ht="15.75" customHeight="1" x14ac:dyDescent="0.2">
      <c r="A563" s="14"/>
      <c r="B563" s="16"/>
      <c r="C563" s="14"/>
      <c r="D563" s="14"/>
      <c r="E563" s="14"/>
      <c r="F563" s="14"/>
      <c r="G563" s="14"/>
      <c r="H563" s="14"/>
      <c r="I563" s="14"/>
      <c r="J563" s="14"/>
      <c r="K563" s="14"/>
    </row>
    <row r="564" spans="1:11" ht="15.75" customHeight="1" x14ac:dyDescent="0.2">
      <c r="A564" s="14"/>
      <c r="B564" s="16"/>
      <c r="C564" s="14"/>
      <c r="D564" s="14"/>
      <c r="E564" s="14"/>
      <c r="F564" s="14"/>
      <c r="G564" s="14"/>
      <c r="H564" s="14"/>
      <c r="I564" s="14"/>
      <c r="J564" s="14"/>
      <c r="K564" s="14"/>
    </row>
    <row r="565" spans="1:11" ht="15.75" customHeight="1" x14ac:dyDescent="0.2">
      <c r="A565" s="14"/>
      <c r="B565" s="16"/>
      <c r="C565" s="14"/>
      <c r="D565" s="14"/>
      <c r="E565" s="14"/>
      <c r="F565" s="14"/>
      <c r="G565" s="14"/>
      <c r="H565" s="14"/>
      <c r="I565" s="14"/>
      <c r="J565" s="14"/>
      <c r="K565" s="14"/>
    </row>
    <row r="566" spans="1:11" ht="15.75" customHeight="1" x14ac:dyDescent="0.2">
      <c r="A566" s="14"/>
      <c r="B566" s="16"/>
      <c r="C566" s="14"/>
      <c r="D566" s="14"/>
      <c r="E566" s="14"/>
      <c r="F566" s="14"/>
      <c r="G566" s="14"/>
      <c r="H566" s="14"/>
      <c r="I566" s="14"/>
      <c r="J566" s="14"/>
      <c r="K566" s="14"/>
    </row>
    <row r="567" spans="1:11" ht="15.75" customHeight="1" x14ac:dyDescent="0.2">
      <c r="A567" s="14"/>
      <c r="B567" s="16"/>
      <c r="C567" s="14"/>
      <c r="D567" s="14"/>
      <c r="E567" s="14"/>
      <c r="F567" s="14"/>
      <c r="G567" s="14"/>
      <c r="H567" s="14"/>
      <c r="I567" s="14"/>
      <c r="J567" s="14"/>
      <c r="K567" s="14"/>
    </row>
    <row r="568" spans="1:11" ht="15.75" customHeight="1" x14ac:dyDescent="0.2">
      <c r="A568" s="14"/>
      <c r="B568" s="16"/>
      <c r="C568" s="14"/>
      <c r="D568" s="14"/>
      <c r="E568" s="14"/>
      <c r="F568" s="14"/>
      <c r="G568" s="14"/>
      <c r="H568" s="14"/>
      <c r="I568" s="14"/>
      <c r="J568" s="14"/>
      <c r="K568" s="14"/>
    </row>
    <row r="569" spans="1:11" ht="15.75" customHeight="1" x14ac:dyDescent="0.2">
      <c r="A569" s="14"/>
      <c r="B569" s="16"/>
      <c r="C569" s="14"/>
      <c r="D569" s="14"/>
      <c r="E569" s="14"/>
      <c r="F569" s="14"/>
      <c r="G569" s="14"/>
      <c r="H569" s="14"/>
      <c r="I569" s="14"/>
      <c r="J569" s="14"/>
      <c r="K569" s="14"/>
    </row>
    <row r="570" spans="1:11" ht="15.75" customHeight="1" x14ac:dyDescent="0.2">
      <c r="A570" s="14"/>
      <c r="B570" s="16"/>
      <c r="C570" s="14"/>
      <c r="D570" s="14"/>
      <c r="E570" s="14"/>
      <c r="F570" s="14"/>
      <c r="G570" s="14"/>
      <c r="H570" s="14"/>
      <c r="I570" s="14"/>
      <c r="J570" s="14"/>
      <c r="K570" s="14"/>
    </row>
    <row r="571" spans="1:11" ht="15.75" customHeight="1" x14ac:dyDescent="0.2">
      <c r="A571" s="14"/>
      <c r="B571" s="16"/>
      <c r="C571" s="14"/>
      <c r="D571" s="14"/>
      <c r="E571" s="14"/>
      <c r="F571" s="14"/>
      <c r="G571" s="14"/>
      <c r="H571" s="14"/>
      <c r="I571" s="14"/>
      <c r="J571" s="14"/>
      <c r="K571" s="14"/>
    </row>
    <row r="572" spans="1:11" ht="15.75" customHeight="1" x14ac:dyDescent="0.2">
      <c r="A572" s="14"/>
      <c r="B572" s="16"/>
      <c r="C572" s="14"/>
      <c r="D572" s="14"/>
      <c r="E572" s="14"/>
      <c r="F572" s="14"/>
      <c r="G572" s="14"/>
      <c r="H572" s="14"/>
      <c r="I572" s="14"/>
      <c r="J572" s="14"/>
      <c r="K572" s="14"/>
    </row>
    <row r="573" spans="1:11" ht="15.75" customHeight="1" x14ac:dyDescent="0.2">
      <c r="A573" s="14"/>
      <c r="B573" s="16"/>
      <c r="C573" s="14"/>
      <c r="D573" s="14"/>
      <c r="E573" s="14"/>
      <c r="F573" s="14"/>
      <c r="G573" s="14"/>
      <c r="H573" s="14"/>
      <c r="I573" s="14"/>
      <c r="J573" s="14"/>
      <c r="K573" s="14"/>
    </row>
    <row r="574" spans="1:11" ht="15.75" customHeight="1" x14ac:dyDescent="0.2">
      <c r="A574" s="14"/>
      <c r="B574" s="16"/>
      <c r="C574" s="14"/>
      <c r="D574" s="14"/>
      <c r="E574" s="14"/>
      <c r="F574" s="14"/>
      <c r="G574" s="14"/>
      <c r="H574" s="14"/>
      <c r="I574" s="14"/>
      <c r="J574" s="14"/>
      <c r="K574" s="14"/>
    </row>
    <row r="575" spans="1:11" ht="15.75" customHeight="1" x14ac:dyDescent="0.2">
      <c r="A575" s="14"/>
      <c r="B575" s="16"/>
      <c r="C575" s="14"/>
      <c r="D575" s="14"/>
      <c r="E575" s="14"/>
      <c r="F575" s="14"/>
      <c r="G575" s="14"/>
      <c r="H575" s="14"/>
      <c r="I575" s="14"/>
      <c r="J575" s="14"/>
      <c r="K575" s="14"/>
    </row>
    <row r="576" spans="1:11" ht="15.75" customHeight="1" x14ac:dyDescent="0.2">
      <c r="A576" s="14"/>
      <c r="B576" s="16"/>
      <c r="C576" s="14"/>
      <c r="D576" s="14"/>
      <c r="E576" s="14"/>
      <c r="F576" s="14"/>
      <c r="G576" s="14"/>
      <c r="H576" s="14"/>
      <c r="I576" s="14"/>
      <c r="J576" s="14"/>
      <c r="K576" s="14"/>
    </row>
    <row r="577" spans="1:11" ht="15.75" customHeight="1" x14ac:dyDescent="0.2">
      <c r="A577" s="14"/>
      <c r="B577" s="16"/>
      <c r="C577" s="14"/>
      <c r="D577" s="14"/>
      <c r="E577" s="14"/>
      <c r="F577" s="14"/>
      <c r="G577" s="14"/>
      <c r="H577" s="14"/>
      <c r="I577" s="14"/>
      <c r="J577" s="14"/>
      <c r="K577" s="14"/>
    </row>
    <row r="578" spans="1:11" ht="15.75" customHeight="1" x14ac:dyDescent="0.2">
      <c r="A578" s="14"/>
      <c r="B578" s="16"/>
      <c r="C578" s="14"/>
      <c r="D578" s="14"/>
      <c r="E578" s="14"/>
      <c r="F578" s="14"/>
      <c r="G578" s="14"/>
      <c r="H578" s="14"/>
      <c r="I578" s="14"/>
      <c r="J578" s="14"/>
      <c r="K578" s="14"/>
    </row>
    <row r="579" spans="1:11" ht="15.75" customHeight="1" x14ac:dyDescent="0.2">
      <c r="A579" s="14"/>
      <c r="B579" s="16"/>
      <c r="C579" s="14"/>
      <c r="D579" s="14"/>
      <c r="E579" s="14"/>
      <c r="F579" s="14"/>
      <c r="G579" s="14"/>
      <c r="H579" s="14"/>
      <c r="I579" s="14"/>
      <c r="J579" s="14"/>
      <c r="K579" s="14"/>
    </row>
    <row r="580" spans="1:11" ht="15.75" customHeight="1" x14ac:dyDescent="0.2">
      <c r="A580" s="14"/>
      <c r="B580" s="16"/>
      <c r="C580" s="14"/>
      <c r="D580" s="14"/>
      <c r="E580" s="14"/>
      <c r="F580" s="14"/>
      <c r="G580" s="14"/>
      <c r="H580" s="14"/>
      <c r="I580" s="14"/>
      <c r="J580" s="14"/>
      <c r="K580" s="14"/>
    </row>
    <row r="581" spans="1:11" ht="15.75" customHeight="1" x14ac:dyDescent="0.2">
      <c r="A581" s="14"/>
      <c r="B581" s="16"/>
      <c r="C581" s="14"/>
      <c r="D581" s="14"/>
      <c r="E581" s="14"/>
      <c r="F581" s="14"/>
      <c r="G581" s="14"/>
      <c r="H581" s="14"/>
      <c r="I581" s="14"/>
      <c r="J581" s="14"/>
      <c r="K581" s="14"/>
    </row>
    <row r="582" spans="1:11" ht="15.75" customHeight="1" x14ac:dyDescent="0.2">
      <c r="A582" s="14"/>
      <c r="B582" s="16"/>
      <c r="C582" s="14"/>
      <c r="D582" s="14"/>
      <c r="E582" s="14"/>
      <c r="F582" s="14"/>
      <c r="G582" s="14"/>
      <c r="H582" s="14"/>
      <c r="I582" s="14"/>
      <c r="J582" s="14"/>
      <c r="K582" s="14"/>
    </row>
    <row r="583" spans="1:11" ht="15.75" customHeight="1" x14ac:dyDescent="0.2">
      <c r="A583" s="14"/>
      <c r="B583" s="16"/>
      <c r="C583" s="14"/>
      <c r="D583" s="14"/>
      <c r="E583" s="14"/>
      <c r="F583" s="14"/>
      <c r="G583" s="14"/>
      <c r="H583" s="14"/>
      <c r="I583" s="14"/>
      <c r="J583" s="14"/>
      <c r="K583" s="14"/>
    </row>
    <row r="584" spans="1:11" ht="15.75" customHeight="1" x14ac:dyDescent="0.2">
      <c r="A584" s="14"/>
      <c r="B584" s="16"/>
      <c r="C584" s="14"/>
      <c r="D584" s="14"/>
      <c r="E584" s="14"/>
      <c r="F584" s="14"/>
      <c r="G584" s="14"/>
      <c r="H584" s="14"/>
      <c r="I584" s="14"/>
      <c r="J584" s="14"/>
      <c r="K584" s="14"/>
    </row>
    <row r="585" spans="1:11" ht="15.75" customHeight="1" x14ac:dyDescent="0.2">
      <c r="A585" s="14"/>
      <c r="B585" s="16"/>
      <c r="C585" s="14"/>
      <c r="D585" s="14"/>
      <c r="E585" s="14"/>
      <c r="F585" s="14"/>
      <c r="G585" s="14"/>
      <c r="H585" s="14"/>
      <c r="I585" s="14"/>
      <c r="J585" s="14"/>
      <c r="K585" s="14"/>
    </row>
    <row r="586" spans="1:11" ht="15.75" customHeight="1" x14ac:dyDescent="0.2">
      <c r="A586" s="14"/>
      <c r="B586" s="16"/>
      <c r="C586" s="14"/>
      <c r="D586" s="14"/>
      <c r="E586" s="14"/>
      <c r="F586" s="14"/>
      <c r="G586" s="14"/>
      <c r="H586" s="14"/>
      <c r="I586" s="14"/>
      <c r="J586" s="14"/>
      <c r="K586" s="14"/>
    </row>
    <row r="587" spans="1:11" ht="15.75" customHeight="1" x14ac:dyDescent="0.2">
      <c r="A587" s="14"/>
      <c r="B587" s="16"/>
      <c r="C587" s="14"/>
      <c r="D587" s="14"/>
      <c r="E587" s="14"/>
      <c r="F587" s="14"/>
      <c r="G587" s="14"/>
      <c r="H587" s="14"/>
      <c r="I587" s="14"/>
      <c r="J587" s="14"/>
      <c r="K587" s="14"/>
    </row>
    <row r="588" spans="1:11" ht="15.75" customHeight="1" x14ac:dyDescent="0.2">
      <c r="A588" s="14"/>
      <c r="B588" s="16"/>
      <c r="C588" s="14"/>
      <c r="D588" s="14"/>
      <c r="E588" s="14"/>
      <c r="F588" s="14"/>
      <c r="G588" s="14"/>
      <c r="H588" s="14"/>
      <c r="I588" s="14"/>
      <c r="J588" s="14"/>
      <c r="K588" s="14"/>
    </row>
    <row r="589" spans="1:11" ht="15.75" customHeight="1" x14ac:dyDescent="0.2">
      <c r="A589" s="14"/>
      <c r="B589" s="16"/>
      <c r="C589" s="14"/>
      <c r="D589" s="14"/>
      <c r="E589" s="14"/>
      <c r="F589" s="14"/>
      <c r="G589" s="14"/>
      <c r="H589" s="14"/>
      <c r="I589" s="14"/>
      <c r="J589" s="14"/>
      <c r="K589" s="14"/>
    </row>
    <row r="590" spans="1:11" ht="15.75" customHeight="1" x14ac:dyDescent="0.2">
      <c r="A590" s="14"/>
      <c r="B590" s="16"/>
      <c r="C590" s="14"/>
      <c r="D590" s="14"/>
      <c r="E590" s="14"/>
      <c r="F590" s="14"/>
      <c r="G590" s="14"/>
      <c r="H590" s="14"/>
      <c r="I590" s="14"/>
      <c r="J590" s="14"/>
      <c r="K590" s="14"/>
    </row>
    <row r="591" spans="1:11" ht="15.75" customHeight="1" x14ac:dyDescent="0.2">
      <c r="A591" s="14"/>
      <c r="B591" s="16"/>
      <c r="C591" s="14"/>
      <c r="D591" s="14"/>
      <c r="E591" s="14"/>
      <c r="F591" s="14"/>
      <c r="G591" s="14"/>
      <c r="H591" s="14"/>
      <c r="I591" s="14"/>
      <c r="J591" s="14"/>
      <c r="K591" s="14"/>
    </row>
    <row r="592" spans="1:11" ht="15.75" customHeight="1" x14ac:dyDescent="0.2">
      <c r="A592" s="14"/>
      <c r="B592" s="16"/>
      <c r="C592" s="14"/>
      <c r="D592" s="14"/>
      <c r="E592" s="14"/>
      <c r="F592" s="14"/>
      <c r="G592" s="14"/>
      <c r="H592" s="14"/>
      <c r="I592" s="14"/>
      <c r="J592" s="14"/>
      <c r="K592" s="14"/>
    </row>
    <row r="593" spans="1:11" ht="15.75" customHeight="1" x14ac:dyDescent="0.2">
      <c r="A593" s="14"/>
      <c r="B593" s="16"/>
      <c r="C593" s="14"/>
      <c r="D593" s="14"/>
      <c r="E593" s="14"/>
      <c r="F593" s="14"/>
      <c r="G593" s="14"/>
      <c r="H593" s="14"/>
      <c r="I593" s="14"/>
      <c r="J593" s="14"/>
      <c r="K593" s="14"/>
    </row>
    <row r="594" spans="1:11" ht="15.75" customHeight="1" x14ac:dyDescent="0.2">
      <c r="A594" s="14"/>
      <c r="B594" s="16"/>
      <c r="C594" s="14"/>
      <c r="D594" s="14"/>
      <c r="E594" s="14"/>
      <c r="F594" s="14"/>
      <c r="G594" s="14"/>
      <c r="H594" s="14"/>
      <c r="I594" s="14"/>
      <c r="J594" s="14"/>
      <c r="K594" s="14"/>
    </row>
    <row r="595" spans="1:11" ht="15.75" customHeight="1" x14ac:dyDescent="0.2">
      <c r="A595" s="14"/>
      <c r="B595" s="16"/>
      <c r="C595" s="14"/>
      <c r="D595" s="14"/>
      <c r="E595" s="14"/>
      <c r="F595" s="14"/>
      <c r="G595" s="14"/>
      <c r="H595" s="14"/>
      <c r="I595" s="14"/>
      <c r="J595" s="14"/>
      <c r="K595" s="14"/>
    </row>
    <row r="596" spans="1:11" ht="15.75" customHeight="1" x14ac:dyDescent="0.2">
      <c r="A596" s="14"/>
      <c r="B596" s="16"/>
      <c r="C596" s="14"/>
      <c r="D596" s="14"/>
      <c r="E596" s="14"/>
      <c r="F596" s="14"/>
      <c r="G596" s="14"/>
      <c r="H596" s="14"/>
      <c r="I596" s="14"/>
      <c r="J596" s="14"/>
      <c r="K596" s="14"/>
    </row>
    <row r="597" spans="1:11" ht="15.75" customHeight="1" x14ac:dyDescent="0.2">
      <c r="A597" s="14"/>
      <c r="B597" s="16"/>
      <c r="C597" s="14"/>
      <c r="D597" s="14"/>
      <c r="E597" s="14"/>
      <c r="F597" s="14"/>
      <c r="G597" s="14"/>
      <c r="H597" s="14"/>
      <c r="I597" s="14"/>
      <c r="J597" s="14"/>
      <c r="K597" s="14"/>
    </row>
    <row r="598" spans="1:11" ht="15.75" customHeight="1" x14ac:dyDescent="0.2">
      <c r="A598" s="14"/>
      <c r="B598" s="16"/>
      <c r="C598" s="14"/>
      <c r="D598" s="14"/>
      <c r="E598" s="14"/>
      <c r="F598" s="14"/>
      <c r="G598" s="14"/>
      <c r="H598" s="14"/>
      <c r="I598" s="14"/>
      <c r="J598" s="14"/>
      <c r="K598" s="14"/>
    </row>
    <row r="599" spans="1:11" ht="15.75" customHeight="1" x14ac:dyDescent="0.2">
      <c r="A599" s="14"/>
      <c r="B599" s="16"/>
      <c r="C599" s="14"/>
      <c r="D599" s="14"/>
      <c r="E599" s="14"/>
      <c r="F599" s="14"/>
      <c r="G599" s="14"/>
      <c r="H599" s="14"/>
      <c r="I599" s="14"/>
      <c r="J599" s="14"/>
      <c r="K599" s="14"/>
    </row>
    <row r="600" spans="1:11" ht="15.75" customHeight="1" x14ac:dyDescent="0.2">
      <c r="A600" s="14"/>
      <c r="B600" s="16"/>
      <c r="C600" s="14"/>
      <c r="D600" s="14"/>
      <c r="E600" s="14"/>
      <c r="F600" s="14"/>
      <c r="G600" s="14"/>
      <c r="H600" s="14"/>
      <c r="I600" s="14"/>
      <c r="J600" s="14"/>
      <c r="K600" s="14"/>
    </row>
    <row r="601" spans="1:11" ht="15.75" customHeight="1" x14ac:dyDescent="0.2">
      <c r="A601" s="14"/>
      <c r="B601" s="16"/>
      <c r="C601" s="14"/>
      <c r="D601" s="14"/>
      <c r="E601" s="14"/>
      <c r="F601" s="14"/>
      <c r="G601" s="14"/>
      <c r="H601" s="14"/>
      <c r="I601" s="14"/>
      <c r="J601" s="14"/>
      <c r="K601" s="14"/>
    </row>
    <row r="602" spans="1:11" ht="15.75" customHeight="1" x14ac:dyDescent="0.2">
      <c r="A602" s="14"/>
      <c r="B602" s="16"/>
      <c r="C602" s="14"/>
      <c r="D602" s="14"/>
      <c r="E602" s="14"/>
      <c r="F602" s="14"/>
      <c r="G602" s="14"/>
      <c r="H602" s="14"/>
      <c r="I602" s="14"/>
      <c r="J602" s="14"/>
      <c r="K602" s="14"/>
    </row>
    <row r="603" spans="1:11" ht="15.75" customHeight="1" x14ac:dyDescent="0.2">
      <c r="A603" s="14"/>
      <c r="B603" s="16"/>
      <c r="C603" s="14"/>
      <c r="D603" s="14"/>
      <c r="E603" s="14"/>
      <c r="F603" s="14"/>
      <c r="G603" s="14"/>
      <c r="H603" s="14"/>
      <c r="I603" s="14"/>
      <c r="J603" s="14"/>
      <c r="K603" s="14"/>
    </row>
    <row r="604" spans="1:11" ht="15.75" customHeight="1" x14ac:dyDescent="0.2">
      <c r="A604" s="14"/>
      <c r="B604" s="16"/>
      <c r="C604" s="14"/>
      <c r="D604" s="14"/>
      <c r="E604" s="14"/>
      <c r="F604" s="14"/>
      <c r="G604" s="14"/>
      <c r="H604" s="14"/>
      <c r="I604" s="14"/>
      <c r="J604" s="14"/>
      <c r="K604" s="14"/>
    </row>
    <row r="605" spans="1:11" ht="15.75" customHeight="1" x14ac:dyDescent="0.2">
      <c r="A605" s="14"/>
      <c r="B605" s="16"/>
      <c r="C605" s="14"/>
      <c r="D605" s="14"/>
      <c r="E605" s="14"/>
      <c r="F605" s="14"/>
      <c r="G605" s="14"/>
      <c r="H605" s="14"/>
      <c r="I605" s="14"/>
      <c r="J605" s="14"/>
      <c r="K605" s="14"/>
    </row>
    <row r="606" spans="1:11" ht="15.75" customHeight="1" x14ac:dyDescent="0.2">
      <c r="A606" s="14"/>
      <c r="B606" s="16"/>
      <c r="C606" s="14"/>
      <c r="D606" s="14"/>
      <c r="E606" s="14"/>
      <c r="F606" s="14"/>
      <c r="G606" s="14"/>
      <c r="H606" s="14"/>
      <c r="I606" s="14"/>
      <c r="J606" s="14"/>
      <c r="K606" s="14"/>
    </row>
    <row r="607" spans="1:11" ht="15.75" customHeight="1" x14ac:dyDescent="0.2">
      <c r="A607" s="14"/>
      <c r="B607" s="16"/>
      <c r="C607" s="14"/>
      <c r="D607" s="14"/>
      <c r="E607" s="14"/>
      <c r="F607" s="14"/>
      <c r="G607" s="14"/>
      <c r="H607" s="14"/>
      <c r="I607" s="14"/>
      <c r="J607" s="14"/>
      <c r="K607" s="14"/>
    </row>
    <row r="608" spans="1:11" ht="15.75" customHeight="1" x14ac:dyDescent="0.2">
      <c r="A608" s="14"/>
      <c r="B608" s="16"/>
      <c r="C608" s="14"/>
      <c r="D608" s="14"/>
      <c r="E608" s="14"/>
      <c r="F608" s="14"/>
      <c r="G608" s="14"/>
      <c r="H608" s="14"/>
      <c r="I608" s="14"/>
      <c r="J608" s="14"/>
      <c r="K608" s="14"/>
    </row>
    <row r="609" spans="1:11" ht="15.75" customHeight="1" x14ac:dyDescent="0.2">
      <c r="A609" s="14"/>
      <c r="B609" s="16"/>
      <c r="C609" s="14"/>
      <c r="D609" s="14"/>
      <c r="E609" s="14"/>
      <c r="F609" s="14"/>
      <c r="G609" s="14"/>
      <c r="H609" s="14"/>
      <c r="I609" s="14"/>
      <c r="J609" s="14"/>
      <c r="K609" s="14"/>
    </row>
    <row r="610" spans="1:11" ht="15.75" customHeight="1" x14ac:dyDescent="0.2">
      <c r="A610" s="14"/>
      <c r="B610" s="16"/>
      <c r="C610" s="14"/>
      <c r="D610" s="14"/>
      <c r="E610" s="14"/>
      <c r="F610" s="14"/>
      <c r="G610" s="14"/>
      <c r="H610" s="14"/>
      <c r="I610" s="14"/>
      <c r="J610" s="14"/>
      <c r="K610" s="14"/>
    </row>
    <row r="611" spans="1:11" ht="15.75" customHeight="1" x14ac:dyDescent="0.2">
      <c r="A611" s="14"/>
      <c r="B611" s="16"/>
      <c r="C611" s="14"/>
      <c r="D611" s="14"/>
      <c r="E611" s="14"/>
      <c r="F611" s="14"/>
      <c r="G611" s="14"/>
      <c r="H611" s="14"/>
      <c r="I611" s="14"/>
      <c r="J611" s="14"/>
      <c r="K611" s="14"/>
    </row>
    <row r="612" spans="1:11" ht="15.75" customHeight="1" x14ac:dyDescent="0.2">
      <c r="A612" s="14"/>
      <c r="B612" s="16"/>
      <c r="C612" s="14"/>
      <c r="D612" s="14"/>
      <c r="E612" s="14"/>
      <c r="F612" s="14"/>
      <c r="G612" s="14"/>
      <c r="H612" s="14"/>
      <c r="I612" s="14"/>
      <c r="J612" s="14"/>
      <c r="K612" s="14"/>
    </row>
    <row r="613" spans="1:11" ht="15.75" customHeight="1" x14ac:dyDescent="0.2">
      <c r="A613" s="14"/>
      <c r="B613" s="16"/>
      <c r="C613" s="14"/>
      <c r="D613" s="14"/>
      <c r="E613" s="14"/>
      <c r="F613" s="14"/>
      <c r="G613" s="14"/>
      <c r="H613" s="14"/>
      <c r="I613" s="14"/>
      <c r="J613" s="14"/>
      <c r="K613" s="14"/>
    </row>
    <row r="614" spans="1:11" ht="15.75" customHeight="1" x14ac:dyDescent="0.2">
      <c r="A614" s="14"/>
      <c r="B614" s="16"/>
      <c r="C614" s="14"/>
      <c r="D614" s="14"/>
      <c r="E614" s="14"/>
      <c r="F614" s="14"/>
      <c r="G614" s="14"/>
      <c r="H614" s="14"/>
      <c r="I614" s="14"/>
      <c r="J614" s="14"/>
      <c r="K614" s="14"/>
    </row>
    <row r="615" spans="1:11" ht="15.75" customHeight="1" x14ac:dyDescent="0.2">
      <c r="A615" s="14"/>
      <c r="B615" s="16"/>
      <c r="C615" s="14"/>
      <c r="D615" s="14"/>
      <c r="E615" s="14"/>
      <c r="F615" s="14"/>
      <c r="G615" s="14"/>
      <c r="H615" s="14"/>
      <c r="I615" s="14"/>
      <c r="J615" s="14"/>
      <c r="K615" s="14"/>
    </row>
    <row r="616" spans="1:11" ht="15.75" customHeight="1" x14ac:dyDescent="0.2">
      <c r="A616" s="14"/>
      <c r="B616" s="16"/>
      <c r="C616" s="14"/>
      <c r="D616" s="14"/>
      <c r="E616" s="14"/>
      <c r="F616" s="14"/>
      <c r="G616" s="14"/>
      <c r="H616" s="14"/>
      <c r="I616" s="14"/>
      <c r="J616" s="14"/>
      <c r="K616" s="14"/>
    </row>
    <row r="617" spans="1:11" ht="15.75" customHeight="1" x14ac:dyDescent="0.2">
      <c r="A617" s="14"/>
      <c r="B617" s="16"/>
      <c r="C617" s="14"/>
      <c r="D617" s="14"/>
      <c r="E617" s="14"/>
      <c r="F617" s="14"/>
      <c r="G617" s="14"/>
      <c r="H617" s="14"/>
      <c r="I617" s="14"/>
      <c r="J617" s="14"/>
      <c r="K617" s="14"/>
    </row>
    <row r="618" spans="1:11" ht="15.75" customHeight="1" x14ac:dyDescent="0.2">
      <c r="A618" s="14"/>
      <c r="B618" s="16"/>
      <c r="C618" s="14"/>
      <c r="D618" s="14"/>
      <c r="E618" s="14"/>
      <c r="F618" s="14"/>
      <c r="G618" s="14"/>
      <c r="H618" s="14"/>
      <c r="I618" s="14"/>
      <c r="J618" s="14"/>
      <c r="K618" s="14"/>
    </row>
    <row r="619" spans="1:11" ht="15.75" customHeight="1" x14ac:dyDescent="0.2">
      <c r="A619" s="14"/>
      <c r="B619" s="16"/>
      <c r="C619" s="14"/>
      <c r="D619" s="14"/>
      <c r="E619" s="14"/>
      <c r="F619" s="14"/>
      <c r="G619" s="14"/>
      <c r="H619" s="14"/>
      <c r="I619" s="14"/>
      <c r="J619" s="14"/>
      <c r="K619" s="14"/>
    </row>
    <row r="620" spans="1:11" ht="15.75" customHeight="1" x14ac:dyDescent="0.2">
      <c r="A620" s="14"/>
      <c r="B620" s="16"/>
      <c r="C620" s="14"/>
      <c r="D620" s="14"/>
      <c r="E620" s="14"/>
      <c r="F620" s="14"/>
      <c r="G620" s="14"/>
      <c r="H620" s="14"/>
      <c r="I620" s="14"/>
      <c r="J620" s="14"/>
      <c r="K620" s="14"/>
    </row>
    <row r="621" spans="1:11" ht="15.75" customHeight="1" x14ac:dyDescent="0.2">
      <c r="A621" s="14"/>
      <c r="B621" s="16"/>
      <c r="C621" s="14"/>
      <c r="D621" s="14"/>
      <c r="E621" s="14"/>
      <c r="F621" s="14"/>
      <c r="G621" s="14"/>
      <c r="H621" s="14"/>
      <c r="I621" s="14"/>
      <c r="J621" s="14"/>
      <c r="K621" s="14"/>
    </row>
    <row r="622" spans="1:11" ht="15.75" customHeight="1" x14ac:dyDescent="0.2">
      <c r="A622" s="14"/>
      <c r="B622" s="16"/>
      <c r="C622" s="14"/>
      <c r="D622" s="14"/>
      <c r="E622" s="14"/>
      <c r="F622" s="14"/>
      <c r="G622" s="14"/>
      <c r="H622" s="14"/>
      <c r="I622" s="14"/>
      <c r="J622" s="14"/>
      <c r="K622" s="14"/>
    </row>
    <row r="623" spans="1:11" ht="15.75" customHeight="1" x14ac:dyDescent="0.2">
      <c r="A623" s="14"/>
      <c r="B623" s="16"/>
      <c r="C623" s="14"/>
      <c r="D623" s="14"/>
      <c r="E623" s="14"/>
      <c r="F623" s="14"/>
      <c r="G623" s="14"/>
      <c r="H623" s="14"/>
      <c r="I623" s="14"/>
      <c r="J623" s="14"/>
      <c r="K623" s="14"/>
    </row>
    <row r="624" spans="1:11" ht="15.75" customHeight="1" x14ac:dyDescent="0.2">
      <c r="A624" s="14"/>
      <c r="B624" s="16"/>
      <c r="C624" s="14"/>
      <c r="D624" s="14"/>
      <c r="E624" s="14"/>
      <c r="F624" s="14"/>
      <c r="G624" s="14"/>
      <c r="H624" s="14"/>
      <c r="I624" s="14"/>
      <c r="J624" s="14"/>
      <c r="K624" s="14"/>
    </row>
    <row r="625" spans="1:11" ht="15.75" customHeight="1" x14ac:dyDescent="0.2">
      <c r="A625" s="14"/>
      <c r="B625" s="16"/>
      <c r="C625" s="14"/>
      <c r="D625" s="14"/>
      <c r="E625" s="14"/>
      <c r="F625" s="14"/>
      <c r="G625" s="14"/>
      <c r="H625" s="14"/>
      <c r="I625" s="14"/>
      <c r="J625" s="14"/>
      <c r="K625" s="14"/>
    </row>
    <row r="626" spans="1:11" ht="15.75" customHeight="1" x14ac:dyDescent="0.2">
      <c r="A626" s="14"/>
      <c r="B626" s="16"/>
      <c r="C626" s="14"/>
      <c r="D626" s="14"/>
      <c r="E626" s="14"/>
      <c r="F626" s="14"/>
      <c r="G626" s="14"/>
      <c r="H626" s="14"/>
      <c r="I626" s="14"/>
      <c r="J626" s="14"/>
      <c r="K626" s="14"/>
    </row>
    <row r="627" spans="1:11" ht="15.75" customHeight="1" x14ac:dyDescent="0.2">
      <c r="A627" s="14"/>
      <c r="B627" s="16"/>
      <c r="C627" s="14"/>
      <c r="D627" s="14"/>
      <c r="E627" s="14"/>
      <c r="F627" s="14"/>
      <c r="G627" s="14"/>
      <c r="H627" s="14"/>
      <c r="I627" s="14"/>
      <c r="J627" s="14"/>
      <c r="K627" s="14"/>
    </row>
    <row r="628" spans="1:11" ht="15.75" customHeight="1" x14ac:dyDescent="0.2">
      <c r="A628" s="14"/>
      <c r="B628" s="16"/>
      <c r="C628" s="14"/>
      <c r="D628" s="14"/>
      <c r="E628" s="14"/>
      <c r="F628" s="14"/>
      <c r="G628" s="14"/>
      <c r="H628" s="14"/>
      <c r="I628" s="14"/>
      <c r="J628" s="14"/>
      <c r="K628" s="14"/>
    </row>
    <row r="629" spans="1:11" ht="15.75" customHeight="1" x14ac:dyDescent="0.2">
      <c r="A629" s="14"/>
      <c r="B629" s="16"/>
      <c r="C629" s="14"/>
      <c r="D629" s="14"/>
      <c r="E629" s="14"/>
      <c r="F629" s="14"/>
      <c r="G629" s="14"/>
      <c r="H629" s="14"/>
      <c r="I629" s="14"/>
      <c r="J629" s="14"/>
      <c r="K629" s="14"/>
    </row>
    <row r="630" spans="1:11" ht="15.75" customHeight="1" x14ac:dyDescent="0.2">
      <c r="A630" s="14"/>
      <c r="B630" s="16"/>
      <c r="C630" s="14"/>
      <c r="D630" s="14"/>
      <c r="E630" s="14"/>
      <c r="F630" s="14"/>
      <c r="G630" s="14"/>
      <c r="H630" s="14"/>
      <c r="I630" s="14"/>
      <c r="J630" s="14"/>
      <c r="K630" s="14"/>
    </row>
    <row r="631" spans="1:11" ht="15.75" customHeight="1" x14ac:dyDescent="0.2">
      <c r="A631" s="14"/>
      <c r="B631" s="16"/>
      <c r="C631" s="14"/>
      <c r="D631" s="14"/>
      <c r="E631" s="14"/>
      <c r="F631" s="14"/>
      <c r="G631" s="14"/>
      <c r="H631" s="14"/>
      <c r="I631" s="14"/>
      <c r="J631" s="14"/>
      <c r="K631" s="14"/>
    </row>
    <row r="632" spans="1:11" ht="15.75" customHeight="1" x14ac:dyDescent="0.2">
      <c r="A632" s="14"/>
      <c r="B632" s="16"/>
      <c r="C632" s="14"/>
      <c r="D632" s="14"/>
      <c r="E632" s="14"/>
      <c r="F632" s="14"/>
      <c r="G632" s="14"/>
      <c r="H632" s="14"/>
      <c r="I632" s="14"/>
      <c r="J632" s="14"/>
      <c r="K632" s="14"/>
    </row>
    <row r="633" spans="1:11" ht="15.75" customHeight="1" x14ac:dyDescent="0.2">
      <c r="A633" s="14"/>
      <c r="B633" s="16"/>
      <c r="C633" s="14"/>
      <c r="D633" s="14"/>
      <c r="E633" s="14"/>
      <c r="F633" s="14"/>
      <c r="G633" s="14"/>
      <c r="H633" s="14"/>
      <c r="I633" s="14"/>
      <c r="J633" s="14"/>
      <c r="K633" s="14"/>
    </row>
    <row r="634" spans="1:11" ht="15.75" customHeight="1" x14ac:dyDescent="0.2">
      <c r="A634" s="14"/>
      <c r="B634" s="16"/>
      <c r="C634" s="14"/>
      <c r="D634" s="14"/>
      <c r="E634" s="14"/>
      <c r="F634" s="14"/>
      <c r="G634" s="14"/>
      <c r="H634" s="14"/>
      <c r="I634" s="14"/>
      <c r="J634" s="14"/>
      <c r="K634" s="14"/>
    </row>
    <row r="635" spans="1:11" ht="15.75" customHeight="1" x14ac:dyDescent="0.2">
      <c r="A635" s="14"/>
      <c r="B635" s="16"/>
      <c r="C635" s="14"/>
      <c r="D635" s="14"/>
      <c r="E635" s="14"/>
      <c r="F635" s="14"/>
      <c r="G635" s="14"/>
      <c r="H635" s="14"/>
      <c r="I635" s="14"/>
      <c r="J635" s="14"/>
      <c r="K635" s="14"/>
    </row>
    <row r="636" spans="1:11" ht="15.75" customHeight="1" x14ac:dyDescent="0.2">
      <c r="A636" s="14"/>
      <c r="B636" s="16"/>
      <c r="C636" s="14"/>
      <c r="D636" s="14"/>
      <c r="E636" s="14"/>
      <c r="F636" s="14"/>
      <c r="G636" s="14"/>
      <c r="H636" s="14"/>
      <c r="I636" s="14"/>
      <c r="J636" s="14"/>
      <c r="K636" s="14"/>
    </row>
    <row r="637" spans="1:11" ht="15.75" customHeight="1" x14ac:dyDescent="0.2">
      <c r="A637" s="14"/>
      <c r="B637" s="16"/>
      <c r="C637" s="14"/>
      <c r="D637" s="14"/>
      <c r="E637" s="14"/>
      <c r="F637" s="14"/>
      <c r="G637" s="14"/>
      <c r="H637" s="14"/>
      <c r="I637" s="14"/>
      <c r="J637" s="14"/>
      <c r="K637" s="14"/>
    </row>
    <row r="638" spans="1:11" ht="15.75" customHeight="1" x14ac:dyDescent="0.2">
      <c r="A638" s="14"/>
      <c r="B638" s="16"/>
      <c r="C638" s="14"/>
      <c r="D638" s="14"/>
      <c r="E638" s="14"/>
      <c r="F638" s="14"/>
      <c r="G638" s="14"/>
      <c r="H638" s="14"/>
      <c r="I638" s="14"/>
      <c r="J638" s="14"/>
      <c r="K638" s="14"/>
    </row>
    <row r="639" spans="1:11" ht="15.75" customHeight="1" x14ac:dyDescent="0.2">
      <c r="A639" s="14"/>
      <c r="B639" s="16"/>
      <c r="C639" s="14"/>
      <c r="D639" s="14"/>
      <c r="E639" s="14"/>
      <c r="F639" s="14"/>
      <c r="G639" s="14"/>
      <c r="H639" s="14"/>
      <c r="I639" s="14"/>
      <c r="J639" s="14"/>
      <c r="K639" s="14"/>
    </row>
    <row r="640" spans="1:11" ht="15.75" customHeight="1" x14ac:dyDescent="0.2">
      <c r="A640" s="14"/>
      <c r="B640" s="16"/>
      <c r="C640" s="14"/>
      <c r="D640" s="14"/>
      <c r="E640" s="14"/>
      <c r="F640" s="14"/>
      <c r="G640" s="14"/>
      <c r="H640" s="14"/>
      <c r="I640" s="14"/>
      <c r="J640" s="14"/>
      <c r="K640" s="14"/>
    </row>
    <row r="641" spans="1:11" ht="15.75" customHeight="1" x14ac:dyDescent="0.2">
      <c r="A641" s="14"/>
      <c r="B641" s="16"/>
      <c r="C641" s="14"/>
      <c r="D641" s="14"/>
      <c r="E641" s="14"/>
      <c r="F641" s="14"/>
      <c r="G641" s="14"/>
      <c r="H641" s="14"/>
      <c r="I641" s="14"/>
      <c r="J641" s="14"/>
      <c r="K641" s="14"/>
    </row>
    <row r="642" spans="1:11" ht="15.75" customHeight="1" x14ac:dyDescent="0.2">
      <c r="A642" s="14"/>
      <c r="B642" s="16"/>
      <c r="C642" s="14"/>
      <c r="D642" s="14"/>
      <c r="E642" s="14"/>
      <c r="F642" s="14"/>
      <c r="G642" s="14"/>
      <c r="H642" s="14"/>
      <c r="I642" s="14"/>
      <c r="J642" s="14"/>
      <c r="K642" s="14"/>
    </row>
    <row r="643" spans="1:11" ht="15.75" customHeight="1" x14ac:dyDescent="0.2">
      <c r="A643" s="14"/>
      <c r="B643" s="16"/>
      <c r="C643" s="14"/>
      <c r="D643" s="14"/>
      <c r="E643" s="14"/>
      <c r="F643" s="14"/>
      <c r="G643" s="14"/>
      <c r="H643" s="14"/>
      <c r="I643" s="14"/>
      <c r="J643" s="14"/>
      <c r="K643" s="14"/>
    </row>
    <row r="644" spans="1:11" ht="15.75" customHeight="1" x14ac:dyDescent="0.2">
      <c r="A644" s="14"/>
      <c r="B644" s="16"/>
      <c r="C644" s="14"/>
      <c r="D644" s="14"/>
      <c r="E644" s="14"/>
      <c r="F644" s="14"/>
      <c r="G644" s="14"/>
      <c r="H644" s="14"/>
      <c r="I644" s="14"/>
      <c r="J644" s="14"/>
      <c r="K644" s="14"/>
    </row>
    <row r="645" spans="1:11" ht="15.75" customHeight="1" x14ac:dyDescent="0.2">
      <c r="A645" s="14"/>
      <c r="B645" s="16"/>
      <c r="C645" s="14"/>
      <c r="D645" s="14"/>
      <c r="E645" s="14"/>
      <c r="F645" s="14"/>
      <c r="G645" s="14"/>
      <c r="H645" s="14"/>
      <c r="I645" s="14"/>
      <c r="J645" s="14"/>
      <c r="K645" s="14"/>
    </row>
    <row r="646" spans="1:11" ht="15.75" customHeight="1" x14ac:dyDescent="0.2">
      <c r="A646" s="14"/>
      <c r="B646" s="16"/>
      <c r="C646" s="14"/>
      <c r="D646" s="14"/>
      <c r="E646" s="14"/>
      <c r="F646" s="14"/>
      <c r="G646" s="14"/>
      <c r="H646" s="14"/>
      <c r="I646" s="14"/>
      <c r="J646" s="14"/>
      <c r="K646" s="14"/>
    </row>
    <row r="647" spans="1:11" ht="15.75" customHeight="1" x14ac:dyDescent="0.2">
      <c r="A647" s="14"/>
      <c r="B647" s="16"/>
      <c r="C647" s="14"/>
      <c r="D647" s="14"/>
      <c r="E647" s="14"/>
      <c r="F647" s="14"/>
      <c r="G647" s="14"/>
      <c r="H647" s="14"/>
      <c r="I647" s="14"/>
      <c r="J647" s="14"/>
      <c r="K647" s="14"/>
    </row>
    <row r="648" spans="1:11" ht="15.75" customHeight="1" x14ac:dyDescent="0.2">
      <c r="A648" s="14"/>
      <c r="B648" s="16"/>
      <c r="C648" s="14"/>
      <c r="D648" s="14"/>
      <c r="E648" s="14"/>
      <c r="F648" s="14"/>
      <c r="G648" s="14"/>
      <c r="H648" s="14"/>
      <c r="I648" s="14"/>
      <c r="J648" s="14"/>
      <c r="K648" s="14"/>
    </row>
    <row r="649" spans="1:11" ht="15.75" customHeight="1" x14ac:dyDescent="0.2">
      <c r="A649" s="14"/>
      <c r="B649" s="16"/>
      <c r="C649" s="14"/>
      <c r="D649" s="14"/>
      <c r="E649" s="14"/>
      <c r="F649" s="14"/>
      <c r="G649" s="14"/>
      <c r="H649" s="14"/>
      <c r="I649" s="14"/>
      <c r="J649" s="14"/>
      <c r="K649" s="14"/>
    </row>
    <row r="650" spans="1:11" ht="15.75" customHeight="1" x14ac:dyDescent="0.2">
      <c r="A650" s="14"/>
      <c r="B650" s="16"/>
      <c r="C650" s="14"/>
      <c r="D650" s="14"/>
      <c r="E650" s="14"/>
      <c r="F650" s="14"/>
      <c r="G650" s="14"/>
      <c r="H650" s="14"/>
      <c r="I650" s="14"/>
      <c r="J650" s="14"/>
      <c r="K650" s="14"/>
    </row>
    <row r="651" spans="1:11" ht="15.75" customHeight="1" x14ac:dyDescent="0.2">
      <c r="A651" s="14"/>
      <c r="B651" s="16"/>
      <c r="C651" s="14"/>
      <c r="D651" s="14"/>
      <c r="E651" s="14"/>
      <c r="F651" s="14"/>
      <c r="G651" s="14"/>
      <c r="H651" s="14"/>
      <c r="I651" s="14"/>
      <c r="J651" s="14"/>
      <c r="K651" s="14"/>
    </row>
    <row r="652" spans="1:11" ht="15.75" customHeight="1" x14ac:dyDescent="0.2">
      <c r="A652" s="14"/>
      <c r="B652" s="16"/>
      <c r="C652" s="14"/>
      <c r="D652" s="14"/>
      <c r="E652" s="14"/>
      <c r="F652" s="14"/>
      <c r="G652" s="14"/>
      <c r="H652" s="14"/>
      <c r="I652" s="14"/>
      <c r="J652" s="14"/>
      <c r="K652" s="14"/>
    </row>
    <row r="653" spans="1:11" ht="15.75" customHeight="1" x14ac:dyDescent="0.2">
      <c r="A653" s="14"/>
      <c r="B653" s="16"/>
      <c r="C653" s="14"/>
      <c r="D653" s="14"/>
      <c r="E653" s="14"/>
      <c r="F653" s="14"/>
      <c r="G653" s="14"/>
      <c r="H653" s="14"/>
      <c r="I653" s="14"/>
      <c r="J653" s="14"/>
      <c r="K653" s="14"/>
    </row>
    <row r="654" spans="1:11" ht="15.75" customHeight="1" x14ac:dyDescent="0.2">
      <c r="A654" s="14"/>
      <c r="B654" s="16"/>
      <c r="C654" s="14"/>
      <c r="D654" s="14"/>
      <c r="E654" s="14"/>
      <c r="F654" s="14"/>
      <c r="G654" s="14"/>
      <c r="H654" s="14"/>
      <c r="I654" s="14"/>
      <c r="J654" s="14"/>
      <c r="K654" s="14"/>
    </row>
    <row r="655" spans="1:11" ht="15.75" customHeight="1" x14ac:dyDescent="0.2">
      <c r="A655" s="14"/>
      <c r="B655" s="16"/>
      <c r="C655" s="14"/>
      <c r="D655" s="14"/>
      <c r="E655" s="14"/>
      <c r="F655" s="14"/>
      <c r="G655" s="14"/>
      <c r="H655" s="14"/>
      <c r="I655" s="14"/>
      <c r="J655" s="14"/>
      <c r="K655" s="14"/>
    </row>
    <row r="656" spans="1:11" ht="15.75" customHeight="1" x14ac:dyDescent="0.2">
      <c r="A656" s="14"/>
      <c r="B656" s="16"/>
      <c r="C656" s="14"/>
      <c r="D656" s="14"/>
      <c r="E656" s="14"/>
      <c r="F656" s="14"/>
      <c r="G656" s="14"/>
      <c r="H656" s="14"/>
      <c r="I656" s="14"/>
      <c r="J656" s="14"/>
      <c r="K656" s="14"/>
    </row>
    <row r="657" spans="1:11" ht="15.75" customHeight="1" x14ac:dyDescent="0.2">
      <c r="A657" s="14"/>
      <c r="B657" s="16"/>
      <c r="C657" s="14"/>
      <c r="D657" s="14"/>
      <c r="E657" s="14"/>
      <c r="F657" s="14"/>
      <c r="G657" s="14"/>
      <c r="H657" s="14"/>
      <c r="I657" s="14"/>
      <c r="J657" s="14"/>
      <c r="K657" s="14"/>
    </row>
    <row r="658" spans="1:11" ht="15.75" customHeight="1" x14ac:dyDescent="0.2">
      <c r="A658" s="14"/>
      <c r="B658" s="16"/>
      <c r="C658" s="14"/>
      <c r="D658" s="14"/>
      <c r="E658" s="14"/>
      <c r="F658" s="14"/>
      <c r="G658" s="14"/>
      <c r="H658" s="14"/>
      <c r="I658" s="14"/>
      <c r="J658" s="14"/>
      <c r="K658" s="14"/>
    </row>
    <row r="659" spans="1:11" ht="15.75" customHeight="1" x14ac:dyDescent="0.2">
      <c r="A659" s="14"/>
      <c r="B659" s="16"/>
      <c r="C659" s="14"/>
      <c r="D659" s="14"/>
      <c r="E659" s="14"/>
      <c r="F659" s="14"/>
      <c r="G659" s="14"/>
      <c r="H659" s="14"/>
      <c r="I659" s="14"/>
      <c r="J659" s="14"/>
      <c r="K659" s="14"/>
    </row>
    <row r="660" spans="1:11" ht="15.75" customHeight="1" x14ac:dyDescent="0.2">
      <c r="A660" s="14"/>
      <c r="B660" s="16"/>
      <c r="C660" s="14"/>
      <c r="D660" s="14"/>
      <c r="E660" s="14"/>
      <c r="F660" s="14"/>
      <c r="G660" s="14"/>
      <c r="H660" s="14"/>
      <c r="I660" s="14"/>
      <c r="J660" s="14"/>
      <c r="K660" s="14"/>
    </row>
    <row r="661" spans="1:11" ht="15.75" customHeight="1" x14ac:dyDescent="0.2">
      <c r="A661" s="14"/>
      <c r="B661" s="16"/>
      <c r="C661" s="14"/>
      <c r="D661" s="14"/>
      <c r="E661" s="14"/>
      <c r="F661" s="14"/>
      <c r="G661" s="14"/>
      <c r="H661" s="14"/>
      <c r="I661" s="14"/>
      <c r="J661" s="14"/>
      <c r="K661" s="14"/>
    </row>
    <row r="662" spans="1:11" ht="15.75" customHeight="1" x14ac:dyDescent="0.2">
      <c r="A662" s="14"/>
      <c r="B662" s="16"/>
      <c r="C662" s="14"/>
      <c r="D662" s="14"/>
      <c r="E662" s="14"/>
      <c r="F662" s="14"/>
      <c r="G662" s="14"/>
      <c r="H662" s="14"/>
      <c r="I662" s="14"/>
      <c r="J662" s="14"/>
      <c r="K662" s="14"/>
    </row>
    <row r="663" spans="1:11" ht="15.75" customHeight="1" x14ac:dyDescent="0.2">
      <c r="A663" s="14"/>
      <c r="B663" s="16"/>
      <c r="C663" s="14"/>
      <c r="D663" s="14"/>
      <c r="E663" s="14"/>
      <c r="F663" s="14"/>
      <c r="G663" s="14"/>
      <c r="H663" s="14"/>
      <c r="I663" s="14"/>
      <c r="J663" s="14"/>
      <c r="K663" s="14"/>
    </row>
    <row r="664" spans="1:11" ht="15.75" customHeight="1" x14ac:dyDescent="0.2">
      <c r="A664" s="14"/>
      <c r="B664" s="16"/>
      <c r="C664" s="14"/>
      <c r="D664" s="14"/>
      <c r="E664" s="14"/>
      <c r="F664" s="14"/>
      <c r="G664" s="14"/>
      <c r="H664" s="14"/>
      <c r="I664" s="14"/>
      <c r="J664" s="14"/>
      <c r="K664" s="14"/>
    </row>
    <row r="665" spans="1:11" ht="15.75" customHeight="1" x14ac:dyDescent="0.2">
      <c r="A665" s="14"/>
      <c r="B665" s="16"/>
      <c r="C665" s="14"/>
      <c r="D665" s="14"/>
      <c r="E665" s="14"/>
      <c r="F665" s="14"/>
      <c r="G665" s="14"/>
      <c r="H665" s="14"/>
      <c r="I665" s="14"/>
      <c r="J665" s="14"/>
      <c r="K665" s="14"/>
    </row>
    <row r="666" spans="1:11" ht="15.75" customHeight="1" x14ac:dyDescent="0.2">
      <c r="A666" s="14"/>
      <c r="B666" s="16"/>
      <c r="C666" s="14"/>
      <c r="D666" s="14"/>
      <c r="E666" s="14"/>
      <c r="F666" s="14"/>
      <c r="G666" s="14"/>
      <c r="H666" s="14"/>
      <c r="I666" s="14"/>
      <c r="J666" s="14"/>
      <c r="K666" s="14"/>
    </row>
    <row r="667" spans="1:11" ht="15.75" customHeight="1" x14ac:dyDescent="0.2">
      <c r="A667" s="14"/>
      <c r="B667" s="16"/>
      <c r="C667" s="14"/>
      <c r="D667" s="14"/>
      <c r="E667" s="14"/>
      <c r="F667" s="14"/>
      <c r="G667" s="14"/>
      <c r="H667" s="14"/>
      <c r="I667" s="14"/>
      <c r="J667" s="14"/>
      <c r="K667" s="14"/>
    </row>
    <row r="668" spans="1:11" ht="15.75" customHeight="1" x14ac:dyDescent="0.2">
      <c r="A668" s="14"/>
      <c r="B668" s="16"/>
      <c r="C668" s="14"/>
      <c r="D668" s="14"/>
      <c r="E668" s="14"/>
      <c r="F668" s="14"/>
      <c r="G668" s="14"/>
      <c r="H668" s="14"/>
      <c r="I668" s="14"/>
      <c r="J668" s="14"/>
      <c r="K668" s="14"/>
    </row>
    <row r="669" spans="1:11" ht="15.75" customHeight="1" x14ac:dyDescent="0.2">
      <c r="A669" s="14"/>
      <c r="B669" s="16"/>
      <c r="C669" s="14"/>
      <c r="D669" s="14"/>
      <c r="E669" s="14"/>
      <c r="F669" s="14"/>
      <c r="G669" s="14"/>
      <c r="H669" s="14"/>
      <c r="I669" s="14"/>
      <c r="J669" s="14"/>
      <c r="K669" s="14"/>
    </row>
    <row r="670" spans="1:11" ht="15.75" customHeight="1" x14ac:dyDescent="0.2">
      <c r="A670" s="14"/>
      <c r="B670" s="16"/>
      <c r="C670" s="14"/>
      <c r="D670" s="14"/>
      <c r="E670" s="14"/>
      <c r="F670" s="14"/>
      <c r="G670" s="14"/>
      <c r="H670" s="14"/>
      <c r="I670" s="14"/>
      <c r="J670" s="14"/>
      <c r="K670" s="14"/>
    </row>
    <row r="671" spans="1:11" ht="15.75" customHeight="1" x14ac:dyDescent="0.2">
      <c r="A671" s="14"/>
      <c r="B671" s="16"/>
      <c r="C671" s="14"/>
      <c r="D671" s="14"/>
      <c r="E671" s="14"/>
      <c r="F671" s="14"/>
      <c r="G671" s="14"/>
      <c r="H671" s="14"/>
      <c r="I671" s="14"/>
      <c r="J671" s="14"/>
      <c r="K671" s="14"/>
    </row>
    <row r="672" spans="1:11" ht="15.75" customHeight="1" x14ac:dyDescent="0.2">
      <c r="A672" s="14"/>
      <c r="B672" s="16"/>
      <c r="C672" s="14"/>
      <c r="D672" s="14"/>
      <c r="E672" s="14"/>
      <c r="F672" s="14"/>
      <c r="G672" s="14"/>
      <c r="H672" s="14"/>
      <c r="I672" s="14"/>
      <c r="J672" s="14"/>
      <c r="K672" s="14"/>
    </row>
    <row r="673" spans="1:11" ht="15.75" customHeight="1" x14ac:dyDescent="0.2">
      <c r="A673" s="14"/>
      <c r="B673" s="16"/>
      <c r="C673" s="14"/>
      <c r="D673" s="14"/>
      <c r="E673" s="14"/>
      <c r="F673" s="14"/>
      <c r="G673" s="14"/>
      <c r="H673" s="14"/>
      <c r="I673" s="14"/>
      <c r="J673" s="14"/>
      <c r="K673" s="14"/>
    </row>
    <row r="674" spans="1:11" ht="15.75" customHeight="1" x14ac:dyDescent="0.2">
      <c r="A674" s="14"/>
      <c r="B674" s="16"/>
      <c r="C674" s="14"/>
      <c r="D674" s="14"/>
      <c r="E674" s="14"/>
      <c r="F674" s="14"/>
      <c r="G674" s="14"/>
      <c r="H674" s="14"/>
      <c r="I674" s="14"/>
      <c r="J674" s="14"/>
      <c r="K674" s="14"/>
    </row>
    <row r="675" spans="1:11" ht="15.75" customHeight="1" x14ac:dyDescent="0.2">
      <c r="A675" s="14"/>
      <c r="B675" s="16"/>
      <c r="C675" s="14"/>
      <c r="D675" s="14"/>
      <c r="E675" s="14"/>
      <c r="F675" s="14"/>
      <c r="G675" s="14"/>
      <c r="H675" s="14"/>
      <c r="I675" s="14"/>
      <c r="J675" s="14"/>
      <c r="K675" s="14"/>
    </row>
    <row r="676" spans="1:11" ht="15.75" customHeight="1" x14ac:dyDescent="0.2">
      <c r="A676" s="14"/>
      <c r="B676" s="16"/>
      <c r="C676" s="14"/>
      <c r="D676" s="14"/>
      <c r="E676" s="14"/>
      <c r="F676" s="14"/>
      <c r="G676" s="14"/>
      <c r="H676" s="14"/>
      <c r="I676" s="14"/>
      <c r="J676" s="14"/>
      <c r="K676" s="14"/>
    </row>
    <row r="677" spans="1:11" ht="15.75" customHeight="1" x14ac:dyDescent="0.2">
      <c r="A677" s="14"/>
      <c r="B677" s="16"/>
      <c r="C677" s="14"/>
      <c r="D677" s="14"/>
      <c r="E677" s="14"/>
      <c r="F677" s="14"/>
      <c r="G677" s="14"/>
      <c r="H677" s="14"/>
      <c r="I677" s="14"/>
      <c r="J677" s="14"/>
      <c r="K677" s="14"/>
    </row>
    <row r="678" spans="1:11" ht="15.75" customHeight="1" x14ac:dyDescent="0.2">
      <c r="A678" s="14"/>
      <c r="B678" s="16"/>
      <c r="C678" s="14"/>
      <c r="D678" s="14"/>
      <c r="E678" s="14"/>
      <c r="F678" s="14"/>
      <c r="G678" s="14"/>
      <c r="H678" s="14"/>
      <c r="I678" s="14"/>
      <c r="J678" s="14"/>
      <c r="K678" s="14"/>
    </row>
    <row r="679" spans="1:11" ht="15.75" customHeight="1" x14ac:dyDescent="0.2">
      <c r="A679" s="14"/>
      <c r="B679" s="16"/>
      <c r="C679" s="14"/>
      <c r="D679" s="14"/>
      <c r="E679" s="14"/>
      <c r="F679" s="14"/>
      <c r="G679" s="14"/>
      <c r="H679" s="14"/>
      <c r="I679" s="14"/>
      <c r="J679" s="14"/>
      <c r="K679" s="14"/>
    </row>
    <row r="680" spans="1:11" ht="15.75" customHeight="1" x14ac:dyDescent="0.2">
      <c r="A680" s="14"/>
      <c r="B680" s="16"/>
      <c r="C680" s="14"/>
      <c r="D680" s="14"/>
      <c r="E680" s="14"/>
      <c r="F680" s="14"/>
      <c r="G680" s="14"/>
      <c r="H680" s="14"/>
      <c r="I680" s="14"/>
      <c r="J680" s="14"/>
      <c r="K680" s="14"/>
    </row>
    <row r="681" spans="1:11" ht="15.75" customHeight="1" x14ac:dyDescent="0.2">
      <c r="A681" s="14"/>
      <c r="B681" s="16"/>
      <c r="C681" s="14"/>
      <c r="D681" s="14"/>
      <c r="E681" s="14"/>
      <c r="F681" s="14"/>
      <c r="G681" s="14"/>
      <c r="H681" s="14"/>
      <c r="I681" s="14"/>
      <c r="J681" s="14"/>
      <c r="K681" s="14"/>
    </row>
    <row r="682" spans="1:11" ht="15.75" customHeight="1" x14ac:dyDescent="0.2">
      <c r="A682" s="14"/>
      <c r="B682" s="16"/>
      <c r="C682" s="14"/>
      <c r="D682" s="14"/>
      <c r="E682" s="14"/>
      <c r="F682" s="14"/>
      <c r="G682" s="14"/>
      <c r="H682" s="14"/>
      <c r="I682" s="14"/>
      <c r="J682" s="14"/>
      <c r="K682" s="14"/>
    </row>
    <row r="683" spans="1:11" ht="15.75" customHeight="1" x14ac:dyDescent="0.2">
      <c r="A683" s="14"/>
      <c r="B683" s="16"/>
      <c r="C683" s="14"/>
      <c r="D683" s="14"/>
      <c r="E683" s="14"/>
      <c r="F683" s="14"/>
      <c r="G683" s="14"/>
      <c r="H683" s="14"/>
      <c r="I683" s="14"/>
      <c r="J683" s="14"/>
      <c r="K683" s="14"/>
    </row>
    <row r="684" spans="1:11" ht="15.75" customHeight="1" x14ac:dyDescent="0.2">
      <c r="A684" s="14"/>
      <c r="B684" s="16"/>
      <c r="C684" s="14"/>
      <c r="D684" s="14"/>
      <c r="E684" s="14"/>
      <c r="F684" s="14"/>
      <c r="G684" s="14"/>
      <c r="H684" s="14"/>
      <c r="I684" s="14"/>
      <c r="J684" s="14"/>
      <c r="K684" s="14"/>
    </row>
    <row r="685" spans="1:11" ht="15.75" customHeight="1" x14ac:dyDescent="0.2">
      <c r="A685" s="14"/>
      <c r="B685" s="16"/>
      <c r="C685" s="14"/>
      <c r="D685" s="14"/>
      <c r="E685" s="14"/>
      <c r="F685" s="14"/>
      <c r="G685" s="14"/>
      <c r="H685" s="14"/>
      <c r="I685" s="14"/>
      <c r="J685" s="14"/>
      <c r="K685" s="14"/>
    </row>
    <row r="686" spans="1:11" ht="15.75" customHeight="1" x14ac:dyDescent="0.2">
      <c r="A686" s="14"/>
      <c r="B686" s="16"/>
      <c r="C686" s="14"/>
      <c r="D686" s="14"/>
      <c r="E686" s="14"/>
      <c r="F686" s="14"/>
      <c r="G686" s="14"/>
      <c r="H686" s="14"/>
      <c r="I686" s="14"/>
      <c r="J686" s="14"/>
      <c r="K686" s="14"/>
    </row>
    <row r="687" spans="1:11" ht="15.75" customHeight="1" x14ac:dyDescent="0.2">
      <c r="A687" s="14"/>
      <c r="B687" s="16"/>
      <c r="C687" s="14"/>
      <c r="D687" s="14"/>
      <c r="E687" s="14"/>
      <c r="F687" s="14"/>
      <c r="G687" s="14"/>
      <c r="H687" s="14"/>
      <c r="I687" s="14"/>
      <c r="J687" s="14"/>
      <c r="K687" s="14"/>
    </row>
    <row r="688" spans="1:11" ht="15.75" customHeight="1" x14ac:dyDescent="0.2">
      <c r="A688" s="14"/>
      <c r="B688" s="16"/>
      <c r="C688" s="14"/>
      <c r="D688" s="14"/>
      <c r="E688" s="14"/>
      <c r="F688" s="14"/>
      <c r="G688" s="14"/>
      <c r="H688" s="14"/>
      <c r="I688" s="14"/>
      <c r="J688" s="14"/>
      <c r="K688" s="14"/>
    </row>
    <row r="689" spans="1:11" ht="15.75" customHeight="1" x14ac:dyDescent="0.2">
      <c r="A689" s="14"/>
      <c r="B689" s="16"/>
      <c r="C689" s="14"/>
      <c r="D689" s="14"/>
      <c r="E689" s="14"/>
      <c r="F689" s="14"/>
      <c r="G689" s="14"/>
      <c r="H689" s="14"/>
      <c r="I689" s="14"/>
      <c r="J689" s="14"/>
      <c r="K689" s="14"/>
    </row>
    <row r="690" spans="1:11" ht="15.75" customHeight="1" x14ac:dyDescent="0.2">
      <c r="A690" s="14"/>
      <c r="B690" s="16"/>
      <c r="C690" s="14"/>
      <c r="D690" s="14"/>
      <c r="E690" s="14"/>
      <c r="F690" s="14"/>
      <c r="G690" s="14"/>
      <c r="H690" s="14"/>
      <c r="I690" s="14"/>
      <c r="J690" s="14"/>
      <c r="K690" s="14"/>
    </row>
    <row r="691" spans="1:11" ht="15.75" customHeight="1" x14ac:dyDescent="0.2">
      <c r="A691" s="14"/>
      <c r="B691" s="16"/>
      <c r="C691" s="14"/>
      <c r="D691" s="14"/>
      <c r="E691" s="14"/>
      <c r="F691" s="14"/>
      <c r="G691" s="14"/>
      <c r="H691" s="14"/>
      <c r="I691" s="14"/>
      <c r="J691" s="14"/>
      <c r="K691" s="14"/>
    </row>
    <row r="692" spans="1:11" ht="15.75" customHeight="1" x14ac:dyDescent="0.2">
      <c r="A692" s="14"/>
      <c r="B692" s="16"/>
      <c r="C692" s="14"/>
      <c r="D692" s="14"/>
      <c r="E692" s="14"/>
      <c r="F692" s="14"/>
      <c r="G692" s="14"/>
      <c r="H692" s="14"/>
      <c r="I692" s="14"/>
      <c r="J692" s="14"/>
      <c r="K692" s="14"/>
    </row>
    <row r="693" spans="1:11" ht="15.75" customHeight="1" x14ac:dyDescent="0.2">
      <c r="A693" s="14"/>
      <c r="B693" s="16"/>
      <c r="C693" s="14"/>
      <c r="D693" s="14"/>
      <c r="E693" s="14"/>
      <c r="F693" s="14"/>
      <c r="G693" s="14"/>
      <c r="H693" s="14"/>
      <c r="I693" s="14"/>
      <c r="J693" s="14"/>
      <c r="K693" s="14"/>
    </row>
    <row r="694" spans="1:11" ht="15.75" customHeight="1" x14ac:dyDescent="0.2">
      <c r="A694" s="14"/>
      <c r="B694" s="16"/>
      <c r="C694" s="14"/>
      <c r="D694" s="14"/>
      <c r="E694" s="14"/>
      <c r="F694" s="14"/>
      <c r="G694" s="14"/>
      <c r="H694" s="14"/>
      <c r="I694" s="14"/>
      <c r="J694" s="14"/>
      <c r="K694" s="14"/>
    </row>
    <row r="695" spans="1:11" ht="15.75" customHeight="1" x14ac:dyDescent="0.2">
      <c r="A695" s="14"/>
      <c r="B695" s="16"/>
      <c r="C695" s="14"/>
      <c r="D695" s="14"/>
      <c r="E695" s="14"/>
      <c r="F695" s="14"/>
      <c r="G695" s="14"/>
      <c r="H695" s="14"/>
      <c r="I695" s="14"/>
      <c r="J695" s="14"/>
      <c r="K695" s="14"/>
    </row>
    <row r="696" spans="1:11" ht="15.75" customHeight="1" x14ac:dyDescent="0.2">
      <c r="A696" s="14"/>
      <c r="B696" s="16"/>
      <c r="C696" s="14"/>
      <c r="D696" s="14"/>
      <c r="E696" s="14"/>
      <c r="F696" s="14"/>
      <c r="G696" s="14"/>
      <c r="H696" s="14"/>
      <c r="I696" s="14"/>
      <c r="J696" s="14"/>
      <c r="K696" s="14"/>
    </row>
    <row r="697" spans="1:11" ht="15.75" customHeight="1" x14ac:dyDescent="0.2">
      <c r="A697" s="14"/>
      <c r="B697" s="16"/>
      <c r="C697" s="14"/>
      <c r="D697" s="14"/>
      <c r="E697" s="14"/>
      <c r="F697" s="14"/>
      <c r="G697" s="14"/>
      <c r="H697" s="14"/>
      <c r="I697" s="14"/>
      <c r="J697" s="14"/>
      <c r="K697" s="14"/>
    </row>
    <row r="698" spans="1:11" ht="15.75" customHeight="1" x14ac:dyDescent="0.2">
      <c r="A698" s="14"/>
      <c r="B698" s="16"/>
      <c r="C698" s="14"/>
      <c r="D698" s="14"/>
      <c r="E698" s="14"/>
      <c r="F698" s="14"/>
      <c r="G698" s="14"/>
      <c r="H698" s="14"/>
      <c r="I698" s="14"/>
      <c r="J698" s="14"/>
      <c r="K698" s="14"/>
    </row>
    <row r="699" spans="1:11" ht="15.75" customHeight="1" x14ac:dyDescent="0.2">
      <c r="A699" s="14"/>
      <c r="B699" s="16"/>
      <c r="C699" s="14"/>
      <c r="D699" s="14"/>
      <c r="E699" s="14"/>
      <c r="F699" s="14"/>
      <c r="G699" s="14"/>
      <c r="H699" s="14"/>
      <c r="I699" s="14"/>
      <c r="J699" s="14"/>
      <c r="K699" s="14"/>
    </row>
    <row r="700" spans="1:11" ht="15.75" customHeight="1" x14ac:dyDescent="0.2">
      <c r="A700" s="14"/>
      <c r="B700" s="16"/>
      <c r="C700" s="14"/>
      <c r="D700" s="14"/>
      <c r="E700" s="14"/>
      <c r="F700" s="14"/>
      <c r="G700" s="14"/>
      <c r="H700" s="14"/>
      <c r="I700" s="14"/>
      <c r="J700" s="14"/>
      <c r="K700" s="14"/>
    </row>
    <row r="701" spans="1:11" ht="15.75" customHeight="1" x14ac:dyDescent="0.2">
      <c r="A701" s="14"/>
      <c r="B701" s="16"/>
      <c r="C701" s="14"/>
      <c r="D701" s="14"/>
      <c r="E701" s="14"/>
      <c r="F701" s="14"/>
      <c r="G701" s="14"/>
      <c r="H701" s="14"/>
      <c r="I701" s="14"/>
      <c r="J701" s="14"/>
      <c r="K701" s="14"/>
    </row>
    <row r="702" spans="1:11" ht="15.75" customHeight="1" x14ac:dyDescent="0.2">
      <c r="A702" s="14"/>
      <c r="B702" s="16"/>
      <c r="C702" s="14"/>
      <c r="D702" s="14"/>
      <c r="E702" s="14"/>
      <c r="F702" s="14"/>
      <c r="G702" s="14"/>
      <c r="H702" s="14"/>
      <c r="I702" s="14"/>
      <c r="J702" s="14"/>
      <c r="K702" s="14"/>
    </row>
    <row r="703" spans="1:11" ht="15.75" customHeight="1" x14ac:dyDescent="0.2">
      <c r="A703" s="14"/>
      <c r="B703" s="16"/>
      <c r="C703" s="14"/>
      <c r="D703" s="14"/>
      <c r="E703" s="14"/>
      <c r="F703" s="14"/>
      <c r="G703" s="14"/>
      <c r="H703" s="14"/>
      <c r="I703" s="14"/>
      <c r="J703" s="14"/>
      <c r="K703" s="14"/>
    </row>
    <row r="704" spans="1:11" ht="15.75" customHeight="1" x14ac:dyDescent="0.2">
      <c r="A704" s="14"/>
      <c r="B704" s="16"/>
      <c r="C704" s="14"/>
      <c r="D704" s="14"/>
      <c r="E704" s="14"/>
      <c r="F704" s="14"/>
      <c r="G704" s="14"/>
      <c r="H704" s="14"/>
      <c r="I704" s="14"/>
      <c r="J704" s="14"/>
      <c r="K704" s="14"/>
    </row>
    <row r="705" spans="1:11" ht="15.75" customHeight="1" x14ac:dyDescent="0.2">
      <c r="A705" s="14"/>
      <c r="B705" s="16"/>
      <c r="C705" s="14"/>
      <c r="D705" s="14"/>
      <c r="E705" s="14"/>
      <c r="F705" s="14"/>
      <c r="G705" s="14"/>
      <c r="H705" s="14"/>
      <c r="I705" s="14"/>
      <c r="J705" s="14"/>
      <c r="K705" s="14"/>
    </row>
    <row r="706" spans="1:11" ht="15.75" customHeight="1" x14ac:dyDescent="0.2">
      <c r="A706" s="14"/>
      <c r="B706" s="16"/>
      <c r="C706" s="14"/>
      <c r="D706" s="14"/>
      <c r="E706" s="14"/>
      <c r="F706" s="14"/>
      <c r="G706" s="14"/>
      <c r="H706" s="14"/>
      <c r="I706" s="14"/>
      <c r="J706" s="14"/>
      <c r="K706" s="14"/>
    </row>
    <row r="707" spans="1:11" ht="15.75" customHeight="1" x14ac:dyDescent="0.2">
      <c r="A707" s="14"/>
      <c r="B707" s="16"/>
      <c r="C707" s="14"/>
      <c r="D707" s="14"/>
      <c r="E707" s="14"/>
      <c r="F707" s="14"/>
      <c r="G707" s="14"/>
      <c r="H707" s="14"/>
      <c r="I707" s="14"/>
      <c r="J707" s="14"/>
      <c r="K707" s="14"/>
    </row>
    <row r="708" spans="1:11" ht="15.75" customHeight="1" x14ac:dyDescent="0.2">
      <c r="A708" s="14"/>
      <c r="B708" s="16"/>
      <c r="C708" s="14"/>
      <c r="D708" s="14"/>
      <c r="E708" s="14"/>
      <c r="F708" s="14"/>
      <c r="G708" s="14"/>
      <c r="H708" s="14"/>
      <c r="I708" s="14"/>
      <c r="J708" s="14"/>
      <c r="K708" s="14"/>
    </row>
    <row r="709" spans="1:11" ht="15.75" customHeight="1" x14ac:dyDescent="0.2">
      <c r="A709" s="14"/>
      <c r="B709" s="16"/>
      <c r="C709" s="14"/>
      <c r="D709" s="14"/>
      <c r="E709" s="14"/>
      <c r="F709" s="14"/>
      <c r="G709" s="14"/>
      <c r="H709" s="14"/>
      <c r="I709" s="14"/>
      <c r="J709" s="14"/>
      <c r="K709" s="14"/>
    </row>
    <row r="710" spans="1:11" ht="15.75" customHeight="1" x14ac:dyDescent="0.2">
      <c r="A710" s="14"/>
      <c r="B710" s="16"/>
      <c r="C710" s="14"/>
      <c r="D710" s="14"/>
      <c r="E710" s="14"/>
      <c r="F710" s="14"/>
      <c r="G710" s="14"/>
      <c r="H710" s="14"/>
      <c r="I710" s="14"/>
      <c r="J710" s="14"/>
      <c r="K710" s="14"/>
    </row>
    <row r="711" spans="1:11" ht="15.75" customHeight="1" x14ac:dyDescent="0.2">
      <c r="A711" s="14"/>
      <c r="B711" s="16"/>
      <c r="C711" s="14"/>
      <c r="D711" s="14"/>
      <c r="E711" s="14"/>
      <c r="F711" s="14"/>
      <c r="G711" s="14"/>
      <c r="H711" s="14"/>
      <c r="I711" s="14"/>
      <c r="J711" s="14"/>
      <c r="K711" s="14"/>
    </row>
    <row r="712" spans="1:11" ht="15.75" customHeight="1" x14ac:dyDescent="0.2">
      <c r="A712" s="14"/>
      <c r="B712" s="16"/>
      <c r="C712" s="14"/>
      <c r="D712" s="14"/>
      <c r="E712" s="14"/>
      <c r="F712" s="14"/>
      <c r="G712" s="14"/>
      <c r="H712" s="14"/>
      <c r="I712" s="14"/>
      <c r="J712" s="14"/>
      <c r="K712" s="14"/>
    </row>
    <row r="713" spans="1:11" ht="15.75" customHeight="1" x14ac:dyDescent="0.2">
      <c r="A713" s="14"/>
      <c r="B713" s="16"/>
      <c r="C713" s="14"/>
      <c r="D713" s="14"/>
      <c r="E713" s="14"/>
      <c r="F713" s="14"/>
      <c r="G713" s="14"/>
      <c r="H713" s="14"/>
      <c r="I713" s="14"/>
      <c r="J713" s="14"/>
      <c r="K713" s="14"/>
    </row>
    <row r="714" spans="1:11" ht="15.75" customHeight="1" x14ac:dyDescent="0.2">
      <c r="A714" s="14"/>
      <c r="B714" s="16"/>
      <c r="C714" s="14"/>
      <c r="D714" s="14"/>
      <c r="E714" s="14"/>
      <c r="F714" s="14"/>
      <c r="G714" s="14"/>
      <c r="H714" s="14"/>
      <c r="I714" s="14"/>
      <c r="J714" s="14"/>
      <c r="K714" s="14"/>
    </row>
    <row r="715" spans="1:11" ht="15.75" customHeight="1" x14ac:dyDescent="0.2">
      <c r="A715" s="14"/>
      <c r="B715" s="16"/>
      <c r="C715" s="14"/>
      <c r="D715" s="14"/>
      <c r="E715" s="14"/>
      <c r="F715" s="14"/>
      <c r="G715" s="14"/>
      <c r="H715" s="14"/>
      <c r="I715" s="14"/>
      <c r="J715" s="14"/>
      <c r="K715" s="14"/>
    </row>
    <row r="716" spans="1:11" ht="15.75" customHeight="1" x14ac:dyDescent="0.2">
      <c r="A716" s="14"/>
      <c r="B716" s="16"/>
      <c r="C716" s="14"/>
      <c r="D716" s="14"/>
      <c r="E716" s="14"/>
      <c r="F716" s="14"/>
      <c r="G716" s="14"/>
      <c r="H716" s="14"/>
      <c r="I716" s="14"/>
      <c r="J716" s="14"/>
      <c r="K716" s="14"/>
    </row>
    <row r="717" spans="1:11" ht="15.75" customHeight="1" x14ac:dyDescent="0.2">
      <c r="A717" s="14"/>
      <c r="B717" s="16"/>
      <c r="C717" s="14"/>
      <c r="D717" s="14"/>
      <c r="E717" s="14"/>
      <c r="F717" s="14"/>
      <c r="G717" s="14"/>
      <c r="H717" s="14"/>
      <c r="I717" s="14"/>
      <c r="J717" s="14"/>
      <c r="K717" s="14"/>
    </row>
    <row r="718" spans="1:11" ht="15.75" customHeight="1" x14ac:dyDescent="0.2">
      <c r="A718" s="14"/>
      <c r="B718" s="16"/>
      <c r="C718" s="14"/>
      <c r="D718" s="14"/>
      <c r="E718" s="14"/>
      <c r="F718" s="14"/>
      <c r="G718" s="14"/>
      <c r="H718" s="14"/>
      <c r="I718" s="14"/>
      <c r="J718" s="14"/>
      <c r="K718" s="14"/>
    </row>
    <row r="719" spans="1:11" ht="15.75" customHeight="1" x14ac:dyDescent="0.2">
      <c r="A719" s="14"/>
      <c r="B719" s="16"/>
      <c r="C719" s="14"/>
      <c r="D719" s="14"/>
      <c r="E719" s="14"/>
      <c r="F719" s="14"/>
      <c r="G719" s="14"/>
      <c r="H719" s="14"/>
      <c r="I719" s="14"/>
      <c r="J719" s="14"/>
      <c r="K719" s="14"/>
    </row>
    <row r="720" spans="1:11" ht="15.75" customHeight="1" x14ac:dyDescent="0.2">
      <c r="A720" s="14"/>
      <c r="B720" s="16"/>
      <c r="C720" s="14"/>
      <c r="D720" s="14"/>
      <c r="E720" s="14"/>
      <c r="F720" s="14"/>
      <c r="G720" s="14"/>
      <c r="H720" s="14"/>
      <c r="I720" s="14"/>
      <c r="J720" s="14"/>
      <c r="K720" s="14"/>
    </row>
    <row r="721" spans="1:11" ht="15.75" customHeight="1" x14ac:dyDescent="0.2">
      <c r="A721" s="14"/>
      <c r="B721" s="16"/>
      <c r="C721" s="14"/>
      <c r="D721" s="14"/>
      <c r="E721" s="14"/>
      <c r="F721" s="14"/>
      <c r="G721" s="14"/>
      <c r="H721" s="14"/>
      <c r="I721" s="14"/>
      <c r="J721" s="14"/>
      <c r="K721" s="14"/>
    </row>
    <row r="722" spans="1:11" ht="15.75" customHeight="1" x14ac:dyDescent="0.2">
      <c r="A722" s="14"/>
      <c r="B722" s="16"/>
      <c r="C722" s="14"/>
      <c r="D722" s="14"/>
      <c r="E722" s="14"/>
      <c r="F722" s="14"/>
      <c r="G722" s="14"/>
      <c r="H722" s="14"/>
      <c r="I722" s="14"/>
      <c r="J722" s="14"/>
      <c r="K722" s="14"/>
    </row>
    <row r="723" spans="1:11" ht="15.75" customHeight="1" x14ac:dyDescent="0.2">
      <c r="A723" s="14"/>
      <c r="B723" s="16"/>
      <c r="C723" s="14"/>
      <c r="D723" s="14"/>
      <c r="E723" s="14"/>
      <c r="F723" s="14"/>
      <c r="G723" s="14"/>
      <c r="H723" s="14"/>
      <c r="I723" s="14"/>
      <c r="J723" s="14"/>
      <c r="K723" s="14"/>
    </row>
    <row r="724" spans="1:11" ht="15.75" customHeight="1" x14ac:dyDescent="0.2">
      <c r="A724" s="14"/>
      <c r="B724" s="16"/>
      <c r="C724" s="14"/>
      <c r="D724" s="14"/>
      <c r="E724" s="14"/>
      <c r="F724" s="14"/>
      <c r="G724" s="14"/>
      <c r="H724" s="14"/>
      <c r="I724" s="14"/>
      <c r="J724" s="14"/>
      <c r="K724" s="14"/>
    </row>
    <row r="725" spans="1:11" ht="15.75" customHeight="1" x14ac:dyDescent="0.2">
      <c r="A725" s="14"/>
      <c r="B725" s="16"/>
      <c r="C725" s="14"/>
      <c r="D725" s="14"/>
      <c r="E725" s="14"/>
      <c r="F725" s="14"/>
      <c r="G725" s="14"/>
      <c r="H725" s="14"/>
      <c r="I725" s="14"/>
      <c r="J725" s="14"/>
      <c r="K725" s="14"/>
    </row>
    <row r="726" spans="1:11" ht="15.75" customHeight="1" x14ac:dyDescent="0.2">
      <c r="A726" s="14"/>
      <c r="B726" s="16"/>
      <c r="C726" s="14"/>
      <c r="D726" s="14"/>
      <c r="E726" s="14"/>
      <c r="F726" s="14"/>
      <c r="G726" s="14"/>
      <c r="H726" s="14"/>
      <c r="I726" s="14"/>
      <c r="J726" s="14"/>
      <c r="K726" s="14"/>
    </row>
    <row r="727" spans="1:11" ht="15.75" customHeight="1" x14ac:dyDescent="0.2">
      <c r="A727" s="14"/>
      <c r="B727" s="16"/>
      <c r="C727" s="14"/>
      <c r="D727" s="14"/>
      <c r="E727" s="14"/>
      <c r="F727" s="14"/>
      <c r="G727" s="14"/>
      <c r="H727" s="14"/>
      <c r="I727" s="14"/>
      <c r="J727" s="14"/>
      <c r="K727" s="14"/>
    </row>
    <row r="728" spans="1:11" ht="15.75" customHeight="1" x14ac:dyDescent="0.2">
      <c r="A728" s="14"/>
      <c r="B728" s="16"/>
      <c r="C728" s="14"/>
      <c r="D728" s="14"/>
      <c r="E728" s="14"/>
      <c r="F728" s="14"/>
      <c r="G728" s="14"/>
      <c r="H728" s="14"/>
      <c r="I728" s="14"/>
      <c r="J728" s="14"/>
      <c r="K728" s="14"/>
    </row>
    <row r="729" spans="1:11" ht="15.75" customHeight="1" x14ac:dyDescent="0.2">
      <c r="A729" s="14"/>
      <c r="B729" s="16"/>
      <c r="C729" s="14"/>
      <c r="D729" s="14"/>
      <c r="E729" s="14"/>
      <c r="F729" s="14"/>
      <c r="G729" s="14"/>
      <c r="H729" s="14"/>
      <c r="I729" s="14"/>
      <c r="J729" s="14"/>
      <c r="K729" s="14"/>
    </row>
    <row r="730" spans="1:11" ht="15.75" customHeight="1" x14ac:dyDescent="0.2">
      <c r="A730" s="14"/>
      <c r="B730" s="16"/>
      <c r="C730" s="14"/>
      <c r="D730" s="14"/>
      <c r="E730" s="14"/>
      <c r="F730" s="14"/>
      <c r="G730" s="14"/>
      <c r="H730" s="14"/>
      <c r="I730" s="14"/>
      <c r="J730" s="14"/>
      <c r="K730" s="14"/>
    </row>
    <row r="731" spans="1:11" ht="15.75" customHeight="1" x14ac:dyDescent="0.2">
      <c r="A731" s="14"/>
      <c r="B731" s="16"/>
      <c r="C731" s="14"/>
      <c r="D731" s="14"/>
      <c r="E731" s="14"/>
      <c r="F731" s="14"/>
      <c r="G731" s="14"/>
      <c r="H731" s="14"/>
      <c r="I731" s="14"/>
      <c r="J731" s="14"/>
      <c r="K731" s="14"/>
    </row>
    <row r="732" spans="1:11" ht="15.75" customHeight="1" x14ac:dyDescent="0.2">
      <c r="A732" s="14"/>
      <c r="B732" s="16"/>
      <c r="C732" s="14"/>
      <c r="D732" s="14"/>
      <c r="E732" s="14"/>
      <c r="F732" s="14"/>
      <c r="G732" s="14"/>
      <c r="H732" s="14"/>
      <c r="I732" s="14"/>
      <c r="J732" s="14"/>
      <c r="K732" s="14"/>
    </row>
    <row r="733" spans="1:11" ht="15.75" customHeight="1" x14ac:dyDescent="0.2">
      <c r="A733" s="14"/>
      <c r="B733" s="16"/>
      <c r="C733" s="14"/>
      <c r="D733" s="14"/>
      <c r="E733" s="14"/>
      <c r="F733" s="14"/>
      <c r="G733" s="14"/>
      <c r="H733" s="14"/>
      <c r="I733" s="14"/>
      <c r="J733" s="14"/>
      <c r="K733" s="14"/>
    </row>
    <row r="734" spans="1:11" ht="15.75" customHeight="1" x14ac:dyDescent="0.2">
      <c r="A734" s="14"/>
      <c r="B734" s="16"/>
      <c r="C734" s="14"/>
      <c r="D734" s="14"/>
      <c r="E734" s="14"/>
      <c r="F734" s="14"/>
      <c r="G734" s="14"/>
      <c r="H734" s="14"/>
      <c r="I734" s="14"/>
      <c r="J734" s="14"/>
      <c r="K734" s="14"/>
    </row>
    <row r="735" spans="1:11" ht="15.75" customHeight="1" x14ac:dyDescent="0.2">
      <c r="A735" s="14"/>
      <c r="B735" s="16"/>
      <c r="C735" s="14"/>
      <c r="D735" s="14"/>
      <c r="E735" s="14"/>
      <c r="F735" s="14"/>
      <c r="G735" s="14"/>
      <c r="H735" s="14"/>
      <c r="I735" s="14"/>
      <c r="J735" s="14"/>
      <c r="K735" s="14"/>
    </row>
    <row r="736" spans="1:11" ht="15.75" customHeight="1" x14ac:dyDescent="0.2">
      <c r="A736" s="14"/>
      <c r="B736" s="16"/>
      <c r="C736" s="14"/>
      <c r="D736" s="14"/>
      <c r="E736" s="14"/>
      <c r="F736" s="14"/>
      <c r="G736" s="14"/>
      <c r="H736" s="14"/>
      <c r="I736" s="14"/>
      <c r="J736" s="14"/>
      <c r="K736" s="14"/>
    </row>
    <row r="737" spans="1:11" ht="15.75" customHeight="1" x14ac:dyDescent="0.2">
      <c r="A737" s="14"/>
      <c r="B737" s="16"/>
      <c r="C737" s="14"/>
      <c r="D737" s="14"/>
      <c r="E737" s="14"/>
      <c r="F737" s="14"/>
      <c r="G737" s="14"/>
      <c r="H737" s="14"/>
      <c r="I737" s="14"/>
      <c r="J737" s="14"/>
      <c r="K737" s="14"/>
    </row>
    <row r="738" spans="1:11" ht="15.75" customHeight="1" x14ac:dyDescent="0.2">
      <c r="A738" s="14"/>
      <c r="B738" s="16"/>
      <c r="C738" s="14"/>
      <c r="D738" s="14"/>
      <c r="E738" s="14"/>
      <c r="F738" s="14"/>
      <c r="G738" s="14"/>
      <c r="H738" s="14"/>
      <c r="I738" s="14"/>
      <c r="J738" s="14"/>
      <c r="K738" s="14"/>
    </row>
    <row r="739" spans="1:11" ht="15.75" customHeight="1" x14ac:dyDescent="0.2">
      <c r="A739" s="14"/>
      <c r="B739" s="16"/>
      <c r="C739" s="14"/>
      <c r="D739" s="14"/>
      <c r="E739" s="14"/>
      <c r="F739" s="14"/>
      <c r="G739" s="14"/>
      <c r="H739" s="14"/>
      <c r="I739" s="14"/>
      <c r="J739" s="14"/>
      <c r="K739" s="14"/>
    </row>
    <row r="740" spans="1:11" ht="15.75" customHeight="1" x14ac:dyDescent="0.2">
      <c r="A740" s="14"/>
      <c r="B740" s="16"/>
      <c r="C740" s="14"/>
      <c r="D740" s="14"/>
      <c r="E740" s="14"/>
      <c r="F740" s="14"/>
      <c r="G740" s="14"/>
      <c r="H740" s="14"/>
      <c r="I740" s="14"/>
      <c r="J740" s="14"/>
      <c r="K740" s="14"/>
    </row>
    <row r="741" spans="1:11" ht="15.75" customHeight="1" x14ac:dyDescent="0.2">
      <c r="A741" s="14"/>
      <c r="B741" s="16"/>
      <c r="C741" s="14"/>
      <c r="D741" s="14"/>
      <c r="E741" s="14"/>
      <c r="F741" s="14"/>
      <c r="G741" s="14"/>
      <c r="H741" s="14"/>
      <c r="I741" s="14"/>
      <c r="J741" s="14"/>
      <c r="K741" s="14"/>
    </row>
    <row r="742" spans="1:11" ht="15.75" customHeight="1" x14ac:dyDescent="0.2">
      <c r="A742" s="14"/>
      <c r="B742" s="16"/>
      <c r="C742" s="14"/>
      <c r="D742" s="14"/>
      <c r="E742" s="14"/>
      <c r="F742" s="14"/>
      <c r="G742" s="14"/>
      <c r="H742" s="14"/>
      <c r="I742" s="14"/>
      <c r="J742" s="14"/>
      <c r="K742" s="14"/>
    </row>
    <row r="743" spans="1:11" ht="15.75" customHeight="1" x14ac:dyDescent="0.2">
      <c r="A743" s="14"/>
      <c r="B743" s="16"/>
      <c r="C743" s="14"/>
      <c r="D743" s="14"/>
      <c r="E743" s="14"/>
      <c r="F743" s="14"/>
      <c r="G743" s="14"/>
      <c r="H743" s="14"/>
      <c r="I743" s="14"/>
      <c r="J743" s="14"/>
      <c r="K743" s="14"/>
    </row>
    <row r="744" spans="1:11" ht="15.75" customHeight="1" x14ac:dyDescent="0.2">
      <c r="A744" s="14"/>
      <c r="B744" s="16"/>
      <c r="C744" s="14"/>
      <c r="D744" s="14"/>
      <c r="E744" s="14"/>
      <c r="F744" s="14"/>
      <c r="G744" s="14"/>
      <c r="H744" s="14"/>
      <c r="I744" s="14"/>
      <c r="J744" s="14"/>
      <c r="K744" s="14"/>
    </row>
    <row r="745" spans="1:11" ht="15.75" customHeight="1" x14ac:dyDescent="0.2">
      <c r="A745" s="14"/>
      <c r="B745" s="16"/>
      <c r="C745" s="14"/>
      <c r="D745" s="14"/>
      <c r="E745" s="14"/>
      <c r="F745" s="14"/>
      <c r="G745" s="14"/>
      <c r="H745" s="14"/>
      <c r="I745" s="14"/>
      <c r="J745" s="14"/>
      <c r="K745" s="14"/>
    </row>
    <row r="746" spans="1:11" ht="15.75" customHeight="1" x14ac:dyDescent="0.2">
      <c r="A746" s="14"/>
      <c r="B746" s="16"/>
      <c r="C746" s="14"/>
      <c r="D746" s="14"/>
      <c r="E746" s="14"/>
      <c r="F746" s="14"/>
      <c r="G746" s="14"/>
      <c r="H746" s="14"/>
      <c r="I746" s="14"/>
      <c r="J746" s="14"/>
      <c r="K746" s="14"/>
    </row>
    <row r="747" spans="1:11" ht="15.75" customHeight="1" x14ac:dyDescent="0.2">
      <c r="A747" s="14"/>
      <c r="B747" s="16"/>
      <c r="C747" s="14"/>
      <c r="D747" s="14"/>
      <c r="E747" s="14"/>
      <c r="F747" s="14"/>
      <c r="G747" s="14"/>
      <c r="H747" s="14"/>
      <c r="I747" s="14"/>
      <c r="J747" s="14"/>
      <c r="K747" s="14"/>
    </row>
    <row r="748" spans="1:11" ht="15.75" customHeight="1" x14ac:dyDescent="0.2">
      <c r="A748" s="14"/>
      <c r="B748" s="16"/>
      <c r="C748" s="14"/>
      <c r="D748" s="14"/>
      <c r="E748" s="14"/>
      <c r="F748" s="14"/>
      <c r="G748" s="14"/>
      <c r="H748" s="14"/>
      <c r="I748" s="14"/>
      <c r="J748" s="14"/>
      <c r="K748" s="14"/>
    </row>
    <row r="749" spans="1:11" ht="15.75" customHeight="1" x14ac:dyDescent="0.2">
      <c r="A749" s="14"/>
      <c r="B749" s="16"/>
      <c r="C749" s="14"/>
      <c r="D749" s="14"/>
      <c r="E749" s="14"/>
      <c r="F749" s="14"/>
      <c r="G749" s="14"/>
      <c r="H749" s="14"/>
      <c r="I749" s="14"/>
      <c r="J749" s="14"/>
      <c r="K749" s="14"/>
    </row>
    <row r="750" spans="1:11" ht="15.75" customHeight="1" x14ac:dyDescent="0.2">
      <c r="A750" s="14"/>
      <c r="B750" s="16"/>
      <c r="C750" s="14"/>
      <c r="D750" s="14"/>
      <c r="E750" s="14"/>
      <c r="F750" s="14"/>
      <c r="G750" s="14"/>
      <c r="H750" s="14"/>
      <c r="I750" s="14"/>
      <c r="J750" s="14"/>
      <c r="K750" s="14"/>
    </row>
    <row r="751" spans="1:11" ht="15.75" customHeight="1" x14ac:dyDescent="0.2">
      <c r="A751" s="14"/>
      <c r="B751" s="16"/>
      <c r="C751" s="14"/>
      <c r="D751" s="14"/>
      <c r="E751" s="14"/>
      <c r="F751" s="14"/>
      <c r="G751" s="14"/>
      <c r="H751" s="14"/>
      <c r="I751" s="14"/>
      <c r="J751" s="14"/>
      <c r="K751" s="14"/>
    </row>
    <row r="752" spans="1:11" ht="15.75" customHeight="1" x14ac:dyDescent="0.2">
      <c r="A752" s="14"/>
      <c r="B752" s="16"/>
      <c r="C752" s="14"/>
      <c r="D752" s="14"/>
      <c r="E752" s="14"/>
      <c r="F752" s="14"/>
      <c r="G752" s="14"/>
      <c r="H752" s="14"/>
      <c r="I752" s="14"/>
      <c r="J752" s="14"/>
      <c r="K752" s="14"/>
    </row>
    <row r="753" spans="1:11" ht="15.75" customHeight="1" x14ac:dyDescent="0.2">
      <c r="A753" s="14"/>
      <c r="B753" s="16"/>
      <c r="C753" s="14"/>
      <c r="D753" s="14"/>
      <c r="E753" s="14"/>
      <c r="F753" s="14"/>
      <c r="G753" s="14"/>
      <c r="H753" s="14"/>
      <c r="I753" s="14"/>
      <c r="J753" s="14"/>
      <c r="K753" s="14"/>
    </row>
    <row r="754" spans="1:11" ht="15.75" customHeight="1" x14ac:dyDescent="0.2">
      <c r="A754" s="14"/>
      <c r="B754" s="16"/>
      <c r="C754" s="14"/>
      <c r="D754" s="14"/>
      <c r="E754" s="14"/>
      <c r="F754" s="14"/>
      <c r="G754" s="14"/>
      <c r="H754" s="14"/>
      <c r="I754" s="14"/>
      <c r="J754" s="14"/>
      <c r="K754" s="14"/>
    </row>
    <row r="755" spans="1:11" ht="15.75" customHeight="1" x14ac:dyDescent="0.2">
      <c r="A755" s="14"/>
      <c r="B755" s="16"/>
      <c r="C755" s="14"/>
      <c r="D755" s="14"/>
      <c r="E755" s="14"/>
      <c r="F755" s="14"/>
      <c r="G755" s="14"/>
      <c r="H755" s="14"/>
      <c r="I755" s="14"/>
      <c r="J755" s="14"/>
      <c r="K755" s="14"/>
    </row>
    <row r="756" spans="1:11" ht="15.75" customHeight="1" x14ac:dyDescent="0.2">
      <c r="A756" s="14"/>
      <c r="B756" s="16"/>
      <c r="C756" s="14"/>
      <c r="D756" s="14"/>
      <c r="E756" s="14"/>
      <c r="F756" s="14"/>
      <c r="G756" s="14"/>
      <c r="H756" s="14"/>
      <c r="I756" s="14"/>
      <c r="J756" s="14"/>
      <c r="K756" s="14"/>
    </row>
    <row r="757" spans="1:11" ht="15.75" customHeight="1" x14ac:dyDescent="0.2">
      <c r="A757" s="14"/>
      <c r="B757" s="16"/>
      <c r="C757" s="14"/>
      <c r="D757" s="14"/>
      <c r="E757" s="14"/>
      <c r="F757" s="14"/>
      <c r="G757" s="14"/>
      <c r="H757" s="14"/>
      <c r="I757" s="14"/>
      <c r="J757" s="14"/>
      <c r="K757" s="14"/>
    </row>
    <row r="758" spans="1:11" ht="15.75" customHeight="1" x14ac:dyDescent="0.2">
      <c r="A758" s="14"/>
      <c r="B758" s="16"/>
      <c r="C758" s="14"/>
      <c r="D758" s="14"/>
      <c r="E758" s="14"/>
      <c r="F758" s="14"/>
      <c r="G758" s="14"/>
      <c r="H758" s="14"/>
      <c r="I758" s="14"/>
      <c r="J758" s="14"/>
      <c r="K758" s="14"/>
    </row>
    <row r="759" spans="1:11" ht="15.75" customHeight="1" x14ac:dyDescent="0.2">
      <c r="A759" s="14"/>
      <c r="B759" s="16"/>
      <c r="C759" s="14"/>
      <c r="D759" s="14"/>
      <c r="E759" s="14"/>
      <c r="F759" s="14"/>
      <c r="G759" s="14"/>
      <c r="H759" s="14"/>
      <c r="I759" s="14"/>
      <c r="J759" s="14"/>
      <c r="K759" s="14"/>
    </row>
    <row r="760" spans="1:11" ht="15.75" customHeight="1" x14ac:dyDescent="0.2">
      <c r="A760" s="14"/>
      <c r="B760" s="16"/>
      <c r="C760" s="14"/>
      <c r="D760" s="14"/>
      <c r="E760" s="14"/>
      <c r="F760" s="14"/>
      <c r="G760" s="14"/>
      <c r="H760" s="14"/>
      <c r="I760" s="14"/>
      <c r="J760" s="14"/>
      <c r="K760" s="14"/>
    </row>
    <row r="761" spans="1:11" ht="15.75" customHeight="1" x14ac:dyDescent="0.2">
      <c r="A761" s="14"/>
      <c r="B761" s="16"/>
      <c r="C761" s="14"/>
      <c r="D761" s="14"/>
      <c r="E761" s="14"/>
      <c r="F761" s="14"/>
      <c r="G761" s="14"/>
      <c r="H761" s="14"/>
      <c r="I761" s="14"/>
      <c r="J761" s="14"/>
      <c r="K761" s="14"/>
    </row>
    <row r="762" spans="1:11" ht="15.75" customHeight="1" x14ac:dyDescent="0.2">
      <c r="A762" s="14"/>
      <c r="B762" s="16"/>
      <c r="C762" s="14"/>
      <c r="D762" s="14"/>
      <c r="E762" s="14"/>
      <c r="F762" s="14"/>
      <c r="G762" s="14"/>
      <c r="H762" s="14"/>
      <c r="I762" s="14"/>
      <c r="J762" s="14"/>
      <c r="K762" s="14"/>
    </row>
    <row r="763" spans="1:11" ht="15.75" customHeight="1" x14ac:dyDescent="0.2">
      <c r="A763" s="14"/>
      <c r="B763" s="16"/>
      <c r="C763" s="14"/>
      <c r="D763" s="14"/>
      <c r="E763" s="14"/>
      <c r="F763" s="14"/>
      <c r="G763" s="14"/>
      <c r="H763" s="14"/>
      <c r="I763" s="14"/>
      <c r="J763" s="14"/>
      <c r="K763" s="14"/>
    </row>
    <row r="764" spans="1:11" ht="15.75" customHeight="1" x14ac:dyDescent="0.2">
      <c r="A764" s="14"/>
      <c r="B764" s="16"/>
      <c r="C764" s="14"/>
      <c r="D764" s="14"/>
      <c r="E764" s="14"/>
      <c r="F764" s="14"/>
      <c r="G764" s="14"/>
      <c r="H764" s="14"/>
      <c r="I764" s="14"/>
      <c r="J764" s="14"/>
      <c r="K764" s="14"/>
    </row>
    <row r="765" spans="1:11" ht="15.75" customHeight="1" x14ac:dyDescent="0.2">
      <c r="A765" s="14"/>
      <c r="B765" s="16"/>
      <c r="C765" s="14"/>
      <c r="D765" s="14"/>
      <c r="E765" s="14"/>
      <c r="F765" s="14"/>
      <c r="G765" s="14"/>
      <c r="H765" s="14"/>
      <c r="I765" s="14"/>
      <c r="J765" s="14"/>
      <c r="K765" s="14"/>
    </row>
    <row r="766" spans="1:11" ht="15.75" customHeight="1" x14ac:dyDescent="0.2">
      <c r="A766" s="14"/>
      <c r="B766" s="16"/>
      <c r="C766" s="14"/>
      <c r="D766" s="14"/>
      <c r="E766" s="14"/>
      <c r="F766" s="14"/>
      <c r="G766" s="14"/>
      <c r="H766" s="14"/>
      <c r="I766" s="14"/>
      <c r="J766" s="14"/>
      <c r="K766" s="14"/>
    </row>
    <row r="767" spans="1:11" ht="15.75" customHeight="1" x14ac:dyDescent="0.2">
      <c r="A767" s="14"/>
      <c r="B767" s="16"/>
      <c r="C767" s="14"/>
      <c r="D767" s="14"/>
      <c r="E767" s="14"/>
      <c r="F767" s="14"/>
      <c r="G767" s="14"/>
      <c r="H767" s="14"/>
      <c r="I767" s="14"/>
      <c r="J767" s="14"/>
      <c r="K767" s="14"/>
    </row>
    <row r="768" spans="1:11" ht="15.75" customHeight="1" x14ac:dyDescent="0.2">
      <c r="A768" s="14"/>
      <c r="B768" s="16"/>
      <c r="C768" s="14"/>
      <c r="D768" s="14"/>
      <c r="E768" s="14"/>
      <c r="F768" s="14"/>
      <c r="G768" s="14"/>
      <c r="H768" s="14"/>
      <c r="I768" s="14"/>
      <c r="J768" s="14"/>
      <c r="K768" s="14"/>
    </row>
    <row r="769" spans="1:11" ht="15.75" customHeight="1" x14ac:dyDescent="0.2">
      <c r="A769" s="14"/>
      <c r="B769" s="16"/>
      <c r="C769" s="14"/>
      <c r="D769" s="14"/>
      <c r="E769" s="14"/>
      <c r="F769" s="14"/>
      <c r="G769" s="14"/>
      <c r="H769" s="14"/>
      <c r="I769" s="14"/>
      <c r="J769" s="14"/>
      <c r="K769" s="14"/>
    </row>
    <row r="770" spans="1:11" ht="15.75" customHeight="1" x14ac:dyDescent="0.2">
      <c r="A770" s="14"/>
      <c r="B770" s="16"/>
      <c r="C770" s="14"/>
      <c r="D770" s="14"/>
      <c r="E770" s="14"/>
      <c r="F770" s="14"/>
      <c r="G770" s="14"/>
      <c r="H770" s="14"/>
      <c r="I770" s="14"/>
      <c r="J770" s="14"/>
      <c r="K770" s="14"/>
    </row>
    <row r="771" spans="1:11" ht="15.75" customHeight="1" x14ac:dyDescent="0.2">
      <c r="A771" s="14"/>
      <c r="B771" s="16"/>
      <c r="C771" s="14"/>
      <c r="D771" s="14"/>
      <c r="E771" s="14"/>
      <c r="F771" s="14"/>
      <c r="G771" s="14"/>
      <c r="H771" s="14"/>
      <c r="I771" s="14"/>
      <c r="J771" s="14"/>
      <c r="K771" s="14"/>
    </row>
    <row r="772" spans="1:11" ht="15.75" customHeight="1" x14ac:dyDescent="0.2">
      <c r="A772" s="14"/>
      <c r="B772" s="16"/>
      <c r="C772" s="14"/>
      <c r="D772" s="14"/>
      <c r="E772" s="14"/>
      <c r="F772" s="14"/>
      <c r="G772" s="14"/>
      <c r="H772" s="14"/>
      <c r="I772" s="14"/>
      <c r="J772" s="14"/>
      <c r="K772" s="14"/>
    </row>
    <row r="773" spans="1:11" ht="15.75" customHeight="1" x14ac:dyDescent="0.2">
      <c r="A773" s="14"/>
      <c r="B773" s="16"/>
      <c r="C773" s="14"/>
      <c r="D773" s="14"/>
      <c r="E773" s="14"/>
      <c r="F773" s="14"/>
      <c r="G773" s="14"/>
      <c r="H773" s="14"/>
      <c r="I773" s="14"/>
      <c r="J773" s="14"/>
      <c r="K773" s="14"/>
    </row>
    <row r="774" spans="1:11" ht="15.75" customHeight="1" x14ac:dyDescent="0.2">
      <c r="A774" s="14"/>
      <c r="B774" s="16"/>
      <c r="C774" s="14"/>
      <c r="D774" s="14"/>
      <c r="E774" s="14"/>
      <c r="F774" s="14"/>
      <c r="G774" s="14"/>
      <c r="H774" s="14"/>
      <c r="I774" s="14"/>
      <c r="J774" s="14"/>
      <c r="K774" s="14"/>
    </row>
    <row r="775" spans="1:11" ht="15.75" customHeight="1" x14ac:dyDescent="0.2">
      <c r="A775" s="14"/>
      <c r="B775" s="16"/>
      <c r="C775" s="14"/>
      <c r="D775" s="14"/>
      <c r="E775" s="14"/>
      <c r="F775" s="14"/>
      <c r="G775" s="14"/>
      <c r="H775" s="14"/>
      <c r="I775" s="14"/>
      <c r="J775" s="14"/>
      <c r="K775" s="14"/>
    </row>
    <row r="776" spans="1:11" ht="15.75" customHeight="1" x14ac:dyDescent="0.2">
      <c r="A776" s="14"/>
      <c r="B776" s="16"/>
      <c r="C776" s="14"/>
      <c r="D776" s="14"/>
      <c r="E776" s="14"/>
      <c r="F776" s="14"/>
      <c r="G776" s="14"/>
      <c r="H776" s="14"/>
      <c r="I776" s="14"/>
      <c r="J776" s="14"/>
      <c r="K776" s="14"/>
    </row>
    <row r="777" spans="1:11" ht="15.75" customHeight="1" x14ac:dyDescent="0.2">
      <c r="A777" s="14"/>
      <c r="B777" s="16"/>
      <c r="C777" s="14"/>
      <c r="D777" s="14"/>
      <c r="E777" s="14"/>
      <c r="F777" s="14"/>
      <c r="G777" s="14"/>
      <c r="H777" s="14"/>
      <c r="I777" s="14"/>
      <c r="J777" s="14"/>
      <c r="K777" s="14"/>
    </row>
    <row r="778" spans="1:11" ht="15.75" customHeight="1" x14ac:dyDescent="0.2">
      <c r="A778" s="14"/>
      <c r="B778" s="16"/>
      <c r="C778" s="14"/>
      <c r="D778" s="14"/>
      <c r="E778" s="14"/>
      <c r="F778" s="14"/>
      <c r="G778" s="14"/>
      <c r="H778" s="14"/>
      <c r="I778" s="14"/>
      <c r="J778" s="14"/>
      <c r="K778" s="14"/>
    </row>
    <row r="779" spans="1:11" ht="15.75" customHeight="1" x14ac:dyDescent="0.2">
      <c r="A779" s="14"/>
      <c r="B779" s="16"/>
      <c r="C779" s="14"/>
      <c r="D779" s="14"/>
      <c r="E779" s="14"/>
      <c r="F779" s="14"/>
      <c r="G779" s="14"/>
      <c r="H779" s="14"/>
      <c r="I779" s="14"/>
      <c r="J779" s="14"/>
      <c r="K779" s="14"/>
    </row>
    <row r="780" spans="1:11" ht="15.75" customHeight="1" x14ac:dyDescent="0.2">
      <c r="A780" s="14"/>
      <c r="B780" s="16"/>
      <c r="C780" s="14"/>
      <c r="D780" s="14"/>
      <c r="E780" s="14"/>
      <c r="F780" s="14"/>
      <c r="G780" s="14"/>
      <c r="H780" s="14"/>
      <c r="I780" s="14"/>
      <c r="J780" s="14"/>
      <c r="K780" s="14"/>
    </row>
    <row r="781" spans="1:11" ht="15.75" customHeight="1" x14ac:dyDescent="0.2">
      <c r="A781" s="14"/>
      <c r="B781" s="16"/>
      <c r="C781" s="14"/>
      <c r="D781" s="14"/>
      <c r="E781" s="14"/>
      <c r="F781" s="14"/>
      <c r="G781" s="14"/>
      <c r="H781" s="14"/>
      <c r="I781" s="14"/>
      <c r="J781" s="14"/>
      <c r="K781" s="14"/>
    </row>
    <row r="782" spans="1:11" ht="15.75" customHeight="1" x14ac:dyDescent="0.2">
      <c r="A782" s="14"/>
      <c r="B782" s="16"/>
      <c r="C782" s="14"/>
      <c r="D782" s="14"/>
      <c r="E782" s="14"/>
      <c r="F782" s="14"/>
      <c r="G782" s="14"/>
      <c r="H782" s="14"/>
      <c r="I782" s="14"/>
      <c r="J782" s="14"/>
      <c r="K782" s="14"/>
    </row>
    <row r="783" spans="1:11" ht="15.75" customHeight="1" x14ac:dyDescent="0.2">
      <c r="A783" s="14"/>
      <c r="B783" s="16"/>
      <c r="C783" s="14"/>
      <c r="D783" s="14"/>
      <c r="E783" s="14"/>
      <c r="F783" s="14"/>
      <c r="G783" s="14"/>
      <c r="H783" s="14"/>
      <c r="I783" s="14"/>
      <c r="J783" s="14"/>
      <c r="K783" s="14"/>
    </row>
    <row r="784" spans="1:11" ht="15.75" customHeight="1" x14ac:dyDescent="0.2">
      <c r="A784" s="14"/>
      <c r="B784" s="16"/>
      <c r="C784" s="14"/>
      <c r="D784" s="14"/>
      <c r="E784" s="14"/>
      <c r="F784" s="14"/>
      <c r="G784" s="14"/>
      <c r="H784" s="14"/>
      <c r="I784" s="14"/>
      <c r="J784" s="14"/>
      <c r="K784" s="14"/>
    </row>
    <row r="785" spans="1:11" ht="15.75" customHeight="1" x14ac:dyDescent="0.2">
      <c r="A785" s="14"/>
      <c r="B785" s="16"/>
      <c r="C785" s="14"/>
      <c r="D785" s="14"/>
      <c r="E785" s="14"/>
      <c r="F785" s="14"/>
      <c r="G785" s="14"/>
      <c r="H785" s="14"/>
      <c r="I785" s="14"/>
      <c r="J785" s="14"/>
      <c r="K785" s="14"/>
    </row>
    <row r="786" spans="1:11" ht="15.75" customHeight="1" x14ac:dyDescent="0.2">
      <c r="A786" s="14"/>
      <c r="B786" s="16"/>
      <c r="C786" s="14"/>
      <c r="D786" s="14"/>
      <c r="E786" s="14"/>
      <c r="F786" s="14"/>
      <c r="G786" s="14"/>
      <c r="H786" s="14"/>
      <c r="I786" s="14"/>
      <c r="J786" s="14"/>
      <c r="K786" s="14"/>
    </row>
    <row r="787" spans="1:11" ht="15.75" customHeight="1" x14ac:dyDescent="0.2">
      <c r="A787" s="14"/>
      <c r="B787" s="16"/>
      <c r="C787" s="14"/>
      <c r="D787" s="14"/>
      <c r="E787" s="14"/>
      <c r="F787" s="14"/>
      <c r="G787" s="14"/>
      <c r="H787" s="14"/>
      <c r="I787" s="14"/>
      <c r="J787" s="14"/>
      <c r="K787" s="14"/>
    </row>
    <row r="788" spans="1:11" ht="15.75" customHeight="1" x14ac:dyDescent="0.2">
      <c r="A788" s="14"/>
      <c r="B788" s="16"/>
      <c r="C788" s="14"/>
      <c r="D788" s="14"/>
      <c r="E788" s="14"/>
      <c r="F788" s="14"/>
      <c r="G788" s="14"/>
      <c r="H788" s="14"/>
      <c r="I788" s="14"/>
      <c r="J788" s="14"/>
      <c r="K788" s="14"/>
    </row>
    <row r="789" spans="1:11" ht="15.75" customHeight="1" x14ac:dyDescent="0.2">
      <c r="A789" s="14"/>
      <c r="B789" s="16"/>
      <c r="C789" s="14"/>
      <c r="D789" s="14"/>
      <c r="E789" s="14"/>
      <c r="F789" s="14"/>
      <c r="G789" s="14"/>
      <c r="H789" s="14"/>
      <c r="I789" s="14"/>
      <c r="J789" s="14"/>
      <c r="K789" s="14"/>
    </row>
    <row r="790" spans="1:11" ht="15.75" customHeight="1" x14ac:dyDescent="0.2">
      <c r="A790" s="14"/>
      <c r="B790" s="16"/>
      <c r="C790" s="14"/>
      <c r="D790" s="14"/>
      <c r="E790" s="14"/>
      <c r="F790" s="14"/>
      <c r="G790" s="14"/>
      <c r="H790" s="14"/>
      <c r="I790" s="14"/>
      <c r="J790" s="14"/>
      <c r="K790" s="14"/>
    </row>
    <row r="791" spans="1:11" ht="15.75" customHeight="1" x14ac:dyDescent="0.2">
      <c r="A791" s="14"/>
      <c r="B791" s="16"/>
      <c r="C791" s="14"/>
      <c r="D791" s="14"/>
      <c r="E791" s="14"/>
      <c r="F791" s="14"/>
      <c r="G791" s="14"/>
      <c r="H791" s="14"/>
      <c r="I791" s="14"/>
      <c r="J791" s="14"/>
      <c r="K791" s="14"/>
    </row>
    <row r="792" spans="1:11" ht="15.75" customHeight="1" x14ac:dyDescent="0.2">
      <c r="A792" s="14"/>
      <c r="B792" s="16"/>
      <c r="C792" s="14"/>
      <c r="D792" s="14"/>
      <c r="E792" s="14"/>
      <c r="F792" s="14"/>
      <c r="G792" s="14"/>
      <c r="H792" s="14"/>
      <c r="I792" s="14"/>
      <c r="J792" s="14"/>
      <c r="K792" s="14"/>
    </row>
    <row r="793" spans="1:11" ht="15.75" customHeight="1" x14ac:dyDescent="0.2">
      <c r="A793" s="14"/>
      <c r="B793" s="16"/>
      <c r="C793" s="14"/>
      <c r="D793" s="14"/>
      <c r="E793" s="14"/>
      <c r="F793" s="14"/>
      <c r="G793" s="14"/>
      <c r="H793" s="14"/>
      <c r="I793" s="14"/>
      <c r="J793" s="14"/>
      <c r="K793" s="14"/>
    </row>
    <row r="794" spans="1:11" ht="15.75" customHeight="1" x14ac:dyDescent="0.2">
      <c r="A794" s="14"/>
      <c r="B794" s="16"/>
      <c r="C794" s="14"/>
      <c r="D794" s="14"/>
      <c r="E794" s="14"/>
      <c r="F794" s="14"/>
      <c r="G794" s="14"/>
      <c r="H794" s="14"/>
      <c r="I794" s="14"/>
      <c r="J794" s="14"/>
      <c r="K794" s="14"/>
    </row>
    <row r="795" spans="1:11" ht="15.75" customHeight="1" x14ac:dyDescent="0.2">
      <c r="A795" s="14"/>
      <c r="B795" s="16"/>
      <c r="C795" s="14"/>
      <c r="D795" s="14"/>
      <c r="E795" s="14"/>
      <c r="F795" s="14"/>
      <c r="G795" s="14"/>
      <c r="H795" s="14"/>
      <c r="I795" s="14"/>
      <c r="J795" s="14"/>
      <c r="K795" s="14"/>
    </row>
    <row r="796" spans="1:11" ht="15.75" customHeight="1" x14ac:dyDescent="0.2">
      <c r="A796" s="14"/>
      <c r="B796" s="16"/>
      <c r="C796" s="14"/>
      <c r="D796" s="14"/>
      <c r="E796" s="14"/>
      <c r="F796" s="14"/>
      <c r="G796" s="14"/>
      <c r="H796" s="14"/>
      <c r="I796" s="14"/>
      <c r="J796" s="14"/>
      <c r="K796" s="14"/>
    </row>
    <row r="797" spans="1:11" ht="15.75" customHeight="1" x14ac:dyDescent="0.2">
      <c r="A797" s="14"/>
      <c r="B797" s="16"/>
      <c r="C797" s="14"/>
      <c r="D797" s="14"/>
      <c r="E797" s="14"/>
      <c r="F797" s="14"/>
      <c r="G797" s="14"/>
      <c r="H797" s="14"/>
      <c r="I797" s="14"/>
      <c r="J797" s="14"/>
      <c r="K797" s="14"/>
    </row>
    <row r="798" spans="1:11" ht="15.75" customHeight="1" x14ac:dyDescent="0.2">
      <c r="A798" s="14"/>
      <c r="B798" s="16"/>
      <c r="C798" s="14"/>
      <c r="D798" s="14"/>
      <c r="E798" s="14"/>
      <c r="F798" s="14"/>
      <c r="G798" s="14"/>
      <c r="H798" s="14"/>
      <c r="I798" s="14"/>
      <c r="J798" s="14"/>
      <c r="K798" s="14"/>
    </row>
    <row r="799" spans="1:11" ht="15.75" customHeight="1" x14ac:dyDescent="0.2">
      <c r="A799" s="14"/>
      <c r="B799" s="16"/>
      <c r="C799" s="14"/>
      <c r="D799" s="14"/>
      <c r="E799" s="14"/>
      <c r="F799" s="14"/>
      <c r="G799" s="14"/>
      <c r="H799" s="14"/>
      <c r="I799" s="14"/>
      <c r="J799" s="14"/>
      <c r="K799" s="14"/>
    </row>
    <row r="800" spans="1:11" ht="15.75" customHeight="1" x14ac:dyDescent="0.2">
      <c r="A800" s="14"/>
      <c r="B800" s="16"/>
      <c r="C800" s="14"/>
      <c r="D800" s="14"/>
      <c r="E800" s="14"/>
      <c r="F800" s="14"/>
      <c r="G800" s="14"/>
      <c r="H800" s="14"/>
      <c r="I800" s="14"/>
      <c r="J800" s="14"/>
      <c r="K800" s="14"/>
    </row>
    <row r="801" spans="1:11" ht="15.75" customHeight="1" x14ac:dyDescent="0.2">
      <c r="A801" s="14"/>
      <c r="B801" s="16"/>
      <c r="C801" s="14"/>
      <c r="D801" s="14"/>
      <c r="E801" s="14"/>
      <c r="F801" s="14"/>
      <c r="G801" s="14"/>
      <c r="H801" s="14"/>
      <c r="I801" s="14"/>
      <c r="J801" s="14"/>
      <c r="K801" s="14"/>
    </row>
    <row r="802" spans="1:11" ht="15.75" customHeight="1" x14ac:dyDescent="0.2">
      <c r="A802" s="14"/>
      <c r="B802" s="16"/>
      <c r="C802" s="14"/>
      <c r="D802" s="14"/>
      <c r="E802" s="14"/>
      <c r="F802" s="14"/>
      <c r="G802" s="14"/>
      <c r="H802" s="14"/>
      <c r="I802" s="14"/>
      <c r="J802" s="14"/>
      <c r="K802" s="14"/>
    </row>
    <row r="803" spans="1:11" ht="15.75" customHeight="1" x14ac:dyDescent="0.2">
      <c r="A803" s="14"/>
      <c r="B803" s="16"/>
      <c r="C803" s="14"/>
      <c r="D803" s="14"/>
      <c r="E803" s="14"/>
      <c r="F803" s="14"/>
      <c r="G803" s="14"/>
      <c r="H803" s="14"/>
      <c r="I803" s="14"/>
      <c r="J803" s="14"/>
      <c r="K803" s="14"/>
    </row>
    <row r="804" spans="1:11" ht="15.75" customHeight="1" x14ac:dyDescent="0.2">
      <c r="A804" s="14"/>
      <c r="B804" s="16"/>
      <c r="C804" s="14"/>
      <c r="D804" s="14"/>
      <c r="E804" s="14"/>
      <c r="F804" s="14"/>
      <c r="G804" s="14"/>
      <c r="H804" s="14"/>
      <c r="I804" s="14"/>
      <c r="J804" s="14"/>
      <c r="K804" s="14"/>
    </row>
    <row r="805" spans="1:11" ht="15.75" customHeight="1" x14ac:dyDescent="0.2">
      <c r="A805" s="14"/>
      <c r="B805" s="16"/>
      <c r="C805" s="14"/>
      <c r="D805" s="14"/>
      <c r="E805" s="14"/>
      <c r="F805" s="14"/>
      <c r="G805" s="14"/>
      <c r="H805" s="14"/>
      <c r="I805" s="14"/>
      <c r="J805" s="14"/>
      <c r="K805" s="14"/>
    </row>
    <row r="806" spans="1:11" ht="15.75" customHeight="1" x14ac:dyDescent="0.2">
      <c r="A806" s="14"/>
      <c r="B806" s="16"/>
      <c r="C806" s="14"/>
      <c r="D806" s="14"/>
      <c r="E806" s="14"/>
      <c r="F806" s="14"/>
      <c r="G806" s="14"/>
      <c r="H806" s="14"/>
      <c r="I806" s="14"/>
      <c r="J806" s="14"/>
      <c r="K806" s="14"/>
    </row>
    <row r="807" spans="1:11" ht="15.75" customHeight="1" x14ac:dyDescent="0.2">
      <c r="A807" s="14"/>
      <c r="B807" s="16"/>
      <c r="C807" s="14"/>
      <c r="D807" s="14"/>
      <c r="E807" s="14"/>
      <c r="F807" s="14"/>
      <c r="G807" s="14"/>
      <c r="H807" s="14"/>
      <c r="I807" s="14"/>
      <c r="J807" s="14"/>
      <c r="K807" s="14"/>
    </row>
    <row r="808" spans="1:11" ht="15.75" customHeight="1" x14ac:dyDescent="0.2">
      <c r="A808" s="14"/>
      <c r="B808" s="16"/>
      <c r="C808" s="14"/>
      <c r="D808" s="14"/>
      <c r="E808" s="14"/>
      <c r="F808" s="14"/>
      <c r="G808" s="14"/>
      <c r="H808" s="14"/>
      <c r="I808" s="14"/>
      <c r="J808" s="14"/>
      <c r="K808" s="14"/>
    </row>
    <row r="809" spans="1:11" ht="15.75" customHeight="1" x14ac:dyDescent="0.2">
      <c r="A809" s="14"/>
      <c r="B809" s="16"/>
      <c r="C809" s="14"/>
      <c r="D809" s="14"/>
      <c r="E809" s="14"/>
      <c r="F809" s="14"/>
      <c r="G809" s="14"/>
      <c r="H809" s="14"/>
      <c r="I809" s="14"/>
      <c r="J809" s="14"/>
      <c r="K809" s="14"/>
    </row>
    <row r="810" spans="1:11" ht="15.75" customHeight="1" x14ac:dyDescent="0.2">
      <c r="A810" s="14"/>
      <c r="B810" s="16"/>
      <c r="C810" s="14"/>
      <c r="D810" s="14"/>
      <c r="E810" s="14"/>
      <c r="F810" s="14"/>
      <c r="G810" s="14"/>
      <c r="H810" s="14"/>
      <c r="I810" s="14"/>
      <c r="J810" s="14"/>
      <c r="K810" s="14"/>
    </row>
    <row r="811" spans="1:11" ht="15.75" customHeight="1" x14ac:dyDescent="0.2">
      <c r="A811" s="14"/>
      <c r="B811" s="16"/>
      <c r="C811" s="14"/>
      <c r="D811" s="14"/>
      <c r="E811" s="14"/>
      <c r="F811" s="14"/>
      <c r="G811" s="14"/>
      <c r="H811" s="14"/>
      <c r="I811" s="14"/>
      <c r="J811" s="14"/>
      <c r="K811" s="14"/>
    </row>
    <row r="812" spans="1:11" ht="15.75" customHeight="1" x14ac:dyDescent="0.2">
      <c r="A812" s="14"/>
      <c r="B812" s="16"/>
      <c r="C812" s="14"/>
      <c r="D812" s="14"/>
      <c r="E812" s="14"/>
      <c r="F812" s="14"/>
      <c r="G812" s="14"/>
      <c r="H812" s="14"/>
      <c r="I812" s="14"/>
      <c r="J812" s="14"/>
      <c r="K812" s="14"/>
    </row>
    <row r="813" spans="1:11" ht="15.75" customHeight="1" x14ac:dyDescent="0.2">
      <c r="A813" s="14"/>
      <c r="B813" s="16"/>
      <c r="C813" s="14"/>
      <c r="D813" s="14"/>
      <c r="E813" s="14"/>
      <c r="F813" s="14"/>
      <c r="G813" s="14"/>
      <c r="H813" s="14"/>
      <c r="I813" s="14"/>
      <c r="J813" s="14"/>
      <c r="K813" s="14"/>
    </row>
    <row r="814" spans="1:11" ht="15.75" customHeight="1" x14ac:dyDescent="0.2">
      <c r="A814" s="14"/>
      <c r="B814" s="16"/>
      <c r="C814" s="14"/>
      <c r="D814" s="14"/>
      <c r="E814" s="14"/>
      <c r="F814" s="14"/>
      <c r="G814" s="14"/>
      <c r="H814" s="14"/>
      <c r="I814" s="14"/>
      <c r="J814" s="14"/>
      <c r="K814" s="14"/>
    </row>
    <row r="815" spans="1:11" ht="15.75" customHeight="1" x14ac:dyDescent="0.2">
      <c r="A815" s="14"/>
      <c r="B815" s="16"/>
      <c r="C815" s="14"/>
      <c r="D815" s="14"/>
      <c r="E815" s="14"/>
      <c r="F815" s="14"/>
      <c r="G815" s="14"/>
      <c r="H815" s="14"/>
      <c r="I815" s="14"/>
      <c r="J815" s="14"/>
      <c r="K815" s="14"/>
    </row>
    <row r="816" spans="1:11" ht="15.75" customHeight="1" x14ac:dyDescent="0.2">
      <c r="A816" s="14"/>
      <c r="B816" s="16"/>
      <c r="C816" s="14"/>
      <c r="D816" s="14"/>
      <c r="E816" s="14"/>
      <c r="F816" s="14"/>
      <c r="G816" s="14"/>
      <c r="H816" s="14"/>
      <c r="I816" s="14"/>
      <c r="J816" s="14"/>
      <c r="K816" s="14"/>
    </row>
    <row r="817" spans="1:11" ht="15.75" customHeight="1" x14ac:dyDescent="0.2">
      <c r="A817" s="14"/>
      <c r="B817" s="16"/>
      <c r="C817" s="14"/>
      <c r="D817" s="14"/>
      <c r="E817" s="14"/>
      <c r="F817" s="14"/>
      <c r="G817" s="14"/>
      <c r="H817" s="14"/>
      <c r="I817" s="14"/>
      <c r="J817" s="14"/>
      <c r="K817" s="14"/>
    </row>
    <row r="818" spans="1:11" ht="15.75" customHeight="1" x14ac:dyDescent="0.2">
      <c r="A818" s="14"/>
      <c r="B818" s="16"/>
      <c r="C818" s="14"/>
      <c r="D818" s="14"/>
      <c r="E818" s="14"/>
      <c r="F818" s="14"/>
      <c r="G818" s="14"/>
      <c r="H818" s="14"/>
      <c r="I818" s="14"/>
      <c r="J818" s="14"/>
      <c r="K818" s="14"/>
    </row>
    <row r="819" spans="1:11" ht="15.75" customHeight="1" x14ac:dyDescent="0.2">
      <c r="A819" s="14"/>
      <c r="B819" s="16"/>
      <c r="C819" s="14"/>
      <c r="D819" s="14"/>
      <c r="E819" s="14"/>
      <c r="F819" s="14"/>
      <c r="G819" s="14"/>
      <c r="H819" s="14"/>
      <c r="I819" s="14"/>
      <c r="J819" s="14"/>
      <c r="K819" s="14"/>
    </row>
    <row r="820" spans="1:11" ht="15.75" customHeight="1" x14ac:dyDescent="0.2">
      <c r="A820" s="14"/>
      <c r="B820" s="16"/>
      <c r="C820" s="14"/>
      <c r="D820" s="14"/>
      <c r="E820" s="14"/>
      <c r="F820" s="14"/>
      <c r="G820" s="14"/>
      <c r="H820" s="14"/>
      <c r="I820" s="14"/>
      <c r="J820" s="14"/>
      <c r="K820" s="14"/>
    </row>
    <row r="821" spans="1:11" ht="15.75" customHeight="1" x14ac:dyDescent="0.2">
      <c r="A821" s="14"/>
      <c r="B821" s="16"/>
      <c r="C821" s="14"/>
      <c r="D821" s="14"/>
      <c r="E821" s="14"/>
      <c r="F821" s="14"/>
      <c r="G821" s="14"/>
      <c r="H821" s="14"/>
      <c r="I821" s="14"/>
      <c r="J821" s="14"/>
      <c r="K821" s="14"/>
    </row>
    <row r="822" spans="1:11" ht="15.75" customHeight="1" x14ac:dyDescent="0.2">
      <c r="A822" s="14"/>
      <c r="B822" s="16"/>
      <c r="C822" s="14"/>
      <c r="D822" s="14"/>
      <c r="E822" s="14"/>
      <c r="F822" s="14"/>
      <c r="G822" s="14"/>
      <c r="H822" s="14"/>
      <c r="I822" s="14"/>
      <c r="J822" s="14"/>
      <c r="K822" s="14"/>
    </row>
    <row r="823" spans="1:11" ht="15.75" customHeight="1" x14ac:dyDescent="0.2">
      <c r="A823" s="14"/>
      <c r="B823" s="16"/>
      <c r="C823" s="14"/>
      <c r="D823" s="14"/>
      <c r="E823" s="14"/>
      <c r="F823" s="14"/>
      <c r="G823" s="14"/>
      <c r="H823" s="14"/>
      <c r="I823" s="14"/>
      <c r="J823" s="14"/>
      <c r="K823" s="14"/>
    </row>
    <row r="824" spans="1:11" ht="15.75" customHeight="1" x14ac:dyDescent="0.2">
      <c r="A824" s="14"/>
      <c r="B824" s="16"/>
      <c r="C824" s="14"/>
      <c r="D824" s="14"/>
      <c r="E824" s="14"/>
      <c r="F824" s="14"/>
      <c r="G824" s="14"/>
      <c r="H824" s="14"/>
      <c r="I824" s="14"/>
      <c r="J824" s="14"/>
      <c r="K824" s="14"/>
    </row>
    <row r="825" spans="1:11" ht="15.75" customHeight="1" x14ac:dyDescent="0.2">
      <c r="A825" s="14"/>
      <c r="B825" s="16"/>
      <c r="C825" s="14"/>
      <c r="D825" s="14"/>
      <c r="E825" s="14"/>
      <c r="F825" s="14"/>
      <c r="G825" s="14"/>
      <c r="H825" s="14"/>
      <c r="I825" s="14"/>
      <c r="J825" s="14"/>
      <c r="K825" s="14"/>
    </row>
    <row r="826" spans="1:11" ht="15.75" customHeight="1" x14ac:dyDescent="0.2">
      <c r="A826" s="14"/>
      <c r="B826" s="16"/>
      <c r="C826" s="14"/>
      <c r="D826" s="14"/>
      <c r="E826" s="14"/>
      <c r="F826" s="14"/>
      <c r="G826" s="14"/>
      <c r="H826" s="14"/>
      <c r="I826" s="14"/>
      <c r="J826" s="14"/>
      <c r="K826" s="14"/>
    </row>
    <row r="827" spans="1:11" ht="15.75" customHeight="1" x14ac:dyDescent="0.2">
      <c r="A827" s="14"/>
      <c r="B827" s="16"/>
      <c r="C827" s="14"/>
      <c r="D827" s="14"/>
      <c r="E827" s="14"/>
      <c r="F827" s="14"/>
      <c r="G827" s="14"/>
      <c r="H827" s="14"/>
      <c r="I827" s="14"/>
      <c r="J827" s="14"/>
      <c r="K827" s="14"/>
    </row>
    <row r="828" spans="1:11" ht="15.75" customHeight="1" x14ac:dyDescent="0.2">
      <c r="A828" s="14"/>
      <c r="B828" s="16"/>
      <c r="C828" s="14"/>
      <c r="D828" s="14"/>
      <c r="E828" s="14"/>
      <c r="F828" s="14"/>
      <c r="G828" s="14"/>
      <c r="H828" s="14"/>
      <c r="I828" s="14"/>
      <c r="J828" s="14"/>
      <c r="K828" s="14"/>
    </row>
    <row r="829" spans="1:11" ht="15.75" customHeight="1" x14ac:dyDescent="0.2">
      <c r="A829" s="14"/>
      <c r="B829" s="16"/>
      <c r="C829" s="14"/>
      <c r="D829" s="14"/>
      <c r="E829" s="14"/>
      <c r="F829" s="14"/>
      <c r="G829" s="14"/>
      <c r="H829" s="14"/>
      <c r="I829" s="14"/>
      <c r="J829" s="14"/>
      <c r="K829" s="14"/>
    </row>
    <row r="830" spans="1:11" ht="15.75" customHeight="1" x14ac:dyDescent="0.2">
      <c r="A830" s="14"/>
      <c r="B830" s="16"/>
      <c r="C830" s="14"/>
      <c r="D830" s="14"/>
      <c r="E830" s="14"/>
      <c r="F830" s="14"/>
      <c r="G830" s="14"/>
      <c r="H830" s="14"/>
      <c r="I830" s="14"/>
      <c r="J830" s="14"/>
      <c r="K830" s="14"/>
    </row>
    <row r="831" spans="1:11" ht="15.75" customHeight="1" x14ac:dyDescent="0.2">
      <c r="A831" s="14"/>
      <c r="B831" s="16"/>
      <c r="C831" s="14"/>
      <c r="D831" s="14"/>
      <c r="E831" s="14"/>
      <c r="F831" s="14"/>
      <c r="G831" s="14"/>
      <c r="H831" s="14"/>
      <c r="I831" s="14"/>
      <c r="J831" s="14"/>
      <c r="K831" s="14"/>
    </row>
    <row r="832" spans="1:11" ht="15.75" customHeight="1" x14ac:dyDescent="0.2">
      <c r="A832" s="14"/>
      <c r="B832" s="16"/>
      <c r="C832" s="14"/>
      <c r="D832" s="14"/>
      <c r="E832" s="14"/>
      <c r="F832" s="14"/>
      <c r="G832" s="14"/>
      <c r="H832" s="14"/>
      <c r="I832" s="14"/>
      <c r="J832" s="14"/>
      <c r="K832" s="14"/>
    </row>
    <row r="833" spans="1:11" ht="15.75" customHeight="1" x14ac:dyDescent="0.2">
      <c r="A833" s="14"/>
      <c r="B833" s="16"/>
      <c r="C833" s="14"/>
      <c r="D833" s="14"/>
      <c r="E833" s="14"/>
      <c r="F833" s="14"/>
      <c r="G833" s="14"/>
      <c r="H833" s="14"/>
      <c r="I833" s="14"/>
      <c r="J833" s="14"/>
      <c r="K833" s="14"/>
    </row>
    <row r="834" spans="1:11" ht="15.75" customHeight="1" x14ac:dyDescent="0.2">
      <c r="A834" s="14"/>
      <c r="B834" s="16"/>
      <c r="C834" s="14"/>
      <c r="D834" s="14"/>
      <c r="E834" s="14"/>
      <c r="F834" s="14"/>
      <c r="G834" s="14"/>
      <c r="H834" s="14"/>
      <c r="I834" s="14"/>
      <c r="J834" s="14"/>
      <c r="K834" s="14"/>
    </row>
    <row r="835" spans="1:11" ht="15.75" customHeight="1" x14ac:dyDescent="0.2">
      <c r="A835" s="14"/>
      <c r="B835" s="16"/>
      <c r="C835" s="14"/>
      <c r="D835" s="14"/>
      <c r="E835" s="14"/>
      <c r="F835" s="14"/>
      <c r="G835" s="14"/>
      <c r="H835" s="14"/>
      <c r="I835" s="14"/>
      <c r="J835" s="14"/>
      <c r="K835" s="14"/>
    </row>
    <row r="836" spans="1:11" ht="15.75" customHeight="1" x14ac:dyDescent="0.2">
      <c r="A836" s="14"/>
      <c r="B836" s="16"/>
      <c r="C836" s="14"/>
      <c r="D836" s="14"/>
      <c r="E836" s="14"/>
      <c r="F836" s="14"/>
      <c r="G836" s="14"/>
      <c r="H836" s="14"/>
      <c r="I836" s="14"/>
      <c r="J836" s="14"/>
      <c r="K836" s="14"/>
    </row>
    <row r="837" spans="1:11" ht="15.75" customHeight="1" x14ac:dyDescent="0.2">
      <c r="A837" s="14"/>
      <c r="B837" s="16"/>
      <c r="C837" s="14"/>
      <c r="D837" s="14"/>
      <c r="E837" s="14"/>
      <c r="F837" s="14"/>
      <c r="G837" s="14"/>
      <c r="H837" s="14"/>
      <c r="I837" s="14"/>
      <c r="J837" s="14"/>
      <c r="K837" s="14"/>
    </row>
    <row r="838" spans="1:11" ht="15.75" customHeight="1" x14ac:dyDescent="0.2">
      <c r="A838" s="14"/>
      <c r="B838" s="16"/>
      <c r="C838" s="14"/>
      <c r="D838" s="14"/>
      <c r="E838" s="14"/>
      <c r="F838" s="14"/>
      <c r="G838" s="14"/>
      <c r="H838" s="14"/>
      <c r="I838" s="14"/>
      <c r="J838" s="14"/>
      <c r="K838" s="14"/>
    </row>
    <row r="839" spans="1:11" ht="15.75" customHeight="1" x14ac:dyDescent="0.2">
      <c r="A839" s="14"/>
      <c r="B839" s="16"/>
      <c r="C839" s="14"/>
      <c r="D839" s="14"/>
      <c r="E839" s="14"/>
      <c r="F839" s="14"/>
      <c r="G839" s="14"/>
      <c r="H839" s="14"/>
      <c r="I839" s="14"/>
      <c r="J839" s="14"/>
      <c r="K839" s="14"/>
    </row>
    <row r="840" spans="1:11" ht="15.75" customHeight="1" x14ac:dyDescent="0.2">
      <c r="A840" s="14"/>
      <c r="B840" s="16"/>
      <c r="C840" s="14"/>
      <c r="D840" s="14"/>
      <c r="E840" s="14"/>
      <c r="F840" s="14"/>
      <c r="G840" s="14"/>
      <c r="H840" s="14"/>
      <c r="I840" s="14"/>
      <c r="J840" s="14"/>
      <c r="K840" s="14"/>
    </row>
    <row r="841" spans="1:11" ht="15.75" customHeight="1" x14ac:dyDescent="0.2">
      <c r="A841" s="14"/>
      <c r="B841" s="16"/>
      <c r="C841" s="14"/>
      <c r="D841" s="14"/>
      <c r="E841" s="14"/>
      <c r="F841" s="14"/>
      <c r="G841" s="14"/>
      <c r="H841" s="14"/>
      <c r="I841" s="14"/>
      <c r="J841" s="14"/>
      <c r="K841" s="14"/>
    </row>
    <row r="842" spans="1:11" ht="15.75" customHeight="1" x14ac:dyDescent="0.2">
      <c r="A842" s="14"/>
      <c r="B842" s="16"/>
      <c r="C842" s="14"/>
      <c r="D842" s="14"/>
      <c r="E842" s="14"/>
      <c r="F842" s="14"/>
      <c r="G842" s="14"/>
      <c r="H842" s="14"/>
      <c r="I842" s="14"/>
      <c r="J842" s="14"/>
      <c r="K842" s="14"/>
    </row>
    <row r="843" spans="1:11" ht="15.75" customHeight="1" x14ac:dyDescent="0.2">
      <c r="A843" s="14"/>
      <c r="B843" s="16"/>
      <c r="C843" s="14"/>
      <c r="D843" s="14"/>
      <c r="E843" s="14"/>
      <c r="F843" s="14"/>
      <c r="G843" s="14"/>
      <c r="H843" s="14"/>
      <c r="I843" s="14"/>
      <c r="J843" s="14"/>
      <c r="K843" s="14"/>
    </row>
    <row r="844" spans="1:11" ht="15.75" customHeight="1" x14ac:dyDescent="0.2">
      <c r="A844" s="14"/>
      <c r="B844" s="16"/>
      <c r="C844" s="14"/>
      <c r="D844" s="14"/>
      <c r="E844" s="14"/>
      <c r="F844" s="14"/>
      <c r="G844" s="14"/>
      <c r="H844" s="14"/>
      <c r="I844" s="14"/>
      <c r="J844" s="14"/>
      <c r="K844" s="14"/>
    </row>
    <row r="845" spans="1:11" ht="15.75" customHeight="1" x14ac:dyDescent="0.2">
      <c r="A845" s="14"/>
      <c r="B845" s="16"/>
      <c r="C845" s="14"/>
      <c r="D845" s="14"/>
      <c r="E845" s="14"/>
      <c r="F845" s="14"/>
      <c r="G845" s="14"/>
      <c r="H845" s="14"/>
      <c r="I845" s="14"/>
      <c r="J845" s="14"/>
      <c r="K845" s="14"/>
    </row>
    <row r="846" spans="1:11" ht="15.75" customHeight="1" x14ac:dyDescent="0.2">
      <c r="A846" s="14"/>
      <c r="B846" s="16"/>
      <c r="C846" s="14"/>
      <c r="D846" s="14"/>
      <c r="E846" s="14"/>
      <c r="F846" s="14"/>
      <c r="G846" s="14"/>
      <c r="H846" s="14"/>
      <c r="I846" s="14"/>
      <c r="J846" s="14"/>
      <c r="K846" s="14"/>
    </row>
    <row r="847" spans="1:11" ht="15.75" customHeight="1" x14ac:dyDescent="0.2">
      <c r="A847" s="14"/>
      <c r="B847" s="16"/>
      <c r="C847" s="14"/>
      <c r="D847" s="14"/>
      <c r="E847" s="14"/>
      <c r="F847" s="14"/>
      <c r="G847" s="14"/>
      <c r="H847" s="14"/>
      <c r="I847" s="14"/>
      <c r="J847" s="14"/>
      <c r="K847" s="14"/>
    </row>
    <row r="848" spans="1:11" ht="15.75" customHeight="1" x14ac:dyDescent="0.2">
      <c r="A848" s="14"/>
      <c r="B848" s="16"/>
      <c r="C848" s="14"/>
      <c r="D848" s="14"/>
      <c r="E848" s="14"/>
      <c r="F848" s="14"/>
      <c r="G848" s="14"/>
      <c r="H848" s="14"/>
      <c r="I848" s="14"/>
      <c r="J848" s="14"/>
      <c r="K848" s="14"/>
    </row>
    <row r="849" spans="1:11" ht="15.75" customHeight="1" x14ac:dyDescent="0.2">
      <c r="A849" s="14"/>
      <c r="B849" s="16"/>
      <c r="C849" s="14"/>
      <c r="D849" s="14"/>
      <c r="E849" s="14"/>
      <c r="F849" s="14"/>
      <c r="G849" s="14"/>
      <c r="H849" s="14"/>
      <c r="I849" s="14"/>
      <c r="J849" s="14"/>
      <c r="K849" s="14"/>
    </row>
    <row r="850" spans="1:11" ht="15.75" customHeight="1" x14ac:dyDescent="0.2">
      <c r="A850" s="14"/>
      <c r="B850" s="16"/>
      <c r="C850" s="14"/>
      <c r="D850" s="14"/>
      <c r="E850" s="14"/>
      <c r="F850" s="14"/>
      <c r="G850" s="14"/>
      <c r="H850" s="14"/>
      <c r="I850" s="14"/>
      <c r="J850" s="14"/>
      <c r="K850" s="14"/>
    </row>
    <row r="851" spans="1:11" ht="15.75" customHeight="1" x14ac:dyDescent="0.2">
      <c r="A851" s="14"/>
      <c r="B851" s="16"/>
      <c r="C851" s="14"/>
      <c r="D851" s="14"/>
      <c r="E851" s="14"/>
      <c r="F851" s="14"/>
      <c r="G851" s="14"/>
      <c r="H851" s="14"/>
      <c r="I851" s="14"/>
      <c r="J851" s="14"/>
      <c r="K851" s="14"/>
    </row>
    <row r="852" spans="1:11" ht="15.75" customHeight="1" x14ac:dyDescent="0.2">
      <c r="A852" s="14"/>
      <c r="B852" s="16"/>
      <c r="C852" s="14"/>
      <c r="D852" s="14"/>
      <c r="E852" s="14"/>
      <c r="F852" s="14"/>
      <c r="G852" s="14"/>
      <c r="H852" s="14"/>
      <c r="I852" s="14"/>
      <c r="J852" s="14"/>
      <c r="K852" s="14"/>
    </row>
    <row r="853" spans="1:11" ht="15.75" customHeight="1" x14ac:dyDescent="0.2">
      <c r="A853" s="14"/>
      <c r="B853" s="16"/>
      <c r="C853" s="14"/>
      <c r="D853" s="14"/>
      <c r="E853" s="14"/>
      <c r="F853" s="14"/>
      <c r="G853" s="14"/>
      <c r="H853" s="14"/>
      <c r="I853" s="14"/>
      <c r="J853" s="14"/>
      <c r="K853" s="14"/>
    </row>
    <row r="854" spans="1:11" ht="15.75" customHeight="1" x14ac:dyDescent="0.2">
      <c r="A854" s="14"/>
      <c r="B854" s="16"/>
      <c r="C854" s="14"/>
      <c r="D854" s="14"/>
      <c r="E854" s="14"/>
      <c r="F854" s="14"/>
      <c r="G854" s="14"/>
      <c r="H854" s="14"/>
      <c r="I854" s="14"/>
      <c r="J854" s="14"/>
      <c r="K854" s="14"/>
    </row>
    <row r="855" spans="1:11" ht="15.75" customHeight="1" x14ac:dyDescent="0.2">
      <c r="A855" s="14"/>
      <c r="B855" s="16"/>
      <c r="C855" s="14"/>
      <c r="D855" s="14"/>
      <c r="E855" s="14"/>
      <c r="F855" s="14"/>
      <c r="G855" s="14"/>
      <c r="H855" s="14"/>
      <c r="I855" s="14"/>
      <c r="J855" s="14"/>
      <c r="K855" s="14"/>
    </row>
    <row r="856" spans="1:11" ht="15.75" customHeight="1" x14ac:dyDescent="0.2">
      <c r="A856" s="14"/>
      <c r="B856" s="16"/>
      <c r="C856" s="14"/>
      <c r="D856" s="14"/>
      <c r="E856" s="14"/>
      <c r="F856" s="14"/>
      <c r="G856" s="14"/>
      <c r="H856" s="14"/>
      <c r="I856" s="14"/>
      <c r="J856" s="14"/>
      <c r="K856" s="14"/>
    </row>
    <row r="857" spans="1:11" ht="15.75" customHeight="1" x14ac:dyDescent="0.2">
      <c r="A857" s="14"/>
      <c r="B857" s="16"/>
      <c r="C857" s="14"/>
      <c r="D857" s="14"/>
      <c r="E857" s="14"/>
      <c r="F857" s="14"/>
      <c r="G857" s="14"/>
      <c r="H857" s="14"/>
      <c r="I857" s="14"/>
      <c r="J857" s="14"/>
      <c r="K857" s="14"/>
    </row>
    <row r="858" spans="1:11" ht="15.75" customHeight="1" x14ac:dyDescent="0.2">
      <c r="A858" s="14"/>
      <c r="B858" s="16"/>
      <c r="C858" s="14"/>
      <c r="D858" s="14"/>
      <c r="E858" s="14"/>
      <c r="F858" s="14"/>
      <c r="G858" s="14"/>
      <c r="H858" s="14"/>
      <c r="I858" s="14"/>
      <c r="J858" s="14"/>
      <c r="K858" s="14"/>
    </row>
    <row r="859" spans="1:11" ht="15.75" customHeight="1" x14ac:dyDescent="0.2">
      <c r="A859" s="14"/>
      <c r="B859" s="16"/>
      <c r="C859" s="14"/>
      <c r="D859" s="14"/>
      <c r="E859" s="14"/>
      <c r="F859" s="14"/>
      <c r="G859" s="14"/>
      <c r="H859" s="14"/>
      <c r="I859" s="14"/>
      <c r="J859" s="14"/>
      <c r="K859" s="14"/>
    </row>
    <row r="860" spans="1:11" ht="15.75" customHeight="1" x14ac:dyDescent="0.2">
      <c r="A860" s="14"/>
      <c r="B860" s="16"/>
      <c r="C860" s="14"/>
      <c r="D860" s="14"/>
      <c r="E860" s="14"/>
      <c r="F860" s="14"/>
      <c r="G860" s="14"/>
      <c r="H860" s="14"/>
      <c r="I860" s="14"/>
      <c r="J860" s="14"/>
      <c r="K860" s="14"/>
    </row>
    <row r="861" spans="1:11" ht="15.75" customHeight="1" x14ac:dyDescent="0.2">
      <c r="A861" s="14"/>
      <c r="B861" s="16"/>
      <c r="C861" s="14"/>
      <c r="D861" s="14"/>
      <c r="E861" s="14"/>
      <c r="F861" s="14"/>
      <c r="G861" s="14"/>
      <c r="H861" s="14"/>
      <c r="I861" s="14"/>
      <c r="J861" s="14"/>
      <c r="K861" s="14"/>
    </row>
    <row r="862" spans="1:11" ht="15.75" customHeight="1" x14ac:dyDescent="0.2">
      <c r="A862" s="14"/>
      <c r="B862" s="16"/>
      <c r="C862" s="14"/>
      <c r="D862" s="14"/>
      <c r="E862" s="14"/>
      <c r="F862" s="14"/>
      <c r="G862" s="14"/>
      <c r="H862" s="14"/>
      <c r="I862" s="14"/>
      <c r="J862" s="14"/>
      <c r="K862" s="14"/>
    </row>
    <row r="863" spans="1:11" ht="15.75" customHeight="1" x14ac:dyDescent="0.2">
      <c r="A863" s="14"/>
      <c r="B863" s="16"/>
      <c r="C863" s="14"/>
      <c r="D863" s="14"/>
      <c r="E863" s="14"/>
      <c r="F863" s="14"/>
      <c r="G863" s="14"/>
      <c r="H863" s="14"/>
      <c r="I863" s="14"/>
      <c r="J863" s="14"/>
      <c r="K863" s="14"/>
    </row>
    <row r="864" spans="1:11" ht="15.75" customHeight="1" x14ac:dyDescent="0.2">
      <c r="A864" s="14"/>
      <c r="B864" s="16"/>
      <c r="C864" s="14"/>
      <c r="D864" s="14"/>
      <c r="E864" s="14"/>
      <c r="F864" s="14"/>
      <c r="G864" s="14"/>
      <c r="H864" s="14"/>
      <c r="I864" s="14"/>
      <c r="J864" s="14"/>
      <c r="K864" s="14"/>
    </row>
    <row r="865" spans="1:11" ht="15.75" customHeight="1" x14ac:dyDescent="0.2">
      <c r="A865" s="14"/>
      <c r="B865" s="16"/>
      <c r="C865" s="14"/>
      <c r="D865" s="14"/>
      <c r="E865" s="14"/>
      <c r="F865" s="14"/>
      <c r="G865" s="14"/>
      <c r="H865" s="14"/>
      <c r="I865" s="14"/>
      <c r="J865" s="14"/>
      <c r="K865" s="14"/>
    </row>
    <row r="866" spans="1:11" ht="15.75" customHeight="1" x14ac:dyDescent="0.2">
      <c r="A866" s="14"/>
      <c r="B866" s="16"/>
      <c r="C866" s="14"/>
      <c r="D866" s="14"/>
      <c r="E866" s="14"/>
      <c r="F866" s="14"/>
      <c r="G866" s="14"/>
      <c r="H866" s="14"/>
      <c r="I866" s="14"/>
      <c r="J866" s="14"/>
      <c r="K866" s="14"/>
    </row>
    <row r="867" spans="1:11" ht="15.75" customHeight="1" x14ac:dyDescent="0.2">
      <c r="A867" s="14"/>
      <c r="B867" s="16"/>
      <c r="C867" s="14"/>
      <c r="D867" s="14"/>
      <c r="E867" s="14"/>
      <c r="F867" s="14"/>
      <c r="G867" s="14"/>
      <c r="H867" s="14"/>
      <c r="I867" s="14"/>
      <c r="J867" s="14"/>
      <c r="K867" s="14"/>
    </row>
    <row r="868" spans="1:11" ht="15.75" customHeight="1" x14ac:dyDescent="0.2">
      <c r="A868" s="14"/>
      <c r="B868" s="16"/>
      <c r="C868" s="14"/>
      <c r="D868" s="14"/>
      <c r="E868" s="14"/>
      <c r="F868" s="14"/>
      <c r="G868" s="14"/>
      <c r="H868" s="14"/>
      <c r="I868" s="14"/>
      <c r="J868" s="14"/>
      <c r="K868" s="14"/>
    </row>
    <row r="869" spans="1:11" ht="15.75" customHeight="1" x14ac:dyDescent="0.2">
      <c r="A869" s="14"/>
      <c r="B869" s="16"/>
      <c r="C869" s="14"/>
      <c r="D869" s="14"/>
      <c r="E869" s="14"/>
      <c r="F869" s="14"/>
      <c r="G869" s="14"/>
      <c r="H869" s="14"/>
      <c r="I869" s="14"/>
      <c r="J869" s="14"/>
      <c r="K869" s="14"/>
    </row>
    <row r="870" spans="1:11" ht="15.75" customHeight="1" x14ac:dyDescent="0.2">
      <c r="A870" s="14"/>
      <c r="B870" s="16"/>
      <c r="C870" s="14"/>
      <c r="D870" s="14"/>
      <c r="E870" s="14"/>
      <c r="F870" s="14"/>
      <c r="G870" s="14"/>
      <c r="H870" s="14"/>
      <c r="I870" s="14"/>
      <c r="J870" s="14"/>
      <c r="K870" s="14"/>
    </row>
    <row r="871" spans="1:11" ht="15.75" customHeight="1" x14ac:dyDescent="0.2">
      <c r="A871" s="14"/>
      <c r="B871" s="16"/>
      <c r="C871" s="14"/>
      <c r="D871" s="14"/>
      <c r="E871" s="14"/>
      <c r="F871" s="14"/>
      <c r="G871" s="14"/>
      <c r="H871" s="14"/>
      <c r="I871" s="14"/>
      <c r="J871" s="14"/>
      <c r="K871" s="14"/>
    </row>
    <row r="872" spans="1:11" ht="15.75" customHeight="1" x14ac:dyDescent="0.2">
      <c r="A872" s="14"/>
      <c r="B872" s="16"/>
      <c r="C872" s="14"/>
      <c r="D872" s="14"/>
      <c r="E872" s="14"/>
      <c r="F872" s="14"/>
      <c r="G872" s="14"/>
      <c r="H872" s="14"/>
      <c r="I872" s="14"/>
      <c r="J872" s="14"/>
      <c r="K872" s="14"/>
    </row>
    <row r="873" spans="1:11" ht="15.75" customHeight="1" x14ac:dyDescent="0.2">
      <c r="A873" s="14"/>
      <c r="B873" s="16"/>
      <c r="C873" s="14"/>
      <c r="D873" s="14"/>
      <c r="E873" s="14"/>
      <c r="F873" s="14"/>
      <c r="G873" s="14"/>
      <c r="H873" s="14"/>
      <c r="I873" s="14"/>
      <c r="J873" s="14"/>
      <c r="K873" s="14"/>
    </row>
    <row r="874" spans="1:11" ht="15.75" customHeight="1" x14ac:dyDescent="0.2">
      <c r="A874" s="14"/>
      <c r="B874" s="16"/>
      <c r="C874" s="14"/>
      <c r="D874" s="14"/>
      <c r="E874" s="14"/>
      <c r="F874" s="14"/>
      <c r="G874" s="14"/>
      <c r="H874" s="14"/>
      <c r="I874" s="14"/>
      <c r="J874" s="14"/>
      <c r="K874" s="14"/>
    </row>
    <row r="875" spans="1:11" ht="15.75" customHeight="1" x14ac:dyDescent="0.2">
      <c r="A875" s="14"/>
      <c r="B875" s="16"/>
      <c r="C875" s="14"/>
      <c r="D875" s="14"/>
      <c r="E875" s="14"/>
      <c r="F875" s="14"/>
      <c r="G875" s="14"/>
      <c r="H875" s="14"/>
      <c r="I875" s="14"/>
      <c r="J875" s="14"/>
      <c r="K875" s="14"/>
    </row>
    <row r="876" spans="1:11" ht="15.75" customHeight="1" x14ac:dyDescent="0.2">
      <c r="A876" s="14"/>
      <c r="B876" s="16"/>
      <c r="C876" s="14"/>
      <c r="D876" s="14"/>
      <c r="E876" s="14"/>
      <c r="F876" s="14"/>
      <c r="G876" s="14"/>
      <c r="H876" s="14"/>
      <c r="I876" s="14"/>
      <c r="J876" s="14"/>
      <c r="K876" s="14"/>
    </row>
    <row r="877" spans="1:11" ht="15.75" customHeight="1" x14ac:dyDescent="0.2">
      <c r="A877" s="14"/>
      <c r="B877" s="16"/>
      <c r="C877" s="14"/>
      <c r="D877" s="14"/>
      <c r="E877" s="14"/>
      <c r="F877" s="14"/>
      <c r="G877" s="14"/>
      <c r="H877" s="14"/>
      <c r="I877" s="14"/>
      <c r="J877" s="14"/>
      <c r="K877" s="14"/>
    </row>
    <row r="878" spans="1:11" ht="15.75" customHeight="1" x14ac:dyDescent="0.2">
      <c r="A878" s="14"/>
      <c r="B878" s="16"/>
      <c r="C878" s="14"/>
      <c r="D878" s="14"/>
      <c r="E878" s="14"/>
      <c r="F878" s="14"/>
      <c r="G878" s="14"/>
      <c r="H878" s="14"/>
      <c r="I878" s="14"/>
      <c r="J878" s="14"/>
      <c r="K878" s="14"/>
    </row>
    <row r="879" spans="1:11" ht="15.75" customHeight="1" x14ac:dyDescent="0.2">
      <c r="A879" s="14"/>
      <c r="B879" s="16"/>
      <c r="C879" s="14"/>
      <c r="D879" s="14"/>
      <c r="E879" s="14"/>
      <c r="F879" s="14"/>
      <c r="G879" s="14"/>
      <c r="H879" s="14"/>
      <c r="I879" s="14"/>
      <c r="J879" s="14"/>
      <c r="K879" s="14"/>
    </row>
    <row r="880" spans="1:11" ht="15.75" customHeight="1" x14ac:dyDescent="0.2">
      <c r="A880" s="14"/>
      <c r="B880" s="16"/>
      <c r="C880" s="14"/>
      <c r="D880" s="14"/>
      <c r="E880" s="14"/>
      <c r="F880" s="14"/>
      <c r="G880" s="14"/>
      <c r="H880" s="14"/>
      <c r="I880" s="14"/>
      <c r="J880" s="14"/>
      <c r="K880" s="14"/>
    </row>
    <row r="881" spans="1:11" ht="15.75" customHeight="1" x14ac:dyDescent="0.2">
      <c r="A881" s="14"/>
      <c r="B881" s="16"/>
      <c r="C881" s="14"/>
      <c r="D881" s="14"/>
      <c r="E881" s="14"/>
      <c r="F881" s="14"/>
      <c r="G881" s="14"/>
      <c r="H881" s="14"/>
      <c r="I881" s="14"/>
      <c r="J881" s="14"/>
      <c r="K881" s="14"/>
    </row>
    <row r="882" spans="1:11" ht="15.75" customHeight="1" x14ac:dyDescent="0.2">
      <c r="A882" s="14"/>
      <c r="B882" s="16"/>
      <c r="C882" s="14"/>
      <c r="D882" s="14"/>
      <c r="E882" s="14"/>
      <c r="F882" s="14"/>
      <c r="G882" s="14"/>
      <c r="H882" s="14"/>
      <c r="I882" s="14"/>
      <c r="J882" s="14"/>
      <c r="K882" s="14"/>
    </row>
    <row r="883" spans="1:11" ht="15.75" customHeight="1" x14ac:dyDescent="0.2">
      <c r="A883" s="14"/>
      <c r="B883" s="16"/>
      <c r="C883" s="14"/>
      <c r="D883" s="14"/>
      <c r="E883" s="14"/>
      <c r="F883" s="14"/>
      <c r="G883" s="14"/>
      <c r="H883" s="14"/>
      <c r="I883" s="14"/>
      <c r="J883" s="14"/>
      <c r="K883" s="14"/>
    </row>
    <row r="884" spans="1:11" ht="15.75" customHeight="1" x14ac:dyDescent="0.2">
      <c r="A884" s="14"/>
      <c r="B884" s="16"/>
      <c r="C884" s="14"/>
      <c r="D884" s="14"/>
      <c r="E884" s="14"/>
      <c r="F884" s="14"/>
      <c r="G884" s="14"/>
      <c r="H884" s="14"/>
      <c r="I884" s="14"/>
      <c r="J884" s="14"/>
      <c r="K884" s="14"/>
    </row>
    <row r="885" spans="1:11" ht="15.75" customHeight="1" x14ac:dyDescent="0.2">
      <c r="A885" s="14"/>
      <c r="B885" s="16"/>
      <c r="C885" s="14"/>
      <c r="D885" s="14"/>
      <c r="E885" s="14"/>
      <c r="F885" s="14"/>
      <c r="G885" s="14"/>
      <c r="H885" s="14"/>
      <c r="I885" s="14"/>
      <c r="J885" s="14"/>
      <c r="K885" s="14"/>
    </row>
    <row r="886" spans="1:11" ht="15.75" customHeight="1" x14ac:dyDescent="0.2">
      <c r="A886" s="14"/>
      <c r="B886" s="16"/>
      <c r="C886" s="14"/>
      <c r="D886" s="14"/>
      <c r="E886" s="14"/>
      <c r="F886" s="14"/>
      <c r="G886" s="14"/>
      <c r="H886" s="14"/>
      <c r="I886" s="14"/>
      <c r="J886" s="14"/>
      <c r="K886" s="14"/>
    </row>
    <row r="887" spans="1:11" ht="15.75" customHeight="1" x14ac:dyDescent="0.2">
      <c r="A887" s="14"/>
      <c r="B887" s="16"/>
      <c r="C887" s="14"/>
      <c r="D887" s="14"/>
      <c r="E887" s="14"/>
      <c r="F887" s="14"/>
      <c r="G887" s="14"/>
      <c r="H887" s="14"/>
      <c r="I887" s="14"/>
      <c r="J887" s="14"/>
      <c r="K887" s="14"/>
    </row>
    <row r="888" spans="1:11" ht="15.75" customHeight="1" x14ac:dyDescent="0.2">
      <c r="A888" s="14"/>
      <c r="B888" s="16"/>
      <c r="C888" s="14"/>
      <c r="D888" s="14"/>
      <c r="E888" s="14"/>
      <c r="F888" s="14"/>
      <c r="G888" s="14"/>
      <c r="H888" s="14"/>
      <c r="I888" s="14"/>
      <c r="J888" s="14"/>
      <c r="K888" s="14"/>
    </row>
    <row r="889" spans="1:11" ht="15.75" customHeight="1" x14ac:dyDescent="0.2">
      <c r="A889" s="14"/>
      <c r="B889" s="16"/>
      <c r="C889" s="14"/>
      <c r="D889" s="14"/>
      <c r="E889" s="14"/>
      <c r="F889" s="14"/>
      <c r="G889" s="14"/>
      <c r="H889" s="14"/>
      <c r="I889" s="14"/>
      <c r="J889" s="14"/>
      <c r="K889" s="14"/>
    </row>
    <row r="890" spans="1:11" ht="15.75" customHeight="1" x14ac:dyDescent="0.2">
      <c r="A890" s="14"/>
      <c r="B890" s="16"/>
      <c r="C890" s="14"/>
      <c r="D890" s="14"/>
      <c r="E890" s="14"/>
      <c r="F890" s="14"/>
      <c r="G890" s="14"/>
      <c r="H890" s="14"/>
      <c r="I890" s="14"/>
      <c r="J890" s="14"/>
      <c r="K890" s="14"/>
    </row>
    <row r="891" spans="1:11" ht="15.75" customHeight="1" x14ac:dyDescent="0.2">
      <c r="A891" s="14"/>
      <c r="B891" s="16"/>
      <c r="C891" s="14"/>
      <c r="D891" s="14"/>
      <c r="E891" s="14"/>
      <c r="F891" s="14"/>
      <c r="G891" s="14"/>
      <c r="H891" s="14"/>
      <c r="I891" s="14"/>
      <c r="J891" s="14"/>
      <c r="K891" s="14"/>
    </row>
    <row r="892" spans="1:11" ht="15.75" customHeight="1" x14ac:dyDescent="0.2">
      <c r="A892" s="14"/>
      <c r="B892" s="16"/>
      <c r="C892" s="14"/>
      <c r="D892" s="14"/>
      <c r="E892" s="14"/>
      <c r="F892" s="14"/>
      <c r="G892" s="14"/>
      <c r="H892" s="14"/>
      <c r="I892" s="14"/>
      <c r="J892" s="14"/>
      <c r="K892" s="14"/>
    </row>
    <row r="893" spans="1:11" ht="15.75" customHeight="1" x14ac:dyDescent="0.2">
      <c r="A893" s="14"/>
      <c r="B893" s="16"/>
      <c r="C893" s="14"/>
      <c r="D893" s="14"/>
      <c r="E893" s="14"/>
      <c r="F893" s="14"/>
      <c r="G893" s="14"/>
      <c r="H893" s="14"/>
      <c r="I893" s="14"/>
      <c r="J893" s="14"/>
      <c r="K893" s="14"/>
    </row>
    <row r="894" spans="1:11" ht="15.75" customHeight="1" x14ac:dyDescent="0.2">
      <c r="A894" s="14"/>
      <c r="B894" s="16"/>
      <c r="C894" s="14"/>
      <c r="D894" s="14"/>
      <c r="E894" s="14"/>
      <c r="F894" s="14"/>
      <c r="G894" s="14"/>
      <c r="H894" s="14"/>
      <c r="I894" s="14"/>
      <c r="J894" s="14"/>
      <c r="K894" s="14"/>
    </row>
    <row r="895" spans="1:11" ht="15.75" customHeight="1" x14ac:dyDescent="0.2">
      <c r="A895" s="14"/>
      <c r="B895" s="16"/>
      <c r="C895" s="14"/>
      <c r="D895" s="14"/>
      <c r="E895" s="14"/>
      <c r="F895" s="14"/>
      <c r="G895" s="14"/>
      <c r="H895" s="14"/>
      <c r="I895" s="14"/>
      <c r="J895" s="14"/>
      <c r="K895" s="14"/>
    </row>
    <row r="896" spans="1:11" ht="15.75" customHeight="1" x14ac:dyDescent="0.2">
      <c r="A896" s="14"/>
      <c r="B896" s="16"/>
      <c r="C896" s="14"/>
      <c r="D896" s="14"/>
      <c r="E896" s="14"/>
      <c r="F896" s="14"/>
      <c r="G896" s="14"/>
      <c r="H896" s="14"/>
      <c r="I896" s="14"/>
      <c r="J896" s="14"/>
      <c r="K896" s="14"/>
    </row>
    <row r="897" spans="1:11" ht="15.75" customHeight="1" x14ac:dyDescent="0.2">
      <c r="A897" s="14"/>
      <c r="B897" s="16"/>
      <c r="C897" s="14"/>
      <c r="D897" s="14"/>
      <c r="E897" s="14"/>
      <c r="F897" s="14"/>
      <c r="G897" s="14"/>
      <c r="H897" s="14"/>
      <c r="I897" s="14"/>
      <c r="J897" s="14"/>
      <c r="K897" s="14"/>
    </row>
    <row r="898" spans="1:11" ht="15.75" customHeight="1" x14ac:dyDescent="0.2">
      <c r="A898" s="14"/>
      <c r="B898" s="16"/>
      <c r="C898" s="14"/>
      <c r="D898" s="14"/>
      <c r="E898" s="14"/>
      <c r="F898" s="14"/>
      <c r="G898" s="14"/>
      <c r="H898" s="14"/>
      <c r="I898" s="14"/>
      <c r="J898" s="14"/>
      <c r="K898" s="14"/>
    </row>
    <row r="899" spans="1:11" ht="15.75" customHeight="1" x14ac:dyDescent="0.2">
      <c r="A899" s="14"/>
      <c r="B899" s="16"/>
      <c r="C899" s="14"/>
      <c r="D899" s="14"/>
      <c r="E899" s="14"/>
      <c r="F899" s="14"/>
      <c r="G899" s="14"/>
      <c r="H899" s="14"/>
      <c r="I899" s="14"/>
      <c r="J899" s="14"/>
      <c r="K899" s="14"/>
    </row>
    <row r="900" spans="1:11" ht="15.75" customHeight="1" x14ac:dyDescent="0.2">
      <c r="A900" s="14"/>
      <c r="B900" s="16"/>
      <c r="C900" s="14"/>
      <c r="D900" s="14"/>
      <c r="E900" s="14"/>
      <c r="F900" s="14"/>
      <c r="G900" s="14"/>
      <c r="H900" s="14"/>
      <c r="I900" s="14"/>
      <c r="J900" s="14"/>
      <c r="K900" s="14"/>
    </row>
    <row r="901" spans="1:11" ht="15.75" customHeight="1" x14ac:dyDescent="0.2">
      <c r="A901" s="14"/>
      <c r="B901" s="16"/>
      <c r="C901" s="14"/>
      <c r="D901" s="14"/>
      <c r="E901" s="14"/>
      <c r="F901" s="14"/>
      <c r="G901" s="14"/>
      <c r="H901" s="14"/>
      <c r="I901" s="14"/>
      <c r="J901" s="14"/>
      <c r="K901" s="14"/>
    </row>
    <row r="902" spans="1:11" ht="15.75" customHeight="1" x14ac:dyDescent="0.2">
      <c r="A902" s="14"/>
      <c r="B902" s="16"/>
      <c r="C902" s="14"/>
      <c r="D902" s="14"/>
      <c r="E902" s="14"/>
      <c r="F902" s="14"/>
      <c r="G902" s="14"/>
      <c r="H902" s="14"/>
      <c r="I902" s="14"/>
      <c r="J902" s="14"/>
      <c r="K902" s="14"/>
    </row>
    <row r="903" spans="1:11" ht="15.75" customHeight="1" x14ac:dyDescent="0.2">
      <c r="A903" s="14"/>
      <c r="B903" s="16"/>
      <c r="C903" s="14"/>
      <c r="D903" s="14"/>
      <c r="E903" s="14"/>
      <c r="F903" s="14"/>
      <c r="G903" s="14"/>
      <c r="H903" s="14"/>
      <c r="I903" s="14"/>
      <c r="J903" s="14"/>
      <c r="K903" s="14"/>
    </row>
    <row r="904" spans="1:11" ht="15.75" customHeight="1" x14ac:dyDescent="0.2">
      <c r="A904" s="14"/>
      <c r="B904" s="16"/>
      <c r="C904" s="14"/>
      <c r="D904" s="14"/>
      <c r="E904" s="14"/>
      <c r="F904" s="14"/>
      <c r="G904" s="14"/>
      <c r="H904" s="14"/>
      <c r="I904" s="14"/>
      <c r="J904" s="14"/>
      <c r="K904" s="14"/>
    </row>
    <row r="905" spans="1:11" ht="15.75" customHeight="1" x14ac:dyDescent="0.2">
      <c r="A905" s="14"/>
      <c r="B905" s="16"/>
      <c r="C905" s="14"/>
      <c r="D905" s="14"/>
      <c r="E905" s="14"/>
      <c r="F905" s="14"/>
      <c r="G905" s="14"/>
      <c r="H905" s="14"/>
      <c r="I905" s="14"/>
      <c r="J905" s="14"/>
      <c r="K905" s="14"/>
    </row>
    <row r="906" spans="1:11" ht="15.75" customHeight="1" x14ac:dyDescent="0.2">
      <c r="A906" s="14"/>
      <c r="B906" s="16"/>
      <c r="C906" s="14"/>
      <c r="D906" s="14"/>
      <c r="E906" s="14"/>
      <c r="F906" s="14"/>
      <c r="G906" s="14"/>
      <c r="H906" s="14"/>
      <c r="I906" s="14"/>
      <c r="J906" s="14"/>
      <c r="K906" s="14"/>
    </row>
    <row r="907" spans="1:11" ht="15.75" customHeight="1" x14ac:dyDescent="0.2">
      <c r="A907" s="14"/>
      <c r="B907" s="16"/>
      <c r="C907" s="14"/>
      <c r="D907" s="14"/>
      <c r="E907" s="14"/>
      <c r="F907" s="14"/>
      <c r="G907" s="14"/>
      <c r="H907" s="14"/>
      <c r="I907" s="14"/>
      <c r="J907" s="14"/>
      <c r="K907" s="14"/>
    </row>
    <row r="908" spans="1:11" ht="15.75" customHeight="1" x14ac:dyDescent="0.2">
      <c r="A908" s="14"/>
      <c r="B908" s="16"/>
      <c r="C908" s="14"/>
      <c r="D908" s="14"/>
      <c r="E908" s="14"/>
      <c r="F908" s="14"/>
      <c r="G908" s="14"/>
      <c r="H908" s="14"/>
      <c r="I908" s="14"/>
      <c r="J908" s="14"/>
      <c r="K908" s="14"/>
    </row>
    <row r="909" spans="1:11" ht="15.75" customHeight="1" x14ac:dyDescent="0.2">
      <c r="A909" s="14"/>
      <c r="B909" s="16"/>
      <c r="C909" s="14"/>
      <c r="D909" s="14"/>
      <c r="E909" s="14"/>
      <c r="F909" s="14"/>
      <c r="G909" s="14"/>
      <c r="H909" s="14"/>
      <c r="I909" s="14"/>
      <c r="J909" s="14"/>
      <c r="K909" s="14"/>
    </row>
    <row r="910" spans="1:11" ht="15.75" customHeight="1" x14ac:dyDescent="0.2">
      <c r="A910" s="14"/>
      <c r="B910" s="16"/>
      <c r="C910" s="14"/>
      <c r="D910" s="14"/>
      <c r="E910" s="14"/>
      <c r="F910" s="14"/>
      <c r="G910" s="14"/>
      <c r="H910" s="14"/>
      <c r="I910" s="14"/>
      <c r="J910" s="14"/>
      <c r="K910" s="14"/>
    </row>
    <row r="911" spans="1:11" ht="15.75" customHeight="1" x14ac:dyDescent="0.2">
      <c r="A911" s="14"/>
      <c r="B911" s="16"/>
      <c r="C911" s="14"/>
      <c r="D911" s="14"/>
      <c r="E911" s="14"/>
      <c r="F911" s="14"/>
      <c r="G911" s="14"/>
      <c r="H911" s="14"/>
      <c r="I911" s="14"/>
      <c r="J911" s="14"/>
      <c r="K911" s="14"/>
    </row>
    <row r="912" spans="1:11" ht="15.75" customHeight="1" x14ac:dyDescent="0.2">
      <c r="A912" s="14"/>
      <c r="B912" s="16"/>
      <c r="C912" s="14"/>
      <c r="D912" s="14"/>
      <c r="E912" s="14"/>
      <c r="F912" s="14"/>
      <c r="G912" s="14"/>
      <c r="H912" s="14"/>
      <c r="I912" s="14"/>
      <c r="J912" s="14"/>
      <c r="K912" s="14"/>
    </row>
    <row r="913" spans="1:11" ht="15.75" customHeight="1" x14ac:dyDescent="0.2">
      <c r="A913" s="14"/>
      <c r="B913" s="16"/>
      <c r="C913" s="14"/>
      <c r="D913" s="14"/>
      <c r="E913" s="14"/>
      <c r="F913" s="14"/>
      <c r="G913" s="14"/>
      <c r="H913" s="14"/>
      <c r="I913" s="14"/>
      <c r="J913" s="14"/>
      <c r="K913" s="14"/>
    </row>
    <row r="914" spans="1:11" ht="15.75" customHeight="1" x14ac:dyDescent="0.2">
      <c r="A914" s="14"/>
      <c r="B914" s="16"/>
      <c r="C914" s="14"/>
      <c r="D914" s="14"/>
      <c r="E914" s="14"/>
      <c r="F914" s="14"/>
      <c r="G914" s="14"/>
      <c r="H914" s="14"/>
      <c r="I914" s="14"/>
      <c r="J914" s="14"/>
      <c r="K914" s="14"/>
    </row>
    <row r="915" spans="1:11" ht="15.75" customHeight="1" x14ac:dyDescent="0.2">
      <c r="A915" s="14"/>
      <c r="B915" s="16"/>
      <c r="C915" s="14"/>
      <c r="D915" s="14"/>
      <c r="E915" s="14"/>
      <c r="F915" s="14"/>
      <c r="G915" s="14"/>
      <c r="H915" s="14"/>
      <c r="I915" s="14"/>
      <c r="J915" s="14"/>
      <c r="K915" s="14"/>
    </row>
    <row r="916" spans="1:11" ht="15.75" customHeight="1" x14ac:dyDescent="0.2">
      <c r="A916" s="14"/>
      <c r="B916" s="16"/>
      <c r="C916" s="14"/>
      <c r="D916" s="14"/>
      <c r="E916" s="14"/>
      <c r="F916" s="14"/>
      <c r="G916" s="14"/>
      <c r="H916" s="14"/>
      <c r="I916" s="14"/>
      <c r="J916" s="14"/>
      <c r="K916" s="14"/>
    </row>
    <row r="917" spans="1:11" ht="15.75" customHeight="1" x14ac:dyDescent="0.2">
      <c r="A917" s="14"/>
      <c r="B917" s="16"/>
      <c r="C917" s="14"/>
      <c r="D917" s="14"/>
      <c r="E917" s="14"/>
      <c r="F917" s="14"/>
      <c r="G917" s="14"/>
      <c r="H917" s="14"/>
      <c r="I917" s="14"/>
      <c r="J917" s="14"/>
      <c r="K917" s="14"/>
    </row>
    <row r="918" spans="1:11" ht="15.75" customHeight="1" x14ac:dyDescent="0.2">
      <c r="A918" s="14"/>
      <c r="B918" s="16"/>
      <c r="C918" s="14"/>
      <c r="D918" s="14"/>
      <c r="E918" s="14"/>
      <c r="F918" s="14"/>
      <c r="G918" s="14"/>
      <c r="H918" s="14"/>
      <c r="I918" s="14"/>
      <c r="J918" s="14"/>
      <c r="K918" s="14"/>
    </row>
    <row r="919" spans="1:11" ht="15.75" customHeight="1" x14ac:dyDescent="0.2">
      <c r="A919" s="14"/>
      <c r="B919" s="16"/>
      <c r="C919" s="14"/>
      <c r="D919" s="14"/>
      <c r="E919" s="14"/>
      <c r="F919" s="14"/>
      <c r="G919" s="14"/>
      <c r="H919" s="14"/>
      <c r="I919" s="14"/>
      <c r="J919" s="14"/>
      <c r="K919" s="14"/>
    </row>
    <row r="920" spans="1:11" ht="15.75" customHeight="1" x14ac:dyDescent="0.2">
      <c r="A920" s="14"/>
      <c r="B920" s="16"/>
      <c r="C920" s="14"/>
      <c r="D920" s="14"/>
      <c r="E920" s="14"/>
      <c r="F920" s="14"/>
      <c r="G920" s="14"/>
      <c r="H920" s="14"/>
      <c r="I920" s="14"/>
      <c r="J920" s="14"/>
      <c r="K920" s="14"/>
    </row>
    <row r="921" spans="1:11" ht="15.75" customHeight="1" x14ac:dyDescent="0.2">
      <c r="A921" s="14"/>
      <c r="B921" s="16"/>
      <c r="C921" s="14"/>
      <c r="D921" s="14"/>
      <c r="E921" s="14"/>
      <c r="F921" s="14"/>
      <c r="G921" s="14"/>
      <c r="H921" s="14"/>
      <c r="I921" s="14"/>
      <c r="J921" s="14"/>
      <c r="K921" s="14"/>
    </row>
    <row r="922" spans="1:11" ht="15.75" customHeight="1" x14ac:dyDescent="0.2">
      <c r="A922" s="14"/>
      <c r="B922" s="16"/>
      <c r="C922" s="14"/>
      <c r="D922" s="14"/>
      <c r="E922" s="14"/>
      <c r="F922" s="14"/>
      <c r="G922" s="14"/>
      <c r="H922" s="14"/>
      <c r="I922" s="14"/>
      <c r="J922" s="14"/>
      <c r="K922" s="14"/>
    </row>
    <row r="923" spans="1:11" ht="15.75" customHeight="1" x14ac:dyDescent="0.2">
      <c r="A923" s="14"/>
      <c r="B923" s="16"/>
      <c r="C923" s="14"/>
      <c r="D923" s="14"/>
      <c r="E923" s="14"/>
      <c r="F923" s="14"/>
      <c r="G923" s="14"/>
      <c r="H923" s="14"/>
      <c r="I923" s="14"/>
      <c r="J923" s="14"/>
      <c r="K923" s="14"/>
    </row>
    <row r="924" spans="1:11" ht="15.75" customHeight="1" x14ac:dyDescent="0.2">
      <c r="A924" s="14"/>
      <c r="B924" s="16"/>
      <c r="C924" s="14"/>
      <c r="D924" s="14"/>
      <c r="E924" s="14"/>
      <c r="F924" s="14"/>
      <c r="G924" s="14"/>
      <c r="H924" s="14"/>
      <c r="I924" s="14"/>
      <c r="J924" s="14"/>
      <c r="K924" s="14"/>
    </row>
    <row r="925" spans="1:11" ht="15.75" customHeight="1" x14ac:dyDescent="0.2">
      <c r="A925" s="14"/>
      <c r="B925" s="16"/>
      <c r="C925" s="14"/>
      <c r="D925" s="14"/>
      <c r="E925" s="14"/>
      <c r="F925" s="14"/>
      <c r="G925" s="14"/>
      <c r="H925" s="14"/>
      <c r="I925" s="14"/>
      <c r="J925" s="14"/>
      <c r="K925" s="14"/>
    </row>
    <row r="926" spans="1:11" ht="15.75" customHeight="1" x14ac:dyDescent="0.2">
      <c r="A926" s="14"/>
      <c r="B926" s="16"/>
      <c r="C926" s="14"/>
      <c r="D926" s="14"/>
      <c r="E926" s="14"/>
      <c r="F926" s="14"/>
      <c r="G926" s="14"/>
      <c r="H926" s="14"/>
      <c r="I926" s="14"/>
      <c r="J926" s="14"/>
      <c r="K926" s="14"/>
    </row>
    <row r="927" spans="1:11" ht="15.75" customHeight="1" x14ac:dyDescent="0.2">
      <c r="A927" s="14"/>
      <c r="B927" s="16"/>
      <c r="C927" s="14"/>
      <c r="D927" s="14"/>
      <c r="E927" s="14"/>
      <c r="F927" s="14"/>
      <c r="G927" s="14"/>
      <c r="H927" s="14"/>
      <c r="I927" s="14"/>
      <c r="J927" s="14"/>
      <c r="K927" s="14"/>
    </row>
    <row r="928" spans="1:11" ht="15.75" customHeight="1" x14ac:dyDescent="0.2">
      <c r="A928" s="14"/>
      <c r="B928" s="16"/>
      <c r="C928" s="14"/>
      <c r="D928" s="14"/>
      <c r="E928" s="14"/>
      <c r="F928" s="14"/>
      <c r="G928" s="14"/>
      <c r="H928" s="14"/>
      <c r="I928" s="14"/>
      <c r="J928" s="14"/>
      <c r="K928" s="14"/>
    </row>
    <row r="929" spans="1:11" ht="15.75" customHeight="1" x14ac:dyDescent="0.2">
      <c r="A929" s="14"/>
      <c r="B929" s="16"/>
      <c r="C929" s="14"/>
      <c r="D929" s="14"/>
      <c r="E929" s="14"/>
      <c r="F929" s="14"/>
      <c r="G929" s="14"/>
      <c r="H929" s="14"/>
      <c r="I929" s="14"/>
      <c r="J929" s="14"/>
      <c r="K929" s="14"/>
    </row>
    <row r="930" spans="1:11" ht="15.75" customHeight="1" x14ac:dyDescent="0.2">
      <c r="A930" s="14"/>
      <c r="B930" s="16"/>
      <c r="C930" s="14"/>
      <c r="D930" s="14"/>
      <c r="E930" s="14"/>
      <c r="F930" s="14"/>
      <c r="G930" s="14"/>
      <c r="H930" s="14"/>
      <c r="I930" s="14"/>
      <c r="J930" s="14"/>
      <c r="K930" s="14"/>
    </row>
    <row r="931" spans="1:11" ht="15.75" customHeight="1" x14ac:dyDescent="0.2">
      <c r="A931" s="14"/>
      <c r="B931" s="16"/>
      <c r="C931" s="14"/>
      <c r="D931" s="14"/>
      <c r="E931" s="14"/>
      <c r="F931" s="14"/>
      <c r="G931" s="14"/>
      <c r="H931" s="14"/>
      <c r="I931" s="14"/>
      <c r="J931" s="14"/>
      <c r="K931" s="14"/>
    </row>
    <row r="932" spans="1:11" ht="15.75" customHeight="1" x14ac:dyDescent="0.2">
      <c r="A932" s="14"/>
      <c r="B932" s="16"/>
      <c r="C932" s="14"/>
      <c r="D932" s="14"/>
      <c r="E932" s="14"/>
      <c r="F932" s="14"/>
      <c r="G932" s="14"/>
      <c r="H932" s="14"/>
      <c r="I932" s="14"/>
      <c r="J932" s="14"/>
      <c r="K932" s="14"/>
    </row>
    <row r="933" spans="1:11" ht="15.75" customHeight="1" x14ac:dyDescent="0.2">
      <c r="A933" s="14"/>
      <c r="B933" s="16"/>
      <c r="C933" s="14"/>
      <c r="D933" s="14"/>
      <c r="E933" s="14"/>
      <c r="F933" s="14"/>
      <c r="G933" s="14"/>
      <c r="H933" s="14"/>
      <c r="I933" s="14"/>
      <c r="J933" s="14"/>
      <c r="K933" s="14"/>
    </row>
    <row r="934" spans="1:11" ht="15.75" customHeight="1" x14ac:dyDescent="0.2">
      <c r="A934" s="14"/>
      <c r="B934" s="16"/>
      <c r="C934" s="14"/>
      <c r="D934" s="14"/>
      <c r="E934" s="14"/>
      <c r="F934" s="14"/>
      <c r="G934" s="14"/>
      <c r="H934" s="14"/>
      <c r="I934" s="14"/>
      <c r="J934" s="14"/>
      <c r="K934" s="14"/>
    </row>
    <row r="935" spans="1:11" ht="15.75" customHeight="1" x14ac:dyDescent="0.2">
      <c r="A935" s="14"/>
      <c r="B935" s="16"/>
      <c r="C935" s="14"/>
      <c r="D935" s="14"/>
      <c r="E935" s="14"/>
      <c r="F935" s="14"/>
      <c r="G935" s="14"/>
      <c r="H935" s="14"/>
      <c r="I935" s="14"/>
      <c r="J935" s="14"/>
      <c r="K935" s="14"/>
    </row>
    <row r="936" spans="1:11" ht="15.75" customHeight="1" x14ac:dyDescent="0.2">
      <c r="A936" s="14"/>
      <c r="B936" s="16"/>
      <c r="C936" s="14"/>
      <c r="D936" s="14"/>
      <c r="E936" s="14"/>
      <c r="F936" s="14"/>
      <c r="G936" s="14"/>
      <c r="H936" s="14"/>
      <c r="I936" s="14"/>
      <c r="J936" s="14"/>
      <c r="K936" s="14"/>
    </row>
    <row r="937" spans="1:11" ht="15.75" customHeight="1" x14ac:dyDescent="0.2">
      <c r="A937" s="14"/>
      <c r="B937" s="16"/>
      <c r="C937" s="14"/>
      <c r="D937" s="14"/>
      <c r="E937" s="14"/>
      <c r="F937" s="14"/>
      <c r="G937" s="14"/>
      <c r="H937" s="14"/>
      <c r="I937" s="14"/>
      <c r="J937" s="14"/>
      <c r="K937" s="14"/>
    </row>
    <row r="938" spans="1:11" ht="15.75" customHeight="1" x14ac:dyDescent="0.2">
      <c r="A938" s="14"/>
      <c r="B938" s="16"/>
      <c r="C938" s="14"/>
      <c r="D938" s="14"/>
      <c r="E938" s="14"/>
      <c r="F938" s="14"/>
      <c r="G938" s="14"/>
      <c r="H938" s="14"/>
      <c r="I938" s="14"/>
      <c r="J938" s="14"/>
      <c r="K938" s="14"/>
    </row>
    <row r="939" spans="1:11" ht="15.75" customHeight="1" x14ac:dyDescent="0.2">
      <c r="A939" s="14"/>
      <c r="B939" s="16"/>
      <c r="C939" s="14"/>
      <c r="D939" s="14"/>
      <c r="E939" s="14"/>
      <c r="F939" s="14"/>
      <c r="G939" s="14"/>
      <c r="H939" s="14"/>
      <c r="I939" s="14"/>
      <c r="J939" s="14"/>
      <c r="K939" s="14"/>
    </row>
    <row r="940" spans="1:11" ht="15.75" customHeight="1" x14ac:dyDescent="0.2">
      <c r="A940" s="14"/>
      <c r="B940" s="16"/>
      <c r="C940" s="14"/>
      <c r="D940" s="14"/>
      <c r="E940" s="14"/>
      <c r="F940" s="14"/>
      <c r="G940" s="14"/>
      <c r="H940" s="14"/>
      <c r="I940" s="14"/>
      <c r="J940" s="14"/>
      <c r="K940" s="14"/>
    </row>
    <row r="941" spans="1:11" ht="15.75" customHeight="1" x14ac:dyDescent="0.2">
      <c r="A941" s="14"/>
      <c r="B941" s="16"/>
      <c r="C941" s="14"/>
      <c r="D941" s="14"/>
      <c r="E941" s="14"/>
      <c r="F941" s="14"/>
      <c r="G941" s="14"/>
      <c r="H941" s="14"/>
      <c r="I941" s="14"/>
      <c r="J941" s="14"/>
      <c r="K941" s="14"/>
    </row>
    <row r="942" spans="1:11" ht="15.75" customHeight="1" x14ac:dyDescent="0.2">
      <c r="A942" s="14"/>
      <c r="B942" s="16"/>
      <c r="C942" s="14"/>
      <c r="D942" s="14"/>
      <c r="E942" s="14"/>
      <c r="F942" s="14"/>
      <c r="G942" s="14"/>
      <c r="H942" s="14"/>
      <c r="I942" s="14"/>
      <c r="J942" s="14"/>
      <c r="K942" s="14"/>
    </row>
    <row r="943" spans="1:11" ht="15.75" customHeight="1" x14ac:dyDescent="0.2">
      <c r="A943" s="14"/>
      <c r="B943" s="16"/>
      <c r="C943" s="14"/>
      <c r="D943" s="14"/>
      <c r="E943" s="14"/>
      <c r="F943" s="14"/>
      <c r="G943" s="14"/>
      <c r="H943" s="14"/>
      <c r="I943" s="14"/>
      <c r="J943" s="14"/>
      <c r="K943" s="14"/>
    </row>
    <row r="944" spans="1:11" ht="15.75" customHeight="1" x14ac:dyDescent="0.2">
      <c r="A944" s="14"/>
      <c r="B944" s="16"/>
      <c r="C944" s="14"/>
      <c r="D944" s="14"/>
      <c r="E944" s="14"/>
      <c r="F944" s="14"/>
      <c r="G944" s="14"/>
      <c r="H944" s="14"/>
      <c r="I944" s="14"/>
      <c r="J944" s="14"/>
      <c r="K944" s="14"/>
    </row>
    <row r="945" spans="1:11" ht="15.75" customHeight="1" x14ac:dyDescent="0.2">
      <c r="A945" s="14"/>
      <c r="B945" s="16"/>
      <c r="C945" s="14"/>
      <c r="D945" s="14"/>
      <c r="E945" s="14"/>
      <c r="F945" s="14"/>
      <c r="G945" s="14"/>
      <c r="H945" s="14"/>
      <c r="I945" s="14"/>
      <c r="J945" s="14"/>
      <c r="K945" s="14"/>
    </row>
    <row r="946" spans="1:11" ht="15.75" customHeight="1" x14ac:dyDescent="0.2">
      <c r="A946" s="14"/>
      <c r="B946" s="16"/>
      <c r="C946" s="14"/>
      <c r="D946" s="14"/>
      <c r="E946" s="14"/>
      <c r="F946" s="14"/>
      <c r="G946" s="14"/>
      <c r="H946" s="14"/>
      <c r="I946" s="14"/>
      <c r="J946" s="14"/>
      <c r="K946" s="14"/>
    </row>
    <row r="947" spans="1:11" ht="15.75" customHeight="1" x14ac:dyDescent="0.2">
      <c r="A947" s="14"/>
      <c r="B947" s="16"/>
      <c r="C947" s="14"/>
      <c r="D947" s="14"/>
      <c r="E947" s="14"/>
      <c r="F947" s="14"/>
      <c r="G947" s="14"/>
      <c r="H947" s="14"/>
      <c r="I947" s="14"/>
      <c r="J947" s="14"/>
      <c r="K947" s="14"/>
    </row>
    <row r="948" spans="1:11" ht="15.75" customHeight="1" x14ac:dyDescent="0.2">
      <c r="A948" s="14"/>
      <c r="B948" s="16"/>
      <c r="C948" s="14"/>
      <c r="D948" s="14"/>
      <c r="E948" s="14"/>
      <c r="F948" s="14"/>
      <c r="G948" s="14"/>
      <c r="H948" s="14"/>
      <c r="I948" s="14"/>
      <c r="J948" s="14"/>
      <c r="K948" s="14"/>
    </row>
    <row r="949" spans="1:11" ht="15.75" customHeight="1" x14ac:dyDescent="0.2">
      <c r="A949" s="14"/>
      <c r="B949" s="16"/>
      <c r="C949" s="14"/>
      <c r="D949" s="14"/>
      <c r="E949" s="14"/>
      <c r="F949" s="14"/>
      <c r="G949" s="14"/>
      <c r="H949" s="14"/>
      <c r="I949" s="14"/>
      <c r="J949" s="14"/>
      <c r="K949" s="14"/>
    </row>
    <row r="950" spans="1:11" ht="15.75" customHeight="1" x14ac:dyDescent="0.2">
      <c r="A950" s="14"/>
      <c r="B950" s="16"/>
      <c r="C950" s="14"/>
      <c r="D950" s="14"/>
      <c r="E950" s="14"/>
      <c r="F950" s="14"/>
      <c r="G950" s="14"/>
      <c r="H950" s="14"/>
      <c r="I950" s="14"/>
      <c r="J950" s="14"/>
      <c r="K950" s="14"/>
    </row>
    <row r="951" spans="1:11" ht="15.75" customHeight="1" x14ac:dyDescent="0.2">
      <c r="A951" s="14"/>
      <c r="B951" s="16"/>
      <c r="C951" s="14"/>
      <c r="D951" s="14"/>
      <c r="E951" s="14"/>
      <c r="F951" s="14"/>
      <c r="G951" s="14"/>
      <c r="H951" s="14"/>
      <c r="I951" s="14"/>
      <c r="J951" s="14"/>
      <c r="K951" s="14"/>
    </row>
    <row r="952" spans="1:11" ht="15.75" customHeight="1" x14ac:dyDescent="0.2">
      <c r="A952" s="14"/>
      <c r="B952" s="16"/>
      <c r="C952" s="14"/>
      <c r="D952" s="14"/>
      <c r="E952" s="14"/>
      <c r="F952" s="14"/>
      <c r="G952" s="14"/>
      <c r="H952" s="14"/>
      <c r="I952" s="14"/>
      <c r="J952" s="14"/>
      <c r="K952" s="14"/>
    </row>
    <row r="953" spans="1:11" ht="15.75" customHeight="1" x14ac:dyDescent="0.2">
      <c r="A953" s="14"/>
      <c r="B953" s="16"/>
      <c r="C953" s="14"/>
      <c r="D953" s="14"/>
      <c r="E953" s="14"/>
      <c r="F953" s="14"/>
      <c r="G953" s="14"/>
      <c r="H953" s="14"/>
      <c r="I953" s="14"/>
      <c r="J953" s="14"/>
      <c r="K953" s="14"/>
    </row>
    <row r="954" spans="1:11" ht="15.75" customHeight="1" x14ac:dyDescent="0.2">
      <c r="A954" s="14"/>
      <c r="B954" s="16"/>
      <c r="C954" s="14"/>
      <c r="D954" s="14"/>
      <c r="E954" s="14"/>
      <c r="F954" s="14"/>
      <c r="G954" s="14"/>
      <c r="H954" s="14"/>
      <c r="I954" s="14"/>
      <c r="J954" s="14"/>
      <c r="K954" s="14"/>
    </row>
    <row r="955" spans="1:11" ht="15.75" customHeight="1" x14ac:dyDescent="0.2">
      <c r="A955" s="14"/>
      <c r="B955" s="16"/>
      <c r="C955" s="14"/>
      <c r="D955" s="14"/>
      <c r="E955" s="14"/>
      <c r="F955" s="14"/>
      <c r="G955" s="14"/>
      <c r="H955" s="14"/>
      <c r="I955" s="14"/>
      <c r="J955" s="14"/>
      <c r="K955" s="14"/>
    </row>
    <row r="956" spans="1:11" ht="15.75" customHeight="1" x14ac:dyDescent="0.2">
      <c r="A956" s="14"/>
      <c r="B956" s="16"/>
      <c r="C956" s="14"/>
      <c r="D956" s="14"/>
      <c r="E956" s="14"/>
      <c r="F956" s="14"/>
      <c r="G956" s="14"/>
      <c r="H956" s="14"/>
      <c r="I956" s="14"/>
      <c r="J956" s="14"/>
      <c r="K956" s="14"/>
    </row>
    <row r="957" spans="1:11" ht="15.75" customHeight="1" x14ac:dyDescent="0.2">
      <c r="A957" s="14"/>
      <c r="B957" s="16"/>
      <c r="C957" s="14"/>
      <c r="D957" s="14"/>
      <c r="E957" s="14"/>
      <c r="F957" s="14"/>
      <c r="G957" s="14"/>
      <c r="H957" s="14"/>
      <c r="I957" s="14"/>
      <c r="J957" s="14"/>
      <c r="K957" s="14"/>
    </row>
    <row r="958" spans="1:11" ht="15.75" customHeight="1" x14ac:dyDescent="0.2">
      <c r="A958" s="14"/>
      <c r="B958" s="16"/>
      <c r="C958" s="14"/>
      <c r="D958" s="14"/>
      <c r="E958" s="14"/>
      <c r="F958" s="14"/>
      <c r="G958" s="14"/>
      <c r="H958" s="14"/>
      <c r="I958" s="14"/>
      <c r="J958" s="14"/>
      <c r="K958" s="14"/>
    </row>
    <row r="959" spans="1:11" ht="15.75" customHeight="1" x14ac:dyDescent="0.2">
      <c r="A959" s="14"/>
      <c r="B959" s="16"/>
      <c r="C959" s="14"/>
      <c r="D959" s="14"/>
      <c r="E959" s="14"/>
      <c r="F959" s="14"/>
      <c r="G959" s="14"/>
      <c r="H959" s="14"/>
      <c r="I959" s="14"/>
      <c r="J959" s="14"/>
      <c r="K959" s="14"/>
    </row>
    <row r="960" spans="1:11" ht="15.75" customHeight="1" x14ac:dyDescent="0.2">
      <c r="A960" s="14"/>
      <c r="B960" s="16"/>
      <c r="C960" s="14"/>
      <c r="D960" s="14"/>
      <c r="E960" s="14"/>
      <c r="F960" s="14"/>
      <c r="G960" s="14"/>
      <c r="H960" s="14"/>
      <c r="I960" s="14"/>
      <c r="J960" s="14"/>
      <c r="K960" s="14"/>
    </row>
    <row r="961" spans="1:11" ht="15.75" customHeight="1" x14ac:dyDescent="0.2">
      <c r="A961" s="14"/>
      <c r="B961" s="16"/>
      <c r="C961" s="14"/>
      <c r="D961" s="14"/>
      <c r="E961" s="14"/>
      <c r="F961" s="14"/>
      <c r="G961" s="14"/>
      <c r="H961" s="14"/>
      <c r="I961" s="14"/>
      <c r="J961" s="14"/>
      <c r="K961" s="14"/>
    </row>
    <row r="962" spans="1:11" ht="15.75" customHeight="1" x14ac:dyDescent="0.2">
      <c r="A962" s="14"/>
      <c r="B962" s="16"/>
      <c r="C962" s="14"/>
      <c r="D962" s="14"/>
      <c r="E962" s="14"/>
      <c r="F962" s="14"/>
      <c r="G962" s="14"/>
      <c r="H962" s="14"/>
      <c r="I962" s="14"/>
      <c r="J962" s="14"/>
      <c r="K962" s="14"/>
    </row>
    <row r="963" spans="1:11" ht="15.75" customHeight="1" x14ac:dyDescent="0.2">
      <c r="A963" s="14"/>
      <c r="B963" s="16"/>
      <c r="C963" s="14"/>
      <c r="D963" s="14"/>
      <c r="E963" s="14"/>
      <c r="F963" s="14"/>
      <c r="G963" s="14"/>
      <c r="H963" s="14"/>
      <c r="I963" s="14"/>
      <c r="J963" s="14"/>
      <c r="K963" s="14"/>
    </row>
    <row r="964" spans="1:11" ht="15.75" customHeight="1" x14ac:dyDescent="0.2">
      <c r="A964" s="14"/>
      <c r="B964" s="16"/>
      <c r="C964" s="14"/>
      <c r="D964" s="14"/>
      <c r="E964" s="14"/>
      <c r="F964" s="14"/>
      <c r="G964" s="14"/>
      <c r="H964" s="14"/>
      <c r="I964" s="14"/>
      <c r="J964" s="14"/>
      <c r="K964" s="14"/>
    </row>
    <row r="965" spans="1:11" ht="15.75" customHeight="1" x14ac:dyDescent="0.2">
      <c r="A965" s="14"/>
      <c r="B965" s="16"/>
      <c r="C965" s="14"/>
      <c r="D965" s="14"/>
      <c r="E965" s="14"/>
      <c r="F965" s="14"/>
      <c r="G965" s="14"/>
      <c r="H965" s="14"/>
      <c r="I965" s="14"/>
      <c r="J965" s="14"/>
      <c r="K965" s="14"/>
    </row>
    <row r="966" spans="1:11" ht="15.75" customHeight="1" x14ac:dyDescent="0.2">
      <c r="A966" s="14"/>
      <c r="B966" s="16"/>
      <c r="C966" s="14"/>
      <c r="D966" s="14"/>
      <c r="E966" s="14"/>
      <c r="F966" s="14"/>
      <c r="G966" s="14"/>
      <c r="H966" s="14"/>
      <c r="I966" s="14"/>
      <c r="J966" s="14"/>
      <c r="K966" s="14"/>
    </row>
    <row r="967" spans="1:11" ht="15.75" customHeight="1" x14ac:dyDescent="0.2">
      <c r="A967" s="14"/>
      <c r="B967" s="16"/>
      <c r="C967" s="14"/>
      <c r="D967" s="14"/>
      <c r="E967" s="14"/>
      <c r="F967" s="14"/>
      <c r="G967" s="14"/>
      <c r="H967" s="14"/>
      <c r="I967" s="14"/>
      <c r="J967" s="14"/>
      <c r="K967" s="14"/>
    </row>
    <row r="968" spans="1:11" ht="15.75" customHeight="1" x14ac:dyDescent="0.2">
      <c r="A968" s="14"/>
      <c r="B968" s="16"/>
      <c r="C968" s="14"/>
      <c r="D968" s="14"/>
      <c r="E968" s="14"/>
      <c r="F968" s="14"/>
      <c r="G968" s="14"/>
      <c r="H968" s="14"/>
      <c r="I968" s="14"/>
      <c r="J968" s="14"/>
      <c r="K968" s="14"/>
    </row>
    <row r="969" spans="1:11" ht="15.75" customHeight="1" x14ac:dyDescent="0.2">
      <c r="A969" s="14"/>
      <c r="B969" s="16"/>
      <c r="C969" s="14"/>
      <c r="D969" s="14"/>
      <c r="E969" s="14"/>
      <c r="F969" s="14"/>
      <c r="G969" s="14"/>
      <c r="H969" s="14"/>
      <c r="I969" s="14"/>
      <c r="J969" s="14"/>
      <c r="K969" s="14"/>
    </row>
    <row r="970" spans="1:11" ht="15.75" customHeight="1" x14ac:dyDescent="0.2">
      <c r="A970" s="14"/>
      <c r="B970" s="16"/>
      <c r="C970" s="14"/>
      <c r="D970" s="14"/>
      <c r="E970" s="14"/>
      <c r="F970" s="14"/>
      <c r="G970" s="14"/>
      <c r="H970" s="14"/>
      <c r="I970" s="14"/>
      <c r="J970" s="14"/>
      <c r="K970" s="14"/>
    </row>
    <row r="971" spans="1:11" ht="15.75" customHeight="1" x14ac:dyDescent="0.2">
      <c r="A971" s="14"/>
      <c r="B971" s="16"/>
      <c r="C971" s="14"/>
      <c r="D971" s="14"/>
      <c r="E971" s="14"/>
      <c r="F971" s="14"/>
      <c r="G971" s="14"/>
      <c r="H971" s="14"/>
      <c r="I971" s="14"/>
      <c r="J971" s="14"/>
      <c r="K971" s="14"/>
    </row>
    <row r="972" spans="1:11" ht="15.75" customHeight="1" x14ac:dyDescent="0.2">
      <c r="A972" s="14"/>
      <c r="B972" s="16"/>
      <c r="C972" s="14"/>
      <c r="D972" s="14"/>
      <c r="E972" s="14"/>
      <c r="F972" s="14"/>
      <c r="G972" s="14"/>
      <c r="H972" s="14"/>
      <c r="I972" s="14"/>
      <c r="J972" s="14"/>
      <c r="K972" s="14"/>
    </row>
    <row r="973" spans="1:11" ht="15.75" customHeight="1" x14ac:dyDescent="0.2">
      <c r="A973" s="14"/>
      <c r="B973" s="16"/>
      <c r="C973" s="14"/>
      <c r="D973" s="14"/>
      <c r="E973" s="14"/>
      <c r="F973" s="14"/>
      <c r="G973" s="14"/>
      <c r="H973" s="14"/>
      <c r="I973" s="14"/>
      <c r="J973" s="14"/>
      <c r="K973" s="14"/>
    </row>
    <row r="974" spans="1:11" ht="15.75" customHeight="1" x14ac:dyDescent="0.2">
      <c r="A974" s="14"/>
      <c r="B974" s="16"/>
      <c r="C974" s="14"/>
      <c r="D974" s="14"/>
      <c r="E974" s="14"/>
      <c r="F974" s="14"/>
      <c r="G974" s="14"/>
      <c r="H974" s="14"/>
      <c r="I974" s="14"/>
      <c r="J974" s="14"/>
      <c r="K974" s="14"/>
    </row>
    <row r="975" spans="1:11" ht="15.75" customHeight="1" x14ac:dyDescent="0.2">
      <c r="A975" s="14"/>
      <c r="B975" s="16"/>
      <c r="C975" s="14"/>
      <c r="D975" s="14"/>
      <c r="E975" s="14"/>
      <c r="F975" s="14"/>
      <c r="G975" s="14"/>
      <c r="H975" s="14"/>
      <c r="I975" s="14"/>
      <c r="J975" s="14"/>
      <c r="K975" s="14"/>
    </row>
    <row r="976" spans="1:11" ht="15.75" customHeight="1" x14ac:dyDescent="0.2">
      <c r="A976" s="14"/>
      <c r="B976" s="16"/>
      <c r="C976" s="14"/>
      <c r="D976" s="14"/>
      <c r="E976" s="14"/>
      <c r="F976" s="14"/>
      <c r="G976" s="14"/>
      <c r="H976" s="14"/>
      <c r="I976" s="14"/>
      <c r="J976" s="14"/>
      <c r="K976" s="14"/>
    </row>
    <row r="977" spans="1:11" ht="15.75" customHeight="1" x14ac:dyDescent="0.2">
      <c r="A977" s="14"/>
      <c r="B977" s="16"/>
      <c r="C977" s="14"/>
      <c r="D977" s="14"/>
      <c r="E977" s="14"/>
      <c r="F977" s="14"/>
      <c r="G977" s="14"/>
      <c r="H977" s="14"/>
      <c r="I977" s="14"/>
      <c r="J977" s="14"/>
      <c r="K977" s="14"/>
    </row>
    <row r="978" spans="1:11" ht="15.75" customHeight="1" x14ac:dyDescent="0.2">
      <c r="A978" s="14"/>
      <c r="B978" s="16"/>
      <c r="C978" s="14"/>
      <c r="D978" s="14"/>
      <c r="E978" s="14"/>
      <c r="F978" s="14"/>
      <c r="G978" s="14"/>
      <c r="H978" s="14"/>
      <c r="I978" s="14"/>
      <c r="J978" s="14"/>
      <c r="K978" s="14"/>
    </row>
    <row r="979" spans="1:11" ht="15.75" customHeight="1" x14ac:dyDescent="0.2">
      <c r="A979" s="14"/>
      <c r="B979" s="16"/>
      <c r="C979" s="14"/>
      <c r="D979" s="14"/>
      <c r="E979" s="14"/>
      <c r="F979" s="14"/>
      <c r="G979" s="14"/>
      <c r="H979" s="14"/>
      <c r="I979" s="14"/>
      <c r="J979" s="14"/>
      <c r="K979" s="14"/>
    </row>
    <row r="980" spans="1:11" ht="15.75" customHeight="1" x14ac:dyDescent="0.2">
      <c r="A980" s="14"/>
      <c r="B980" s="16"/>
      <c r="C980" s="14"/>
      <c r="D980" s="14"/>
      <c r="E980" s="14"/>
      <c r="F980" s="14"/>
      <c r="G980" s="14"/>
      <c r="H980" s="14"/>
      <c r="I980" s="14"/>
      <c r="J980" s="14"/>
      <c r="K980" s="14"/>
    </row>
    <row r="981" spans="1:11" ht="15.75" customHeight="1" x14ac:dyDescent="0.2">
      <c r="A981" s="14"/>
      <c r="B981" s="16"/>
      <c r="C981" s="14"/>
      <c r="D981" s="14"/>
      <c r="E981" s="14"/>
      <c r="F981" s="14"/>
      <c r="G981" s="14"/>
      <c r="H981" s="14"/>
      <c r="I981" s="14"/>
      <c r="J981" s="14"/>
      <c r="K981" s="14"/>
    </row>
    <row r="982" spans="1:11" ht="15.75" customHeight="1" x14ac:dyDescent="0.2">
      <c r="A982" s="14"/>
      <c r="B982" s="16"/>
      <c r="C982" s="14"/>
      <c r="D982" s="14"/>
      <c r="E982" s="14"/>
      <c r="F982" s="14"/>
      <c r="G982" s="14"/>
      <c r="H982" s="14"/>
      <c r="I982" s="14"/>
      <c r="J982" s="14"/>
      <c r="K982" s="14"/>
    </row>
    <row r="983" spans="1:11" ht="15.75" customHeight="1" x14ac:dyDescent="0.2">
      <c r="A983" s="14"/>
      <c r="B983" s="16"/>
      <c r="C983" s="14"/>
      <c r="D983" s="14"/>
      <c r="E983" s="14"/>
      <c r="F983" s="14"/>
      <c r="G983" s="14"/>
      <c r="H983" s="14"/>
      <c r="I983" s="14"/>
      <c r="J983" s="14"/>
      <c r="K983" s="14"/>
    </row>
    <row r="984" spans="1:11" ht="15.75" customHeight="1" x14ac:dyDescent="0.2">
      <c r="A984" s="14"/>
      <c r="B984" s="16"/>
      <c r="C984" s="14"/>
      <c r="D984" s="14"/>
      <c r="E984" s="14"/>
      <c r="F984" s="14"/>
      <c r="G984" s="14"/>
      <c r="H984" s="14"/>
      <c r="I984" s="14"/>
      <c r="J984" s="14"/>
      <c r="K984" s="14"/>
    </row>
    <row r="985" spans="1:11" ht="15.75" customHeight="1" x14ac:dyDescent="0.2">
      <c r="A985" s="14"/>
      <c r="B985" s="16"/>
      <c r="C985" s="14"/>
      <c r="D985" s="14"/>
      <c r="E985" s="14"/>
      <c r="F985" s="14"/>
      <c r="G985" s="14"/>
      <c r="H985" s="14"/>
      <c r="I985" s="14"/>
      <c r="J985" s="14"/>
      <c r="K985" s="14"/>
    </row>
    <row r="986" spans="1:11" ht="15.75" customHeight="1" x14ac:dyDescent="0.2">
      <c r="A986" s="14"/>
      <c r="B986" s="16"/>
      <c r="C986" s="14"/>
      <c r="D986" s="14"/>
      <c r="E986" s="14"/>
      <c r="F986" s="14"/>
      <c r="G986" s="14"/>
      <c r="H986" s="14"/>
      <c r="I986" s="14"/>
      <c r="J986" s="14"/>
      <c r="K986" s="14"/>
    </row>
    <row r="987" spans="1:11" ht="15.75" customHeight="1" x14ac:dyDescent="0.2">
      <c r="A987" s="14"/>
      <c r="B987" s="16"/>
      <c r="C987" s="14"/>
      <c r="D987" s="14"/>
      <c r="E987" s="14"/>
      <c r="F987" s="14"/>
      <c r="G987" s="14"/>
      <c r="H987" s="14"/>
      <c r="I987" s="14"/>
      <c r="J987" s="14"/>
      <c r="K987" s="14"/>
    </row>
    <row r="988" spans="1:11" ht="15.75" customHeight="1" x14ac:dyDescent="0.2">
      <c r="A988" s="14"/>
      <c r="B988" s="16"/>
      <c r="C988" s="14"/>
      <c r="D988" s="14"/>
      <c r="E988" s="14"/>
      <c r="F988" s="14"/>
      <c r="G988" s="14"/>
      <c r="H988" s="14"/>
      <c r="I988" s="14"/>
      <c r="J988" s="14"/>
      <c r="K988" s="14"/>
    </row>
    <row r="989" spans="1:11" ht="15.75" customHeight="1" x14ac:dyDescent="0.2">
      <c r="A989" s="14"/>
      <c r="B989" s="16"/>
      <c r="C989" s="14"/>
      <c r="D989" s="14"/>
      <c r="E989" s="14"/>
      <c r="F989" s="14"/>
      <c r="G989" s="14"/>
      <c r="H989" s="14"/>
      <c r="I989" s="14"/>
      <c r="J989" s="14"/>
      <c r="K989" s="14"/>
    </row>
    <row r="990" spans="1:11" ht="15.75" customHeight="1" x14ac:dyDescent="0.2">
      <c r="A990" s="14"/>
      <c r="B990" s="16"/>
      <c r="C990" s="14"/>
      <c r="D990" s="14"/>
      <c r="E990" s="14"/>
      <c r="F990" s="14"/>
      <c r="G990" s="14"/>
      <c r="H990" s="14"/>
      <c r="I990" s="14"/>
      <c r="J990" s="14"/>
      <c r="K990" s="14"/>
    </row>
    <row r="991" spans="1:11" ht="15.75" customHeight="1" x14ac:dyDescent="0.2">
      <c r="A991" s="14"/>
      <c r="B991" s="16"/>
      <c r="C991" s="14"/>
      <c r="D991" s="14"/>
      <c r="E991" s="14"/>
      <c r="F991" s="14"/>
      <c r="G991" s="14"/>
      <c r="H991" s="14"/>
      <c r="I991" s="14"/>
      <c r="J991" s="14"/>
      <c r="K991" s="14"/>
    </row>
    <row r="992" spans="1:11" ht="15.75" customHeight="1" x14ac:dyDescent="0.2">
      <c r="A992" s="14"/>
      <c r="B992" s="16"/>
      <c r="C992" s="14"/>
      <c r="D992" s="14"/>
      <c r="E992" s="14"/>
      <c r="F992" s="14"/>
      <c r="G992" s="14"/>
      <c r="H992" s="14"/>
      <c r="I992" s="14"/>
      <c r="J992" s="14"/>
      <c r="K992" s="14"/>
    </row>
    <row r="993" spans="1:11" ht="15.75" customHeight="1" x14ac:dyDescent="0.2">
      <c r="A993" s="14"/>
      <c r="B993" s="16"/>
      <c r="C993" s="14"/>
      <c r="D993" s="14"/>
      <c r="E993" s="14"/>
      <c r="F993" s="14"/>
      <c r="G993" s="14"/>
      <c r="H993" s="14"/>
      <c r="I993" s="14"/>
      <c r="J993" s="14"/>
      <c r="K993" s="14"/>
    </row>
    <row r="994" spans="1:11" ht="15.75" customHeight="1" x14ac:dyDescent="0.2">
      <c r="A994" s="14"/>
      <c r="B994" s="16"/>
      <c r="C994" s="14"/>
      <c r="D994" s="14"/>
      <c r="E994" s="14"/>
      <c r="F994" s="14"/>
      <c r="G994" s="14"/>
      <c r="H994" s="14"/>
      <c r="I994" s="14"/>
      <c r="J994" s="14"/>
      <c r="K994" s="14"/>
    </row>
    <row r="995" spans="1:11" ht="15.75" customHeight="1" x14ac:dyDescent="0.2">
      <c r="A995" s="14"/>
      <c r="B995" s="16"/>
      <c r="C995" s="14"/>
      <c r="D995" s="14"/>
      <c r="E995" s="14"/>
      <c r="F995" s="14"/>
      <c r="G995" s="14"/>
      <c r="H995" s="14"/>
      <c r="I995" s="14"/>
      <c r="J995" s="14"/>
      <c r="K995" s="14"/>
    </row>
    <row r="996" spans="1:11" ht="15.75" customHeight="1" x14ac:dyDescent="0.2">
      <c r="A996" s="14"/>
      <c r="B996" s="16"/>
      <c r="C996" s="14"/>
      <c r="D996" s="14"/>
      <c r="E996" s="14"/>
      <c r="F996" s="14"/>
      <c r="G996" s="14"/>
      <c r="H996" s="14"/>
      <c r="I996" s="14"/>
      <c r="J996" s="14"/>
      <c r="K996" s="14"/>
    </row>
    <row r="997" spans="1:11" ht="15.75" customHeight="1" x14ac:dyDescent="0.2">
      <c r="A997" s="14"/>
      <c r="B997" s="16"/>
      <c r="C997" s="14"/>
      <c r="D997" s="14"/>
      <c r="E997" s="14"/>
      <c r="F997" s="14"/>
      <c r="G997" s="14"/>
      <c r="H997" s="14"/>
      <c r="I997" s="14"/>
      <c r="J997" s="14"/>
      <c r="K997" s="14"/>
    </row>
    <row r="998" spans="1:11" ht="15.75" customHeight="1" x14ac:dyDescent="0.2">
      <c r="A998" s="14"/>
      <c r="B998" s="16"/>
      <c r="C998" s="14"/>
      <c r="D998" s="14"/>
      <c r="E998" s="14"/>
      <c r="F998" s="14"/>
      <c r="G998" s="14"/>
      <c r="H998" s="14"/>
      <c r="I998" s="14"/>
      <c r="J998" s="14"/>
      <c r="K998" s="14"/>
    </row>
    <row r="999" spans="1:11" ht="15.75" customHeight="1" x14ac:dyDescent="0.2">
      <c r="A999" s="14"/>
      <c r="B999" s="16"/>
      <c r="C999" s="14"/>
      <c r="D999" s="14"/>
      <c r="E999" s="14"/>
      <c r="F999" s="14"/>
      <c r="G999" s="14"/>
      <c r="H999" s="14"/>
      <c r="I999" s="14"/>
      <c r="J999" s="14"/>
      <c r="K999" s="14"/>
    </row>
    <row r="1000" spans="1:11" ht="15.75" customHeight="1" x14ac:dyDescent="0.2">
      <c r="A1000" s="14"/>
      <c r="B1000" s="16"/>
      <c r="C1000" s="14"/>
      <c r="D1000" s="14"/>
      <c r="E1000" s="14"/>
      <c r="F1000" s="14"/>
      <c r="G1000" s="14"/>
      <c r="H1000" s="14"/>
      <c r="I1000" s="14"/>
      <c r="J1000" s="14"/>
      <c r="K1000" s="14"/>
    </row>
  </sheetData>
  <sortState xmlns:xlrd2="http://schemas.microsoft.com/office/spreadsheetml/2017/richdata2" ref="A483:K504">
    <sortCondition ref="D483:D504"/>
  </sortState>
  <conditionalFormatting sqref="D532">
    <cfRule type="expression" dxfId="0" priority="1">
      <formula>OR($E532="Ausente",$F532="Ausente")</formula>
    </cfRule>
  </conditionalFormatting>
  <pageMargins left="0.511811024" right="0.511811024" top="0.78740157499999996" bottom="0.78740157499999996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DATA.discentes</vt:lpstr>
      <vt:lpstr>DATA.SAGA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de Sá Ferreira</dc:creator>
  <cp:lastModifiedBy>Arthur S Ferreira</cp:lastModifiedBy>
  <dcterms:created xsi:type="dcterms:W3CDTF">2017-03-08T21:31:49Z</dcterms:created>
  <dcterms:modified xsi:type="dcterms:W3CDTF">2023-03-21T21:04:40Z</dcterms:modified>
</cp:coreProperties>
</file>