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ferreira/Google Drive (cienciasdareabilitacao@souunisuam.com.br)/ObservatorioCR/PPG/"/>
    </mc:Choice>
  </mc:AlternateContent>
  <xr:revisionPtr revIDLastSave="0" documentId="13_ncr:1_{7142D3E0-07DC-494B-B413-40E461E703CA}" xr6:coauthVersionLast="45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5" i="1" l="1"/>
  <c r="I138" i="1"/>
  <c r="I137" i="1"/>
  <c r="I136" i="1"/>
  <c r="I101" i="1"/>
  <c r="I100" i="1"/>
  <c r="I99" i="1"/>
  <c r="H98" i="1"/>
  <c r="I134" i="1"/>
  <c r="I133" i="1"/>
  <c r="H128" i="1"/>
  <c r="H127" i="1"/>
  <c r="H126" i="1"/>
  <c r="I126" i="1" s="1"/>
  <c r="H125" i="1"/>
  <c r="I125" i="1" s="1"/>
  <c r="H97" i="1"/>
  <c r="I97" i="1" s="1"/>
  <c r="H116" i="1"/>
  <c r="I116" i="1" s="1"/>
  <c r="H103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20" i="1"/>
  <c r="I119" i="1"/>
  <c r="I118" i="1"/>
  <c r="I124" i="1"/>
  <c r="I123" i="1"/>
  <c r="I122" i="1"/>
  <c r="I71" i="1"/>
  <c r="I115" i="1"/>
  <c r="I114" i="1"/>
  <c r="I113" i="1"/>
  <c r="H111" i="1"/>
  <c r="I110" i="1"/>
  <c r="H109" i="1"/>
  <c r="I109" i="1" s="1"/>
  <c r="H108" i="1"/>
  <c r="I108" i="1" s="1"/>
  <c r="I107" i="1"/>
  <c r="I106" i="1"/>
  <c r="I105" i="1"/>
  <c r="H95" i="1"/>
  <c r="H131" i="1" l="1"/>
  <c r="H121" i="1"/>
  <c r="H104" i="1"/>
  <c r="H117" i="1"/>
  <c r="H112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3" i="1"/>
  <c r="I64" i="1"/>
  <c r="I42" i="1"/>
  <c r="I53" i="1"/>
  <c r="H102" i="1" l="1"/>
  <c r="I102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<sst xmlns="http://schemas.openxmlformats.org/spreadsheetml/2006/main" count="831" uniqueCount="302">
  <si>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</si>
  <si>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</si>
  <si>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</si>
  <si>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</si>
  <si>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</si>
  <si>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</si>
  <si>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</si>
  <si>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</si>
  <si>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</si>
  <si>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</si>
  <si>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</si>
  <si>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</si>
  <si>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</si>
  <si>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</si>
  <si>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</si>
  <si>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</si>
  <si>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</si>
  <si>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</si>
  <si>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</si>
  <si>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</si>
  <si>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</si>
  <si>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</si>
  <si>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</si>
  <si>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</si>
  <si>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</si>
  <si>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</si>
  <si>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</si>
  <si>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</si>
  <si>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</si>
  <si>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</si>
  <si>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</si>
  <si>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</si>
  <si>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</si>
  <si>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</si>
  <si>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</si>
  <si>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</si>
  <si>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</si>
  <si>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</si>
  <si>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</si>
  <si>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</si>
  <si>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</si>
  <si>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</si>
  <si>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</si>
  <si>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</si>
  <si>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</si>
  <si>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</si>
  <si>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</si>
  <si>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</si>
  <si>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</si>
  <si>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</si>
  <si>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</si>
  <si>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</si>
  <si>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</si>
  <si>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</si>
  <si>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</si>
  <si>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</si>
  <si>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</si>
  <si>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</si>
  <si>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</si>
  <si>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</si>
  <si>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</si>
  <si>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</si>
  <si>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</si>
  <si>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</si>
  <si>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</si>
  <si>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</si>
  <si>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</si>
  <si>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</si>
  <si>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</si>
  <si>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</si>
  <si>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</si>
  <si>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</si>
  <si>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</si>
  <si>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</si>
  <si>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</si>
  <si>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</si>
  <si>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</si>
  <si>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</si>
  <si>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</si>
  <si>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</si>
  <si>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</si>
  <si>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</si>
  <si>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</si>
  <si>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</si>
  <si>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</si>
  <si>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</si>
  <si>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</si>
  <si>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</si>
  <si>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</si>
  <si>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</si>
  <si>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</si>
  <si>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</si>
  <si>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</si>
  <si>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</si>
  <si>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</si>
  <si>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</si>
  <si>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</si>
  <si>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</si>
  <si>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</si>
  <si>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</si>
  <si>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</si>
  <si>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</si>
  <si>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</si>
  <si>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</si>
  <si>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</si>
  <si>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</si>
  <si>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</si>
  <si>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</si>
  <si>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</si>
  <si>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</si>
  <si>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</si>
  <si>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</si>
  <si>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</si>
  <si>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</si>
  <si>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</si>
  <si>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</si>
  <si>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</si>
  <si>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</si>
  <si>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</si>
  <si>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</si>
  <si>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</si>
  <si>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</si>
  <si>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</si>
  <si>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</si>
  <si>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</si>
  <si>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</si>
  <si>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</si>
  <si>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</si>
  <si>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</si>
  <si>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</si>
  <si>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</si>
  <si>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</si>
  <si>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</si>
  <si>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</si>
  <si>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</si>
  <si>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</si>
  <si>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</si>
  <si>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</si>
  <si>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</si>
  <si>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</si>
  <si>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</si>
  <si>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</si>
  <si>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</si>
  <si>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</si>
  <si>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</si>
  <si>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</si>
  <si>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</si>
  <si>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</si>
  <si>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</si>
  <si>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</si>
  <si>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</si>
  <si>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</si>
  <si>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</si>
  <si>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</si>
  <si>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</si>
  <si>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</si>
  <si>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</si>
  <si>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</si>
  <si>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</si>
  <si>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</si>
  <si>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</si>
  <si>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</si>
  <si>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</si>
  <si>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</si>
  <si>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</si>
  <si>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</si>
  <si>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</si>
  <si>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</si>
  <si>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</si>
  <si>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</si>
  <si>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</si>
  <si>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</si>
  <si>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</si>
  <si>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</si>
  <si>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</si>
  <si>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</si>
  <si>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</si>
  <si>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</si>
  <si>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</si>
  <si>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</si>
  <si>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</si>
  <si>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</si>
  <si>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</si>
  <si>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</si>
  <si>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</si>
  <si>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</si>
  <si>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</si>
  <si>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</si>
  <si>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</si>
  <si>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</si>
  <si>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</si>
  <si>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</si>
  <si>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</si>
  <si>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</si>
  <si>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</si>
  <si>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</si>
  <si>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</si>
  <si>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</si>
  <si>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</si>
  <si>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</si>
  <si>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</si>
  <si>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</si>
  <si>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</si>
  <si>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</si>
  <si>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</si>
  <si>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</si>
  <si>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</si>
  <si>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</si>
  <si>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</si>
  <si>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</si>
  <si>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</si>
  <si>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</si>
  <si>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</si>
  <si>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</si>
  <si>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</si>
  <si>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</si>
  <si>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</si>
  <si>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</si>
  <si>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</si>
  <si>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</si>
  <si>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</si>
  <si>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</si>
  <si>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</si>
  <si>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</si>
  <si>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</si>
  <si>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</si>
  <si>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</si>
  <si>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</si>
  <si>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</si>
  <si>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</si>
  <si>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</si>
  <si>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</si>
  <si>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</si>
  <si>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</si>
  <si>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</si>
  <si>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</si>
  <si>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</si>
  <si>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</si>
  <si>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</si>
  <si>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</si>
  <si>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</si>
  <si>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</si>
  <si>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</si>
  <si>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</si>
  <si>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</si>
  <si>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</si>
  <si>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</si>
  <si>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</si>
  <si>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</si>
  <si>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</si>
  <si>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</si>
  <si>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</si>
  <si>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</si>
  <si>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</si>
  <si>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</si>
  <si>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</si>
  <si>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</si>
  <si>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</si>
  <si>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</si>
  <si>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</si>
  <si>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</si>
  <si>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</si>
  <si>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</si>
  <si>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</si>
  <si>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</si>
  <si>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</si>
  <si>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</si>
  <si>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</si>
  <si>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</si>
  <si>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</si>
  <si>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</si>
  <si>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</si>
  <si>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</si>
  <si>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</si>
  <si>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</si>
  <si>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</si>
  <si>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</si>
  <si>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</si>
  <si>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</si>
  <si>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</si>
  <si>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</si>
  <si>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</si>
  <si>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</si>
  <si>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</si>
  <si>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</si>
  <si>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</si>
  <si>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</si>
  <si>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</si>
  <si>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</si>
  <si>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</si>
  <si>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</si>
  <si>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</si>
  <si>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</si>
  <si>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</si>
  <si>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</si>
  <si>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</si>
  <si>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</si>
  <si>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 xml:space="preserve">Edital Nº 09/2022 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</si>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</sst>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8"/>
  <sheetViews>
    <sheetView tabSelected="1" zoomScaleNormal="10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A138" sqref="A138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252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253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279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253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254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255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252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253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256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257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258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252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257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280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253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281</v>
      </c>
      <c r="D18" s="7" t="s">
        <v>42</v>
      </c>
      <c r="E18" s="7" t="s">
        <v>289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253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246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246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246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247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259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253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260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256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261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262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265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253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246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247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259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253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256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260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256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263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264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261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265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256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246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247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266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267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256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260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256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279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268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280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253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246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247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266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246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265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260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260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256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268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282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269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247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270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246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256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283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256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247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270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246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18"/>
    </row>
    <row r="73" spans="1:11" ht="85" x14ac:dyDescent="0.2">
      <c r="A73" s="6">
        <v>2018</v>
      </c>
      <c r="B73" s="7" t="s">
        <v>2</v>
      </c>
      <c r="C73" s="7" t="s">
        <v>284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261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285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260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253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270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266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260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267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286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266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281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260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8"/>
    </row>
    <row r="85" spans="1:11" ht="51" x14ac:dyDescent="0.2">
      <c r="A85" s="6">
        <v>2018</v>
      </c>
      <c r="B85" s="7" t="s">
        <v>7</v>
      </c>
      <c r="C85" s="7" t="s">
        <v>286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261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281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265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8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247</v>
      </c>
      <c r="F90" s="7" t="s">
        <v>200</v>
      </c>
      <c r="G90" s="7" t="s">
        <v>107</v>
      </c>
      <c r="H90" s="8">
        <f>45100+4100</f>
        <v>49200</v>
      </c>
      <c r="I90" s="8">
        <f t="shared" ref="I90:I103" si="10">H90</f>
        <v>49200</v>
      </c>
      <c r="J90" s="9" t="s">
        <v>270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246</v>
      </c>
      <c r="F91" s="7" t="s">
        <v>240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232</v>
      </c>
      <c r="K91" s="18"/>
    </row>
    <row r="92" spans="1:11" ht="85" x14ac:dyDescent="0.2">
      <c r="A92" s="6">
        <v>2019</v>
      </c>
      <c r="B92" s="7" t="s">
        <v>2</v>
      </c>
      <c r="C92" s="7" t="s">
        <v>284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260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261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260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247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270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244</v>
      </c>
      <c r="E96" s="7" t="s">
        <v>246</v>
      </c>
      <c r="F96" s="7" t="s">
        <v>240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232</v>
      </c>
      <c r="K96" s="18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248</v>
      </c>
      <c r="E97" s="7" t="s">
        <v>249</v>
      </c>
      <c r="F97" s="7" t="s">
        <v>250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267</v>
      </c>
      <c r="K97" s="5" t="s">
        <v>251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SUM(I99:I101)</f>
        <v>39600</v>
      </c>
      <c r="J98" s="9" t="s">
        <v>260</v>
      </c>
      <c r="K98" s="5" t="s">
        <v>194</v>
      </c>
    </row>
    <row r="99" spans="1:11" ht="17" x14ac:dyDescent="0.2">
      <c r="A99" s="6">
        <v>2021</v>
      </c>
      <c r="B99" s="7" t="s">
        <v>2</v>
      </c>
      <c r="G99" s="7" t="s">
        <v>107</v>
      </c>
      <c r="I99" s="8">
        <f>12*1100</f>
        <v>13200</v>
      </c>
      <c r="J99" s="9"/>
    </row>
    <row r="100" spans="1:11" ht="17" x14ac:dyDescent="0.2">
      <c r="A100" s="6">
        <v>2022</v>
      </c>
      <c r="B100" s="7" t="s">
        <v>2</v>
      </c>
      <c r="G100" s="7" t="s">
        <v>107</v>
      </c>
      <c r="I100" s="8">
        <f>12*1100</f>
        <v>13200</v>
      </c>
      <c r="J100" s="9"/>
    </row>
    <row r="101" spans="1:11" ht="17" x14ac:dyDescent="0.2">
      <c r="A101" s="6">
        <v>2023</v>
      </c>
      <c r="B101" s="7" t="s">
        <v>2</v>
      </c>
      <c r="G101" s="7" t="s">
        <v>107</v>
      </c>
      <c r="I101" s="8">
        <f>12*1100</f>
        <v>13200</v>
      </c>
      <c r="J101" s="9"/>
    </row>
    <row r="102" spans="1:11" ht="51" x14ac:dyDescent="0.2">
      <c r="A102" s="6">
        <v>2020</v>
      </c>
      <c r="B102" s="7" t="s">
        <v>7</v>
      </c>
      <c r="C102" s="7" t="s">
        <v>195</v>
      </c>
      <c r="D102" s="7" t="s">
        <v>205</v>
      </c>
      <c r="E102" s="7" t="s">
        <v>196</v>
      </c>
      <c r="F102" s="7" t="s">
        <v>11</v>
      </c>
      <c r="G102" s="7" t="s">
        <v>107</v>
      </c>
      <c r="H102" s="8">
        <f>420*12</f>
        <v>5040</v>
      </c>
      <c r="I102" s="8">
        <f t="shared" si="10"/>
        <v>5040</v>
      </c>
      <c r="J102" s="9" t="s">
        <v>253</v>
      </c>
      <c r="K102" s="5" t="s">
        <v>197</v>
      </c>
    </row>
    <row r="103" spans="1:11" ht="34" x14ac:dyDescent="0.2">
      <c r="A103" s="6">
        <v>2021</v>
      </c>
      <c r="B103" s="7" t="s">
        <v>5</v>
      </c>
      <c r="C103" s="7" t="s">
        <v>204</v>
      </c>
      <c r="D103" s="7" t="s">
        <v>243</v>
      </c>
      <c r="E103" s="7" t="s">
        <v>246</v>
      </c>
      <c r="F103" s="7" t="s">
        <v>240</v>
      </c>
      <c r="G103" s="7" t="s">
        <v>107</v>
      </c>
      <c r="H103" s="8">
        <f>252000+192400</f>
        <v>444400</v>
      </c>
      <c r="I103" s="8">
        <f t="shared" si="10"/>
        <v>444400</v>
      </c>
      <c r="J103" s="9" t="s">
        <v>232</v>
      </c>
      <c r="K103" s="20"/>
    </row>
    <row r="104" spans="1:11" ht="68" x14ac:dyDescent="0.2">
      <c r="A104" s="6">
        <v>2020</v>
      </c>
      <c r="B104" s="7" t="s">
        <v>7</v>
      </c>
      <c r="C104" s="7" t="s">
        <v>214</v>
      </c>
      <c r="D104" s="7" t="s">
        <v>220</v>
      </c>
      <c r="E104" s="7" t="s">
        <v>207</v>
      </c>
      <c r="F104" s="7" t="s">
        <v>10</v>
      </c>
      <c r="G104" s="7" t="s">
        <v>0</v>
      </c>
      <c r="H104" s="8">
        <f>SUM(I105:I107)</f>
        <v>75600</v>
      </c>
      <c r="J104" s="9" t="s">
        <v>267</v>
      </c>
      <c r="K104" s="5" t="s">
        <v>206</v>
      </c>
    </row>
    <row r="105" spans="1:11" ht="17" x14ac:dyDescent="0.2">
      <c r="A105" s="6">
        <v>2021</v>
      </c>
      <c r="B105" s="7" t="s">
        <v>7</v>
      </c>
      <c r="G105" s="7" t="s">
        <v>0</v>
      </c>
      <c r="I105" s="8">
        <f>2100*36/3</f>
        <v>25200</v>
      </c>
      <c r="K105" s="18"/>
    </row>
    <row r="106" spans="1:11" ht="17" x14ac:dyDescent="0.2">
      <c r="A106" s="6">
        <v>2022</v>
      </c>
      <c r="B106" s="7" t="s">
        <v>7</v>
      </c>
      <c r="G106" s="7" t="s">
        <v>0</v>
      </c>
      <c r="I106" s="8">
        <f>2100*36/3</f>
        <v>25200</v>
      </c>
      <c r="K106" s="18"/>
    </row>
    <row r="107" spans="1:11" ht="17" x14ac:dyDescent="0.2">
      <c r="A107" s="6">
        <v>2023</v>
      </c>
      <c r="B107" s="7" t="s">
        <v>7</v>
      </c>
      <c r="G107" s="7" t="s">
        <v>0</v>
      </c>
      <c r="I107" s="8">
        <f>2100*36/3</f>
        <v>25200</v>
      </c>
      <c r="K107" s="18"/>
    </row>
    <row r="108" spans="1:11" ht="34" x14ac:dyDescent="0.2">
      <c r="A108" s="6">
        <v>2021</v>
      </c>
      <c r="B108" s="7" t="s">
        <v>7</v>
      </c>
      <c r="C108" s="7" t="s">
        <v>210</v>
      </c>
      <c r="D108" s="7" t="s">
        <v>226</v>
      </c>
      <c r="E108" s="7" t="s">
        <v>212</v>
      </c>
      <c r="F108" s="7" t="s">
        <v>11</v>
      </c>
      <c r="G108" s="7" t="s">
        <v>107</v>
      </c>
      <c r="H108" s="8">
        <f>420*12</f>
        <v>5040</v>
      </c>
      <c r="I108" s="8">
        <f t="shared" ref="I108" si="11">H108</f>
        <v>5040</v>
      </c>
      <c r="J108" s="9" t="s">
        <v>253</v>
      </c>
      <c r="K108" s="5" t="s">
        <v>211</v>
      </c>
    </row>
    <row r="109" spans="1:11" ht="51" x14ac:dyDescent="0.2">
      <c r="A109" s="6">
        <v>2021</v>
      </c>
      <c r="B109" s="7" t="s">
        <v>7</v>
      </c>
      <c r="C109" s="7" t="s">
        <v>210</v>
      </c>
      <c r="D109" s="7" t="s">
        <v>219</v>
      </c>
      <c r="E109" s="7" t="s">
        <v>213</v>
      </c>
      <c r="F109" s="7" t="s">
        <v>11</v>
      </c>
      <c r="G109" s="7" t="s">
        <v>107</v>
      </c>
      <c r="H109" s="8">
        <f>420*12</f>
        <v>5040</v>
      </c>
      <c r="I109" s="8">
        <f t="shared" ref="I109:I110" si="12">H109</f>
        <v>5040</v>
      </c>
      <c r="J109" s="9" t="s">
        <v>260</v>
      </c>
      <c r="K109" s="5" t="s">
        <v>211</v>
      </c>
    </row>
    <row r="110" spans="1:11" ht="68" x14ac:dyDescent="0.2">
      <c r="A110" s="6">
        <v>2021</v>
      </c>
      <c r="B110" s="7" t="s">
        <v>7</v>
      </c>
      <c r="C110" s="7" t="s">
        <v>287</v>
      </c>
      <c r="D110" s="7" t="s">
        <v>227</v>
      </c>
      <c r="E110" s="7" t="s">
        <v>223</v>
      </c>
      <c r="F110" s="7" t="s">
        <v>120</v>
      </c>
      <c r="G110" s="7" t="s">
        <v>0</v>
      </c>
      <c r="H110" s="8">
        <v>94922.1</v>
      </c>
      <c r="I110" s="8">
        <f t="shared" si="12"/>
        <v>94922.1</v>
      </c>
      <c r="J110" s="5" t="s">
        <v>253</v>
      </c>
      <c r="K110" s="5" t="s">
        <v>222</v>
      </c>
    </row>
    <row r="111" spans="1:11" ht="51" x14ac:dyDescent="0.2">
      <c r="A111" s="6">
        <v>2021</v>
      </c>
      <c r="B111" s="7" t="s">
        <v>7</v>
      </c>
      <c r="C111" s="7" t="s">
        <v>288</v>
      </c>
      <c r="D111" s="7" t="s">
        <v>245</v>
      </c>
      <c r="E111" s="7" t="s">
        <v>228</v>
      </c>
      <c r="F111" s="7" t="s">
        <v>8</v>
      </c>
      <c r="G111" s="7" t="s">
        <v>0</v>
      </c>
      <c r="H111" s="8">
        <f>I111</f>
        <v>62945</v>
      </c>
      <c r="I111" s="8">
        <v>62945</v>
      </c>
      <c r="J111" s="5" t="s">
        <v>270</v>
      </c>
      <c r="K111" s="5" t="s">
        <v>229</v>
      </c>
    </row>
    <row r="112" spans="1:11" ht="68" x14ac:dyDescent="0.2">
      <c r="A112" s="6">
        <v>2021</v>
      </c>
      <c r="B112" s="7" t="s">
        <v>2</v>
      </c>
      <c r="C112" s="7" t="s">
        <v>281</v>
      </c>
      <c r="D112" s="7" t="s">
        <v>239</v>
      </c>
      <c r="E112" s="7" t="s">
        <v>230</v>
      </c>
      <c r="F112" s="7" t="s">
        <v>4</v>
      </c>
      <c r="G112" s="7" t="s">
        <v>107</v>
      </c>
      <c r="H112" s="8">
        <f>SUM(I113:I115)</f>
        <v>39600</v>
      </c>
      <c r="J112" s="5" t="s">
        <v>253</v>
      </c>
      <c r="K112" s="5" t="s">
        <v>231</v>
      </c>
    </row>
    <row r="113" spans="1:11" ht="17" x14ac:dyDescent="0.2">
      <c r="A113" s="6">
        <v>2022</v>
      </c>
      <c r="B113" s="7" t="s">
        <v>2</v>
      </c>
      <c r="G113" s="7" t="s">
        <v>107</v>
      </c>
      <c r="I113" s="8">
        <f>12*1100</f>
        <v>13200</v>
      </c>
    </row>
    <row r="114" spans="1:11" ht="17" x14ac:dyDescent="0.2">
      <c r="A114" s="6">
        <v>2023</v>
      </c>
      <c r="B114" s="7" t="s">
        <v>2</v>
      </c>
      <c r="G114" s="7" t="s">
        <v>107</v>
      </c>
      <c r="I114" s="8">
        <f>12*1100</f>
        <v>13200</v>
      </c>
    </row>
    <row r="115" spans="1:11" ht="17" x14ac:dyDescent="0.2">
      <c r="A115" s="6">
        <v>2024</v>
      </c>
      <c r="B115" s="7" t="s">
        <v>2</v>
      </c>
      <c r="G115" s="7" t="s">
        <v>107</v>
      </c>
      <c r="I115" s="8">
        <f>12*1100</f>
        <v>13200</v>
      </c>
    </row>
    <row r="116" spans="1:11" ht="34" x14ac:dyDescent="0.2">
      <c r="A116" s="6">
        <v>2022</v>
      </c>
      <c r="B116" s="7" t="s">
        <v>5</v>
      </c>
      <c r="C116" s="7" t="s">
        <v>204</v>
      </c>
      <c r="D116" s="7" t="s">
        <v>242</v>
      </c>
      <c r="E116" s="7" t="s">
        <v>246</v>
      </c>
      <c r="F116" s="7" t="s">
        <v>240</v>
      </c>
      <c r="G116" s="7" t="s">
        <v>107</v>
      </c>
      <c r="H116" s="17">
        <f>252000+192400</f>
        <v>444400</v>
      </c>
      <c r="I116" s="8">
        <f t="shared" ref="I116" si="13">H116</f>
        <v>444400</v>
      </c>
      <c r="J116" s="9" t="s">
        <v>232</v>
      </c>
      <c r="K116" s="20"/>
    </row>
    <row r="117" spans="1:11" ht="51" x14ac:dyDescent="0.2">
      <c r="A117" s="6">
        <v>2021</v>
      </c>
      <c r="B117" s="7" t="s">
        <v>7</v>
      </c>
      <c r="C117" s="7" t="s">
        <v>233</v>
      </c>
      <c r="D117" s="7" t="s">
        <v>241</v>
      </c>
      <c r="E117" s="7" t="s">
        <v>234</v>
      </c>
      <c r="F117" s="7" t="s">
        <v>235</v>
      </c>
      <c r="G117" s="7" t="s">
        <v>0</v>
      </c>
      <c r="H117" s="8">
        <f>SUM(I118:I120)</f>
        <v>108000</v>
      </c>
      <c r="J117" s="5" t="s">
        <v>260</v>
      </c>
      <c r="K117" s="5" t="s">
        <v>237</v>
      </c>
    </row>
    <row r="118" spans="1:11" ht="17" x14ac:dyDescent="0.2">
      <c r="A118" s="6">
        <v>2022</v>
      </c>
      <c r="B118" s="7" t="s">
        <v>7</v>
      </c>
      <c r="G118" s="7" t="s">
        <v>0</v>
      </c>
      <c r="I118" s="8">
        <f>3000*36/3</f>
        <v>36000</v>
      </c>
    </row>
    <row r="119" spans="1:11" ht="17" x14ac:dyDescent="0.2">
      <c r="A119" s="6">
        <v>2023</v>
      </c>
      <c r="B119" s="7" t="s">
        <v>7</v>
      </c>
      <c r="G119" s="7" t="s">
        <v>0</v>
      </c>
      <c r="I119" s="8">
        <f>3000*36/3</f>
        <v>36000</v>
      </c>
    </row>
    <row r="120" spans="1:11" ht="17" x14ac:dyDescent="0.2">
      <c r="A120" s="6">
        <v>2024</v>
      </c>
      <c r="B120" s="7" t="s">
        <v>7</v>
      </c>
      <c r="G120" s="7" t="s">
        <v>0</v>
      </c>
      <c r="I120" s="8">
        <f>3000*36/3</f>
        <v>36000</v>
      </c>
    </row>
    <row r="121" spans="1:11" ht="51" x14ac:dyDescent="0.2">
      <c r="A121" s="6">
        <v>2021</v>
      </c>
      <c r="B121" s="7" t="s">
        <v>7</v>
      </c>
      <c r="C121" s="7" t="s">
        <v>233</v>
      </c>
      <c r="D121" s="7" t="s">
        <v>294</v>
      </c>
      <c r="E121" s="7" t="s">
        <v>238</v>
      </c>
      <c r="F121" s="7" t="s">
        <v>10</v>
      </c>
      <c r="G121" s="7" t="s">
        <v>0</v>
      </c>
      <c r="H121" s="8">
        <f>SUM(I122:I124)</f>
        <v>86400</v>
      </c>
      <c r="J121" s="5" t="s">
        <v>266</v>
      </c>
      <c r="K121" s="5" t="s">
        <v>236</v>
      </c>
    </row>
    <row r="122" spans="1:11" ht="17" x14ac:dyDescent="0.2">
      <c r="A122" s="6">
        <v>2022</v>
      </c>
      <c r="B122" s="7" t="s">
        <v>7</v>
      </c>
      <c r="G122" s="7" t="s">
        <v>0</v>
      </c>
      <c r="I122" s="8">
        <f>2400*36/3</f>
        <v>28800</v>
      </c>
    </row>
    <row r="123" spans="1:11" ht="17" x14ac:dyDescent="0.2">
      <c r="A123" s="6">
        <v>2023</v>
      </c>
      <c r="B123" s="7" t="s">
        <v>7</v>
      </c>
      <c r="G123" s="7" t="s">
        <v>0</v>
      </c>
      <c r="I123" s="8">
        <f>2400*36/3</f>
        <v>28800</v>
      </c>
    </row>
    <row r="124" spans="1:11" ht="17" x14ac:dyDescent="0.2">
      <c r="A124" s="6">
        <v>2024</v>
      </c>
      <c r="B124" s="7" t="s">
        <v>7</v>
      </c>
      <c r="G124" s="7" t="s">
        <v>0</v>
      </c>
      <c r="I124" s="8">
        <f>2400*36/3</f>
        <v>28800</v>
      </c>
    </row>
    <row r="125" spans="1:11" ht="51" x14ac:dyDescent="0.2">
      <c r="A125" s="6">
        <v>2022</v>
      </c>
      <c r="B125" s="7" t="s">
        <v>7</v>
      </c>
      <c r="C125" s="7" t="s">
        <v>280</v>
      </c>
      <c r="D125" s="7" t="s">
        <v>292</v>
      </c>
      <c r="E125" s="7" t="s">
        <v>293</v>
      </c>
      <c r="F125" s="7" t="s">
        <v>11</v>
      </c>
      <c r="G125" s="7" t="s">
        <v>107</v>
      </c>
      <c r="H125" s="8">
        <f>420*12</f>
        <v>5040</v>
      </c>
      <c r="I125" s="8">
        <f t="shared" ref="I125" si="14">H125</f>
        <v>5040</v>
      </c>
      <c r="J125" s="9" t="s">
        <v>260</v>
      </c>
      <c r="K125" s="5" t="s">
        <v>271</v>
      </c>
    </row>
    <row r="126" spans="1:11" ht="68" x14ac:dyDescent="0.2">
      <c r="A126" s="6">
        <v>2022</v>
      </c>
      <c r="B126" s="7" t="s">
        <v>7</v>
      </c>
      <c r="C126" s="7" t="s">
        <v>280</v>
      </c>
      <c r="D126" s="7" t="s">
        <v>299</v>
      </c>
      <c r="E126" s="7" t="s">
        <v>207</v>
      </c>
      <c r="F126" s="7" t="s">
        <v>11</v>
      </c>
      <c r="G126" s="7" t="s">
        <v>107</v>
      </c>
      <c r="H126" s="8">
        <f>420*12</f>
        <v>5040</v>
      </c>
      <c r="I126" s="8">
        <f t="shared" ref="I126" si="15">H126</f>
        <v>5040</v>
      </c>
      <c r="J126" s="9" t="s">
        <v>267</v>
      </c>
      <c r="K126" s="5" t="s">
        <v>271</v>
      </c>
    </row>
    <row r="127" spans="1:11" ht="204" x14ac:dyDescent="0.2">
      <c r="A127" s="6">
        <v>2022</v>
      </c>
      <c r="B127" s="7" t="s">
        <v>5</v>
      </c>
      <c r="C127" s="7" t="s">
        <v>272</v>
      </c>
      <c r="D127" s="7" t="s">
        <v>274</v>
      </c>
      <c r="E127" s="7" t="s">
        <v>272</v>
      </c>
      <c r="F127" s="7" t="s">
        <v>272</v>
      </c>
      <c r="G127" s="7" t="s">
        <v>107</v>
      </c>
      <c r="H127" s="8">
        <f>2*4*12*2200</f>
        <v>211200</v>
      </c>
      <c r="J127" s="5" t="s">
        <v>232</v>
      </c>
      <c r="K127" s="5" t="s">
        <v>273</v>
      </c>
    </row>
    <row r="128" spans="1:11" ht="204" x14ac:dyDescent="0.2">
      <c r="A128" s="6">
        <v>2022</v>
      </c>
      <c r="B128" s="7" t="s">
        <v>5</v>
      </c>
      <c r="C128" s="7" t="s">
        <v>272</v>
      </c>
      <c r="D128" s="7" t="s">
        <v>276</v>
      </c>
      <c r="E128" s="7" t="s">
        <v>272</v>
      </c>
      <c r="F128" s="7" t="s">
        <v>275</v>
      </c>
      <c r="G128" s="7" t="s">
        <v>0</v>
      </c>
      <c r="H128" s="8">
        <f>SUM(I129:I130)</f>
        <v>50000</v>
      </c>
      <c r="J128" s="5" t="s">
        <v>232</v>
      </c>
      <c r="K128" s="5" t="s">
        <v>273</v>
      </c>
    </row>
    <row r="129" spans="1:11" ht="17" x14ac:dyDescent="0.2">
      <c r="A129" s="6">
        <v>2022</v>
      </c>
      <c r="B129" s="7" t="s">
        <v>5</v>
      </c>
      <c r="G129" s="7" t="s">
        <v>0</v>
      </c>
      <c r="I129" s="8">
        <v>25000</v>
      </c>
      <c r="J129" s="5" t="s">
        <v>232</v>
      </c>
    </row>
    <row r="130" spans="1:11" ht="17" x14ac:dyDescent="0.2">
      <c r="A130" s="6">
        <v>2023</v>
      </c>
      <c r="B130" s="7" t="s">
        <v>5</v>
      </c>
      <c r="G130" s="7" t="s">
        <v>0</v>
      </c>
      <c r="I130" s="8">
        <v>25000</v>
      </c>
      <c r="J130" s="5" t="s">
        <v>232</v>
      </c>
    </row>
    <row r="131" spans="1:11" ht="51" x14ac:dyDescent="0.2">
      <c r="A131" s="6">
        <v>2022</v>
      </c>
      <c r="B131" s="7" t="s">
        <v>7</v>
      </c>
      <c r="C131" s="7" t="s">
        <v>277</v>
      </c>
      <c r="D131" s="23" t="s">
        <v>300</v>
      </c>
      <c r="E131" s="7" t="s">
        <v>290</v>
      </c>
      <c r="F131" s="7" t="s">
        <v>301</v>
      </c>
      <c r="H131" s="8">
        <f>SUM(I132:I134)</f>
        <v>185600</v>
      </c>
      <c r="J131" s="5" t="s">
        <v>278</v>
      </c>
      <c r="K131" s="5" t="s">
        <v>291</v>
      </c>
    </row>
    <row r="132" spans="1:11" ht="17" x14ac:dyDescent="0.2">
      <c r="A132" s="6">
        <v>2023</v>
      </c>
      <c r="B132" s="7" t="s">
        <v>7</v>
      </c>
      <c r="G132" s="7" t="s">
        <v>0</v>
      </c>
      <c r="I132" s="8">
        <v>50000</v>
      </c>
    </row>
    <row r="133" spans="1:11" ht="17" x14ac:dyDescent="0.2">
      <c r="A133" s="6">
        <v>2023</v>
      </c>
      <c r="B133" s="7" t="s">
        <v>7</v>
      </c>
      <c r="G133" s="7" t="s">
        <v>107</v>
      </c>
      <c r="I133" s="8">
        <f>5125*12+525*12</f>
        <v>67800</v>
      </c>
    </row>
    <row r="134" spans="1:11" ht="17" x14ac:dyDescent="0.2">
      <c r="A134" s="6">
        <v>2024</v>
      </c>
      <c r="B134" s="7" t="s">
        <v>7</v>
      </c>
      <c r="G134" s="7" t="s">
        <v>107</v>
      </c>
      <c r="I134" s="8">
        <f>5125*12+525*12</f>
        <v>67800</v>
      </c>
    </row>
    <row r="135" spans="1:11" ht="51" x14ac:dyDescent="0.2">
      <c r="A135" s="6">
        <v>2022</v>
      </c>
      <c r="B135" s="7" t="s">
        <v>2</v>
      </c>
      <c r="C135" s="7" t="s">
        <v>297</v>
      </c>
      <c r="D135" s="7" t="s">
        <v>295</v>
      </c>
      <c r="E135" s="7" t="s">
        <v>298</v>
      </c>
      <c r="F135" s="7" t="s">
        <v>4</v>
      </c>
      <c r="G135" s="22" t="s">
        <v>107</v>
      </c>
      <c r="H135" s="14">
        <f>SUM(I136:I138)</f>
        <v>39600</v>
      </c>
      <c r="I135" s="14"/>
      <c r="J135" s="9" t="s">
        <v>260</v>
      </c>
      <c r="K135" s="21" t="s">
        <v>296</v>
      </c>
    </row>
    <row r="136" spans="1:11" ht="17" x14ac:dyDescent="0.2">
      <c r="A136" s="6">
        <v>2023</v>
      </c>
      <c r="B136" s="7" t="s">
        <v>2</v>
      </c>
      <c r="G136" s="22" t="s">
        <v>107</v>
      </c>
      <c r="H136" s="14"/>
      <c r="I136" s="14">
        <f>12*1100</f>
        <v>13200</v>
      </c>
    </row>
    <row r="137" spans="1:11" ht="17" x14ac:dyDescent="0.2">
      <c r="A137" s="6">
        <v>2024</v>
      </c>
      <c r="B137" s="7" t="s">
        <v>2</v>
      </c>
      <c r="G137" s="22" t="s">
        <v>107</v>
      </c>
      <c r="H137" s="14"/>
      <c r="I137" s="14">
        <f>12*1100</f>
        <v>13200</v>
      </c>
    </row>
    <row r="138" spans="1:11" ht="17" x14ac:dyDescent="0.2">
      <c r="A138" s="6">
        <v>2025</v>
      </c>
      <c r="B138" s="7" t="s">
        <v>2</v>
      </c>
      <c r="G138" s="22" t="s">
        <v>107</v>
      </c>
      <c r="H138" s="14"/>
      <c r="I138" s="14">
        <f>12*1100</f>
        <v>13200</v>
      </c>
    </row>
  </sheetData>
  <sortState xmlns:xlrd2="http://schemas.microsoft.com/office/spreadsheetml/2017/richdata2" ref="A2:K105">
    <sortCondition ref="A2:A105"/>
    <sortCondition ref="B2:B105"/>
    <sortCondition ref="H2:H105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Ferreira AS</cp:lastModifiedBy>
  <cp:revision/>
  <dcterms:created xsi:type="dcterms:W3CDTF">2014-08-30T14:24:20Z</dcterms:created>
  <dcterms:modified xsi:type="dcterms:W3CDTF">2023-03-22T01:37:45Z</dcterms:modified>
  <cp:category/>
  <cp:contentStatus/>
</cp:coreProperties>
</file>