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BE025B98-9B53-B043-A1B0-9C48767EBBD1}" xr6:coauthVersionLast="47" xr6:coauthVersionMax="47" xr10:uidLastSave="{00000000-0000-0000-0000-000000000000}"/>
  <bookViews>
    <workbookView xWindow="940" yWindow="68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7" i="1" l="1"/>
  <c r="J186" i="1"/>
  <c r="J185" i="1"/>
  <c r="I184" i="1"/>
  <c r="I182" i="1"/>
  <c r="I180" i="1"/>
  <c r="I178" i="1"/>
  <c r="I176" i="1"/>
  <c r="I174" i="1"/>
  <c r="J173" i="1"/>
  <c r="J172" i="1"/>
  <c r="J171" i="1"/>
  <c r="I170" i="1" s="1"/>
  <c r="I161" i="1"/>
  <c r="J161" i="1" s="1"/>
  <c r="I169" i="1"/>
  <c r="J169" i="1" s="1"/>
  <c r="I168" i="1"/>
  <c r="J168" i="1" s="1"/>
  <c r="J167" i="1"/>
  <c r="J165" i="1"/>
  <c r="J164" i="1"/>
  <c r="J163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2" i="1" l="1"/>
  <c r="I166" i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<sst xmlns="http://schemas.openxmlformats.org/spreadsheetml/2006/main" count="1149" uniqueCount="384">
  <si>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</si>
  <si>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</si>
  <si>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</si>
  <si>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</si>
  <si>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</si>
  <si>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</si>
  <si>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</si>
  <si>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</si>
  <si>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</si>
  <si>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</si>
  <si>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</si>
  <si>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</si>
  <si>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</si>
  <si>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</si>
  <si>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</si>
  <si>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</si>
  <si>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</si>
  <si>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</si>
  <si>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</si>
  <si>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</si>
  <si>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</si>
  <si>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</si>
  <si>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</si>
  <si>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</si>
  <si>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</si>
  <si>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</si>
  <si>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</si>
  <si>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</si>
  <si>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</si>
  <si>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</si>
  <si>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</si>
  <si>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</si>
  <si>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</si>
  <si>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</si>
  <si>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</si>
  <si>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</si>
  <si>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</si>
  <si>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</si>
  <si>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</si>
  <si>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</si>
  <si>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</si>
  <si>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</si>
  <si>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</si>
  <si>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</si>
  <si>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</si>
  <si>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</si>
  <si>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</si>
  <si>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</si>
  <si>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</si>
  <si>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</si>
  <si>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</si>
  <si>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</si>
  <si>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</si>
  <si>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</si>
  <si>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</si>
  <si>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</si>
  <si>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</si>
  <si>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</si>
  <si>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</si>
  <si>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</si>
  <si>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</si>
  <si>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</si>
  <si>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</si>
  <si>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</si>
  <si>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</si>
  <si>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</si>
  <si>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</si>
  <si>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</si>
  <si>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</si>
  <si>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</si>
  <si>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</si>
  <si>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</si>
  <si>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</si>
  <si>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</si>
  <si>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</si>
  <si>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</si>
  <si>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</si>
  <si>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</si>
  <si>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</si>
  <si>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</si>
  <si>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</si>
  <si>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</si>
  <si>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</si>
  <si>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</si>
  <si>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</si>
  <si>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</si>
  <si>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</si>
  <si>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</si>
  <si>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</si>
  <si>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</si>
  <si>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</si>
  <si>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</si>
  <si>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</si>
  <si>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</si>
  <si>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</si>
  <si>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</si>
  <si>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</si>
  <si>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</si>
  <si>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</si>
  <si>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</si>
  <si>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</si>
  <si>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</si>
  <si>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</si>
  <si>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</si>
  <si>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</si>
  <si>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</si>
  <si>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</si>
  <si>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</si>
  <si>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</si>
  <si>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</si>
  <si>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</si>
  <si>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</si>
  <si>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</si>
  <si>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</si>
  <si>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</si>
  <si>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</si>
  <si>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</si>
  <si>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</si>
  <si>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</si>
  <si>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</si>
  <si>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</si>
  <si>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</si>
  <si>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</si>
  <si>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</si>
  <si>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</si>
  <si>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</si>
  <si>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</si>
  <si>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</si>
  <si>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</si>
  <si>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</si>
  <si>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</si>
  <si>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</si>
  <si>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</si>
  <si>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</si>
  <si>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</si>
  <si>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</si>
  <si>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</si>
  <si>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</si>
  <si>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</si>
  <si>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</si>
  <si>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</si>
  <si>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</si>
  <si>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</si>
  <si>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</si>
  <si>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</si>
  <si>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</si>
  <si>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</si>
  <si>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</si>
  <si>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</si>
  <si>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</si>
  <si>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</si>
  <si>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</si>
  <si>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</si>
  <si>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</si>
  <si>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</si>
  <si>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</si>
  <si>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</si>
  <si>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</si>
  <si>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</si>
  <si>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</si>
  <si>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</si>
  <si>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</si>
  <si>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</si>
  <si>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</si>
  <si>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</si>
  <si>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</si>
  <si>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</si>
  <si>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</si>
  <si>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</si>
  <si>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</si>
  <si>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</si>
  <si>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</si>
  <si>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</si>
  <si>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</si>
  <si>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</si>
  <si>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</si>
  <si>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</si>
  <si>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</si>
  <si>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</si>
  <si>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</si>
  <si>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</si>
  <si>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</si>
  <si>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</si>
  <si>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</si>
  <si>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</si>
  <si>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</si>
  <si>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</si>
  <si>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</si>
  <si>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</si>
  <si>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</si>
  <si>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</si>
  <si>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</si>
  <si>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</si>
  <si>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</si>
  <si>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</si>
  <si>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</si>
  <si>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</si>
  <si>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</si>
  <si>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</si>
  <si>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</si>
  <si>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</si>
  <si>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</si>
  <si>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</si>
  <si>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</si>
  <si>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</si>
  <si>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</si>
  <si>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</si>
  <si>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</si>
  <si>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</si>
  <si>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</si>
  <si>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</si>
  <si>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</si>
  <si>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</si>
  <si>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</si>
  <si>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</si>
  <si>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</si>
  <si>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</si>
  <si>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</si>
  <si>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</si>
  <si>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</si>
  <si>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</si>
  <si>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</si>
  <si>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</si>
  <si>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</si>
  <si>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</si>
  <si>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</si>
  <si>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</si>
  <si>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</si>
  <si>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</si>
  <si>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</si>
  <si>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</si>
  <si>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</si>
  <si>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</si>
  <si>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</si>
  <si>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</si>
  <si>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</si>
  <si>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</si>
  <si>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</si>
  <si>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</si>
  <si>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</si>
  <si>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</si>
  <si>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</si>
  <si>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</si>
  <si>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</si>
  <si>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</si>
  <si>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</si>
  <si>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</si>
  <si>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</si>
  <si>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</si>
  <si>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</si>
  <si>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</si>
  <si>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</si>
  <si>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</si>
  <si>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</si>
  <si>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</si>
  <si>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</si>
  <si>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</si>
  <si>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</si>
  <si>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</si>
  <si>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</si>
  <si>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</si>
  <si>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</si>
  <si>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</si>
  <si>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</si>
  <si>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</si>
  <si>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</si>
  <si>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</si>
  <si>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</si>
  <si>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</si>
  <si>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</si>
  <si>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</si>
  <si>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</si>
  <si>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</si>
  <si>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</si>
  <si>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</si>
  <si>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</si>
  <si>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</si>
  <si>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</si>
  <si>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</si>
  <si>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</si>
  <si>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</si>
  <si>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</si>
  <si>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</si>
  <si>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</si>
  <si>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</si>
  <si>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</si>
  <si>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</si>
  <si>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</si>
  <si>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</si>
  <si>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</si>
  <si>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</si>
  <si>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</si>
  <si>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</si>
  <si>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</si>
  <si>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</si>
  <si>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</si>
  <si>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</si>
  <si>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</si>
  <si>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</si>
  <si>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</si>
  <si>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</si>
  <si>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</si>
  <si>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</si>
  <si>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</si>
  <si>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</si>
  <si>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</si>
  <si>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</si>
  <si>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</si>
  <si>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</si>
  <si>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</si>
  <si>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</si>
  <si>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</si>
  <si>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</si>
  <si>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</si>
  <si>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</si>
  <si>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</si>
  <si>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</si>
  <si>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</si>
  <si>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</si>
  <si>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</si>
  <si>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</si>
  <si>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</si>
  <si>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</si>
  <si>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</si>
  <si>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</si>
  <si>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</si>
  <si>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</si>
  <si>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</si>
  <si>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</si>
  <si>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</si>
  <si>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</si>
  <si>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</si>
  <si>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</si>
  <si>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</si>
  <si>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</si>
  <si>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</si>
  <si>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</si>
  <si>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</si>
  <si>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</si>
  <si>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</si>
  <si>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</si>
  <si>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</si>
  <si>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</si>
  <si>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</si>
  <si>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</si>
  <si>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</si>
  <si>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</si>
  <si>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</si>
  <si>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</si>
  <si>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</si>
  <si>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</si>
  <si>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</si>
  <si>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</si>
  <si>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</si>
  <si>
    <t>E-26/200.180/2025</t>
  </si>
  <si>
    <t>E-26/201.127/2025</t>
  </si>
  <si>
    <t>E-26/201.003/2025</t>
  </si>
  <si>
    <t>Canadá</t>
  </si>
  <si>
    <t>McMaster University</t>
  </si>
  <si>
    <t>Assessing pain-related maladaptive functional behaviors in chronic disabling low back pain with cognitive functional therapy approach</t>
  </si>
  <si>
    <t>Michael G. DeGroote Institute for Pain Research and Care (IPRC) 2024 Research Seed Grant Competition</t>
  </si>
  <si>
    <t>https://pain-institute.healthsci.mcmaster.ca/awards/past-recipients-2023-2/</t>
  </si>
  <si>
    <t>IPRC Seed Grant</t>
  </si>
  <si>
    <t>Edital Nº 18/2024</t>
  </si>
  <si>
    <t>Em processamento</t>
  </si>
  <si>
    <t>Métodos Computacionais Avançados para Estudo do Equilíbrio Postural na Saúde e Doenças Neuromuscular</t>
  </si>
  <si>
    <t>https://www.gov.br/cnpq/pt-br/assuntos/noticias/cnpq-em-acao/bolsa-de-produtividade-resultado-final/Chamada182024ResultadoFinalVF.pdf</t>
  </si>
  <si>
    <t>Edital nº 07</t>
  </si>
  <si>
    <t>ReabiTEC – Oficina de Tecnologia Assistiva com Reuso e Sustentabilidade</t>
  </si>
  <si>
    <t>Programa PISTA: Conectando Territórios Inovadores</t>
  </si>
  <si>
    <t>Mãos que curam - Formação em Massoterapia para Mulheres na Comunidade</t>
  </si>
  <si>
    <t>Camila de Oliveira Goulart Villas Boas</t>
  </si>
  <si>
    <t>CriaEdu3D: Inclusão e Equidade Social através de Tecnologias Acessíveis na Educação de Crianças com Transtorno do Espectro Autista</t>
  </si>
  <si>
    <t>ASSIST-TEL ALEMÃO: AÇÕES DE SAÚDE MENTAL E DIGITAL PARA MÃES DO COMPLEXO DO ALEMÃO</t>
  </si>
  <si>
    <t>311827/2025-0</t>
  </si>
  <si>
    <t>Edital nº 10</t>
  </si>
  <si>
    <t>MOKAPP: SISTEMA DE CAPTURA DE MOVIMENTO 3D COM IA, SEM MARCADORES, PARA AVALIAÇÃO BIOMECÂNICA AUTOMATIZADA OBJETIVA E ESCALÁVEL EM SAÚDE E ESPORTE</t>
  </si>
  <si>
    <t>Programa Doutor Empreendedor Fase 2: Acelerando Negócios de Base Tecnológica</t>
  </si>
  <si>
    <t>Conrado Torres Laett</t>
  </si>
  <si>
    <t>https://www.faperj.br/rp/downloads/Resultado_Preliminar_Edital_FAPERJ_Nº_10_2025_-_Doutor_Empreendedor_Fase_2_Acelerando_Negócios_de_Base_Tecnológica.pdf</t>
  </si>
  <si>
    <t>https://www.faperj.br/rp/downloads/Resultado_Final_Edital_FAPERJ_Nº_07_2025_–_Programa_PISTA_-_Conectando_Territórios_Inovadores.pdf</t>
  </si>
  <si>
    <t>Edital N°08/2025</t>
  </si>
  <si>
    <t>Reabilitação domiciliar em pessoas com sequelas de tuberculose pulmonar acompanhadas na Atenção Primária à Saúde da Zona Norte do Rio de Janeiro</t>
  </si>
  <si>
    <t>https://www.faperj.br/rp/downloads/Resultado_Preliminar_Edital_FAPERJ_Nº_08_2025_–_Programa_Cientista_do_Nosso_Estado.pdf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</si>
</sst>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87"/>
  <sheetViews>
    <sheetView tabSelected="1" zoomScale="75" zoomScaleNormal="100" workbookViewId="0">
      <pane xSplit="3" ySplit="1" topLeftCell="D167" activePane="bottomRight" state="frozen"/>
      <selection pane="topRight" activeCell="C1" sqref="C1"/>
      <selection pane="bottomLeft" activeCell="A2" sqref="A2"/>
      <selection pane="bottomRight" activeCell="A187" sqref="A187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12.5" style="5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34" x14ac:dyDescent="0.2">
      <c r="A161" s="9">
        <v>106</v>
      </c>
      <c r="B161" s="6">
        <v>2024</v>
      </c>
      <c r="C161" s="7" t="s">
        <v>358</v>
      </c>
      <c r="D161" s="7" t="s">
        <v>204</v>
      </c>
      <c r="E161" s="7" t="s">
        <v>362</v>
      </c>
      <c r="F161" s="7" t="s">
        <v>359</v>
      </c>
      <c r="G161" s="7" t="s">
        <v>360</v>
      </c>
      <c r="H161" s="7" t="s">
        <v>0</v>
      </c>
      <c r="I161" s="26">
        <f>30000*6</f>
        <v>180000</v>
      </c>
      <c r="J161" s="8">
        <f>I161</f>
        <v>180000</v>
      </c>
      <c r="K161" s="5" t="s">
        <v>338</v>
      </c>
      <c r="L161" s="5" t="s">
        <v>361</v>
      </c>
      <c r="M161" s="5" t="s">
        <v>357</v>
      </c>
    </row>
    <row r="162" spans="1:13" ht="51" x14ac:dyDescent="0.2">
      <c r="A162" s="9">
        <v>107</v>
      </c>
      <c r="B162" s="6">
        <v>2023</v>
      </c>
      <c r="C162" s="7" t="s">
        <v>7</v>
      </c>
      <c r="D162" s="7" t="s">
        <v>328</v>
      </c>
      <c r="E162" s="7" t="s">
        <v>344</v>
      </c>
      <c r="F162" s="7" t="s">
        <v>329</v>
      </c>
      <c r="G162" s="7" t="s">
        <v>234</v>
      </c>
      <c r="H162" s="7" t="s">
        <v>0</v>
      </c>
      <c r="I162" s="26">
        <f>SUM(J163:J165)</f>
        <v>108000</v>
      </c>
      <c r="K162" s="9" t="s">
        <v>331</v>
      </c>
      <c r="L162" s="5" t="s">
        <v>343</v>
      </c>
      <c r="M162" s="5" t="s">
        <v>327</v>
      </c>
    </row>
    <row r="163" spans="1:13" ht="17" x14ac:dyDescent="0.2">
      <c r="A163" s="9">
        <v>107</v>
      </c>
      <c r="B163" s="6">
        <v>2024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107</v>
      </c>
      <c r="B164" s="6">
        <v>2025</v>
      </c>
      <c r="C164" s="7" t="s">
        <v>7</v>
      </c>
      <c r="H164" s="7" t="s">
        <v>0</v>
      </c>
      <c r="J164" s="8">
        <f>3000*36/3</f>
        <v>36000</v>
      </c>
    </row>
    <row r="165" spans="1:13" ht="17" x14ac:dyDescent="0.2">
      <c r="A165" s="9">
        <v>107</v>
      </c>
      <c r="B165" s="6">
        <v>2026</v>
      </c>
      <c r="C165" s="7" t="s">
        <v>7</v>
      </c>
      <c r="H165" s="7" t="s">
        <v>0</v>
      </c>
      <c r="J165" s="8">
        <f>3000*36/3</f>
        <v>36000</v>
      </c>
    </row>
    <row r="166" spans="1:13" ht="51" x14ac:dyDescent="0.2">
      <c r="A166" s="9">
        <v>108</v>
      </c>
      <c r="B166" s="6">
        <v>2024</v>
      </c>
      <c r="C166" s="7" t="s">
        <v>7</v>
      </c>
      <c r="D166" s="7" t="s">
        <v>345</v>
      </c>
      <c r="E166" s="7" t="s">
        <v>354</v>
      </c>
      <c r="F166" s="7" t="s">
        <v>347</v>
      </c>
      <c r="G166" s="7" t="s">
        <v>346</v>
      </c>
      <c r="H166" s="7" t="s">
        <v>107</v>
      </c>
      <c r="I166" s="26">
        <f>SUM(J167:J167)</f>
        <v>49200</v>
      </c>
      <c r="K166" s="9" t="s">
        <v>254</v>
      </c>
      <c r="L166" s="5" t="s">
        <v>348</v>
      </c>
      <c r="M166" s="5" t="s">
        <v>327</v>
      </c>
    </row>
    <row r="167" spans="1:13" ht="17" x14ac:dyDescent="0.2">
      <c r="A167" s="9">
        <v>108</v>
      </c>
      <c r="B167" s="6">
        <v>2025</v>
      </c>
      <c r="C167" s="7" t="s">
        <v>7</v>
      </c>
      <c r="J167" s="8">
        <f>4100*36/3</f>
        <v>49200</v>
      </c>
    </row>
    <row r="168" spans="1:13" ht="34" x14ac:dyDescent="0.2">
      <c r="A168" s="9">
        <v>109</v>
      </c>
      <c r="B168" s="6">
        <v>2025</v>
      </c>
      <c r="C168" s="7" t="s">
        <v>7</v>
      </c>
      <c r="D168" s="7" t="s">
        <v>349</v>
      </c>
      <c r="E168" s="7" t="s">
        <v>356</v>
      </c>
      <c r="F168" s="7" t="s">
        <v>350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351</v>
      </c>
      <c r="L168" s="21" t="s">
        <v>353</v>
      </c>
      <c r="M168" s="5" t="s">
        <v>327</v>
      </c>
    </row>
    <row r="169" spans="1:13" ht="34" x14ac:dyDescent="0.2">
      <c r="A169" s="9">
        <v>110</v>
      </c>
      <c r="B169" s="6">
        <v>2025</v>
      </c>
      <c r="C169" s="7" t="s">
        <v>7</v>
      </c>
      <c r="D169" s="7" t="s">
        <v>349</v>
      </c>
      <c r="E169" s="7" t="s">
        <v>355</v>
      </c>
      <c r="F169" s="7" t="s">
        <v>352</v>
      </c>
      <c r="G169" s="7" t="s">
        <v>11</v>
      </c>
      <c r="H169" s="7" t="s">
        <v>107</v>
      </c>
      <c r="I169" s="26">
        <f>420*12</f>
        <v>5040</v>
      </c>
      <c r="J169" s="8">
        <f>I169</f>
        <v>5040</v>
      </c>
      <c r="K169" s="9" t="s">
        <v>340</v>
      </c>
      <c r="L169" s="21" t="s">
        <v>353</v>
      </c>
      <c r="M169" s="5" t="s">
        <v>327</v>
      </c>
    </row>
    <row r="170" spans="1:13" ht="34" x14ac:dyDescent="0.2">
      <c r="A170" s="9">
        <v>111</v>
      </c>
      <c r="B170" s="6">
        <v>2024</v>
      </c>
      <c r="C170" s="7" t="s">
        <v>2</v>
      </c>
      <c r="D170" s="7" t="s">
        <v>363</v>
      </c>
      <c r="E170" s="7" t="s">
        <v>374</v>
      </c>
      <c r="F170" s="7" t="s">
        <v>365</v>
      </c>
      <c r="G170" s="7" t="s">
        <v>4</v>
      </c>
      <c r="H170" s="20" t="s">
        <v>107</v>
      </c>
      <c r="I170" s="27">
        <f>SUM(J171:J173)</f>
        <v>75600</v>
      </c>
      <c r="J170" s="14"/>
      <c r="K170" s="9" t="s">
        <v>331</v>
      </c>
      <c r="L170" s="21" t="s">
        <v>366</v>
      </c>
      <c r="M170" s="5" t="s">
        <v>327</v>
      </c>
    </row>
    <row r="171" spans="1:13" ht="17" x14ac:dyDescent="0.2">
      <c r="A171" s="9">
        <v>111</v>
      </c>
      <c r="B171" s="6">
        <v>2025</v>
      </c>
      <c r="C171" s="7" t="s">
        <v>2</v>
      </c>
      <c r="H171" s="20" t="s">
        <v>107</v>
      </c>
      <c r="I171" s="14"/>
      <c r="J171" s="14">
        <f>12*(1100+1000)</f>
        <v>25200</v>
      </c>
    </row>
    <row r="172" spans="1:13" ht="17" x14ac:dyDescent="0.2">
      <c r="A172" s="9">
        <v>111</v>
      </c>
      <c r="B172" s="6">
        <v>2026</v>
      </c>
      <c r="C172" s="7" t="s">
        <v>2</v>
      </c>
      <c r="H172" s="20" t="s">
        <v>107</v>
      </c>
      <c r="I172" s="14"/>
      <c r="J172" s="14">
        <f>12*(1100+1000)</f>
        <v>25200</v>
      </c>
    </row>
    <row r="173" spans="1:13" ht="17" x14ac:dyDescent="0.2">
      <c r="A173" s="9">
        <v>111</v>
      </c>
      <c r="B173" s="6">
        <v>2027</v>
      </c>
      <c r="C173" s="7" t="s">
        <v>2</v>
      </c>
      <c r="H173" s="20" t="s">
        <v>107</v>
      </c>
      <c r="I173" s="14"/>
      <c r="J173" s="14">
        <f>12*(1100+1000)</f>
        <v>25200</v>
      </c>
    </row>
    <row r="174" spans="1:13" ht="51" x14ac:dyDescent="0.2">
      <c r="A174" s="9">
        <v>112</v>
      </c>
      <c r="B174" s="6">
        <v>2025</v>
      </c>
      <c r="C174" s="7" t="s">
        <v>7</v>
      </c>
      <c r="D174" s="7" t="s">
        <v>367</v>
      </c>
      <c r="E174" s="22" t="s">
        <v>364</v>
      </c>
      <c r="F174" s="7" t="s">
        <v>368</v>
      </c>
      <c r="G174" s="7" t="s">
        <v>369</v>
      </c>
      <c r="H174" s="7" t="s">
        <v>0</v>
      </c>
      <c r="I174" s="27">
        <f>SUM(J175)</f>
        <v>88860.79</v>
      </c>
      <c r="K174" s="9" t="s">
        <v>331</v>
      </c>
      <c r="L174" s="5" t="s">
        <v>380</v>
      </c>
      <c r="M174" s="5" t="s">
        <v>327</v>
      </c>
    </row>
    <row r="175" spans="1:13" ht="17" x14ac:dyDescent="0.2">
      <c r="A175" s="9">
        <v>112</v>
      </c>
      <c r="H175" s="7" t="s">
        <v>0</v>
      </c>
      <c r="J175" s="8">
        <v>88860.79</v>
      </c>
    </row>
    <row r="176" spans="1:13" ht="51" x14ac:dyDescent="0.2">
      <c r="A176" s="9">
        <v>113</v>
      </c>
      <c r="B176" s="6">
        <v>2025</v>
      </c>
      <c r="C176" s="7" t="s">
        <v>7</v>
      </c>
      <c r="D176" s="7" t="s">
        <v>367</v>
      </c>
      <c r="E176" s="22" t="s">
        <v>364</v>
      </c>
      <c r="F176" s="7" t="s">
        <v>370</v>
      </c>
      <c r="G176" s="7" t="s">
        <v>369</v>
      </c>
      <c r="H176" s="7" t="s">
        <v>0</v>
      </c>
      <c r="I176" s="27">
        <f>SUM(J177)</f>
        <v>0</v>
      </c>
      <c r="K176" s="9" t="s">
        <v>371</v>
      </c>
      <c r="L176" s="5" t="s">
        <v>380</v>
      </c>
      <c r="M176" s="5" t="s">
        <v>327</v>
      </c>
    </row>
    <row r="177" spans="1:13" ht="17" x14ac:dyDescent="0.2">
      <c r="A177" s="9">
        <v>113</v>
      </c>
      <c r="H177" s="7" t="s">
        <v>0</v>
      </c>
      <c r="J177" s="16">
        <v>0</v>
      </c>
    </row>
    <row r="178" spans="1:13" ht="51" x14ac:dyDescent="0.2">
      <c r="A178" s="9">
        <v>114</v>
      </c>
      <c r="B178" s="6">
        <v>2025</v>
      </c>
      <c r="C178" s="7" t="s">
        <v>7</v>
      </c>
      <c r="D178" s="7" t="s">
        <v>367</v>
      </c>
      <c r="E178" s="22" t="s">
        <v>364</v>
      </c>
      <c r="F178" s="7" t="s">
        <v>372</v>
      </c>
      <c r="G178" s="7" t="s">
        <v>369</v>
      </c>
      <c r="H178" s="7" t="s">
        <v>0</v>
      </c>
      <c r="I178" s="27">
        <f>SUM(J179)</f>
        <v>0</v>
      </c>
      <c r="K178" s="9" t="s">
        <v>340</v>
      </c>
      <c r="L178" s="5" t="s">
        <v>380</v>
      </c>
      <c r="M178" s="5" t="s">
        <v>327</v>
      </c>
    </row>
    <row r="179" spans="1:13" ht="17" x14ac:dyDescent="0.2">
      <c r="A179" s="9">
        <v>114</v>
      </c>
      <c r="H179" s="7" t="s">
        <v>0</v>
      </c>
      <c r="J179" s="16">
        <v>0</v>
      </c>
    </row>
    <row r="180" spans="1:13" ht="51" x14ac:dyDescent="0.2">
      <c r="A180" s="9">
        <v>115</v>
      </c>
      <c r="B180" s="6">
        <v>2025</v>
      </c>
      <c r="C180" s="7" t="s">
        <v>7</v>
      </c>
      <c r="D180" s="7" t="s">
        <v>367</v>
      </c>
      <c r="E180" s="22" t="s">
        <v>364</v>
      </c>
      <c r="F180" s="7" t="s">
        <v>373</v>
      </c>
      <c r="G180" s="7" t="s">
        <v>369</v>
      </c>
      <c r="H180" s="7" t="s">
        <v>0</v>
      </c>
      <c r="I180" s="27">
        <f>SUM(J181)</f>
        <v>0</v>
      </c>
      <c r="K180" s="9" t="s">
        <v>341</v>
      </c>
      <c r="L180" s="5" t="s">
        <v>380</v>
      </c>
      <c r="M180" s="5" t="s">
        <v>327</v>
      </c>
    </row>
    <row r="181" spans="1:13" ht="17" x14ac:dyDescent="0.2">
      <c r="A181" s="9">
        <v>115</v>
      </c>
      <c r="H181" s="7" t="s">
        <v>0</v>
      </c>
      <c r="J181" s="16">
        <v>0</v>
      </c>
    </row>
    <row r="182" spans="1:13" ht="68" x14ac:dyDescent="0.2">
      <c r="A182" s="9">
        <v>116</v>
      </c>
      <c r="B182" s="6">
        <v>2025</v>
      </c>
      <c r="C182" s="7" t="s">
        <v>7</v>
      </c>
      <c r="D182" s="7" t="s">
        <v>375</v>
      </c>
      <c r="E182" s="22" t="s">
        <v>364</v>
      </c>
      <c r="F182" s="7" t="s">
        <v>376</v>
      </c>
      <c r="G182" s="7" t="s">
        <v>377</v>
      </c>
      <c r="H182" s="7" t="s">
        <v>0</v>
      </c>
      <c r="I182" s="27">
        <f>SUM(J183)</f>
        <v>0</v>
      </c>
      <c r="K182" s="5" t="s">
        <v>378</v>
      </c>
      <c r="L182" s="5" t="s">
        <v>379</v>
      </c>
      <c r="M182" s="5" t="s">
        <v>327</v>
      </c>
    </row>
    <row r="183" spans="1:13" ht="17" x14ac:dyDescent="0.2">
      <c r="A183" s="9">
        <v>116</v>
      </c>
      <c r="H183" s="7" t="s">
        <v>0</v>
      </c>
      <c r="J183" s="16">
        <v>0</v>
      </c>
    </row>
    <row r="184" spans="1:13" ht="51" x14ac:dyDescent="0.2">
      <c r="A184" s="9">
        <v>117</v>
      </c>
      <c r="B184" s="6">
        <v>2025</v>
      </c>
      <c r="C184" s="7" t="s">
        <v>7</v>
      </c>
      <c r="D184" s="7" t="s">
        <v>381</v>
      </c>
      <c r="E184" s="22" t="s">
        <v>364</v>
      </c>
      <c r="F184" s="7" t="s">
        <v>382</v>
      </c>
      <c r="G184" s="7" t="s">
        <v>234</v>
      </c>
      <c r="H184" s="7" t="s">
        <v>0</v>
      </c>
      <c r="I184" s="26">
        <f>SUM(J185:J187)</f>
        <v>108000</v>
      </c>
      <c r="K184" s="9" t="s">
        <v>330</v>
      </c>
      <c r="L184" s="5" t="s">
        <v>383</v>
      </c>
      <c r="M184" s="5" t="s">
        <v>327</v>
      </c>
    </row>
    <row r="185" spans="1:13" ht="17" x14ac:dyDescent="0.2">
      <c r="A185" s="9">
        <v>117</v>
      </c>
      <c r="B185" s="6">
        <v>2026</v>
      </c>
      <c r="C185" s="7" t="s">
        <v>7</v>
      </c>
      <c r="H185" s="7" t="s">
        <v>0</v>
      </c>
      <c r="J185" s="8">
        <f>3000*36/3</f>
        <v>36000</v>
      </c>
    </row>
    <row r="186" spans="1:13" ht="17" x14ac:dyDescent="0.2">
      <c r="A186" s="9">
        <v>117</v>
      </c>
      <c r="B186" s="6">
        <v>2027</v>
      </c>
      <c r="C186" s="7" t="s">
        <v>7</v>
      </c>
      <c r="H186" s="7" t="s">
        <v>0</v>
      </c>
      <c r="J186" s="8">
        <f>3000*36/3</f>
        <v>36000</v>
      </c>
    </row>
    <row r="187" spans="1:13" ht="17" x14ac:dyDescent="0.2">
      <c r="A187" s="9">
        <v>117</v>
      </c>
      <c r="B187" s="6">
        <v>2028</v>
      </c>
      <c r="C187" s="7" t="s">
        <v>7</v>
      </c>
      <c r="H187" s="7" t="s">
        <v>0</v>
      </c>
      <c r="J187" s="8">
        <f>3000*36/3</f>
        <v>36000</v>
      </c>
    </row>
  </sheetData>
  <autoFilter ref="A1:M183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2025-10-16T22:22:35Z</dcterms:modified>
  <cp:category/>
  <cp:contentStatus/>
</cp:coreProperties>
</file>