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B8BB288-EC11-2245-A652-D62DBC57C48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5" i="1"/>
  <c r="F106" i="1"/>
  <c r="F75" i="1"/>
  <c r="F76" i="1"/>
  <c r="F77" i="1"/>
  <c r="F78" i="1"/>
  <c r="F79" i="1"/>
  <c r="F80" i="1"/>
  <c r="F81" i="1"/>
  <c r="F107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5" i="1"/>
  <c r="H105" i="1"/>
  <c r="G106" i="1"/>
  <c r="H106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7" i="1"/>
  <c r="H107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<sst xmlns="http://schemas.openxmlformats.org/spreadsheetml/2006/main" count="397" uniqueCount="134">
  <si>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</si>
  <si>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</si>
  <si>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</si>
  <si>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</si>
  <si>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</si>
  <si>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</si>
  <si>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</si>
  <si>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</si>
  <si>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</si>
  <si>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</si>
  <si>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</si>
  <si>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</si>
  <si>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</si>
  <si>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</si>
  <si>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</si>
  <si>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</si>
  <si>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</si>
  <si>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</si>
  <si>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</si>
  <si>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</si>
  <si>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</si>
  <si>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</si>
  <si>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</si>
  <si>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</si>
  <si>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</si>
  <si>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</si>
  <si>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</si>
  <si>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</si>
  <si>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</si>
  <si>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</si>
  <si>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</si>
  <si>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</si>
  <si>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</si>
  <si>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</si>
  <si>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</si>
  <si>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</si>
  <si>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</si>
  <si>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</si>
  <si>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</si>
  <si>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</si>
  <si>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</si>
  <si>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</si>
  <si>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</si>
  <si>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</si>
  <si>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</si>
  <si>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</si>
  <si>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</si>
  <si>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</si>
  <si>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</si>
  <si>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</si>
  <si>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</si>
  <si>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</si>
  <si>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</si>
  <si>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</si>
  <si>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</si>
  <si>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</si>
  <si>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</si>
  <si>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</si>
  <si>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</si>
  <si>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</si>
  <si>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</si>
  <si>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</si>
  <si>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</si>
  <si>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</si>
  <si>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</si>
  <si>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</si>
  <si>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</si>
  <si>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</si>
  <si>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</si>
  <si>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</si>
  <si>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</si>
  <si>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</si>
  <si>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</si>
  <si>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</si>
  <si>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</si>
  <si>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</si>
  <si>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</si>
  <si>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</si>
  <si>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</si>
  <si>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</si>
  <si>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</si>
  <si>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</si>
  <si>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</si>
  <si>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</si>
  <si>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</si>
  <si>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</si>
  <si>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</si>
  <si>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</si>
  <si>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</si>
  <si>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</si>
  <si>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</si>
  <si>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</si>
  <si>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</si>
  <si>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</si>
  <si>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</si>
  <si>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</si>
  <si>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</si>
  <si>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</si>
  <si>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</si>
  <si>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</si>
  <si>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</si>
  <si>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</si>
  <si>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</si>
  <si>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</si>
  <si>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</si>
  <si>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</si>
  <si>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</si>
  <si>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</si>
  <si>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</si>
  <si>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</si>
  <si>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</si>
  <si>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</si>
  <si>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</si>
  <si>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</si>
  <si>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</si>
  <si>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</si>
  <si>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</si>
  <si>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</si>
  <si>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</si>
  <si>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</si>
  <si>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</si>
  <si>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</si>
  <si>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</si>
  <si>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</si>
  <si>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</si>
  <si>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https://drive.google.com/file/d/1ITdjTv2GNPrwdvppY_pBlipAHXahyaFV/view?usp=sharing</t>
  </si>
  <si>
    <t>Portaria nº 123 de 01 de agosto de 2013</t>
  </si>
  <si>
    <t>https://drive.google.com/file/d/1hbTJPpdBK1mnYFS5hlrh2Zjh-VKjBbRJ/view?usp=sharing</t>
  </si>
  <si>
    <t>Portaria nº 85 de 10 de agosto de 2018</t>
  </si>
  <si>
    <t>https://drive.google.com/file/d/1lMLgjPVCe8bd-e7T-Lh2IM3HH6fWpEZi/view?usp=sharing</t>
  </si>
  <si>
    <t>Portaria nº 27 de 01 de julho de 2021</t>
  </si>
  <si>
    <t>Abrir</t>
  </si>
  <si>
    <t>Documento</t>
  </si>
  <si>
    <t>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</si>
</sst>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1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164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0" fontId="6" fillId="3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07" totalsRowShown="0" headerRowDxfId="12" dataDxfId="10" headerRowBorderDxfId="11" tableBorderDxfId="9">
  <sortState xmlns:xlrd2="http://schemas.microsoft.com/office/spreadsheetml/2017/richdata2" ref="A2:H107">
    <sortCondition ref="D2:D107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tabSelected="1" workbookViewId="0"/>
  </sheetViews>
  <sheetFormatPr baseColWidth="10" defaultColWidth="10.83203125" defaultRowHeight="16" x14ac:dyDescent="0.2"/>
  <cols>
    <col min="1" max="1" width="3.33203125" style="3" customWidth="1"/>
    <col min="2" max="2" width="20" style="14" bestFit="1" customWidth="1"/>
    <col min="3" max="3" width="2.6640625" style="5" bestFit="1" customWidth="1"/>
    <col min="4" max="4" width="14.83203125" style="14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62" t="s">
        <v>38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36"/>
      <c r="Q2" s="36"/>
      <c r="R2" s="36"/>
      <c r="S2" s="36"/>
      <c r="T2" s="1"/>
    </row>
    <row r="3" spans="1:20" s="19" customFormat="1" ht="19" customHeight="1" x14ac:dyDescent="0.2">
      <c r="A3" s="18"/>
      <c r="B3" s="63" t="s">
        <v>35</v>
      </c>
      <c r="C3" s="63"/>
      <c r="D3" s="24" t="s">
        <v>41</v>
      </c>
      <c r="E3" s="67" t="s">
        <v>44</v>
      </c>
      <c r="F3" s="67"/>
      <c r="G3" s="67"/>
      <c r="H3" s="65" t="s">
        <v>45</v>
      </c>
      <c r="I3" s="65"/>
      <c r="J3" s="65"/>
      <c r="K3" s="65"/>
      <c r="L3" s="65" t="s">
        <v>46</v>
      </c>
      <c r="M3" s="65"/>
      <c r="N3" s="65"/>
      <c r="O3" s="65"/>
      <c r="P3" s="65" t="s">
        <v>66</v>
      </c>
      <c r="Q3" s="65"/>
      <c r="R3" s="65"/>
      <c r="S3" s="65"/>
      <c r="T3" s="18"/>
    </row>
    <row r="4" spans="1:20" x14ac:dyDescent="0.2">
      <c r="A4" s="1"/>
      <c r="B4" s="64"/>
      <c r="C4" s="64"/>
      <c r="D4" s="28"/>
      <c r="E4" s="27">
        <v>2010</v>
      </c>
      <c r="F4" s="27">
        <v>2011</v>
      </c>
      <c r="G4" s="27">
        <v>2012</v>
      </c>
      <c r="H4" s="27">
        <v>2013</v>
      </c>
      <c r="I4" s="27">
        <v>2014</v>
      </c>
      <c r="J4" s="27" t="s">
        <v>96</v>
      </c>
      <c r="K4" s="27">
        <v>2016</v>
      </c>
      <c r="L4" s="27">
        <v>2017</v>
      </c>
      <c r="M4" s="27">
        <v>2018</v>
      </c>
      <c r="N4" s="27">
        <v>2019</v>
      </c>
      <c r="O4" s="27">
        <v>2020</v>
      </c>
      <c r="P4" s="37">
        <v>2021</v>
      </c>
      <c r="Q4" s="37">
        <v>2022</v>
      </c>
      <c r="R4" s="37">
        <v>2023</v>
      </c>
      <c r="S4" s="37">
        <v>2024</v>
      </c>
      <c r="T4" s="1"/>
    </row>
    <row r="5" spans="1:20" x14ac:dyDescent="0.2">
      <c r="A5" s="1"/>
      <c r="B5" s="21" t="s">
        <v>84</v>
      </c>
      <c r="C5" s="20"/>
      <c r="D5" s="43" t="s">
        <v>95</v>
      </c>
      <c r="E5" s="44">
        <f>SUM(E6:E8)</f>
        <v>4</v>
      </c>
      <c r="F5" s="44">
        <f t="shared" ref="F5:S5" si="0">SUM(F6:F8)</f>
        <v>4</v>
      </c>
      <c r="G5" s="44">
        <f t="shared" si="0"/>
        <v>3</v>
      </c>
      <c r="H5" s="44">
        <f t="shared" si="0"/>
        <v>10</v>
      </c>
      <c r="I5" s="44">
        <f t="shared" si="0"/>
        <v>13</v>
      </c>
      <c r="J5" s="44">
        <f t="shared" si="0"/>
        <v>0</v>
      </c>
      <c r="K5" s="44">
        <f t="shared" si="0"/>
        <v>27</v>
      </c>
      <c r="L5" s="44">
        <f t="shared" si="0"/>
        <v>30</v>
      </c>
      <c r="M5" s="44">
        <f t="shared" si="0"/>
        <v>28</v>
      </c>
      <c r="N5" s="44">
        <f t="shared" si="0"/>
        <v>42</v>
      </c>
      <c r="O5" s="44">
        <f t="shared" si="0"/>
        <v>34</v>
      </c>
      <c r="P5" s="44">
        <f t="shared" si="0"/>
        <v>38</v>
      </c>
      <c r="Q5" s="44">
        <f t="shared" si="0"/>
        <v>41</v>
      </c>
      <c r="R5" s="44">
        <f t="shared" si="0"/>
        <v>33</v>
      </c>
      <c r="S5" s="44">
        <f t="shared" si="0"/>
        <v>11</v>
      </c>
      <c r="T5" s="1"/>
    </row>
    <row r="6" spans="1:20" x14ac:dyDescent="0.2">
      <c r="A6" s="1"/>
      <c r="B6" s="22" t="s">
        <v>32</v>
      </c>
      <c r="C6" s="20"/>
      <c r="D6" s="20" t="s">
        <v>95</v>
      </c>
      <c r="E6" s="13">
        <f>COUNTIFS(
Bolsistas!$A:$A,$B6,
Bolsistas!$G:$G,"&lt;="&amp;E$4,
Bolsistas!$H:$H,"&gt;="&amp;E$4)</f>
        <v>4</v>
      </c>
      <c r="F6" s="13">
        <f>COUNTIFS(
Bolsistas!$A:$A,$B6,
Bolsistas!$G:$G,"&lt;="&amp;F$4,
Bolsistas!$H:$H,"&gt;="&amp;F$4)</f>
        <v>4</v>
      </c>
      <c r="G6" s="13">
        <f>COUNTIFS(
Bolsistas!$A:$A,$B6,
Bolsistas!$G:$G,"&lt;="&amp;G$4,
Bolsistas!$H:$H,"&gt;="&amp;G$4)</f>
        <v>3</v>
      </c>
      <c r="H6" s="13">
        <f>COUNTIFS(
Bolsistas!$A:$A,$B6,
Bolsistas!$G:$G,"&lt;="&amp;H$4,
Bolsistas!$H:$H,"&gt;="&amp;H$4)</f>
        <v>9</v>
      </c>
      <c r="I6" s="13">
        <f>COUNTIFS(
Bolsistas!$A:$A,$B6,
Bolsistas!$G:$G,"&lt;="&amp;I$4,
Bolsistas!$H:$H,"&gt;="&amp;I$4)</f>
        <v>11</v>
      </c>
      <c r="J6" s="13">
        <f>COUNTIFS(
Bolsistas!$A:$A,$B6,
Bolsistas!$G:$G,"&lt;="&amp;J$4,
Bolsistas!$H:$H,"&gt;="&amp;J$4)</f>
        <v>0</v>
      </c>
      <c r="K6" s="13">
        <f>COUNTIFS(
Bolsistas!$A:$A,$B6,
Bolsistas!$G:$G,"&lt;="&amp;K$4,
Bolsistas!$H:$H,"&gt;="&amp;K$4)</f>
        <v>14</v>
      </c>
      <c r="L6" s="13">
        <f>COUNTIFS(
Bolsistas!$A:$A,$B6,
Bolsistas!$G:$G,"&lt;="&amp;L$4,
Bolsistas!$H:$H,"&gt;="&amp;L$4)</f>
        <v>17</v>
      </c>
      <c r="M6" s="13">
        <f>COUNTIFS(
Bolsistas!$A:$A,$B6,
Bolsistas!$G:$G,"&lt;="&amp;M$4,
Bolsistas!$H:$H,"&gt;="&amp;M$4)</f>
        <v>15</v>
      </c>
      <c r="N6" s="13">
        <f>COUNTIFS(
Bolsistas!$A:$A,$B6,
Bolsistas!$G:$G,"&lt;="&amp;N$4,
Bolsistas!$H:$H,"&gt;="&amp;N$4)</f>
        <v>16</v>
      </c>
      <c r="O6" s="13">
        <f>COUNTIFS(
Bolsistas!$A:$A,$B6,
Bolsistas!$G:$G,"&lt;="&amp;O$4,
Bolsistas!$H:$H,"&gt;="&amp;O$4)</f>
        <v>18</v>
      </c>
      <c r="P6" s="13">
        <f>COUNTIFS(
Bolsistas!$A:$A,$B6,
Bolsistas!$G:$G,"&lt;="&amp;P$4,
Bolsistas!$H:$H,"&gt;="&amp;P$4)</f>
        <v>20</v>
      </c>
      <c r="Q6" s="13">
        <f>COUNTIFS(
Bolsistas!$A:$A,$B6,
Bolsistas!$G:$G,"&lt;="&amp;Q$4,
Bolsistas!$H:$H,"&gt;="&amp;Q$4)</f>
        <v>23</v>
      </c>
      <c r="R6" s="13">
        <f>COUNTIFS(
Bolsistas!$A:$A,$B6,
Bolsistas!$G:$G,"&lt;="&amp;R$4,
Bolsistas!$H:$H,"&gt;="&amp;R$4)</f>
        <v>15</v>
      </c>
      <c r="S6" s="13">
        <f>COUNTIFS(
Bolsistas!$A:$A,$B6,
Bolsistas!$G:$G,"&lt;="&amp;S$4,
Bolsistas!$H:$H,"&gt;="&amp;S$4)</f>
        <v>6</v>
      </c>
      <c r="T6" s="1"/>
    </row>
    <row r="7" spans="1:20" x14ac:dyDescent="0.2">
      <c r="A7" s="1"/>
      <c r="B7" s="22" t="s">
        <v>33</v>
      </c>
      <c r="C7" s="20"/>
      <c r="D7" s="20" t="s">
        <v>95</v>
      </c>
      <c r="E7" s="13">
        <f>COUNTIFS(
Bolsistas!$A:$A,$B7,
Bolsistas!$G:$G,"&lt;="&amp;E$4,
Bolsistas!$H:$H,"&gt;="&amp;E$4)</f>
        <v>0</v>
      </c>
      <c r="F7" s="13">
        <f>COUNTIFS(
Bolsistas!$A:$A,$B7,
Bolsistas!$G:$G,"&lt;="&amp;F$4,
Bolsistas!$H:$H,"&gt;="&amp;F$4)</f>
        <v>0</v>
      </c>
      <c r="G7" s="13">
        <f>COUNTIFS(
Bolsistas!$A:$A,$B7,
Bolsistas!$G:$G,"&lt;="&amp;G$4,
Bolsistas!$H:$H,"&gt;="&amp;G$4)</f>
        <v>0</v>
      </c>
      <c r="H7" s="13">
        <f>COUNTIFS(
Bolsistas!$A:$A,$B7,
Bolsistas!$G:$G,"&lt;="&amp;H$4,
Bolsistas!$H:$H,"&gt;="&amp;H$4)</f>
        <v>0</v>
      </c>
      <c r="I7" s="13">
        <f>COUNTIFS(
Bolsistas!$A:$A,$B7,
Bolsistas!$G:$G,"&lt;="&amp;I$4,
Bolsistas!$H:$H,"&gt;="&amp;I$4)</f>
        <v>0</v>
      </c>
      <c r="J7" s="13">
        <f>COUNTIFS(
Bolsistas!$A:$A,$B7,
Bolsistas!$G:$G,"&lt;="&amp;J$4,
Bolsistas!$H:$H,"&gt;="&amp;J$4)</f>
        <v>0</v>
      </c>
      <c r="K7" s="13">
        <f>COUNTIFS(
Bolsistas!$A:$A,$B7,
Bolsistas!$G:$G,"&lt;="&amp;K$4,
Bolsistas!$H:$H,"&gt;="&amp;K$4)</f>
        <v>12</v>
      </c>
      <c r="L7" s="13">
        <f>COUNTIFS(
Bolsistas!$A:$A,$B7,
Bolsistas!$G:$G,"&lt;="&amp;L$4,
Bolsistas!$H:$H,"&gt;="&amp;L$4)</f>
        <v>12</v>
      </c>
      <c r="M7" s="13">
        <f>COUNTIFS(
Bolsistas!$A:$A,$B7,
Bolsistas!$G:$G,"&lt;="&amp;M$4,
Bolsistas!$H:$H,"&gt;="&amp;M$4)</f>
        <v>12</v>
      </c>
      <c r="N7" s="13">
        <f>COUNTIFS(
Bolsistas!$A:$A,$B7,
Bolsistas!$G:$G,"&lt;="&amp;N$4,
Bolsistas!$H:$H,"&gt;="&amp;N$4)</f>
        <v>25</v>
      </c>
      <c r="O7" s="13">
        <f>COUNTIFS(
Bolsistas!$A:$A,$B7,
Bolsistas!$G:$G,"&lt;="&amp;O$4,
Bolsistas!$H:$H,"&gt;="&amp;O$4)</f>
        <v>15</v>
      </c>
      <c r="P7" s="13">
        <f>COUNTIFS(
Bolsistas!$A:$A,$B7,
Bolsistas!$G:$G,"&lt;="&amp;P$4,
Bolsistas!$H:$H,"&gt;="&amp;P$4)</f>
        <v>18</v>
      </c>
      <c r="Q7" s="13">
        <f>COUNTIFS(
Bolsistas!$A:$A,$B7,
Bolsistas!$G:$G,"&lt;="&amp;Q$4,
Bolsistas!$H:$H,"&gt;="&amp;Q$4)</f>
        <v>18</v>
      </c>
      <c r="R7" s="13">
        <f>COUNTIFS(
Bolsistas!$A:$A,$B7,
Bolsistas!$G:$G,"&lt;="&amp;R$4,
Bolsistas!$H:$H,"&gt;="&amp;R$4)</f>
        <v>18</v>
      </c>
      <c r="S7" s="13">
        <f>COUNTIFS(
Bolsistas!$A:$A,$B7,
Bolsistas!$G:$G,"&lt;="&amp;S$4,
Bolsistas!$H:$H,"&gt;="&amp;S$4)</f>
        <v>5</v>
      </c>
      <c r="T7" s="1"/>
    </row>
    <row r="8" spans="1:20" x14ac:dyDescent="0.2">
      <c r="A8" s="1"/>
      <c r="B8" s="22" t="s">
        <v>36</v>
      </c>
      <c r="C8" s="26"/>
      <c r="D8" s="26" t="s">
        <v>95</v>
      </c>
      <c r="E8" s="25">
        <f>COUNTIFS(
Bolsistas!$A:$A,$B8,
Bolsistas!$G:$G,"&lt;="&amp;E$4,
Bolsistas!$H:$H,"&gt;="&amp;E$4)</f>
        <v>0</v>
      </c>
      <c r="F8" s="25">
        <f>COUNTIFS(
Bolsistas!$A:$A,$B8,
Bolsistas!$G:$G,"&lt;="&amp;F$4,
Bolsistas!$H:$H,"&gt;="&amp;F$4)</f>
        <v>0</v>
      </c>
      <c r="G8" s="25">
        <f>COUNTIFS(
Bolsistas!$A:$A,$B8,
Bolsistas!$G:$G,"&lt;="&amp;G$4,
Bolsistas!$H:$H,"&gt;="&amp;G$4)</f>
        <v>0</v>
      </c>
      <c r="H8" s="25">
        <f>COUNTIFS(
Bolsistas!$A:$A,$B8,
Bolsistas!$G:$G,"&lt;="&amp;H$4,
Bolsistas!$H:$H,"&gt;="&amp;H$4)</f>
        <v>1</v>
      </c>
      <c r="I8" s="25">
        <f>COUNTIFS(
Bolsistas!$A:$A,$B8,
Bolsistas!$G:$G,"&lt;="&amp;I$4,
Bolsistas!$H:$H,"&gt;="&amp;I$4)</f>
        <v>2</v>
      </c>
      <c r="J8" s="25">
        <f>COUNTIFS(
Bolsistas!$A:$A,$B8,
Bolsistas!$G:$G,"&lt;="&amp;J$4,
Bolsistas!$H:$H,"&gt;="&amp;J$4)</f>
        <v>0</v>
      </c>
      <c r="K8" s="25">
        <f>COUNTIFS(
Bolsistas!$A:$A,$B8,
Bolsistas!$G:$G,"&lt;="&amp;K$4,
Bolsistas!$H:$H,"&gt;="&amp;K$4)</f>
        <v>1</v>
      </c>
      <c r="L8" s="25">
        <f>COUNTIFS(
Bolsistas!$A:$A,$B8,
Bolsistas!$G:$G,"&lt;="&amp;L$4,
Bolsistas!$H:$H,"&gt;="&amp;L$4)</f>
        <v>1</v>
      </c>
      <c r="M8" s="25">
        <f>COUNTIFS(
Bolsistas!$A:$A,$B8,
Bolsistas!$G:$G,"&lt;="&amp;M$4,
Bolsistas!$H:$H,"&gt;="&amp;M$4)</f>
        <v>1</v>
      </c>
      <c r="N8" s="25">
        <f>COUNTIFS(
Bolsistas!$A:$A,$B8,
Bolsistas!$G:$G,"&lt;="&amp;N$4,
Bolsistas!$H:$H,"&gt;="&amp;N$4)</f>
        <v>1</v>
      </c>
      <c r="O8" s="25">
        <f>COUNTIFS(
Bolsistas!$A:$A,$B8,
Bolsistas!$G:$G,"&lt;="&amp;O$4,
Bolsistas!$H:$H,"&gt;="&amp;O$4)</f>
        <v>1</v>
      </c>
      <c r="P8" s="25">
        <f>COUNTIFS(
Bolsistas!$A:$A,$B8,
Bolsistas!$G:$G,"&lt;="&amp;P$4,
Bolsistas!$H:$H,"&gt;="&amp;P$4)</f>
        <v>0</v>
      </c>
      <c r="Q8" s="25">
        <f>COUNTIFS(
Bolsistas!$A:$A,$B8,
Bolsistas!$G:$G,"&lt;="&amp;Q$4,
Bolsistas!$H:$H,"&gt;="&amp;Q$4)</f>
        <v>0</v>
      </c>
      <c r="R8" s="25">
        <f>COUNTIFS(
Bolsistas!$A:$A,$B8,
Bolsistas!$G:$G,"&lt;="&amp;R$4,
Bolsistas!$H:$H,"&gt;="&amp;R$4)</f>
        <v>0</v>
      </c>
      <c r="S8" s="25">
        <f>COUNTIFS(
Bolsistas!$A:$A,$B8,
Bolsistas!$G:$G,"&lt;="&amp;S$4,
Bolsistas!$H:$H,"&gt;="&amp;S$4)</f>
        <v>0</v>
      </c>
      <c r="T8" s="1"/>
    </row>
    <row r="9" spans="1:20" x14ac:dyDescent="0.2">
      <c r="A9" s="1"/>
      <c r="B9" s="21" t="s">
        <v>40</v>
      </c>
      <c r="C9" s="20"/>
      <c r="D9" s="20">
        <f>SUM(D10:D12)</f>
        <v>106</v>
      </c>
      <c r="E9" s="13">
        <f>SUM(E10:E12)</f>
        <v>4</v>
      </c>
      <c r="F9" s="13">
        <f t="shared" ref="F9:S9" si="1">SUM(F10:F12)</f>
        <v>4</v>
      </c>
      <c r="G9" s="13">
        <f t="shared" si="1"/>
        <v>3</v>
      </c>
      <c r="H9" s="13">
        <f t="shared" si="1"/>
        <v>10</v>
      </c>
      <c r="I9" s="13">
        <f t="shared" si="1"/>
        <v>13</v>
      </c>
      <c r="J9" s="13">
        <f t="shared" si="1"/>
        <v>0</v>
      </c>
      <c r="K9" s="13">
        <f t="shared" si="1"/>
        <v>27</v>
      </c>
      <c r="L9" s="13">
        <f t="shared" si="1"/>
        <v>30</v>
      </c>
      <c r="M9" s="13">
        <f t="shared" si="1"/>
        <v>28</v>
      </c>
      <c r="N9" s="13">
        <f t="shared" si="1"/>
        <v>42</v>
      </c>
      <c r="O9" s="13">
        <f t="shared" si="1"/>
        <v>34</v>
      </c>
      <c r="P9" s="13">
        <f t="shared" si="1"/>
        <v>38</v>
      </c>
      <c r="Q9" s="13">
        <f t="shared" si="1"/>
        <v>41</v>
      </c>
      <c r="R9" s="13">
        <f t="shared" si="1"/>
        <v>33</v>
      </c>
      <c r="S9" s="13">
        <f t="shared" si="1"/>
        <v>11</v>
      </c>
      <c r="T9" s="1"/>
    </row>
    <row r="10" spans="1:20" x14ac:dyDescent="0.2">
      <c r="A10" s="1"/>
      <c r="B10" s="22" t="s">
        <v>32</v>
      </c>
      <c r="C10" s="20"/>
      <c r="D10" s="20">
        <f>COUNTIFS(
Bolsistas!$A:$A,$B10)</f>
        <v>73</v>
      </c>
      <c r="E10" s="13">
        <f>COUNTIFS(
Bolsistas!$A:$A,$B10,
Bolsistas!$G:$G,"&lt;="&amp;E$4,
Bolsistas!$H:$H,"&gt;="&amp;E$4)</f>
        <v>4</v>
      </c>
      <c r="F10" s="13">
        <f>COUNTIFS(
Bolsistas!$A:$A,$B10,
Bolsistas!$G:$G,"&lt;="&amp;F$4,
Bolsistas!$H:$H,"&gt;="&amp;F$4)</f>
        <v>4</v>
      </c>
      <c r="G10" s="13">
        <f>COUNTIFS(
Bolsistas!$A:$A,$B10,
Bolsistas!$G:$G,"&lt;="&amp;G$4,
Bolsistas!$H:$H,"&gt;="&amp;G$4)</f>
        <v>3</v>
      </c>
      <c r="H10" s="13">
        <f>COUNTIFS(
Bolsistas!$A:$A,$B10,
Bolsistas!$G:$G,"&lt;="&amp;H$4,
Bolsistas!$H:$H,"&gt;="&amp;H$4)</f>
        <v>9</v>
      </c>
      <c r="I10" s="13">
        <f>COUNTIFS(
Bolsistas!$A:$A,$B10,
Bolsistas!$G:$G,"&lt;="&amp;I$4,
Bolsistas!$H:$H,"&gt;="&amp;I$4)</f>
        <v>11</v>
      </c>
      <c r="J10" s="13">
        <f>COUNTIFS(
Bolsistas!$A:$A,$B10,
Bolsistas!$G:$G,"&lt;="&amp;J$4,
Bolsistas!$H:$H,"&gt;="&amp;J$4)</f>
        <v>0</v>
      </c>
      <c r="K10" s="13">
        <f>COUNTIFS(
Bolsistas!$A:$A,$B10,
Bolsistas!$G:$G,"&lt;="&amp;K$4,
Bolsistas!$H:$H,"&gt;="&amp;K$4)</f>
        <v>14</v>
      </c>
      <c r="L10" s="13">
        <f>COUNTIFS(
Bolsistas!$A:$A,$B10,
Bolsistas!$G:$G,"&lt;="&amp;L$4,
Bolsistas!$H:$H,"&gt;="&amp;L$4)</f>
        <v>17</v>
      </c>
      <c r="M10" s="13">
        <f>COUNTIFS(
Bolsistas!$A:$A,$B10,
Bolsistas!$G:$G,"&lt;="&amp;M$4,
Bolsistas!$H:$H,"&gt;="&amp;M$4)</f>
        <v>15</v>
      </c>
      <c r="N10" s="13">
        <f>COUNTIFS(
Bolsistas!$A:$A,$B10,
Bolsistas!$G:$G,"&lt;="&amp;N$4,
Bolsistas!$H:$H,"&gt;="&amp;N$4)</f>
        <v>16</v>
      </c>
      <c r="O10" s="13">
        <f>COUNTIFS(
Bolsistas!$A:$A,$B10,
Bolsistas!$G:$G,"&lt;="&amp;O$4,
Bolsistas!$H:$H,"&gt;="&amp;O$4)</f>
        <v>18</v>
      </c>
      <c r="P10" s="13">
        <f>COUNTIFS(
Bolsistas!$A:$A,$B10,
Bolsistas!$G:$G,"&lt;="&amp;P$4,
Bolsistas!$H:$H,"&gt;="&amp;P$4)</f>
        <v>20</v>
      </c>
      <c r="Q10" s="13">
        <f>COUNTIFS(
Bolsistas!$A:$A,$B10,
Bolsistas!$G:$G,"&lt;="&amp;Q$4,
Bolsistas!$H:$H,"&gt;="&amp;Q$4)</f>
        <v>23</v>
      </c>
      <c r="R10" s="13">
        <f>COUNTIFS(
Bolsistas!$A:$A,$B10,
Bolsistas!$G:$G,"&lt;="&amp;R$4,
Bolsistas!$H:$H,"&gt;="&amp;R$4)</f>
        <v>15</v>
      </c>
      <c r="S10" s="13">
        <f>COUNTIFS(
Bolsistas!$A:$A,$B10,
Bolsistas!$G:$G,"&lt;="&amp;S$4,
Bolsistas!$H:$H,"&gt;="&amp;S$4)</f>
        <v>6</v>
      </c>
      <c r="T10" s="1"/>
    </row>
    <row r="11" spans="1:20" x14ac:dyDescent="0.2">
      <c r="A11" s="1"/>
      <c r="B11" s="22" t="s">
        <v>33</v>
      </c>
      <c r="C11" s="20"/>
      <c r="D11" s="20">
        <f>COUNTIFS(
Bolsistas!$A:$A,$B11)</f>
        <v>30</v>
      </c>
      <c r="E11" s="13">
        <f>COUNTIFS(
Bolsistas!$A:$A,$B11,
Bolsistas!$G:$G,"&lt;="&amp;E$4,
Bolsistas!$H:$H,"&gt;="&amp;E$4)</f>
        <v>0</v>
      </c>
      <c r="F11" s="13">
        <f>COUNTIFS(
Bolsistas!$A:$A,$B11,
Bolsistas!$G:$G,"&lt;="&amp;F$4,
Bolsistas!$H:$H,"&gt;="&amp;F$4)</f>
        <v>0</v>
      </c>
      <c r="G11" s="13">
        <f>COUNTIFS(
Bolsistas!$A:$A,$B11,
Bolsistas!$G:$G,"&lt;="&amp;G$4,
Bolsistas!$H:$H,"&gt;="&amp;G$4)</f>
        <v>0</v>
      </c>
      <c r="H11" s="13">
        <f>COUNTIFS(
Bolsistas!$A:$A,$B11,
Bolsistas!$G:$G,"&lt;="&amp;H$4,
Bolsistas!$H:$H,"&gt;="&amp;H$4)</f>
        <v>0</v>
      </c>
      <c r="I11" s="13">
        <f>COUNTIFS(
Bolsistas!$A:$A,$B11,
Bolsistas!$G:$G,"&lt;="&amp;I$4,
Bolsistas!$H:$H,"&gt;="&amp;I$4)</f>
        <v>0</v>
      </c>
      <c r="J11" s="13">
        <f>COUNTIFS(
Bolsistas!$A:$A,$B11,
Bolsistas!$G:$G,"&lt;="&amp;J$4,
Bolsistas!$H:$H,"&gt;="&amp;J$4)</f>
        <v>0</v>
      </c>
      <c r="K11" s="13">
        <f>COUNTIFS(
Bolsistas!$A:$A,$B11,
Bolsistas!$G:$G,"&lt;="&amp;K$4,
Bolsistas!$H:$H,"&gt;="&amp;K$4)</f>
        <v>12</v>
      </c>
      <c r="L11" s="13">
        <f>COUNTIFS(
Bolsistas!$A:$A,$B11,
Bolsistas!$G:$G,"&lt;="&amp;L$4,
Bolsistas!$H:$H,"&gt;="&amp;L$4)</f>
        <v>12</v>
      </c>
      <c r="M11" s="13">
        <f>COUNTIFS(
Bolsistas!$A:$A,$B11,
Bolsistas!$G:$G,"&lt;="&amp;M$4,
Bolsistas!$H:$H,"&gt;="&amp;M$4)</f>
        <v>12</v>
      </c>
      <c r="N11" s="13">
        <f>COUNTIFS(
Bolsistas!$A:$A,$B11,
Bolsistas!$G:$G,"&lt;="&amp;N$4,
Bolsistas!$H:$H,"&gt;="&amp;N$4)</f>
        <v>25</v>
      </c>
      <c r="O11" s="13">
        <f>COUNTIFS(
Bolsistas!$A:$A,$B11,
Bolsistas!$G:$G,"&lt;="&amp;O$4,
Bolsistas!$H:$H,"&gt;="&amp;O$4)</f>
        <v>15</v>
      </c>
      <c r="P11" s="13">
        <f>COUNTIFS(
Bolsistas!$A:$A,$B11,
Bolsistas!$G:$G,"&lt;="&amp;P$4,
Bolsistas!$H:$H,"&gt;="&amp;P$4)</f>
        <v>18</v>
      </c>
      <c r="Q11" s="13">
        <f>COUNTIFS(
Bolsistas!$A:$A,$B11,
Bolsistas!$G:$G,"&lt;="&amp;Q$4,
Bolsistas!$H:$H,"&gt;="&amp;Q$4)</f>
        <v>18</v>
      </c>
      <c r="R11" s="13">
        <f>COUNTIFS(
Bolsistas!$A:$A,$B11,
Bolsistas!$G:$G,"&lt;="&amp;R$4,
Bolsistas!$H:$H,"&gt;="&amp;R$4)</f>
        <v>18</v>
      </c>
      <c r="S11" s="13">
        <f>COUNTIFS(
Bolsistas!$A:$A,$B11,
Bolsistas!$G:$G,"&lt;="&amp;S$4,
Bolsistas!$H:$H,"&gt;="&amp;S$4)</f>
        <v>5</v>
      </c>
      <c r="T11" s="1"/>
    </row>
    <row r="12" spans="1:20" x14ac:dyDescent="0.2">
      <c r="A12" s="1"/>
      <c r="B12" s="22" t="s">
        <v>36</v>
      </c>
      <c r="C12" s="26"/>
      <c r="D12" s="26">
        <f>COUNTIFS(
Bolsistas!$A:$A,$B12)</f>
        <v>3</v>
      </c>
      <c r="E12" s="25">
        <f>COUNTIFS(
Bolsistas!$A:$A,$B12,
Bolsistas!$G:$G,"&lt;="&amp;E$4,
Bolsistas!$H:$H,"&gt;="&amp;E$4)</f>
        <v>0</v>
      </c>
      <c r="F12" s="25">
        <f>COUNTIFS(
Bolsistas!$A:$A,$B12,
Bolsistas!$G:$G,"&lt;="&amp;F$4,
Bolsistas!$H:$H,"&gt;="&amp;F$4)</f>
        <v>0</v>
      </c>
      <c r="G12" s="25">
        <f>COUNTIFS(
Bolsistas!$A:$A,$B12,
Bolsistas!$G:$G,"&lt;="&amp;G$4,
Bolsistas!$H:$H,"&gt;="&amp;G$4)</f>
        <v>0</v>
      </c>
      <c r="H12" s="25">
        <f>COUNTIFS(
Bolsistas!$A:$A,$B12,
Bolsistas!$G:$G,"&lt;="&amp;H$4,
Bolsistas!$H:$H,"&gt;="&amp;H$4)</f>
        <v>1</v>
      </c>
      <c r="I12" s="25">
        <f>COUNTIFS(
Bolsistas!$A:$A,$B12,
Bolsistas!$G:$G,"&lt;="&amp;I$4,
Bolsistas!$H:$H,"&gt;="&amp;I$4)</f>
        <v>2</v>
      </c>
      <c r="J12" s="25">
        <f>COUNTIFS(
Bolsistas!$A:$A,$B12,
Bolsistas!$G:$G,"&lt;="&amp;J$4,
Bolsistas!$H:$H,"&gt;="&amp;J$4)</f>
        <v>0</v>
      </c>
      <c r="K12" s="25">
        <f>COUNTIFS(
Bolsistas!$A:$A,$B12,
Bolsistas!$G:$G,"&lt;="&amp;K$4,
Bolsistas!$H:$H,"&gt;="&amp;K$4)</f>
        <v>1</v>
      </c>
      <c r="L12" s="25">
        <f>COUNTIFS(
Bolsistas!$A:$A,$B12,
Bolsistas!$G:$G,"&lt;="&amp;L$4,
Bolsistas!$H:$H,"&gt;="&amp;L$4)</f>
        <v>1</v>
      </c>
      <c r="M12" s="25">
        <f>COUNTIFS(
Bolsistas!$A:$A,$B12,
Bolsistas!$G:$G,"&lt;="&amp;M$4,
Bolsistas!$H:$H,"&gt;="&amp;M$4)</f>
        <v>1</v>
      </c>
      <c r="N12" s="25">
        <f>COUNTIFS(
Bolsistas!$A:$A,$B12,
Bolsistas!$G:$G,"&lt;="&amp;N$4,
Bolsistas!$H:$H,"&gt;="&amp;N$4)</f>
        <v>1</v>
      </c>
      <c r="O12" s="25">
        <f>COUNTIFS(
Bolsistas!$A:$A,$B12,
Bolsistas!$G:$G,"&lt;="&amp;O$4,
Bolsistas!$H:$H,"&gt;="&amp;O$4)</f>
        <v>1</v>
      </c>
      <c r="P12" s="25">
        <f>COUNTIFS(
Bolsistas!$A:$A,$B12,
Bolsistas!$G:$G,"&lt;="&amp;P$4,
Bolsistas!$H:$H,"&gt;="&amp;P$4)</f>
        <v>0</v>
      </c>
      <c r="Q12" s="25">
        <f>COUNTIFS(
Bolsistas!$A:$A,$B12,
Bolsistas!$G:$G,"&lt;="&amp;Q$4,
Bolsistas!$H:$H,"&gt;="&amp;Q$4)</f>
        <v>0</v>
      </c>
      <c r="R12" s="25">
        <f>COUNTIFS(
Bolsistas!$A:$A,$B12,
Bolsistas!$G:$G,"&lt;="&amp;R$4,
Bolsistas!$H:$H,"&gt;="&amp;R$4)</f>
        <v>0</v>
      </c>
      <c r="S12" s="25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21" t="s">
        <v>103</v>
      </c>
      <c r="C13" s="20"/>
      <c r="D13" s="29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(97%)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1"/>
    </row>
    <row r="14" spans="1:20" ht="17" x14ac:dyDescent="0.2">
      <c r="A14" s="1"/>
      <c r="B14" s="22" t="s">
        <v>32</v>
      </c>
      <c r="C14" s="20"/>
      <c r="D14" s="29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(96%)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1"/>
    </row>
    <row r="15" spans="1:20" ht="17" x14ac:dyDescent="0.2">
      <c r="A15" s="1"/>
      <c r="B15" s="22" t="s">
        <v>33</v>
      </c>
      <c r="C15" s="20"/>
      <c r="D15" s="29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"/>
    </row>
    <row r="16" spans="1:20" x14ac:dyDescent="0.2">
      <c r="A16" s="1"/>
      <c r="B16" s="21" t="s">
        <v>37</v>
      </c>
      <c r="C16" s="20"/>
      <c r="D16" s="2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"/>
    </row>
    <row r="17" spans="1:20" ht="17" x14ac:dyDescent="0.2">
      <c r="A17" s="1"/>
      <c r="B17" s="22" t="s">
        <v>32</v>
      </c>
      <c r="C17" s="20"/>
      <c r="D17" s="29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6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6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6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6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6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6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6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6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6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6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6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6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6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(21-24)</v>
      </c>
      <c r="R17" s="16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6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22" t="s">
        <v>33</v>
      </c>
      <c r="C18" s="20"/>
      <c r="D18" s="29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6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6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6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6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6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6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6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6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6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6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(48-48)</v>
      </c>
      <c r="O18" s="16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(48-48)</v>
      </c>
      <c r="P18" s="16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(48-48)</v>
      </c>
      <c r="Q18" s="16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(48-48)</v>
      </c>
      <c r="R18" s="16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(48-48)</v>
      </c>
      <c r="S18" s="16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(48-48)</v>
      </c>
      <c r="T18" s="1"/>
    </row>
    <row r="19" spans="1:20" ht="17" x14ac:dyDescent="0.2">
      <c r="A19" s="1"/>
      <c r="B19" s="23" t="s">
        <v>36</v>
      </c>
      <c r="C19" s="26"/>
      <c r="D19" s="30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7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7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7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7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7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7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7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7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7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7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7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7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7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7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7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66" t="s">
        <v>39</v>
      </c>
      <c r="C20" s="66"/>
      <c r="D20" s="66"/>
      <c r="E20" s="6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10" bestFit="1" customWidth="1"/>
    <col min="2" max="2" width="45.1640625" style="9" bestFit="1" customWidth="1"/>
    <col min="3" max="3" width="15.33203125" style="33" bestFit="1" customWidth="1"/>
    <col min="4" max="4" width="13.5" style="32" bestFit="1" customWidth="1"/>
    <col min="5" max="5" width="13.5" style="32" customWidth="1"/>
    <col min="6" max="6" width="15" style="11" bestFit="1" customWidth="1"/>
    <col min="7" max="7" width="10.83203125" style="15" bestFit="1" customWidth="1"/>
    <col min="8" max="8" width="9" style="34" bestFit="1" customWidth="1"/>
    <col min="9" max="9" width="14.6640625" style="7" customWidth="1"/>
    <col min="10" max="16384" width="8.83203125" style="7"/>
  </cols>
  <sheetData>
    <row r="1" spans="1:9" s="35" customFormat="1" ht="35" thickBot="1" x14ac:dyDescent="0.25">
      <c r="A1" s="38" t="s">
        <v>2</v>
      </c>
      <c r="B1" s="39" t="s">
        <v>0</v>
      </c>
      <c r="C1" s="38" t="s">
        <v>47</v>
      </c>
      <c r="D1" s="38" t="s">
        <v>1</v>
      </c>
      <c r="E1" s="45" t="s">
        <v>97</v>
      </c>
      <c r="F1" s="38" t="s">
        <v>31</v>
      </c>
      <c r="G1" s="38" t="s">
        <v>42</v>
      </c>
      <c r="H1" s="38" t="s">
        <v>43</v>
      </c>
      <c r="I1" s="38" t="s">
        <v>123</v>
      </c>
    </row>
    <row r="2" spans="1:9" x14ac:dyDescent="0.2">
      <c r="A2" s="40" t="s">
        <v>32</v>
      </c>
      <c r="B2" s="9" t="s">
        <v>22</v>
      </c>
      <c r="C2" s="32">
        <v>40513</v>
      </c>
      <c r="D2" s="32">
        <v>40816</v>
      </c>
      <c r="E2" s="7" t="s">
        <v>96</v>
      </c>
      <c r="F2" s="31">
        <f>ROUNDUP((Tabela1[[#This Row],[Fim da Bolsa ]]-Tabela1[[#This Row],[Início da Bolsa]])/365*12,0)</f>
        <v>10</v>
      </c>
      <c r="G2" s="31">
        <f>YEAR(Tabela1[[#This Row],[Início da Bolsa]])</f>
        <v>2010</v>
      </c>
      <c r="H2" s="31">
        <f>YEAR(Tabela1[[#This Row],[Fim da Bolsa ]])</f>
        <v>2011</v>
      </c>
      <c r="I2" s="11" t="s">
        <v>124</v>
      </c>
    </row>
    <row r="3" spans="1:9" x14ac:dyDescent="0.2">
      <c r="A3" s="6" t="s">
        <v>32</v>
      </c>
      <c r="B3" s="9" t="s">
        <v>16</v>
      </c>
      <c r="C3" s="41">
        <v>40513</v>
      </c>
      <c r="D3" s="41">
        <v>41121</v>
      </c>
      <c r="E3" s="7" t="s">
        <v>96</v>
      </c>
      <c r="F3" s="31">
        <f>ROUNDUP((Tabela1[[#This Row],[Fim da Bolsa ]]-Tabela1[[#This Row],[Início da Bolsa]])/365*12,0)</f>
        <v>20</v>
      </c>
      <c r="G3" s="31">
        <f>YEAR(Tabela1[[#This Row],[Início da Bolsa]])</f>
        <v>2010</v>
      </c>
      <c r="H3" s="31">
        <f>YEAR(Tabela1[[#This Row],[Fim da Bolsa ]])</f>
        <v>2012</v>
      </c>
      <c r="I3" s="11" t="s">
        <v>124</v>
      </c>
    </row>
    <row r="4" spans="1:9" x14ac:dyDescent="0.2">
      <c r="A4" s="40" t="s">
        <v>32</v>
      </c>
      <c r="B4" s="9" t="s">
        <v>98</v>
      </c>
      <c r="C4" s="32">
        <v>40513</v>
      </c>
      <c r="D4" s="32">
        <v>41182</v>
      </c>
      <c r="E4" s="7" t="s">
        <v>96</v>
      </c>
      <c r="F4" s="31">
        <f>ROUNDUP((Tabela1[[#This Row],[Fim da Bolsa ]]-Tabela1[[#This Row],[Início da Bolsa]])/365*12,0)</f>
        <v>22</v>
      </c>
      <c r="G4" s="31">
        <f>YEAR(Tabela1[[#This Row],[Início da Bolsa]])</f>
        <v>2010</v>
      </c>
      <c r="H4" s="31">
        <f>YEAR(Tabela1[[#This Row],[Fim da Bolsa ]])</f>
        <v>2012</v>
      </c>
      <c r="I4" s="11" t="s">
        <v>124</v>
      </c>
    </row>
    <row r="5" spans="1:9" x14ac:dyDescent="0.2">
      <c r="A5" s="6" t="s">
        <v>32</v>
      </c>
      <c r="B5" s="42" t="s">
        <v>94</v>
      </c>
      <c r="C5" s="41">
        <v>40513</v>
      </c>
      <c r="D5" s="41">
        <v>41213</v>
      </c>
      <c r="E5" s="7" t="s">
        <v>96</v>
      </c>
      <c r="F5" s="31">
        <f>ROUNDUP((Tabela1[[#This Row],[Fim da Bolsa ]]-Tabela1[[#This Row],[Início da Bolsa]])/365*12,0)</f>
        <v>24</v>
      </c>
      <c r="G5" s="31">
        <f>YEAR(Tabela1[[#This Row],[Início da Bolsa]])</f>
        <v>2010</v>
      </c>
      <c r="H5" s="31">
        <f>YEAR(Tabela1[[#This Row],[Fim da Bolsa ]])</f>
        <v>2012</v>
      </c>
      <c r="I5" s="11" t="s">
        <v>124</v>
      </c>
    </row>
    <row r="6" spans="1:9" x14ac:dyDescent="0.2">
      <c r="A6" s="50" t="s">
        <v>32</v>
      </c>
      <c r="B6" s="51" t="s">
        <v>9</v>
      </c>
      <c r="C6" s="52">
        <v>41456</v>
      </c>
      <c r="D6" s="52">
        <v>41671</v>
      </c>
      <c r="E6" s="53" t="s">
        <v>100</v>
      </c>
      <c r="F6" s="54">
        <f>ROUNDUP((Tabela1[[#This Row],[Fim da Bolsa ]]-Tabela1[[#This Row],[Início da Bolsa]])/365*12,0)</f>
        <v>8</v>
      </c>
      <c r="G6" s="54">
        <f>YEAR(Tabela1[[#This Row],[Início da Bolsa]])</f>
        <v>2013</v>
      </c>
      <c r="H6" s="54">
        <f>YEAR(Tabela1[[#This Row],[Fim da Bolsa ]])</f>
        <v>2014</v>
      </c>
      <c r="I6" s="54" t="s">
        <v>124</v>
      </c>
    </row>
    <row r="7" spans="1:9" x14ac:dyDescent="0.2">
      <c r="A7" s="8" t="s">
        <v>36</v>
      </c>
      <c r="B7" s="9" t="s">
        <v>28</v>
      </c>
      <c r="C7" s="32">
        <v>41579</v>
      </c>
      <c r="D7" s="32">
        <v>41882</v>
      </c>
      <c r="E7" s="7" t="s">
        <v>95</v>
      </c>
      <c r="F7" s="31">
        <f>ROUNDUP((Tabela1[[#This Row],[Fim da Bolsa ]]-Tabela1[[#This Row],[Início da Bolsa]])/365*12,0)</f>
        <v>10</v>
      </c>
      <c r="G7" s="31">
        <f>YEAR(Tabela1[[#This Row],[Início da Bolsa]])</f>
        <v>2013</v>
      </c>
      <c r="H7" s="31">
        <f>YEAR(Tabela1[[#This Row],[Fim da Bolsa ]])</f>
        <v>2014</v>
      </c>
      <c r="I7" s="11" t="s">
        <v>95</v>
      </c>
    </row>
    <row r="8" spans="1:9" x14ac:dyDescent="0.2">
      <c r="A8" s="40" t="s">
        <v>32</v>
      </c>
      <c r="B8" s="9" t="s">
        <v>27</v>
      </c>
      <c r="C8" s="32">
        <v>41456</v>
      </c>
      <c r="D8" s="32">
        <v>41973</v>
      </c>
      <c r="E8" s="7" t="s">
        <v>96</v>
      </c>
      <c r="F8" s="31">
        <f>ROUNDUP((Tabela1[[#This Row],[Fim da Bolsa ]]-Tabela1[[#This Row],[Início da Bolsa]])/365*12,0)</f>
        <v>17</v>
      </c>
      <c r="G8" s="31">
        <f>YEAR(Tabela1[[#This Row],[Início da Bolsa]])</f>
        <v>2013</v>
      </c>
      <c r="H8" s="31">
        <f>YEAR(Tabela1[[#This Row],[Fim da Bolsa ]])</f>
        <v>2014</v>
      </c>
      <c r="I8" s="11" t="s">
        <v>124</v>
      </c>
    </row>
    <row r="9" spans="1:9" x14ac:dyDescent="0.2">
      <c r="A9" s="40" t="s">
        <v>32</v>
      </c>
      <c r="B9" s="9" t="s">
        <v>21</v>
      </c>
      <c r="C9" s="32">
        <v>41456</v>
      </c>
      <c r="D9" s="32">
        <v>41974</v>
      </c>
      <c r="E9" s="7" t="s">
        <v>96</v>
      </c>
      <c r="F9" s="31">
        <f>ROUNDUP((Tabela1[[#This Row],[Fim da Bolsa ]]-Tabela1[[#This Row],[Início da Bolsa]])/365*12,0)</f>
        <v>18</v>
      </c>
      <c r="G9" s="31">
        <f>YEAR(Tabela1[[#This Row],[Início da Bolsa]])</f>
        <v>2013</v>
      </c>
      <c r="H9" s="31">
        <f>YEAR(Tabela1[[#This Row],[Fim da Bolsa ]])</f>
        <v>2014</v>
      </c>
      <c r="I9" s="11" t="s">
        <v>124</v>
      </c>
    </row>
    <row r="10" spans="1:9" x14ac:dyDescent="0.2">
      <c r="A10" s="40" t="s">
        <v>32</v>
      </c>
      <c r="B10" s="9" t="s">
        <v>104</v>
      </c>
      <c r="C10" s="32">
        <v>41456</v>
      </c>
      <c r="D10" s="32">
        <v>42035</v>
      </c>
      <c r="E10" s="7" t="s">
        <v>96</v>
      </c>
      <c r="F10" s="31">
        <f>ROUNDUP((Tabela1[[#This Row],[Fim da Bolsa ]]-Tabela1[[#This Row],[Início da Bolsa]])/365*12,0)</f>
        <v>20</v>
      </c>
      <c r="G10" s="31">
        <f>YEAR(Tabela1[[#This Row],[Início da Bolsa]])</f>
        <v>2013</v>
      </c>
      <c r="H10" s="31">
        <f>YEAR(Tabela1[[#This Row],[Fim da Bolsa ]])</f>
        <v>2015</v>
      </c>
      <c r="I10" s="11" t="s">
        <v>124</v>
      </c>
    </row>
    <row r="11" spans="1:9" x14ac:dyDescent="0.2">
      <c r="A11" s="40" t="s">
        <v>32</v>
      </c>
      <c r="B11" s="9" t="s">
        <v>99</v>
      </c>
      <c r="C11" s="32">
        <v>41456</v>
      </c>
      <c r="D11" s="32">
        <v>42094</v>
      </c>
      <c r="E11" s="7" t="s">
        <v>96</v>
      </c>
      <c r="F11" s="31">
        <f>ROUNDUP((Tabela1[[#This Row],[Fim da Bolsa ]]-Tabela1[[#This Row],[Início da Bolsa]])/365*12,0)</f>
        <v>21</v>
      </c>
      <c r="G11" s="31">
        <f>YEAR(Tabela1[[#This Row],[Início da Bolsa]])</f>
        <v>2013</v>
      </c>
      <c r="H11" s="31">
        <f>YEAR(Tabela1[[#This Row],[Fim da Bolsa ]])</f>
        <v>2015</v>
      </c>
      <c r="I11" s="11" t="s">
        <v>124</v>
      </c>
    </row>
    <row r="12" spans="1:9" x14ac:dyDescent="0.2">
      <c r="A12" s="40" t="s">
        <v>32</v>
      </c>
      <c r="B12" s="9" t="s">
        <v>6</v>
      </c>
      <c r="C12" s="32">
        <v>41456</v>
      </c>
      <c r="D12" s="32">
        <v>42185</v>
      </c>
      <c r="E12" s="7" t="s">
        <v>96</v>
      </c>
      <c r="F12" s="31">
        <f>ROUNDUP((Tabela1[[#This Row],[Fim da Bolsa ]]-Tabela1[[#This Row],[Início da Bolsa]])/365*12,0)</f>
        <v>24</v>
      </c>
      <c r="G12" s="31">
        <f>YEAR(Tabela1[[#This Row],[Início da Bolsa]])</f>
        <v>2013</v>
      </c>
      <c r="H12" s="31">
        <f>YEAR(Tabela1[[#This Row],[Fim da Bolsa ]])</f>
        <v>2015</v>
      </c>
      <c r="I12" s="11" t="s">
        <v>124</v>
      </c>
    </row>
    <row r="13" spans="1:9" x14ac:dyDescent="0.2">
      <c r="A13" s="40" t="s">
        <v>32</v>
      </c>
      <c r="B13" s="9" t="s">
        <v>101</v>
      </c>
      <c r="C13" s="32">
        <v>41456</v>
      </c>
      <c r="D13" s="32">
        <v>42185</v>
      </c>
      <c r="E13" s="7" t="s">
        <v>96</v>
      </c>
      <c r="F13" s="31">
        <f>ROUNDUP((Tabela1[[#This Row],[Fim da Bolsa ]]-Tabela1[[#This Row],[Início da Bolsa]])/365*12,0)</f>
        <v>24</v>
      </c>
      <c r="G13" s="31">
        <f>YEAR(Tabela1[[#This Row],[Início da Bolsa]])</f>
        <v>2013</v>
      </c>
      <c r="H13" s="31">
        <f>YEAR(Tabela1[[#This Row],[Fim da Bolsa ]])</f>
        <v>2015</v>
      </c>
      <c r="I13" s="11" t="s">
        <v>124</v>
      </c>
    </row>
    <row r="14" spans="1:9" x14ac:dyDescent="0.2">
      <c r="A14" s="40" t="s">
        <v>32</v>
      </c>
      <c r="B14" s="9" t="s">
        <v>102</v>
      </c>
      <c r="C14" s="32">
        <v>41456</v>
      </c>
      <c r="D14" s="32">
        <v>42185</v>
      </c>
      <c r="E14" s="7" t="s">
        <v>96</v>
      </c>
      <c r="F14" s="31">
        <f>ROUNDUP((Tabela1[[#This Row],[Fim da Bolsa ]]-Tabela1[[#This Row],[Início da Bolsa]])/365*12,0)</f>
        <v>24</v>
      </c>
      <c r="G14" s="31">
        <f>YEAR(Tabela1[[#This Row],[Início da Bolsa]])</f>
        <v>2013</v>
      </c>
      <c r="H14" s="31">
        <f>YEAR(Tabela1[[#This Row],[Fim da Bolsa ]])</f>
        <v>2015</v>
      </c>
      <c r="I14" s="11" t="s">
        <v>124</v>
      </c>
    </row>
    <row r="15" spans="1:9" x14ac:dyDescent="0.2">
      <c r="A15" s="40" t="s">
        <v>32</v>
      </c>
      <c r="B15" s="9" t="s">
        <v>12</v>
      </c>
      <c r="C15" s="32">
        <v>41456</v>
      </c>
      <c r="D15" s="32">
        <v>42185</v>
      </c>
      <c r="E15" s="7" t="s">
        <v>96</v>
      </c>
      <c r="F15" s="31">
        <f>ROUNDUP((Tabela1[[#This Row],[Fim da Bolsa ]]-Tabela1[[#This Row],[Início da Bolsa]])/365*12,0)</f>
        <v>24</v>
      </c>
      <c r="G15" s="31">
        <f>YEAR(Tabela1[[#This Row],[Início da Bolsa]])</f>
        <v>2013</v>
      </c>
      <c r="H15" s="31">
        <f>YEAR(Tabela1[[#This Row],[Fim da Bolsa ]])</f>
        <v>2015</v>
      </c>
      <c r="I15" s="11" t="s">
        <v>124</v>
      </c>
    </row>
    <row r="16" spans="1:9" x14ac:dyDescent="0.2">
      <c r="A16" s="40" t="s">
        <v>32</v>
      </c>
      <c r="B16" s="9" t="s">
        <v>105</v>
      </c>
      <c r="C16" s="32">
        <v>41760</v>
      </c>
      <c r="D16" s="32">
        <v>42338</v>
      </c>
      <c r="E16" s="7" t="s">
        <v>96</v>
      </c>
      <c r="F16" s="31">
        <f>ROUNDUP((Tabela1[[#This Row],[Fim da Bolsa ]]-Tabela1[[#This Row],[Início da Bolsa]])/365*12,0)</f>
        <v>20</v>
      </c>
      <c r="G16" s="31">
        <f>YEAR(Tabela1[[#This Row],[Início da Bolsa]])</f>
        <v>2014</v>
      </c>
      <c r="H16" s="31">
        <f>YEAR(Tabela1[[#This Row],[Fim da Bolsa ]])</f>
        <v>2015</v>
      </c>
      <c r="I16" s="11" t="s">
        <v>124</v>
      </c>
    </row>
    <row r="17" spans="1:9" x14ac:dyDescent="0.2">
      <c r="A17" s="40" t="s">
        <v>32</v>
      </c>
      <c r="B17" s="9" t="s">
        <v>106</v>
      </c>
      <c r="C17" s="32">
        <v>42036</v>
      </c>
      <c r="D17" s="32">
        <v>42551</v>
      </c>
      <c r="E17" s="7" t="s">
        <v>96</v>
      </c>
      <c r="F17" s="31">
        <f>ROUNDUP((Tabela1[[#This Row],[Fim da Bolsa ]]-Tabela1[[#This Row],[Início da Bolsa]])/365*12,0)</f>
        <v>17</v>
      </c>
      <c r="G17" s="31">
        <f>YEAR(Tabela1[[#This Row],[Início da Bolsa]])</f>
        <v>2015</v>
      </c>
      <c r="H17" s="31">
        <f>YEAR(Tabela1[[#This Row],[Fim da Bolsa ]])</f>
        <v>2016</v>
      </c>
      <c r="I17" s="11" t="s">
        <v>124</v>
      </c>
    </row>
    <row r="18" spans="1:9" x14ac:dyDescent="0.2">
      <c r="A18" s="40" t="s">
        <v>32</v>
      </c>
      <c r="B18" s="9" t="s">
        <v>107</v>
      </c>
      <c r="C18" s="32">
        <v>42095</v>
      </c>
      <c r="D18" s="32">
        <v>42551</v>
      </c>
      <c r="E18" s="7" t="s">
        <v>96</v>
      </c>
      <c r="F18" s="31">
        <f>ROUNDUP((Tabela1[[#This Row],[Fim da Bolsa ]]-Tabela1[[#This Row],[Início da Bolsa]])/365*12,0)</f>
        <v>15</v>
      </c>
      <c r="G18" s="31">
        <f>YEAR(Tabela1[[#This Row],[Início da Bolsa]])</f>
        <v>2015</v>
      </c>
      <c r="H18" s="31">
        <f>YEAR(Tabela1[[#This Row],[Fim da Bolsa ]])</f>
        <v>2016</v>
      </c>
      <c r="I18" s="11" t="s">
        <v>124</v>
      </c>
    </row>
    <row r="19" spans="1:9" x14ac:dyDescent="0.2">
      <c r="A19" s="40" t="s">
        <v>32</v>
      </c>
      <c r="B19" s="9" t="s">
        <v>11</v>
      </c>
      <c r="C19" s="32">
        <v>42095</v>
      </c>
      <c r="D19" s="32">
        <v>42551</v>
      </c>
      <c r="E19" s="7" t="s">
        <v>96</v>
      </c>
      <c r="F19" s="31">
        <f>ROUNDUP((Tabela1[[#This Row],[Fim da Bolsa ]]-Tabela1[[#This Row],[Início da Bolsa]])/365*12,0)</f>
        <v>15</v>
      </c>
      <c r="G19" s="31">
        <f>YEAR(Tabela1[[#This Row],[Início da Bolsa]])</f>
        <v>2015</v>
      </c>
      <c r="H19" s="31">
        <f>YEAR(Tabela1[[#This Row],[Fim da Bolsa ]])</f>
        <v>2016</v>
      </c>
      <c r="I19" s="11" t="s">
        <v>124</v>
      </c>
    </row>
    <row r="20" spans="1:9" x14ac:dyDescent="0.2">
      <c r="A20" s="40" t="s">
        <v>32</v>
      </c>
      <c r="B20" s="9" t="s">
        <v>20</v>
      </c>
      <c r="C20" s="32">
        <v>41974</v>
      </c>
      <c r="D20" s="32">
        <v>42704</v>
      </c>
      <c r="E20" s="7" t="s">
        <v>96</v>
      </c>
      <c r="F20" s="31">
        <f>ROUNDUP((Tabela1[[#This Row],[Fim da Bolsa ]]-Tabela1[[#This Row],[Início da Bolsa]])/365*12,0)</f>
        <v>24</v>
      </c>
      <c r="G20" s="31">
        <f>YEAR(Tabela1[[#This Row],[Início da Bolsa]])</f>
        <v>2014</v>
      </c>
      <c r="H20" s="31">
        <f>YEAR(Tabela1[[#This Row],[Fim da Bolsa ]])</f>
        <v>2016</v>
      </c>
      <c r="I20" s="11" t="s">
        <v>124</v>
      </c>
    </row>
    <row r="21" spans="1:9" x14ac:dyDescent="0.2">
      <c r="A21" s="50" t="s">
        <v>32</v>
      </c>
      <c r="B21" s="51" t="s">
        <v>23</v>
      </c>
      <c r="C21" s="52">
        <v>42005</v>
      </c>
      <c r="D21" s="52">
        <v>42705</v>
      </c>
      <c r="E21" s="53" t="s">
        <v>100</v>
      </c>
      <c r="F21" s="54">
        <f>ROUNDUP((Tabela1[[#This Row],[Fim da Bolsa ]]-Tabela1[[#This Row],[Início da Bolsa]])/365*12,0)</f>
        <v>24</v>
      </c>
      <c r="G21" s="54">
        <f>YEAR(Tabela1[[#This Row],[Início da Bolsa]])</f>
        <v>2015</v>
      </c>
      <c r="H21" s="54">
        <f>YEAR(Tabela1[[#This Row],[Fim da Bolsa ]])</f>
        <v>2016</v>
      </c>
      <c r="I21" s="54" t="s">
        <v>124</v>
      </c>
    </row>
    <row r="22" spans="1:9" x14ac:dyDescent="0.2">
      <c r="A22" s="8" t="s">
        <v>36</v>
      </c>
      <c r="B22" s="9" t="s">
        <v>29</v>
      </c>
      <c r="C22" s="32">
        <v>41883</v>
      </c>
      <c r="D22" s="32">
        <v>42735</v>
      </c>
      <c r="E22" s="7" t="s">
        <v>95</v>
      </c>
      <c r="F22" s="31">
        <f>ROUNDUP((Tabela1[[#This Row],[Fim da Bolsa ]]-Tabela1[[#This Row],[Início da Bolsa]])/365*12,0)</f>
        <v>29</v>
      </c>
      <c r="G22" s="31">
        <f>YEAR(Tabela1[[#This Row],[Início da Bolsa]])</f>
        <v>2014</v>
      </c>
      <c r="H22" s="31">
        <f>YEAR(Tabela1[[#This Row],[Fim da Bolsa ]])</f>
        <v>2016</v>
      </c>
      <c r="I22" s="11" t="s">
        <v>95</v>
      </c>
    </row>
    <row r="23" spans="1:9" x14ac:dyDescent="0.2">
      <c r="A23" s="40" t="s">
        <v>32</v>
      </c>
      <c r="B23" s="9" t="s">
        <v>5</v>
      </c>
      <c r="C23" s="32">
        <v>42036</v>
      </c>
      <c r="D23" s="32">
        <v>42735</v>
      </c>
      <c r="E23" s="7" t="s">
        <v>96</v>
      </c>
      <c r="F23" s="31">
        <f>ROUNDUP((Tabela1[[#This Row],[Fim da Bolsa ]]-Tabela1[[#This Row],[Início da Bolsa]])/365*12,0)</f>
        <v>23</v>
      </c>
      <c r="G23" s="31">
        <f>YEAR(Tabela1[[#This Row],[Início da Bolsa]])</f>
        <v>2015</v>
      </c>
      <c r="H23" s="31">
        <f>YEAR(Tabela1[[#This Row],[Fim da Bolsa ]])</f>
        <v>2016</v>
      </c>
      <c r="I23" s="11" t="s">
        <v>124</v>
      </c>
    </row>
    <row r="24" spans="1:9" x14ac:dyDescent="0.2">
      <c r="A24" s="40" t="s">
        <v>32</v>
      </c>
      <c r="B24" s="9" t="s">
        <v>108</v>
      </c>
      <c r="C24" s="32">
        <v>42186</v>
      </c>
      <c r="D24" s="32">
        <v>42916</v>
      </c>
      <c r="E24" s="7" t="s">
        <v>96</v>
      </c>
      <c r="F24" s="31">
        <f>ROUNDUP((Tabela1[[#This Row],[Fim da Bolsa ]]-Tabela1[[#This Row],[Início da Bolsa]])/365*12,0)</f>
        <v>24</v>
      </c>
      <c r="G24" s="31">
        <f>YEAR(Tabela1[[#This Row],[Início da Bolsa]])</f>
        <v>2015</v>
      </c>
      <c r="H24" s="31">
        <f>YEAR(Tabela1[[#This Row],[Fim da Bolsa ]])</f>
        <v>2017</v>
      </c>
      <c r="I24" s="11" t="s">
        <v>124</v>
      </c>
    </row>
    <row r="25" spans="1:9" x14ac:dyDescent="0.2">
      <c r="A25" s="40" t="s">
        <v>32</v>
      </c>
      <c r="B25" s="9" t="s">
        <v>109</v>
      </c>
      <c r="C25" s="32">
        <v>42186</v>
      </c>
      <c r="D25" s="32">
        <v>42916</v>
      </c>
      <c r="E25" s="7" t="s">
        <v>96</v>
      </c>
      <c r="F25" s="31">
        <f>ROUNDUP((Tabela1[[#This Row],[Fim da Bolsa ]]-Tabela1[[#This Row],[Início da Bolsa]])/365*12,0)</f>
        <v>24</v>
      </c>
      <c r="G25" s="31">
        <f>YEAR(Tabela1[[#This Row],[Início da Bolsa]])</f>
        <v>2015</v>
      </c>
      <c r="H25" s="31">
        <f>YEAR(Tabela1[[#This Row],[Fim da Bolsa ]])</f>
        <v>2017</v>
      </c>
      <c r="I25" s="11" t="s">
        <v>124</v>
      </c>
    </row>
    <row r="26" spans="1:9" x14ac:dyDescent="0.2">
      <c r="A26" s="40" t="s">
        <v>32</v>
      </c>
      <c r="B26" s="9" t="s">
        <v>67</v>
      </c>
      <c r="C26" s="32">
        <v>42186</v>
      </c>
      <c r="D26" s="32">
        <v>42916</v>
      </c>
      <c r="E26" s="7" t="s">
        <v>96</v>
      </c>
      <c r="F26" s="31">
        <f>ROUNDUP((Tabela1[[#This Row],[Fim da Bolsa ]]-Tabela1[[#This Row],[Início da Bolsa]])/365*12,0)</f>
        <v>24</v>
      </c>
      <c r="G26" s="31">
        <f>YEAR(Tabela1[[#This Row],[Início da Bolsa]])</f>
        <v>2015</v>
      </c>
      <c r="H26" s="31">
        <f>YEAR(Tabela1[[#This Row],[Fim da Bolsa ]])</f>
        <v>2017</v>
      </c>
      <c r="I26" s="11" t="s">
        <v>124</v>
      </c>
    </row>
    <row r="27" spans="1:9" x14ac:dyDescent="0.2">
      <c r="A27" s="40" t="s">
        <v>32</v>
      </c>
      <c r="B27" s="9" t="s">
        <v>110</v>
      </c>
      <c r="C27" s="32">
        <v>42278</v>
      </c>
      <c r="D27" s="32">
        <v>42916</v>
      </c>
      <c r="E27" s="7" t="s">
        <v>96</v>
      </c>
      <c r="F27" s="31">
        <f>ROUNDUP((Tabela1[[#This Row],[Fim da Bolsa ]]-Tabela1[[#This Row],[Início da Bolsa]])/365*12,0)</f>
        <v>21</v>
      </c>
      <c r="G27" s="31">
        <f>YEAR(Tabela1[[#This Row],[Início da Bolsa]])</f>
        <v>2015</v>
      </c>
      <c r="H27" s="31">
        <f>YEAR(Tabela1[[#This Row],[Fim da Bolsa ]])</f>
        <v>2017</v>
      </c>
      <c r="I27" s="11" t="s">
        <v>124</v>
      </c>
    </row>
    <row r="28" spans="1:9" x14ac:dyDescent="0.2">
      <c r="A28" s="50" t="s">
        <v>32</v>
      </c>
      <c r="B28" s="51" t="s">
        <v>10</v>
      </c>
      <c r="C28" s="52">
        <v>42917</v>
      </c>
      <c r="D28" s="52">
        <v>42917</v>
      </c>
      <c r="E28" s="53" t="s">
        <v>100</v>
      </c>
      <c r="F28" s="54">
        <f>ROUNDUP((Tabela1[[#This Row],[Fim da Bolsa ]]-Tabela1[[#This Row],[Início da Bolsa]])/365*12,0)</f>
        <v>0</v>
      </c>
      <c r="G28" s="54">
        <f>YEAR(Tabela1[[#This Row],[Início da Bolsa]])</f>
        <v>2017</v>
      </c>
      <c r="H28" s="54">
        <f>YEAR(Tabela1[[#This Row],[Fim da Bolsa ]])</f>
        <v>2017</v>
      </c>
      <c r="I28" s="54" t="s">
        <v>124</v>
      </c>
    </row>
    <row r="29" spans="1:9" x14ac:dyDescent="0.2">
      <c r="A29" s="40" t="s">
        <v>32</v>
      </c>
      <c r="B29" s="9" t="s">
        <v>8</v>
      </c>
      <c r="C29" s="32">
        <v>42339</v>
      </c>
      <c r="D29" s="32">
        <v>43069</v>
      </c>
      <c r="E29" s="7" t="s">
        <v>96</v>
      </c>
      <c r="F29" s="31">
        <f>ROUNDUP((Tabela1[[#This Row],[Fim da Bolsa ]]-Tabela1[[#This Row],[Início da Bolsa]])/365*12,0)</f>
        <v>24</v>
      </c>
      <c r="G29" s="31">
        <f>YEAR(Tabela1[[#This Row],[Início da Bolsa]])</f>
        <v>2015</v>
      </c>
      <c r="H29" s="31">
        <f>YEAR(Tabela1[[#This Row],[Fim da Bolsa ]])</f>
        <v>2017</v>
      </c>
      <c r="I29" s="11" t="s">
        <v>124</v>
      </c>
    </row>
    <row r="30" spans="1:9" x14ac:dyDescent="0.2">
      <c r="A30" s="50" t="s">
        <v>32</v>
      </c>
      <c r="B30" s="51" t="s">
        <v>7</v>
      </c>
      <c r="C30" s="52">
        <v>43070</v>
      </c>
      <c r="D30" s="52">
        <v>43131</v>
      </c>
      <c r="E30" s="53" t="s">
        <v>100</v>
      </c>
      <c r="F30" s="54">
        <f>ROUNDUP((Tabela1[[#This Row],[Fim da Bolsa ]]-Tabela1[[#This Row],[Início da Bolsa]])/365*12,0)</f>
        <v>3</v>
      </c>
      <c r="G30" s="54">
        <f>YEAR(Tabela1[[#This Row],[Início da Bolsa]])</f>
        <v>2017</v>
      </c>
      <c r="H30" s="54">
        <f>YEAR(Tabela1[[#This Row],[Fim da Bolsa ]])</f>
        <v>2018</v>
      </c>
      <c r="I30" s="54" t="s">
        <v>124</v>
      </c>
    </row>
    <row r="31" spans="1:9" x14ac:dyDescent="0.2">
      <c r="A31" s="40" t="s">
        <v>32</v>
      </c>
      <c r="B31" s="9" t="s">
        <v>4</v>
      </c>
      <c r="C31" s="32">
        <v>42552</v>
      </c>
      <c r="D31" s="32">
        <v>43281</v>
      </c>
      <c r="E31" s="7" t="s">
        <v>96</v>
      </c>
      <c r="F31" s="31">
        <f>ROUNDUP((Tabela1[[#This Row],[Fim da Bolsa ]]-Tabela1[[#This Row],[Início da Bolsa]])/365*12,0)</f>
        <v>24</v>
      </c>
      <c r="G31" s="31">
        <f>YEAR(Tabela1[[#This Row],[Início da Bolsa]])</f>
        <v>2016</v>
      </c>
      <c r="H31" s="31">
        <f>YEAR(Tabela1[[#This Row],[Fim da Bolsa ]])</f>
        <v>2018</v>
      </c>
      <c r="I31" s="11" t="s">
        <v>124</v>
      </c>
    </row>
    <row r="32" spans="1:9" x14ac:dyDescent="0.2">
      <c r="A32" s="40" t="s">
        <v>32</v>
      </c>
      <c r="B32" s="9" t="s">
        <v>64</v>
      </c>
      <c r="C32" s="32">
        <v>42552</v>
      </c>
      <c r="D32" s="32">
        <v>43281</v>
      </c>
      <c r="E32" s="7" t="s">
        <v>96</v>
      </c>
      <c r="F32" s="31">
        <f>ROUNDUP((Tabela1[[#This Row],[Fim da Bolsa ]]-Tabela1[[#This Row],[Início da Bolsa]])/365*12,0)</f>
        <v>24</v>
      </c>
      <c r="G32" s="31">
        <f>YEAR(Tabela1[[#This Row],[Início da Bolsa]])</f>
        <v>2016</v>
      </c>
      <c r="H32" s="31">
        <f>YEAR(Tabela1[[#This Row],[Fim da Bolsa ]])</f>
        <v>2018</v>
      </c>
      <c r="I32" s="11" t="s">
        <v>124</v>
      </c>
    </row>
    <row r="33" spans="1:9" x14ac:dyDescent="0.2">
      <c r="A33" s="40" t="s">
        <v>32</v>
      </c>
      <c r="B33" s="9" t="s">
        <v>34</v>
      </c>
      <c r="C33" s="32">
        <v>42552</v>
      </c>
      <c r="D33" s="32">
        <v>43281</v>
      </c>
      <c r="E33" s="7" t="s">
        <v>96</v>
      </c>
      <c r="F33" s="31">
        <f>ROUNDUP((Tabela1[[#This Row],[Fim da Bolsa ]]-Tabela1[[#This Row],[Início da Bolsa]])/365*12,0)</f>
        <v>24</v>
      </c>
      <c r="G33" s="31">
        <f>YEAR(Tabela1[[#This Row],[Início da Bolsa]])</f>
        <v>2016</v>
      </c>
      <c r="H33" s="31">
        <f>YEAR(Tabela1[[#This Row],[Fim da Bolsa ]])</f>
        <v>2018</v>
      </c>
      <c r="I33" s="11" t="s">
        <v>124</v>
      </c>
    </row>
    <row r="34" spans="1:9" x14ac:dyDescent="0.2">
      <c r="A34" s="40" t="s">
        <v>32</v>
      </c>
      <c r="B34" s="9" t="s">
        <v>113</v>
      </c>
      <c r="C34" s="32">
        <v>42736</v>
      </c>
      <c r="D34" s="32">
        <v>43465</v>
      </c>
      <c r="E34" s="7" t="s">
        <v>96</v>
      </c>
      <c r="F34" s="31">
        <f>ROUNDUP((Tabela1[[#This Row],[Fim da Bolsa ]]-Tabela1[[#This Row],[Início da Bolsa]])/365*12,0)</f>
        <v>24</v>
      </c>
      <c r="G34" s="31">
        <f>YEAR(Tabela1[[#This Row],[Início da Bolsa]])</f>
        <v>2017</v>
      </c>
      <c r="H34" s="31">
        <f>YEAR(Tabela1[[#This Row],[Fim da Bolsa ]])</f>
        <v>2018</v>
      </c>
      <c r="I34" s="11" t="s">
        <v>124</v>
      </c>
    </row>
    <row r="35" spans="1:9" x14ac:dyDescent="0.2">
      <c r="A35" s="40" t="s">
        <v>32</v>
      </c>
      <c r="B35" s="9" t="s">
        <v>114</v>
      </c>
      <c r="C35" s="32">
        <v>42736</v>
      </c>
      <c r="D35" s="32">
        <v>43465</v>
      </c>
      <c r="E35" s="7" t="s">
        <v>96</v>
      </c>
      <c r="F35" s="31">
        <f>ROUNDUP((Tabela1[[#This Row],[Fim da Bolsa ]]-Tabela1[[#This Row],[Início da Bolsa]])/365*12,0)</f>
        <v>24</v>
      </c>
      <c r="G35" s="31">
        <f>YEAR(Tabela1[[#This Row],[Início da Bolsa]])</f>
        <v>2017</v>
      </c>
      <c r="H35" s="31">
        <f>YEAR(Tabela1[[#This Row],[Fim da Bolsa ]])</f>
        <v>2018</v>
      </c>
      <c r="I35" s="11" t="s">
        <v>124</v>
      </c>
    </row>
    <row r="36" spans="1:9" x14ac:dyDescent="0.2">
      <c r="A36" s="40" t="s">
        <v>32</v>
      </c>
      <c r="B36" s="9" t="s">
        <v>26</v>
      </c>
      <c r="C36" s="32">
        <v>42736</v>
      </c>
      <c r="D36" s="32">
        <v>43465</v>
      </c>
      <c r="E36" s="7" t="s">
        <v>96</v>
      </c>
      <c r="F36" s="31">
        <f>ROUNDUP((Tabela1[[#This Row],[Fim da Bolsa ]]-Tabela1[[#This Row],[Início da Bolsa]])/365*12,0)</f>
        <v>24</v>
      </c>
      <c r="G36" s="31">
        <f>YEAR(Tabela1[[#This Row],[Início da Bolsa]])</f>
        <v>2017</v>
      </c>
      <c r="H36" s="31">
        <f>YEAR(Tabela1[[#This Row],[Fim da Bolsa ]])</f>
        <v>2018</v>
      </c>
      <c r="I36" s="11" t="s">
        <v>124</v>
      </c>
    </row>
    <row r="37" spans="1:9" x14ac:dyDescent="0.2">
      <c r="A37" s="40" t="s">
        <v>32</v>
      </c>
      <c r="B37" s="9" t="s">
        <v>116</v>
      </c>
      <c r="C37" s="32">
        <v>42917</v>
      </c>
      <c r="D37" s="32">
        <v>43617</v>
      </c>
      <c r="E37" s="7" t="s">
        <v>96</v>
      </c>
      <c r="F37" s="31">
        <f>ROUNDUP((Tabela1[[#This Row],[Fim da Bolsa ]]-Tabela1[[#This Row],[Início da Bolsa]])/365*12,0)</f>
        <v>24</v>
      </c>
      <c r="G37" s="31">
        <f>YEAR(Tabela1[[#This Row],[Início da Bolsa]])</f>
        <v>2017</v>
      </c>
      <c r="H37" s="31">
        <f>YEAR(Tabela1[[#This Row],[Fim da Bolsa ]])</f>
        <v>2019</v>
      </c>
      <c r="I37" s="11" t="s">
        <v>124</v>
      </c>
    </row>
    <row r="38" spans="1:9" x14ac:dyDescent="0.2">
      <c r="A38" s="40" t="s">
        <v>32</v>
      </c>
      <c r="B38" s="9" t="s">
        <v>115</v>
      </c>
      <c r="C38" s="32">
        <v>42917</v>
      </c>
      <c r="D38" s="32">
        <v>43646</v>
      </c>
      <c r="E38" s="7" t="s">
        <v>96</v>
      </c>
      <c r="F38" s="31">
        <f>ROUNDUP((Tabela1[[#This Row],[Fim da Bolsa ]]-Tabela1[[#This Row],[Início da Bolsa]])/365*12,0)</f>
        <v>24</v>
      </c>
      <c r="G38" s="31">
        <f>YEAR(Tabela1[[#This Row],[Início da Bolsa]])</f>
        <v>2017</v>
      </c>
      <c r="H38" s="31">
        <f>YEAR(Tabela1[[#This Row],[Fim da Bolsa ]])</f>
        <v>2019</v>
      </c>
      <c r="I38" s="11" t="s">
        <v>124</v>
      </c>
    </row>
    <row r="39" spans="1:9" x14ac:dyDescent="0.2">
      <c r="A39" s="40" t="s">
        <v>32</v>
      </c>
      <c r="B39" s="9" t="s">
        <v>117</v>
      </c>
      <c r="C39" s="32">
        <v>42948</v>
      </c>
      <c r="D39" s="32">
        <v>43646</v>
      </c>
      <c r="E39" s="7" t="s">
        <v>96</v>
      </c>
      <c r="F39" s="31">
        <f>ROUNDUP((Tabela1[[#This Row],[Fim da Bolsa ]]-Tabela1[[#This Row],[Início da Bolsa]])/365*12,0)</f>
        <v>23</v>
      </c>
      <c r="G39" s="31">
        <f>YEAR(Tabela1[[#This Row],[Início da Bolsa]])</f>
        <v>2017</v>
      </c>
      <c r="H39" s="31">
        <f>YEAR(Tabela1[[#This Row],[Fim da Bolsa ]])</f>
        <v>2019</v>
      </c>
      <c r="I39" s="11" t="s">
        <v>124</v>
      </c>
    </row>
    <row r="40" spans="1:9" x14ac:dyDescent="0.2">
      <c r="A40" s="40" t="s">
        <v>32</v>
      </c>
      <c r="B40" s="9" t="s">
        <v>118</v>
      </c>
      <c r="C40" s="32">
        <v>42948</v>
      </c>
      <c r="D40" s="32">
        <v>43677</v>
      </c>
      <c r="E40" s="7" t="s">
        <v>96</v>
      </c>
      <c r="F40" s="31">
        <f>ROUNDUP((Tabela1[[#This Row],[Fim da Bolsa ]]-Tabela1[[#This Row],[Início da Bolsa]])/365*12,0)</f>
        <v>24</v>
      </c>
      <c r="G40" s="31">
        <f>YEAR(Tabela1[[#This Row],[Início da Bolsa]])</f>
        <v>2017</v>
      </c>
      <c r="H40" s="31">
        <f>YEAR(Tabela1[[#This Row],[Fim da Bolsa ]])</f>
        <v>2019</v>
      </c>
      <c r="I40" s="11" t="s">
        <v>124</v>
      </c>
    </row>
    <row r="41" spans="1:9" x14ac:dyDescent="0.2">
      <c r="A41" s="40" t="s">
        <v>33</v>
      </c>
      <c r="B41" s="9" t="s">
        <v>111</v>
      </c>
      <c r="C41" s="32">
        <v>42309</v>
      </c>
      <c r="D41" s="32">
        <v>43769</v>
      </c>
      <c r="E41" s="7" t="s">
        <v>96</v>
      </c>
      <c r="F41" s="31">
        <f>ROUNDUP((Tabela1[[#This Row],[Fim da Bolsa ]]-Tabela1[[#This Row],[Início da Bolsa]])/365*12,0)</f>
        <v>48</v>
      </c>
      <c r="G41" s="31">
        <f>YEAR(Tabela1[[#This Row],[Início da Bolsa]])</f>
        <v>2015</v>
      </c>
      <c r="H41" s="31">
        <f>YEAR(Tabela1[[#This Row],[Fim da Bolsa ]])</f>
        <v>2019</v>
      </c>
      <c r="I41" s="11" t="s">
        <v>124</v>
      </c>
    </row>
    <row r="42" spans="1:9" x14ac:dyDescent="0.2">
      <c r="A42" s="40" t="s">
        <v>33</v>
      </c>
      <c r="B42" s="9" t="s">
        <v>93</v>
      </c>
      <c r="C42" s="32">
        <v>42309</v>
      </c>
      <c r="D42" s="32">
        <v>43769</v>
      </c>
      <c r="E42" s="7" t="s">
        <v>96</v>
      </c>
      <c r="F42" s="31">
        <f>ROUNDUP((Tabela1[[#This Row],[Fim da Bolsa ]]-Tabela1[[#This Row],[Início da Bolsa]])/365*12,0)</f>
        <v>48</v>
      </c>
      <c r="G42" s="31">
        <f>YEAR(Tabela1[[#This Row],[Início da Bolsa]])</f>
        <v>2015</v>
      </c>
      <c r="H42" s="31">
        <f>YEAR(Tabela1[[#This Row],[Fim da Bolsa ]])</f>
        <v>2019</v>
      </c>
      <c r="I42" s="11" t="s">
        <v>124</v>
      </c>
    </row>
    <row r="43" spans="1:9" x14ac:dyDescent="0.2">
      <c r="A43" s="40" t="s">
        <v>33</v>
      </c>
      <c r="B43" s="42" t="s">
        <v>94</v>
      </c>
      <c r="C43" s="32">
        <v>42309</v>
      </c>
      <c r="D43" s="32">
        <v>43769</v>
      </c>
      <c r="E43" s="7" t="s">
        <v>96</v>
      </c>
      <c r="F43" s="31">
        <f>ROUNDUP((Tabela1[[#This Row],[Fim da Bolsa ]]-Tabela1[[#This Row],[Início da Bolsa]])/365*12,0)</f>
        <v>48</v>
      </c>
      <c r="G43" s="31">
        <f>YEAR(Tabela1[[#This Row],[Início da Bolsa]])</f>
        <v>2015</v>
      </c>
      <c r="H43" s="31">
        <f>YEAR(Tabela1[[#This Row],[Fim da Bolsa ]])</f>
        <v>2019</v>
      </c>
      <c r="I43" s="11" t="s">
        <v>124</v>
      </c>
    </row>
    <row r="44" spans="1:9" x14ac:dyDescent="0.2">
      <c r="A44" s="40" t="s">
        <v>33</v>
      </c>
      <c r="B44" s="9" t="s">
        <v>21</v>
      </c>
      <c r="C44" s="32">
        <v>42309</v>
      </c>
      <c r="D44" s="32">
        <v>43769</v>
      </c>
      <c r="E44" s="7" t="s">
        <v>96</v>
      </c>
      <c r="F44" s="31">
        <f>ROUNDUP((Tabela1[[#This Row],[Fim da Bolsa ]]-Tabela1[[#This Row],[Início da Bolsa]])/365*12,0)</f>
        <v>48</v>
      </c>
      <c r="G44" s="31">
        <f>YEAR(Tabela1[[#This Row],[Início da Bolsa]])</f>
        <v>2015</v>
      </c>
      <c r="H44" s="31">
        <f>YEAR(Tabela1[[#This Row],[Fim da Bolsa ]])</f>
        <v>2019</v>
      </c>
      <c r="I44" s="11" t="s">
        <v>124</v>
      </c>
    </row>
    <row r="45" spans="1:9" x14ac:dyDescent="0.2">
      <c r="A45" s="40" t="s">
        <v>33</v>
      </c>
      <c r="B45" s="9" t="s">
        <v>101</v>
      </c>
      <c r="C45" s="32">
        <v>42309</v>
      </c>
      <c r="D45" s="32">
        <v>43769</v>
      </c>
      <c r="E45" s="7" t="s">
        <v>96</v>
      </c>
      <c r="F45" s="31">
        <f>ROUNDUP((Tabela1[[#This Row],[Fim da Bolsa ]]-Tabela1[[#This Row],[Início da Bolsa]])/365*12,0)</f>
        <v>48</v>
      </c>
      <c r="G45" s="31">
        <f>YEAR(Tabela1[[#This Row],[Início da Bolsa]])</f>
        <v>2015</v>
      </c>
      <c r="H45" s="31">
        <f>YEAR(Tabela1[[#This Row],[Fim da Bolsa ]])</f>
        <v>2019</v>
      </c>
      <c r="I45" s="11" t="s">
        <v>124</v>
      </c>
    </row>
    <row r="46" spans="1:9" x14ac:dyDescent="0.2">
      <c r="A46" s="40" t="s">
        <v>33</v>
      </c>
      <c r="B46" s="9" t="s">
        <v>18</v>
      </c>
      <c r="C46" s="32">
        <v>42309</v>
      </c>
      <c r="D46" s="32">
        <v>43769</v>
      </c>
      <c r="E46" s="7" t="s">
        <v>96</v>
      </c>
      <c r="F46" s="31">
        <f>ROUNDUP((Tabela1[[#This Row],[Fim da Bolsa ]]-Tabela1[[#This Row],[Início da Bolsa]])/365*12,0)</f>
        <v>48</v>
      </c>
      <c r="G46" s="31">
        <f>YEAR(Tabela1[[#This Row],[Início da Bolsa]])</f>
        <v>2015</v>
      </c>
      <c r="H46" s="31">
        <f>YEAR(Tabela1[[#This Row],[Fim da Bolsa ]])</f>
        <v>2019</v>
      </c>
      <c r="I46" s="11" t="s">
        <v>124</v>
      </c>
    </row>
    <row r="47" spans="1:9" x14ac:dyDescent="0.2">
      <c r="A47" s="40" t="s">
        <v>33</v>
      </c>
      <c r="B47" s="9" t="s">
        <v>85</v>
      </c>
      <c r="C47" s="32">
        <v>42309</v>
      </c>
      <c r="D47" s="32">
        <v>43769</v>
      </c>
      <c r="E47" s="7" t="s">
        <v>96</v>
      </c>
      <c r="F47" s="31">
        <f>ROUNDUP((Tabela1[[#This Row],[Fim da Bolsa ]]-Tabela1[[#This Row],[Início da Bolsa]])/365*12,0)</f>
        <v>48</v>
      </c>
      <c r="G47" s="31">
        <f>YEAR(Tabela1[[#This Row],[Início da Bolsa]])</f>
        <v>2015</v>
      </c>
      <c r="H47" s="31">
        <f>YEAR(Tabela1[[#This Row],[Fim da Bolsa ]])</f>
        <v>2019</v>
      </c>
      <c r="I47" s="11" t="s">
        <v>124</v>
      </c>
    </row>
    <row r="48" spans="1:9" x14ac:dyDescent="0.2">
      <c r="A48" s="40" t="s">
        <v>33</v>
      </c>
      <c r="B48" s="9" t="s">
        <v>19</v>
      </c>
      <c r="C48" s="32">
        <v>42309</v>
      </c>
      <c r="D48" s="32">
        <v>43769</v>
      </c>
      <c r="E48" s="7" t="s">
        <v>96</v>
      </c>
      <c r="F48" s="31">
        <f>ROUNDUP((Tabela1[[#This Row],[Fim da Bolsa ]]-Tabela1[[#This Row],[Início da Bolsa]])/365*12,0)</f>
        <v>48</v>
      </c>
      <c r="G48" s="31">
        <f>YEAR(Tabela1[[#This Row],[Início da Bolsa]])</f>
        <v>2015</v>
      </c>
      <c r="H48" s="31">
        <f>YEAR(Tabela1[[#This Row],[Fim da Bolsa ]])</f>
        <v>2019</v>
      </c>
      <c r="I48" s="11" t="s">
        <v>124</v>
      </c>
    </row>
    <row r="49" spans="1:9" x14ac:dyDescent="0.2">
      <c r="A49" s="40" t="s">
        <v>33</v>
      </c>
      <c r="B49" s="9" t="s">
        <v>112</v>
      </c>
      <c r="C49" s="32">
        <v>42309</v>
      </c>
      <c r="D49" s="32">
        <v>43769</v>
      </c>
      <c r="E49" s="7" t="s">
        <v>96</v>
      </c>
      <c r="F49" s="31">
        <f>ROUNDUP((Tabela1[[#This Row],[Fim da Bolsa ]]-Tabela1[[#This Row],[Início da Bolsa]])/365*12,0)</f>
        <v>48</v>
      </c>
      <c r="G49" s="31">
        <f>YEAR(Tabela1[[#This Row],[Início da Bolsa]])</f>
        <v>2015</v>
      </c>
      <c r="H49" s="31">
        <f>YEAR(Tabela1[[#This Row],[Fim da Bolsa ]])</f>
        <v>2019</v>
      </c>
      <c r="I49" s="11" t="s">
        <v>124</v>
      </c>
    </row>
    <row r="50" spans="1:9" x14ac:dyDescent="0.2">
      <c r="A50" s="40" t="s">
        <v>33</v>
      </c>
      <c r="B50" s="9" t="s">
        <v>27</v>
      </c>
      <c r="C50" s="32">
        <v>42309</v>
      </c>
      <c r="D50" s="32">
        <v>43769</v>
      </c>
      <c r="E50" s="7" t="s">
        <v>96</v>
      </c>
      <c r="F50" s="31">
        <f>ROUNDUP((Tabela1[[#This Row],[Fim da Bolsa ]]-Tabela1[[#This Row],[Início da Bolsa]])/365*12,0)</f>
        <v>48</v>
      </c>
      <c r="G50" s="31">
        <f>YEAR(Tabela1[[#This Row],[Início da Bolsa]])</f>
        <v>2015</v>
      </c>
      <c r="H50" s="31">
        <f>YEAR(Tabela1[[#This Row],[Fim da Bolsa ]])</f>
        <v>2019</v>
      </c>
      <c r="I50" s="11" t="s">
        <v>124</v>
      </c>
    </row>
    <row r="51" spans="1:9" x14ac:dyDescent="0.2">
      <c r="A51" s="40" t="s">
        <v>33</v>
      </c>
      <c r="B51" s="9" t="s">
        <v>120</v>
      </c>
      <c r="C51" s="32">
        <v>42309</v>
      </c>
      <c r="D51" s="32">
        <v>43769</v>
      </c>
      <c r="E51" s="7" t="s">
        <v>96</v>
      </c>
      <c r="F51" s="31">
        <f>ROUNDUP((Tabela1[[#This Row],[Fim da Bolsa ]]-Tabela1[[#This Row],[Início da Bolsa]])/365*12,0)</f>
        <v>48</v>
      </c>
      <c r="G51" s="31">
        <f>YEAR(Tabela1[[#This Row],[Início da Bolsa]])</f>
        <v>2015</v>
      </c>
      <c r="H51" s="31">
        <f>YEAR(Tabela1[[#This Row],[Fim da Bolsa ]])</f>
        <v>2019</v>
      </c>
      <c r="I51" s="11" t="s">
        <v>124</v>
      </c>
    </row>
    <row r="52" spans="1:9" x14ac:dyDescent="0.2">
      <c r="A52" s="40" t="s">
        <v>32</v>
      </c>
      <c r="B52" s="9" t="s">
        <v>24</v>
      </c>
      <c r="C52" s="32">
        <v>43313</v>
      </c>
      <c r="D52" s="32">
        <v>43769</v>
      </c>
      <c r="E52" s="7" t="s">
        <v>96</v>
      </c>
      <c r="F52" s="31">
        <f>ROUNDUP((Tabela1[[#This Row],[Fim da Bolsa ]]-Tabela1[[#This Row],[Início da Bolsa]])/365*12,0)</f>
        <v>15</v>
      </c>
      <c r="G52" s="31">
        <f>YEAR(Tabela1[[#This Row],[Início da Bolsa]])</f>
        <v>2018</v>
      </c>
      <c r="H52" s="31">
        <f>YEAR(Tabela1[[#This Row],[Fim da Bolsa ]])</f>
        <v>2019</v>
      </c>
      <c r="I52" s="11" t="s">
        <v>124</v>
      </c>
    </row>
    <row r="53" spans="1:9" x14ac:dyDescent="0.2">
      <c r="A53" s="40" t="s">
        <v>33</v>
      </c>
      <c r="B53" s="9" t="s">
        <v>17</v>
      </c>
      <c r="C53" s="32">
        <v>42339</v>
      </c>
      <c r="D53" s="32">
        <v>43799</v>
      </c>
      <c r="E53" s="7" t="s">
        <v>96</v>
      </c>
      <c r="F53" s="31">
        <f>ROUNDUP((Tabela1[[#This Row],[Fim da Bolsa ]]-Tabela1[[#This Row],[Início da Bolsa]])/365*12,0)</f>
        <v>48</v>
      </c>
      <c r="G53" s="31">
        <f>YEAR(Tabela1[[#This Row],[Início da Bolsa]])</f>
        <v>2015</v>
      </c>
      <c r="H53" s="31">
        <f>YEAR(Tabela1[[#This Row],[Fim da Bolsa ]])</f>
        <v>2019</v>
      </c>
      <c r="I53" s="11" t="s">
        <v>124</v>
      </c>
    </row>
    <row r="54" spans="1:9" x14ac:dyDescent="0.2">
      <c r="A54" s="40" t="s">
        <v>32</v>
      </c>
      <c r="B54" s="9" t="s">
        <v>121</v>
      </c>
      <c r="C54" s="32">
        <v>43647</v>
      </c>
      <c r="D54" s="32">
        <v>43799</v>
      </c>
      <c r="E54" s="32" t="s">
        <v>96</v>
      </c>
      <c r="F54" s="31">
        <f>ROUNDUP((Tabela1[[#This Row],[Fim da Bolsa ]]-Tabela1[[#This Row],[Início da Bolsa]])/365*12,0)</f>
        <v>5</v>
      </c>
      <c r="G54" s="31">
        <f>YEAR(Tabela1[[#This Row],[Início da Bolsa]])</f>
        <v>2019</v>
      </c>
      <c r="H54" s="31">
        <f>YEAR(Tabela1[[#This Row],[Fim da Bolsa ]])</f>
        <v>2019</v>
      </c>
      <c r="I54" s="11" t="s">
        <v>124</v>
      </c>
    </row>
    <row r="55" spans="1:9" x14ac:dyDescent="0.2">
      <c r="A55" s="40" t="s">
        <v>32</v>
      </c>
      <c r="B55" s="9" t="s">
        <v>56</v>
      </c>
      <c r="C55" s="32">
        <v>43647</v>
      </c>
      <c r="D55" s="32">
        <v>43830</v>
      </c>
      <c r="E55" s="32" t="s">
        <v>96</v>
      </c>
      <c r="F55" s="31">
        <f>ROUNDUP((Tabela1[[#This Row],[Fim da Bolsa ]]-Tabela1[[#This Row],[Início da Bolsa]])/365*12,0)</f>
        <v>7</v>
      </c>
      <c r="G55" s="31">
        <f>YEAR(Tabela1[[#This Row],[Início da Bolsa]])</f>
        <v>2019</v>
      </c>
      <c r="H55" s="31">
        <f>YEAR(Tabela1[[#This Row],[Fim da Bolsa ]])</f>
        <v>2019</v>
      </c>
      <c r="I55" s="11" t="s">
        <v>124</v>
      </c>
    </row>
    <row r="56" spans="1:9" x14ac:dyDescent="0.2">
      <c r="A56" s="40" t="s">
        <v>32</v>
      </c>
      <c r="B56" s="9" t="s">
        <v>119</v>
      </c>
      <c r="C56" s="32">
        <v>43132</v>
      </c>
      <c r="D56" s="32">
        <v>43861</v>
      </c>
      <c r="E56" s="7" t="s">
        <v>96</v>
      </c>
      <c r="F56" s="31">
        <f>ROUNDUP((Tabela1[[#This Row],[Fim da Bolsa ]]-Tabela1[[#This Row],[Início da Bolsa]])/365*12,0)</f>
        <v>24</v>
      </c>
      <c r="G56" s="31">
        <f>YEAR(Tabela1[[#This Row],[Início da Bolsa]])</f>
        <v>2018</v>
      </c>
      <c r="H56" s="31">
        <f>YEAR(Tabela1[[#This Row],[Fim da Bolsa ]])</f>
        <v>2020</v>
      </c>
      <c r="I56" s="11" t="s">
        <v>124</v>
      </c>
    </row>
    <row r="57" spans="1:9" x14ac:dyDescent="0.2">
      <c r="A57" s="40" t="s">
        <v>32</v>
      </c>
      <c r="B57" s="9" t="s">
        <v>70</v>
      </c>
      <c r="C57" s="32">
        <v>43647</v>
      </c>
      <c r="D57" s="32">
        <v>43861</v>
      </c>
      <c r="E57" s="32" t="s">
        <v>96</v>
      </c>
      <c r="F57" s="31">
        <f>ROUNDUP((Tabela1[[#This Row],[Fim da Bolsa ]]-Tabela1[[#This Row],[Início da Bolsa]])/365*12,0)</f>
        <v>8</v>
      </c>
      <c r="G57" s="31">
        <f>YEAR(Tabela1[[#This Row],[Início da Bolsa]])</f>
        <v>2019</v>
      </c>
      <c r="H57" s="31">
        <f>YEAR(Tabela1[[#This Row],[Fim da Bolsa ]])</f>
        <v>2020</v>
      </c>
      <c r="I57" s="11" t="s">
        <v>124</v>
      </c>
    </row>
    <row r="58" spans="1:9" x14ac:dyDescent="0.2">
      <c r="A58" s="8" t="s">
        <v>36</v>
      </c>
      <c r="B58" s="9" t="s">
        <v>30</v>
      </c>
      <c r="C58" s="32">
        <v>42736</v>
      </c>
      <c r="D58" s="32">
        <v>43889</v>
      </c>
      <c r="E58" s="7" t="s">
        <v>95</v>
      </c>
      <c r="F58" s="31">
        <f>ROUNDUP((Tabela1[[#This Row],[Fim da Bolsa ]]-Tabela1[[#This Row],[Início da Bolsa]])/365*12,0)</f>
        <v>38</v>
      </c>
      <c r="G58" s="31">
        <f>YEAR(Tabela1[[#This Row],[Início da Bolsa]])</f>
        <v>2017</v>
      </c>
      <c r="H58" s="31">
        <f>YEAR(Tabela1[[#This Row],[Fim da Bolsa ]])</f>
        <v>2020</v>
      </c>
      <c r="I58" s="11" t="s">
        <v>95</v>
      </c>
    </row>
    <row r="59" spans="1:9" x14ac:dyDescent="0.2">
      <c r="A59" s="50" t="s">
        <v>32</v>
      </c>
      <c r="B59" s="51" t="s">
        <v>51</v>
      </c>
      <c r="C59" s="52">
        <v>43466</v>
      </c>
      <c r="D59" s="52">
        <v>43890</v>
      </c>
      <c r="E59" s="53" t="s">
        <v>100</v>
      </c>
      <c r="F59" s="54">
        <f>ROUNDUP((Tabela1[[#This Row],[Fim da Bolsa ]]-Tabela1[[#This Row],[Início da Bolsa]])/365*12,0)</f>
        <v>14</v>
      </c>
      <c r="G59" s="54">
        <f>YEAR(Tabela1[[#This Row],[Início da Bolsa]])</f>
        <v>2019</v>
      </c>
      <c r="H59" s="54">
        <f>YEAR(Tabela1[[#This Row],[Fim da Bolsa ]])</f>
        <v>2020</v>
      </c>
      <c r="I59" s="54" t="s">
        <v>124</v>
      </c>
    </row>
    <row r="60" spans="1:9" x14ac:dyDescent="0.2">
      <c r="A60" s="40" t="s">
        <v>32</v>
      </c>
      <c r="B60" s="9" t="s">
        <v>14</v>
      </c>
      <c r="C60" s="32">
        <v>43313</v>
      </c>
      <c r="D60" s="32">
        <v>43921</v>
      </c>
      <c r="E60" s="7" t="s">
        <v>96</v>
      </c>
      <c r="F60" s="31">
        <f>ROUNDUP((Tabela1[[#This Row],[Fim da Bolsa ]]-Tabela1[[#This Row],[Início da Bolsa]])/365*12,0)</f>
        <v>20</v>
      </c>
      <c r="G60" s="31">
        <f>YEAR(Tabela1[[#This Row],[Início da Bolsa]])</f>
        <v>2018</v>
      </c>
      <c r="H60" s="31">
        <f>YEAR(Tabela1[[#This Row],[Fim da Bolsa ]])</f>
        <v>2020</v>
      </c>
      <c r="I60" s="11" t="s">
        <v>124</v>
      </c>
    </row>
    <row r="61" spans="1:9" x14ac:dyDescent="0.2">
      <c r="A61" s="40" t="s">
        <v>32</v>
      </c>
      <c r="B61" s="9" t="s">
        <v>13</v>
      </c>
      <c r="C61" s="32">
        <v>43313</v>
      </c>
      <c r="D61" s="32">
        <v>44043</v>
      </c>
      <c r="E61" s="7" t="s">
        <v>96</v>
      </c>
      <c r="F61" s="31">
        <f>ROUNDUP((Tabela1[[#This Row],[Fim da Bolsa ]]-Tabela1[[#This Row],[Início da Bolsa]])/365*12,0)</f>
        <v>24</v>
      </c>
      <c r="G61" s="31">
        <f>YEAR(Tabela1[[#This Row],[Início da Bolsa]])</f>
        <v>2018</v>
      </c>
      <c r="H61" s="31">
        <f>YEAR(Tabela1[[#This Row],[Fim da Bolsa ]])</f>
        <v>2020</v>
      </c>
      <c r="I61" s="11" t="s">
        <v>124</v>
      </c>
    </row>
    <row r="62" spans="1:9" x14ac:dyDescent="0.2">
      <c r="A62" s="50" t="s">
        <v>32</v>
      </c>
      <c r="B62" s="51" t="s">
        <v>71</v>
      </c>
      <c r="C62" s="52">
        <v>43983</v>
      </c>
      <c r="D62" s="52">
        <v>44196</v>
      </c>
      <c r="E62" s="52" t="s">
        <v>100</v>
      </c>
      <c r="F62" s="54">
        <f>ROUNDUP((Tabela1[[#This Row],[Fim da Bolsa ]]-Tabela1[[#This Row],[Início da Bolsa]])/365*12,0)</f>
        <v>8</v>
      </c>
      <c r="G62" s="54">
        <f>YEAR(Tabela1[[#This Row],[Início da Bolsa]])</f>
        <v>2020</v>
      </c>
      <c r="H62" s="54">
        <f>YEAR(Tabela1[[#This Row],[Fim da Bolsa ]])</f>
        <v>2020</v>
      </c>
      <c r="I62" s="54" t="s">
        <v>124</v>
      </c>
    </row>
    <row r="63" spans="1:9" x14ac:dyDescent="0.2">
      <c r="A63" s="40" t="s">
        <v>32</v>
      </c>
      <c r="B63" s="9" t="s">
        <v>50</v>
      </c>
      <c r="C63" s="32">
        <v>43497</v>
      </c>
      <c r="D63" s="32">
        <v>44227</v>
      </c>
      <c r="E63" s="7" t="s">
        <v>96</v>
      </c>
      <c r="F63" s="31">
        <f>ROUNDUP((Tabela1[[#This Row],[Fim da Bolsa ]]-Tabela1[[#This Row],[Início da Bolsa]])/365*12,0)</f>
        <v>24</v>
      </c>
      <c r="G63" s="31">
        <f>YEAR(Tabela1[[#This Row],[Início da Bolsa]])</f>
        <v>2019</v>
      </c>
      <c r="H63" s="31">
        <f>YEAR(Tabela1[[#This Row],[Fim da Bolsa ]])</f>
        <v>2021</v>
      </c>
      <c r="I63" s="11" t="s">
        <v>124</v>
      </c>
    </row>
    <row r="64" spans="1:9" x14ac:dyDescent="0.2">
      <c r="A64" s="40" t="s">
        <v>32</v>
      </c>
      <c r="B64" s="9" t="s">
        <v>122</v>
      </c>
      <c r="C64" s="32">
        <v>43770</v>
      </c>
      <c r="D64" s="32">
        <v>44227</v>
      </c>
      <c r="E64" s="32" t="s">
        <v>96</v>
      </c>
      <c r="F64" s="31">
        <f>ROUNDUP((Tabela1[[#This Row],[Fim da Bolsa ]]-Tabela1[[#This Row],[Início da Bolsa]])/365*12,0)</f>
        <v>16</v>
      </c>
      <c r="G64" s="31">
        <f>YEAR(Tabela1[[#This Row],[Início da Bolsa]])</f>
        <v>2019</v>
      </c>
      <c r="H64" s="31">
        <f>YEAR(Tabela1[[#This Row],[Fim da Bolsa ]])</f>
        <v>2021</v>
      </c>
      <c r="I64" s="11" t="s">
        <v>124</v>
      </c>
    </row>
    <row r="65" spans="1:9" x14ac:dyDescent="0.2">
      <c r="A65" s="40" t="s">
        <v>32</v>
      </c>
      <c r="B65" s="9" t="s">
        <v>49</v>
      </c>
      <c r="C65" s="32">
        <v>43556</v>
      </c>
      <c r="D65" s="32">
        <v>44255</v>
      </c>
      <c r="E65" s="7" t="s">
        <v>96</v>
      </c>
      <c r="F65" s="31">
        <f>ROUNDUP((Tabela1[[#This Row],[Fim da Bolsa ]]-Tabela1[[#This Row],[Início da Bolsa]])/365*12,0)</f>
        <v>23</v>
      </c>
      <c r="G65" s="31">
        <f>YEAR(Tabela1[[#This Row],[Início da Bolsa]])</f>
        <v>2019</v>
      </c>
      <c r="H65" s="31">
        <f>YEAR(Tabela1[[#This Row],[Fim da Bolsa ]])</f>
        <v>2021</v>
      </c>
      <c r="I65" s="11" t="s">
        <v>124</v>
      </c>
    </row>
    <row r="66" spans="1:9" x14ac:dyDescent="0.2">
      <c r="A66" s="40" t="s">
        <v>32</v>
      </c>
      <c r="B66" s="9" t="s">
        <v>52</v>
      </c>
      <c r="C66" s="32">
        <v>43678</v>
      </c>
      <c r="D66" s="32">
        <v>44408</v>
      </c>
      <c r="E66" s="32" t="s">
        <v>96</v>
      </c>
      <c r="F66" s="31">
        <f>ROUNDUP((Tabela1[[#This Row],[Fim da Bolsa ]]-Tabela1[[#This Row],[Início da Bolsa]])/365*12,0)</f>
        <v>24</v>
      </c>
      <c r="G66" s="31">
        <f>YEAR(Tabela1[[#This Row],[Início da Bolsa]])</f>
        <v>2019</v>
      </c>
      <c r="H66" s="31">
        <f>YEAR(Tabela1[[#This Row],[Fim da Bolsa ]])</f>
        <v>2021</v>
      </c>
      <c r="I66" s="11" t="s">
        <v>124</v>
      </c>
    </row>
    <row r="67" spans="1:9" x14ac:dyDescent="0.2">
      <c r="A67" s="40" t="s">
        <v>32</v>
      </c>
      <c r="B67" s="9" t="s">
        <v>54</v>
      </c>
      <c r="C67" s="32">
        <v>43862</v>
      </c>
      <c r="D67" s="32">
        <v>44592</v>
      </c>
      <c r="E67" s="32" t="s">
        <v>96</v>
      </c>
      <c r="F67" s="31">
        <f>ROUNDUP((Tabela1[[#This Row],[Fim da Bolsa ]]-Tabela1[[#This Row],[Início da Bolsa]])/365*12,0)</f>
        <v>24</v>
      </c>
      <c r="G67" s="31">
        <f>YEAR(Tabela1[[#This Row],[Início da Bolsa]])</f>
        <v>2020</v>
      </c>
      <c r="H67" s="31">
        <f>YEAR(Tabela1[[#This Row],[Fim da Bolsa ]])</f>
        <v>2022</v>
      </c>
      <c r="I67" s="11" t="s">
        <v>124</v>
      </c>
    </row>
    <row r="68" spans="1:9" x14ac:dyDescent="0.2">
      <c r="A68" s="40" t="s">
        <v>32</v>
      </c>
      <c r="B68" s="9" t="s">
        <v>55</v>
      </c>
      <c r="C68" s="32">
        <v>43862</v>
      </c>
      <c r="D68" s="32">
        <v>44592</v>
      </c>
      <c r="E68" s="32" t="s">
        <v>96</v>
      </c>
      <c r="F68" s="31">
        <f>ROUNDUP((Tabela1[[#This Row],[Fim da Bolsa ]]-Tabela1[[#This Row],[Início da Bolsa]])/365*12,0)</f>
        <v>24</v>
      </c>
      <c r="G68" s="31">
        <f>YEAR(Tabela1[[#This Row],[Início da Bolsa]])</f>
        <v>2020</v>
      </c>
      <c r="H68" s="31">
        <f>YEAR(Tabela1[[#This Row],[Fim da Bolsa ]])</f>
        <v>2022</v>
      </c>
      <c r="I68" s="11" t="s">
        <v>124</v>
      </c>
    </row>
    <row r="69" spans="1:9" x14ac:dyDescent="0.2">
      <c r="A69" s="55" t="s">
        <v>32</v>
      </c>
      <c r="B69" s="56" t="s">
        <v>57</v>
      </c>
      <c r="C69" s="49">
        <v>43862</v>
      </c>
      <c r="D69" s="49">
        <v>44592</v>
      </c>
      <c r="E69" s="49"/>
      <c r="F69" s="48">
        <f>ROUNDUP((Tabela1[[#This Row],[Fim da Bolsa ]]-Tabela1[[#This Row],[Início da Bolsa]])/365*12,0)</f>
        <v>24</v>
      </c>
      <c r="G69" s="48">
        <f>YEAR(Tabela1[[#This Row],[Início da Bolsa]])</f>
        <v>2020</v>
      </c>
      <c r="H69" s="48">
        <f>YEAR(Tabela1[[#This Row],[Fim da Bolsa ]])</f>
        <v>2022</v>
      </c>
      <c r="I69" s="48"/>
    </row>
    <row r="70" spans="1:9" x14ac:dyDescent="0.2">
      <c r="A70" s="40" t="s">
        <v>32</v>
      </c>
      <c r="B70" s="9" t="s">
        <v>53</v>
      </c>
      <c r="C70" s="32">
        <v>43862</v>
      </c>
      <c r="D70" s="32">
        <v>44592</v>
      </c>
      <c r="E70" s="32" t="s">
        <v>96</v>
      </c>
      <c r="F70" s="31">
        <f>ROUNDUP((Tabela1[[#This Row],[Fim da Bolsa ]]-Tabela1[[#This Row],[Início da Bolsa]])/365*12,0)</f>
        <v>24</v>
      </c>
      <c r="G70" s="31">
        <f>YEAR(Tabela1[[#This Row],[Início da Bolsa]])</f>
        <v>2020</v>
      </c>
      <c r="H70" s="31">
        <f>YEAR(Tabela1[[#This Row],[Fim da Bolsa ]])</f>
        <v>2022</v>
      </c>
      <c r="I70" s="11" t="s">
        <v>124</v>
      </c>
    </row>
    <row r="71" spans="1:9" x14ac:dyDescent="0.2">
      <c r="A71" s="8" t="s">
        <v>32</v>
      </c>
      <c r="B71" s="9" t="s">
        <v>69</v>
      </c>
      <c r="C71" s="32">
        <v>43891</v>
      </c>
      <c r="D71" s="32">
        <v>44592</v>
      </c>
      <c r="E71" s="32" t="s">
        <v>96</v>
      </c>
      <c r="F71" s="31">
        <f>ROUNDUP((Tabela1[[#This Row],[Fim da Bolsa ]]-Tabela1[[#This Row],[Início da Bolsa]])/365*12,0)</f>
        <v>24</v>
      </c>
      <c r="G71" s="31">
        <f>YEAR(Tabela1[[#This Row],[Início da Bolsa]])</f>
        <v>2020</v>
      </c>
      <c r="H71" s="31">
        <f>YEAR(Tabela1[[#This Row],[Fim da Bolsa ]])</f>
        <v>2022</v>
      </c>
      <c r="I71" s="11" t="s">
        <v>124</v>
      </c>
    </row>
    <row r="72" spans="1:9" x14ac:dyDescent="0.2">
      <c r="A72" s="55" t="s">
        <v>32</v>
      </c>
      <c r="B72" s="56" t="s">
        <v>72</v>
      </c>
      <c r="C72" s="49">
        <v>43891</v>
      </c>
      <c r="D72" s="49">
        <v>44592</v>
      </c>
      <c r="E72" s="49"/>
      <c r="F72" s="48">
        <f>ROUNDUP((Tabela1[[#This Row],[Fim da Bolsa ]]-Tabela1[[#This Row],[Início da Bolsa]])/365*12,0)</f>
        <v>24</v>
      </c>
      <c r="G72" s="48">
        <f>YEAR(Tabela1[[#This Row],[Início da Bolsa]])</f>
        <v>2020</v>
      </c>
      <c r="H72" s="48">
        <f>YEAR(Tabela1[[#This Row],[Fim da Bolsa ]])</f>
        <v>2022</v>
      </c>
      <c r="I72" s="48"/>
    </row>
    <row r="73" spans="1:9" x14ac:dyDescent="0.2">
      <c r="A73" s="55" t="s">
        <v>32</v>
      </c>
      <c r="B73" s="56" t="s">
        <v>68</v>
      </c>
      <c r="C73" s="49">
        <v>43891</v>
      </c>
      <c r="D73" s="49">
        <v>44620</v>
      </c>
      <c r="E73" s="49"/>
      <c r="F73" s="48">
        <f>ROUNDUP((Tabela1[[#This Row],[Fim da Bolsa ]]-Tabela1[[#This Row],[Início da Bolsa]])/365*12,0)</f>
        <v>24</v>
      </c>
      <c r="G73" s="48">
        <f>YEAR(Tabela1[[#This Row],[Início da Bolsa]])</f>
        <v>2020</v>
      </c>
      <c r="H73" s="48">
        <f>YEAR(Tabela1[[#This Row],[Fim da Bolsa ]])</f>
        <v>2022</v>
      </c>
      <c r="I73" s="48"/>
    </row>
    <row r="74" spans="1:9" x14ac:dyDescent="0.2">
      <c r="A74" s="8" t="s">
        <v>32</v>
      </c>
      <c r="B74" s="9" t="s">
        <v>78</v>
      </c>
      <c r="C74" s="32">
        <v>44075</v>
      </c>
      <c r="D74" s="32">
        <v>44773</v>
      </c>
      <c r="F74" s="31">
        <f>ROUNDUP((Tabela1[[#This Row],[Fim da Bolsa ]]-Tabela1[[#This Row],[Início da Bolsa]])/365*12,0)</f>
        <v>23</v>
      </c>
      <c r="G74" s="31">
        <f>YEAR(Tabela1[[#This Row],[Início da Bolsa]])</f>
        <v>2020</v>
      </c>
      <c r="H74" s="31">
        <f>YEAR(Tabela1[[#This Row],[Fim da Bolsa ]])</f>
        <v>2022</v>
      </c>
      <c r="I74" s="11"/>
    </row>
    <row r="75" spans="1:9" x14ac:dyDescent="0.2">
      <c r="A75" s="8" t="s">
        <v>32</v>
      </c>
      <c r="B75" s="9" t="s">
        <v>75</v>
      </c>
      <c r="C75" s="32">
        <v>44256</v>
      </c>
      <c r="D75" s="32">
        <v>44985</v>
      </c>
      <c r="F75" s="31">
        <f>ROUNDUP((Tabela1[[#This Row],[Fim da Bolsa ]]-Tabela1[[#This Row],[Início da Bolsa]])/365*12,0)</f>
        <v>24</v>
      </c>
      <c r="G75" s="31">
        <f>YEAR(Tabela1[[#This Row],[Início da Bolsa]])</f>
        <v>2021</v>
      </c>
      <c r="H75" s="31">
        <f>YEAR(Tabela1[[#This Row],[Fim da Bolsa ]])</f>
        <v>2023</v>
      </c>
      <c r="I75" s="11"/>
    </row>
    <row r="76" spans="1:9" x14ac:dyDescent="0.2">
      <c r="A76" s="8" t="s">
        <v>32</v>
      </c>
      <c r="B76" s="9" t="s">
        <v>76</v>
      </c>
      <c r="C76" s="32">
        <v>44256</v>
      </c>
      <c r="D76" s="32">
        <v>44985</v>
      </c>
      <c r="F76" s="31">
        <f>ROUNDUP((Tabela1[[#This Row],[Fim da Bolsa ]]-Tabela1[[#This Row],[Início da Bolsa]])/365*12,0)</f>
        <v>24</v>
      </c>
      <c r="G76" s="31">
        <f>YEAR(Tabela1[[#This Row],[Início da Bolsa]])</f>
        <v>2021</v>
      </c>
      <c r="H76" s="31">
        <f>YEAR(Tabela1[[#This Row],[Fim da Bolsa ]])</f>
        <v>2023</v>
      </c>
      <c r="I76" s="11"/>
    </row>
    <row r="77" spans="1:9" x14ac:dyDescent="0.2">
      <c r="A77" s="8" t="s">
        <v>32</v>
      </c>
      <c r="B77" s="9" t="s">
        <v>77</v>
      </c>
      <c r="C77" s="32">
        <v>44256</v>
      </c>
      <c r="D77" s="32">
        <v>44985</v>
      </c>
      <c r="F77" s="31">
        <f>ROUNDUP((Tabela1[[#This Row],[Fim da Bolsa ]]-Tabela1[[#This Row],[Início da Bolsa]])/365*12,0)</f>
        <v>24</v>
      </c>
      <c r="G77" s="31">
        <f>YEAR(Tabela1[[#This Row],[Início da Bolsa]])</f>
        <v>2021</v>
      </c>
      <c r="H77" s="31">
        <f>YEAR(Tabela1[[#This Row],[Fim da Bolsa ]])</f>
        <v>2023</v>
      </c>
      <c r="I77" s="11"/>
    </row>
    <row r="78" spans="1:9" x14ac:dyDescent="0.2">
      <c r="A78" s="8" t="s">
        <v>32</v>
      </c>
      <c r="B78" s="9" t="s">
        <v>79</v>
      </c>
      <c r="C78" s="32">
        <v>44256</v>
      </c>
      <c r="D78" s="32">
        <v>44985</v>
      </c>
      <c r="F78" s="31">
        <f>ROUNDUP((Tabela1[[#This Row],[Fim da Bolsa ]]-Tabela1[[#This Row],[Início da Bolsa]])/365*12,0)</f>
        <v>24</v>
      </c>
      <c r="G78" s="31">
        <f>YEAR(Tabela1[[#This Row],[Início da Bolsa]])</f>
        <v>2021</v>
      </c>
      <c r="H78" s="31">
        <f>YEAR(Tabela1[[#This Row],[Fim da Bolsa ]])</f>
        <v>2023</v>
      </c>
      <c r="I78" s="11"/>
    </row>
    <row r="79" spans="1:9" x14ac:dyDescent="0.2">
      <c r="A79" s="8" t="s">
        <v>32</v>
      </c>
      <c r="B79" s="9" t="s">
        <v>81</v>
      </c>
      <c r="C79" s="32">
        <v>44256</v>
      </c>
      <c r="D79" s="32">
        <v>44985</v>
      </c>
      <c r="F79" s="31">
        <f>ROUNDUP((Tabela1[[#This Row],[Fim da Bolsa ]]-Tabela1[[#This Row],[Início da Bolsa]])/365*12,0)</f>
        <v>24</v>
      </c>
      <c r="G79" s="31">
        <f>YEAR(Tabela1[[#This Row],[Início da Bolsa]])</f>
        <v>2021</v>
      </c>
      <c r="H79" s="31">
        <f>YEAR(Tabela1[[#This Row],[Fim da Bolsa ]])</f>
        <v>2023</v>
      </c>
      <c r="I79" s="11"/>
    </row>
    <row r="80" spans="1:9" x14ac:dyDescent="0.2">
      <c r="A80" s="8" t="s">
        <v>32</v>
      </c>
      <c r="B80" s="9" t="s">
        <v>82</v>
      </c>
      <c r="C80" s="32">
        <v>44256</v>
      </c>
      <c r="D80" s="32">
        <v>44985</v>
      </c>
      <c r="F80" s="31">
        <f>ROUNDUP((Tabela1[[#This Row],[Fim da Bolsa ]]-Tabela1[[#This Row],[Início da Bolsa]])/365*12,0)</f>
        <v>24</v>
      </c>
      <c r="G80" s="31">
        <f>YEAR(Tabela1[[#This Row],[Início da Bolsa]])</f>
        <v>2021</v>
      </c>
      <c r="H80" s="31">
        <f>YEAR(Tabela1[[#This Row],[Fim da Bolsa ]])</f>
        <v>2023</v>
      </c>
      <c r="I80" s="11"/>
    </row>
    <row r="81" spans="1:9" x14ac:dyDescent="0.2">
      <c r="A81" s="8" t="s">
        <v>32</v>
      </c>
      <c r="B81" s="9" t="s">
        <v>83</v>
      </c>
      <c r="C81" s="32">
        <v>44256</v>
      </c>
      <c r="D81" s="32">
        <v>44985</v>
      </c>
      <c r="F81" s="31">
        <f>ROUNDUP((Tabela1[[#This Row],[Fim da Bolsa ]]-Tabela1[[#This Row],[Início da Bolsa]])/365*12,0)</f>
        <v>24</v>
      </c>
      <c r="G81" s="31">
        <f>YEAR(Tabela1[[#This Row],[Início da Bolsa]])</f>
        <v>2021</v>
      </c>
      <c r="H81" s="31">
        <f>YEAR(Tabela1[[#This Row],[Fim da Bolsa ]])</f>
        <v>2023</v>
      </c>
      <c r="I81" s="11"/>
    </row>
    <row r="82" spans="1:9" x14ac:dyDescent="0.2">
      <c r="A82" s="8" t="s">
        <v>32</v>
      </c>
      <c r="B82" s="9" t="s">
        <v>80</v>
      </c>
      <c r="C82" s="32">
        <v>44440</v>
      </c>
      <c r="D82" s="32">
        <v>45169</v>
      </c>
      <c r="F82" s="31">
        <f>ROUNDUP((Tabela1[[#This Row],[Fim da Bolsa ]]-Tabela1[[#This Row],[Início da Bolsa]])/365*12,0)</f>
        <v>24</v>
      </c>
      <c r="G82" s="31">
        <f>YEAR(Tabela1[[#This Row],[Início da Bolsa]])</f>
        <v>2021</v>
      </c>
      <c r="H82" s="31">
        <f>YEAR(Tabela1[[#This Row],[Fim da Bolsa ]])</f>
        <v>2023</v>
      </c>
      <c r="I82" s="11"/>
    </row>
    <row r="83" spans="1:9" x14ac:dyDescent="0.2">
      <c r="A83" s="40" t="s">
        <v>33</v>
      </c>
      <c r="B83" s="9" t="s">
        <v>63</v>
      </c>
      <c r="C83" s="32">
        <v>43770</v>
      </c>
      <c r="D83" s="32">
        <v>45229</v>
      </c>
      <c r="F83" s="31">
        <f>ROUNDUP((Tabela1[[#This Row],[Fim da Bolsa ]]-Tabela1[[#This Row],[Início da Bolsa]])/365*12,0)</f>
        <v>48</v>
      </c>
      <c r="G83" s="31">
        <f>YEAR(Tabela1[[#This Row],[Início da Bolsa]])</f>
        <v>2019</v>
      </c>
      <c r="H83" s="31">
        <f>YEAR(Tabela1[[#This Row],[Fim da Bolsa ]])</f>
        <v>2023</v>
      </c>
      <c r="I83" s="11"/>
    </row>
    <row r="84" spans="1:9" x14ac:dyDescent="0.2">
      <c r="A84" s="40" t="s">
        <v>33</v>
      </c>
      <c r="B84" s="9" t="s">
        <v>59</v>
      </c>
      <c r="C84" s="32">
        <v>43770</v>
      </c>
      <c r="D84" s="32">
        <v>45230</v>
      </c>
      <c r="F84" s="31">
        <f>ROUNDUP((Tabela1[[#This Row],[Fim da Bolsa ]]-Tabela1[[#This Row],[Início da Bolsa]])/365*12,0)</f>
        <v>48</v>
      </c>
      <c r="G84" s="31">
        <f>YEAR(Tabela1[[#This Row],[Início da Bolsa]])</f>
        <v>2019</v>
      </c>
      <c r="H84" s="31">
        <f>YEAR(Tabela1[[#This Row],[Fim da Bolsa ]])</f>
        <v>2023</v>
      </c>
      <c r="I84" s="11"/>
    </row>
    <row r="85" spans="1:9" x14ac:dyDescent="0.2">
      <c r="A85" s="40" t="s">
        <v>33</v>
      </c>
      <c r="B85" s="9" t="s">
        <v>3</v>
      </c>
      <c r="C85" s="32">
        <v>43770</v>
      </c>
      <c r="D85" s="32">
        <v>45230</v>
      </c>
      <c r="F85" s="31">
        <f>ROUNDUP((Tabela1[[#This Row],[Fim da Bolsa ]]-Tabela1[[#This Row],[Início da Bolsa]])/365*12,0)</f>
        <v>48</v>
      </c>
      <c r="G85" s="31">
        <f>YEAR(Tabela1[[#This Row],[Início da Bolsa]])</f>
        <v>2019</v>
      </c>
      <c r="H85" s="31">
        <f>YEAR(Tabela1[[#This Row],[Fim da Bolsa ]])</f>
        <v>2023</v>
      </c>
      <c r="I85" s="11"/>
    </row>
    <row r="86" spans="1:9" x14ac:dyDescent="0.2">
      <c r="A86" s="40" t="s">
        <v>33</v>
      </c>
      <c r="B86" s="9" t="s">
        <v>60</v>
      </c>
      <c r="C86" s="32">
        <v>43770</v>
      </c>
      <c r="D86" s="32">
        <v>45230</v>
      </c>
      <c r="F86" s="31">
        <f>ROUNDUP((Tabela1[[#This Row],[Fim da Bolsa ]]-Tabela1[[#This Row],[Início da Bolsa]])/365*12,0)</f>
        <v>48</v>
      </c>
      <c r="G86" s="31">
        <f>YEAR(Tabela1[[#This Row],[Início da Bolsa]])</f>
        <v>2019</v>
      </c>
      <c r="H86" s="31">
        <f>YEAR(Tabela1[[#This Row],[Fim da Bolsa ]])</f>
        <v>2023</v>
      </c>
      <c r="I86" s="11"/>
    </row>
    <row r="87" spans="1:9" x14ac:dyDescent="0.2">
      <c r="A87" s="40" t="s">
        <v>33</v>
      </c>
      <c r="B87" s="9" t="s">
        <v>58</v>
      </c>
      <c r="C87" s="32">
        <v>43770</v>
      </c>
      <c r="D87" s="32">
        <v>45230</v>
      </c>
      <c r="F87" s="31">
        <f>ROUNDUP((Tabela1[[#This Row],[Fim da Bolsa ]]-Tabela1[[#This Row],[Início da Bolsa]])/365*12,0)</f>
        <v>48</v>
      </c>
      <c r="G87" s="31">
        <f>YEAR(Tabela1[[#This Row],[Início da Bolsa]])</f>
        <v>2019</v>
      </c>
      <c r="H87" s="31">
        <f>YEAR(Tabela1[[#This Row],[Fim da Bolsa ]])</f>
        <v>2023</v>
      </c>
      <c r="I87" s="11"/>
    </row>
    <row r="88" spans="1:9" x14ac:dyDescent="0.2">
      <c r="A88" s="8" t="s">
        <v>33</v>
      </c>
      <c r="B88" s="9" t="s">
        <v>15</v>
      </c>
      <c r="C88" s="32">
        <v>43770</v>
      </c>
      <c r="D88" s="32">
        <v>45230</v>
      </c>
      <c r="F88" s="31">
        <f>ROUNDUP((Tabela1[[#This Row],[Fim da Bolsa ]]-Tabela1[[#This Row],[Início da Bolsa]])/365*12,0)</f>
        <v>48</v>
      </c>
      <c r="G88" s="31">
        <f>YEAR(Tabela1[[#This Row],[Início da Bolsa]])</f>
        <v>2019</v>
      </c>
      <c r="H88" s="31">
        <f>YEAR(Tabela1[[#This Row],[Fim da Bolsa ]])</f>
        <v>2023</v>
      </c>
      <c r="I88" s="11"/>
    </row>
    <row r="89" spans="1:9" x14ac:dyDescent="0.2">
      <c r="A89" s="40" t="s">
        <v>33</v>
      </c>
      <c r="B89" s="9" t="s">
        <v>24</v>
      </c>
      <c r="C89" s="32">
        <v>43770</v>
      </c>
      <c r="D89" s="32">
        <v>45230</v>
      </c>
      <c r="F89" s="31">
        <f>ROUNDUP((Tabela1[[#This Row],[Fim da Bolsa ]]-Tabela1[[#This Row],[Início da Bolsa]])/365*12,0)</f>
        <v>48</v>
      </c>
      <c r="G89" s="31">
        <f>YEAR(Tabela1[[#This Row],[Início da Bolsa]])</f>
        <v>2019</v>
      </c>
      <c r="H89" s="31">
        <f>YEAR(Tabela1[[#This Row],[Fim da Bolsa ]])</f>
        <v>2023</v>
      </c>
      <c r="I89" s="11"/>
    </row>
    <row r="90" spans="1:9" x14ac:dyDescent="0.2">
      <c r="A90" s="40" t="s">
        <v>33</v>
      </c>
      <c r="B90" s="9" t="s">
        <v>62</v>
      </c>
      <c r="C90" s="32">
        <v>43770</v>
      </c>
      <c r="D90" s="32">
        <v>45230</v>
      </c>
      <c r="F90" s="31">
        <f>ROUNDUP((Tabela1[[#This Row],[Fim da Bolsa ]]-Tabela1[[#This Row],[Início da Bolsa]])/365*12,0)</f>
        <v>48</v>
      </c>
      <c r="G90" s="31">
        <f>YEAR(Tabela1[[#This Row],[Início da Bolsa]])</f>
        <v>2019</v>
      </c>
      <c r="H90" s="31">
        <f>YEAR(Tabela1[[#This Row],[Fim da Bolsa ]])</f>
        <v>2023</v>
      </c>
      <c r="I90" s="11"/>
    </row>
    <row r="91" spans="1:9" x14ac:dyDescent="0.2">
      <c r="A91" s="40" t="s">
        <v>33</v>
      </c>
      <c r="B91" s="9" t="s">
        <v>25</v>
      </c>
      <c r="C91" s="32">
        <v>43770</v>
      </c>
      <c r="D91" s="32">
        <v>45230</v>
      </c>
      <c r="F91" s="31">
        <f>ROUNDUP((Tabela1[[#This Row],[Fim da Bolsa ]]-Tabela1[[#This Row],[Início da Bolsa]])/365*12,0)</f>
        <v>48</v>
      </c>
      <c r="G91" s="31">
        <f>YEAR(Tabela1[[#This Row],[Início da Bolsa]])</f>
        <v>2019</v>
      </c>
      <c r="H91" s="31">
        <f>YEAR(Tabela1[[#This Row],[Fim da Bolsa ]])</f>
        <v>2023</v>
      </c>
      <c r="I91" s="11"/>
    </row>
    <row r="92" spans="1:9" x14ac:dyDescent="0.2">
      <c r="A92" s="40" t="s">
        <v>33</v>
      </c>
      <c r="B92" s="9" t="s">
        <v>26</v>
      </c>
      <c r="C92" s="32">
        <v>43770</v>
      </c>
      <c r="D92" s="32">
        <v>45230</v>
      </c>
      <c r="F92" s="31">
        <f>ROUNDUP((Tabela1[[#This Row],[Fim da Bolsa ]]-Tabela1[[#This Row],[Início da Bolsa]])/365*12,0)</f>
        <v>48</v>
      </c>
      <c r="G92" s="31">
        <f>YEAR(Tabela1[[#This Row],[Início da Bolsa]])</f>
        <v>2019</v>
      </c>
      <c r="H92" s="31">
        <f>YEAR(Tabela1[[#This Row],[Fim da Bolsa ]])</f>
        <v>2023</v>
      </c>
      <c r="I92" s="11"/>
    </row>
    <row r="93" spans="1:9" x14ac:dyDescent="0.2">
      <c r="A93" s="40" t="s">
        <v>33</v>
      </c>
      <c r="B93" s="9" t="s">
        <v>64</v>
      </c>
      <c r="C93" s="32">
        <v>43770</v>
      </c>
      <c r="D93" s="32">
        <v>45230</v>
      </c>
      <c r="F93" s="31">
        <f>ROUNDUP((Tabela1[[#This Row],[Fim da Bolsa ]]-Tabela1[[#This Row],[Início da Bolsa]])/365*12,0)</f>
        <v>48</v>
      </c>
      <c r="G93" s="31">
        <f>YEAR(Tabela1[[#This Row],[Início da Bolsa]])</f>
        <v>2019</v>
      </c>
      <c r="H93" s="31">
        <f>YEAR(Tabela1[[#This Row],[Fim da Bolsa ]])</f>
        <v>2023</v>
      </c>
      <c r="I93" s="11"/>
    </row>
    <row r="94" spans="1:9" x14ac:dyDescent="0.2">
      <c r="A94" s="40" t="s">
        <v>33</v>
      </c>
      <c r="B94" s="9" t="s">
        <v>65</v>
      </c>
      <c r="C94" s="32">
        <v>43770</v>
      </c>
      <c r="D94" s="32">
        <v>45230</v>
      </c>
      <c r="F94" s="31">
        <f>ROUNDUP((Tabela1[[#This Row],[Fim da Bolsa ]]-Tabela1[[#This Row],[Início da Bolsa]])/365*12,0)</f>
        <v>48</v>
      </c>
      <c r="G94" s="31">
        <f>YEAR(Tabela1[[#This Row],[Início da Bolsa]])</f>
        <v>2019</v>
      </c>
      <c r="H94" s="31">
        <f>YEAR(Tabela1[[#This Row],[Fim da Bolsa ]])</f>
        <v>2023</v>
      </c>
      <c r="I94" s="11"/>
    </row>
    <row r="95" spans="1:9" x14ac:dyDescent="0.2">
      <c r="A95" s="8" t="s">
        <v>32</v>
      </c>
      <c r="B95" s="9" t="s">
        <v>89</v>
      </c>
      <c r="C95" s="32">
        <v>44593</v>
      </c>
      <c r="D95" s="32">
        <v>45230</v>
      </c>
      <c r="F95" s="31">
        <f>ROUNDUP((Tabela1[[#This Row],[Fim da Bolsa ]]-Tabela1[[#This Row],[Início da Bolsa]])/365*12,0)</f>
        <v>21</v>
      </c>
      <c r="G95" s="31">
        <f>YEAR(Tabela1[[#This Row],[Início da Bolsa]])</f>
        <v>2022</v>
      </c>
      <c r="H95" s="31">
        <f>YEAR(Tabela1[[#This Row],[Fim da Bolsa ]])</f>
        <v>2023</v>
      </c>
      <c r="I95" s="11"/>
    </row>
    <row r="96" spans="1:9" x14ac:dyDescent="0.2">
      <c r="A96" s="40" t="s">
        <v>33</v>
      </c>
      <c r="B96" s="9" t="s">
        <v>61</v>
      </c>
      <c r="C96" s="32">
        <v>43800</v>
      </c>
      <c r="D96" s="32">
        <v>45260</v>
      </c>
      <c r="F96" s="31">
        <f>ROUNDUP((Tabela1[[#This Row],[Fim da Bolsa ]]-Tabela1[[#This Row],[Início da Bolsa]])/365*12,0)</f>
        <v>48</v>
      </c>
      <c r="G96" s="31">
        <f>YEAR(Tabela1[[#This Row],[Início da Bolsa]])</f>
        <v>2019</v>
      </c>
      <c r="H96" s="31">
        <f>YEAR(Tabela1[[#This Row],[Fim da Bolsa ]])</f>
        <v>2023</v>
      </c>
      <c r="I96" s="11"/>
    </row>
    <row r="97" spans="1:9" x14ac:dyDescent="0.2">
      <c r="A97" s="8" t="s">
        <v>32</v>
      </c>
      <c r="B97" s="9" t="s">
        <v>88</v>
      </c>
      <c r="C97" s="32">
        <v>44593</v>
      </c>
      <c r="D97" s="32">
        <v>45322</v>
      </c>
      <c r="F97" s="31">
        <f>ROUNDUP((Tabela1[[#This Row],[Fim da Bolsa ]]-Tabela1[[#This Row],[Início da Bolsa]])/365*12,0)</f>
        <v>24</v>
      </c>
      <c r="G97" s="31">
        <f>YEAR(Tabela1[[#This Row],[Início da Bolsa]])</f>
        <v>2022</v>
      </c>
      <c r="H97" s="31">
        <f>YEAR(Tabela1[[#This Row],[Fim da Bolsa ]])</f>
        <v>2024</v>
      </c>
      <c r="I97" s="11"/>
    </row>
    <row r="98" spans="1:9" x14ac:dyDescent="0.2">
      <c r="A98" s="8" t="s">
        <v>32</v>
      </c>
      <c r="B98" s="9" t="s">
        <v>86</v>
      </c>
      <c r="C98" s="32">
        <v>44593</v>
      </c>
      <c r="D98" s="32">
        <v>45322</v>
      </c>
      <c r="F98" s="31">
        <f>ROUNDUP((Tabela1[[#This Row],[Fim da Bolsa ]]-Tabela1[[#This Row],[Início da Bolsa]])/365*12,0)</f>
        <v>24</v>
      </c>
      <c r="G98" s="31">
        <f>YEAR(Tabela1[[#This Row],[Início da Bolsa]])</f>
        <v>2022</v>
      </c>
      <c r="H98" s="31">
        <f>YEAR(Tabela1[[#This Row],[Fim da Bolsa ]])</f>
        <v>2024</v>
      </c>
      <c r="I98" s="11"/>
    </row>
    <row r="99" spans="1:9" x14ac:dyDescent="0.2">
      <c r="A99" s="8" t="s">
        <v>32</v>
      </c>
      <c r="B99" s="9" t="s">
        <v>87</v>
      </c>
      <c r="C99" s="32">
        <v>44593</v>
      </c>
      <c r="D99" s="32">
        <v>45322</v>
      </c>
      <c r="F99" s="31">
        <f>ROUNDUP((Tabela1[[#This Row],[Fim da Bolsa ]]-Tabela1[[#This Row],[Início da Bolsa]])/365*12,0)</f>
        <v>24</v>
      </c>
      <c r="G99" s="31">
        <f>YEAR(Tabela1[[#This Row],[Início da Bolsa]])</f>
        <v>2022</v>
      </c>
      <c r="H99" s="31">
        <f>YEAR(Tabela1[[#This Row],[Fim da Bolsa ]])</f>
        <v>2024</v>
      </c>
      <c r="I99" s="11"/>
    </row>
    <row r="100" spans="1:9" x14ac:dyDescent="0.2">
      <c r="A100" s="8" t="s">
        <v>32</v>
      </c>
      <c r="B100" s="9" t="s">
        <v>90</v>
      </c>
      <c r="C100" s="32">
        <v>44593</v>
      </c>
      <c r="D100" s="32">
        <v>45322</v>
      </c>
      <c r="F100" s="31">
        <f>ROUNDUP((Tabela1[[#This Row],[Fim da Bolsa ]]-Tabela1[[#This Row],[Início da Bolsa]])/365*12,0)</f>
        <v>24</v>
      </c>
      <c r="G100" s="31">
        <f>YEAR(Tabela1[[#This Row],[Início da Bolsa]])</f>
        <v>2022</v>
      </c>
      <c r="H100" s="31">
        <f>YEAR(Tabela1[[#This Row],[Fim da Bolsa ]])</f>
        <v>2024</v>
      </c>
      <c r="I100" s="11"/>
    </row>
    <row r="101" spans="1:9" x14ac:dyDescent="0.2">
      <c r="A101" s="8" t="s">
        <v>32</v>
      </c>
      <c r="B101" s="9" t="s">
        <v>92</v>
      </c>
      <c r="C101" s="32">
        <v>44593</v>
      </c>
      <c r="D101" s="32">
        <v>45322</v>
      </c>
      <c r="F101" s="31">
        <f>ROUNDUP((Tabela1[[#This Row],[Fim da Bolsa ]]-Tabela1[[#This Row],[Início da Bolsa]])/365*12,0)</f>
        <v>24</v>
      </c>
      <c r="G101" s="31">
        <f>YEAR(Tabela1[[#This Row],[Início da Bolsa]])</f>
        <v>2022</v>
      </c>
      <c r="H101" s="31">
        <f>YEAR(Tabela1[[#This Row],[Fim da Bolsa ]])</f>
        <v>2024</v>
      </c>
      <c r="I101" s="11"/>
    </row>
    <row r="102" spans="1:9" x14ac:dyDescent="0.2">
      <c r="A102" s="8" t="s">
        <v>33</v>
      </c>
      <c r="B102" s="9" t="s">
        <v>67</v>
      </c>
      <c r="C102" s="32">
        <v>43891</v>
      </c>
      <c r="D102" s="32">
        <v>45351</v>
      </c>
      <c r="F102" s="31">
        <f>ROUNDUP((Tabela1[[#This Row],[Fim da Bolsa ]]-Tabela1[[#This Row],[Início da Bolsa]])/365*12,0)</f>
        <v>48</v>
      </c>
      <c r="G102" s="31">
        <f>YEAR(Tabela1[[#This Row],[Início da Bolsa]])</f>
        <v>2020</v>
      </c>
      <c r="H102" s="31">
        <f>YEAR(Tabela1[[#This Row],[Fim da Bolsa ]])</f>
        <v>2024</v>
      </c>
      <c r="I102" s="11"/>
    </row>
    <row r="103" spans="1:9" x14ac:dyDescent="0.2">
      <c r="A103" s="8" t="s">
        <v>32</v>
      </c>
      <c r="B103" s="9" t="s">
        <v>91</v>
      </c>
      <c r="C103" s="32">
        <v>44621</v>
      </c>
      <c r="D103" s="32">
        <v>45351</v>
      </c>
      <c r="F103" s="31">
        <f>ROUNDUP((Tabela1[[#This Row],[Fim da Bolsa ]]-Tabela1[[#This Row],[Início da Bolsa]])/365*12,0)</f>
        <v>24</v>
      </c>
      <c r="G103" s="31">
        <f>YEAR(Tabela1[[#This Row],[Início da Bolsa]])</f>
        <v>2022</v>
      </c>
      <c r="H103" s="31">
        <f>YEAR(Tabela1[[#This Row],[Fim da Bolsa ]])</f>
        <v>2024</v>
      </c>
      <c r="I103" s="11"/>
    </row>
    <row r="104" spans="1:9" x14ac:dyDescent="0.2">
      <c r="A104" s="8" t="s">
        <v>33</v>
      </c>
      <c r="B104" s="9" t="s">
        <v>14</v>
      </c>
      <c r="C104" s="32">
        <v>43952</v>
      </c>
      <c r="D104" s="32">
        <v>45412</v>
      </c>
      <c r="F104" s="31">
        <f>ROUNDUP((Tabela1[[#This Row],[Fim da Bolsa ]]-Tabela1[[#This Row],[Início da Bolsa]])/365*12,0)</f>
        <v>48</v>
      </c>
      <c r="G104" s="31">
        <f>YEAR(Tabela1[[#This Row],[Início da Bolsa]])</f>
        <v>2020</v>
      </c>
      <c r="H104" s="31">
        <f>YEAR(Tabela1[[#This Row],[Fim da Bolsa ]])</f>
        <v>2024</v>
      </c>
      <c r="I104" s="11"/>
    </row>
    <row r="105" spans="1:9" x14ac:dyDescent="0.2">
      <c r="A105" s="8" t="s">
        <v>33</v>
      </c>
      <c r="B105" s="9" t="s">
        <v>73</v>
      </c>
      <c r="C105" s="32">
        <v>44256</v>
      </c>
      <c r="D105" s="32">
        <v>45716</v>
      </c>
      <c r="F105" s="31">
        <f>ROUNDUP((Tabela1[[#This Row],[Fim da Bolsa ]]-Tabela1[[#This Row],[Início da Bolsa]])/365*12,0)</f>
        <v>48</v>
      </c>
      <c r="G105" s="31">
        <f>YEAR(Tabela1[[#This Row],[Início da Bolsa]])</f>
        <v>2021</v>
      </c>
      <c r="H105" s="31">
        <f>YEAR(Tabela1[[#This Row],[Fim da Bolsa ]])</f>
        <v>2025</v>
      </c>
      <c r="I105" s="11"/>
    </row>
    <row r="106" spans="1:9" x14ac:dyDescent="0.2">
      <c r="A106" s="8" t="s">
        <v>33</v>
      </c>
      <c r="B106" s="9" t="s">
        <v>74</v>
      </c>
      <c r="C106" s="32">
        <v>44256</v>
      </c>
      <c r="D106" s="32">
        <v>45716</v>
      </c>
      <c r="F106" s="31">
        <f>ROUNDUP((Tabela1[[#This Row],[Fim da Bolsa ]]-Tabela1[[#This Row],[Início da Bolsa]])/365*12,0)</f>
        <v>48</v>
      </c>
      <c r="G106" s="31">
        <f>YEAR(Tabela1[[#This Row],[Início da Bolsa]])</f>
        <v>2021</v>
      </c>
      <c r="H106" s="31">
        <f>YEAR(Tabela1[[#This Row],[Fim da Bolsa ]])</f>
        <v>2025</v>
      </c>
      <c r="I106" s="11"/>
    </row>
    <row r="107" spans="1:9" x14ac:dyDescent="0.2">
      <c r="A107" s="40" t="s">
        <v>33</v>
      </c>
      <c r="B107" s="9" t="s">
        <v>48</v>
      </c>
      <c r="C107" s="32">
        <v>44317</v>
      </c>
      <c r="D107" s="32">
        <v>45777</v>
      </c>
      <c r="F107" s="31">
        <f>ROUNDUP((Tabela1[[#This Row],[Fim da Bolsa ]]-Tabela1[[#This Row],[Início da Bolsa]])/365*12,0)</f>
        <v>48</v>
      </c>
      <c r="G107" s="31">
        <f>YEAR(Tabela1[[#This Row],[Início da Bolsa]])</f>
        <v>2021</v>
      </c>
      <c r="H107" s="31">
        <f>YEAR(Tabela1[[#This Row],[Fim da Bolsa ]])</f>
        <v>2025</v>
      </c>
      <c r="I107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57" bestFit="1" customWidth="1"/>
    <col min="2" max="2" width="43" style="57" bestFit="1" customWidth="1"/>
    <col min="3" max="3" width="77.5" style="57" bestFit="1" customWidth="1"/>
    <col min="4" max="16384" width="10.83203125" style="57"/>
  </cols>
  <sheetData>
    <row r="1" spans="1:3" x14ac:dyDescent="0.2">
      <c r="A1" s="61" t="s">
        <v>133</v>
      </c>
      <c r="B1" s="60" t="s">
        <v>132</v>
      </c>
      <c r="C1" s="60" t="s">
        <v>131</v>
      </c>
    </row>
    <row r="2" spans="1:3" x14ac:dyDescent="0.2">
      <c r="A2" s="57">
        <v>2021</v>
      </c>
      <c r="B2" s="57" t="s">
        <v>130</v>
      </c>
      <c r="C2" s="59" t="s">
        <v>129</v>
      </c>
    </row>
    <row r="3" spans="1:3" x14ac:dyDescent="0.2">
      <c r="A3" s="57">
        <v>2018</v>
      </c>
      <c r="B3" s="57" t="s">
        <v>128</v>
      </c>
      <c r="C3" s="58" t="s">
        <v>127</v>
      </c>
    </row>
    <row r="4" spans="1:3" x14ac:dyDescent="0.2">
      <c r="A4" s="57">
        <v>2013</v>
      </c>
      <c r="B4" s="57" t="s">
        <v>126</v>
      </c>
      <c r="C4" s="58" t="s">
        <v>125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2022-07-28T22:32:23Z</dcterms:modified>
</cp:coreProperties>
</file>