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5D0AD53-67DE-AC46-8792-BEDE05244F1B}" xr6:coauthVersionLast="47" xr6:coauthVersionMax="47" xr10:uidLastSave="{00000000-0000-0000-0000-000000000000}"/>
  <bookViews>
    <workbookView xWindow="860" yWindow="500" windowWidth="27940" windowHeight="17500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1" i="8" l="1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H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G385" i="8"/>
  <c r="H385" i="8"/>
  <c r="I385" i="8"/>
  <c r="K385" i="8"/>
  <c r="L385" i="8" s="1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G427" i="8"/>
  <c r="H427" i="8" s="1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J431" i="8"/>
  <c r="K431" i="8" s="1"/>
  <c r="L431" i="8" s="1"/>
  <c r="M431" i="8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E449" i="8"/>
  <c r="F449" i="8"/>
  <c r="G449" i="8"/>
  <c r="H449" i="8"/>
  <c r="I449" i="8"/>
  <c r="J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E453" i="8"/>
  <c r="F453" i="8"/>
  <c r="G453" i="8"/>
  <c r="H453" i="8"/>
  <c r="I453" i="8"/>
  <c r="J453" i="8"/>
  <c r="K453" i="8"/>
  <c r="L453" i="8" s="1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E468" i="8"/>
  <c r="F468" i="8"/>
  <c r="H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G391" i="8" l="1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240" i="8"/>
  <c r="L164" i="8"/>
  <c r="L148" i="8"/>
  <c r="L138" i="8"/>
  <c r="L136" i="8"/>
  <c r="L131" i="8"/>
  <c r="L99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L374" i="8" s="1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L265" i="8" s="1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L77" i="8" s="1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10" i="8" s="1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L4" i="8" s="1"/>
  <c r="A2" i="8"/>
  <c r="I2" i="8"/>
  <c r="F2" i="8"/>
  <c r="E2" i="8"/>
  <c r="D2" i="8"/>
  <c r="C2" i="8"/>
  <c r="B2" i="8"/>
  <c r="N476" i="8" s="1"/>
  <c r="L225" i="8" l="1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<sst xmlns="http://schemas.openxmlformats.org/spreadsheetml/2006/main" count="4133" uniqueCount="1041">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</sst>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tabSelected="1" workbookViewId="0">
      <pane xSplit="4" ySplit="1" topLeftCell="E493" activePane="bottomRight" state="frozen"/>
      <selection pane="topRight" activeCell="E1" sqref="E1"/>
      <selection pane="bottomLeft" activeCell="A2" sqref="A2"/>
      <selection pane="bottomRight" activeCell="A531" sqref="A531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IF($A279="Mestrado",DATA.SAGA!$B279+(365*24/12),DATA.SAGA!$B279+(365*48/12)),"*")</f>
        <v>44970</v>
      </c>
      <c r="H279" s="9" t="str">
        <f t="shared" si="25"/>
        <v>2023-1</v>
      </c>
      <c r="I279" s="7" t="str">
        <f>IF(DATA.SAGA!$I279="","*",YEAR(DATA.SAGA!$I279))</f>
        <v>*</v>
      </c>
      <c r="J279" s="9">
        <f ca="1">IF($D279="Formado",(DATA.SAGA!$I279-DATA.SAGA!$B279)/365*12,
IF(OR($D279="Pré-Inscrito",$D279="Matriculado",$D279="Pré-inscrito"),(TODAY()-DATA.SAGA!$B279)/365*12,"*"))</f>
        <v>48.821917808219176</v>
      </c>
      <c r="K279" s="9" t="str">
        <f t="shared" ca="1" si="21"/>
        <v>Defesa EM ATRASO</v>
      </c>
      <c r="L279" s="9" t="str">
        <f t="shared" ca="1" si="22"/>
        <v>*</v>
      </c>
      <c r="M279" s="7" t="str">
        <f t="shared" ca="1" si="23"/>
        <v>*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48.821917808219176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48.361643835616441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43.331506849315069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42.838356164383562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Cancelado</v>
      </c>
      <c r="E313" s="7" t="str">
        <f>IF(DATA.SAGA!J313="","*",DATA.SAGA!J313)</f>
        <v>RJ</v>
      </c>
      <c r="F313" s="7">
        <f>YEAR(DATA.SAGA!$B313)</f>
        <v>2019</v>
      </c>
      <c r="G313" s="8" t="str">
        <f>IF(OR($D313="Pré-Inscrito",$D313="Matriculado",$D313="Trancado"),
IF($A313="Mestrado",DATA.SAGA!$B313+(365*24/12),DATA.SAGA!$B313+(365*48/12)),"*")</f>
        <v>*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Cancelado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FTO1124 - Leandro Nogueira</v>
      </c>
      <c r="D318" s="7" t="str">
        <f>DATA.SAGA!$H318</f>
        <v>Matriculado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2023-2</v>
      </c>
      <c r="I318" s="7" t="str">
        <f>IF(DATA.SAGA!$I318="","*",YEAR(DATA.SAGA!$I318))</f>
        <v>*</v>
      </c>
      <c r="J318" s="9">
        <f ca="1">IF($D318="Formado",(DATA.SAGA!$I318-DATA.SAGA!$B318)/365*12,
IF(OR($D318="Pré-Inscrito",$D318="Matriculado",$D318="Pré-inscrito"),(TODAY()-DATA.SAGA!$B318)/365*12,"*"))</f>
        <v>39.452054794520549</v>
      </c>
      <c r="K318" s="9" t="str">
        <f t="shared" ca="1" si="21"/>
        <v>Matriculado</v>
      </c>
      <c r="L318" s="9" t="str">
        <f t="shared" ca="1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39.452054794520549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39.452054794520549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39.452054794520549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39.452054794520549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39.452054794520549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39.452054794520549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39.452054794520549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39.452054794520549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39.452054794520549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39.452054794520549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36.821917808219176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36.821917808219176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36.723287671232875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35.473972602739728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34.060273972602737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30.969863013698628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30.969863013698628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30.969863013698628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30.969863013698628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30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30.936986301369863</v>
      </c>
      <c r="K365" s="9" t="str">
        <f t="shared" ca="1" si="26"/>
        <v>Defesa EM ATRASO</v>
      </c>
      <c r="L365" s="9" t="str">
        <f t="shared" ca="1" si="27"/>
        <v>*</v>
      </c>
      <c r="M365" s="7" t="str">
        <f t="shared" ca="1" si="28"/>
        <v>*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30.904109589041099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30.871232876712327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30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30.871232876712327</v>
      </c>
      <c r="K378" s="9" t="str">
        <f t="shared" ca="1" si="26"/>
        <v>Defesa EM ATRASO</v>
      </c>
      <c r="L378" s="9" t="str">
        <f t="shared" ca="1" si="27"/>
        <v>*</v>
      </c>
      <c r="M378" s="7" t="str">
        <f t="shared" ca="1" si="28"/>
        <v>*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30.838356164383562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30.838356164383562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30.838356164383562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30.838356164383562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Trancado</v>
      </c>
      <c r="E385" s="7" t="str">
        <f>IF(DATA.SAGA!J385="","*",DATA.SAGA!J385)</f>
        <v>RJ</v>
      </c>
      <c r="F385" s="7">
        <f>YEAR(DATA.SAGA!$B385)</f>
        <v>2020</v>
      </c>
      <c r="G385" s="8">
        <f>IF(OR($D385="Pré-Inscrito",$D385="Matriculado",$D385="Trancado"),
IF($A385="Mestrado",DATA.SAGA!$B385+(365*24/12),DATA.SAGA!$B385+(365*48/12)),"*")</f>
        <v>44787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Trancado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30.739726027397261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Matriculado</v>
      </c>
      <c r="E389" s="7" t="str">
        <f>IF(DATA.SAGA!J389="","*",DATA.SAGA!J389)</f>
        <v>CE</v>
      </c>
      <c r="F389" s="7">
        <f>YEAR(DATA.SAGA!$B389)</f>
        <v>2020</v>
      </c>
      <c r="G389" s="8">
        <f>IF(OR($D389="Pré-Inscrito",$D389="Matriculado",$D389="Trancado"),
IF($A389="Mestrado",DATA.SAGA!$B389+(365*24/12),DATA.SAGA!$B389+(365*48/12)),"*")</f>
        <v>44794</v>
      </c>
      <c r="H389" s="9" t="str">
        <f t="shared" si="35"/>
        <v>2022-2</v>
      </c>
      <c r="I389" s="7" t="str">
        <f>IF(DATA.SAGA!$I389="","*",YEAR(DATA.SAGA!$I389))</f>
        <v>*</v>
      </c>
      <c r="J389" s="9">
        <f ca="1">IF($D389="Formado",(DATA.SAGA!$I389-DATA.SAGA!$B389)/365*12,
IF(OR($D389="Pré-Inscrito",$D389="Matriculado",$D389="Pré-inscrito"),(TODAY()-DATA.SAGA!$B389)/365*12,"*"))</f>
        <v>30.608219178082194</v>
      </c>
      <c r="K389" s="9" t="str">
        <f t="shared" ca="1" si="31"/>
        <v>Defesa EM ATRASO</v>
      </c>
      <c r="L389" s="9" t="str">
        <f t="shared" ca="1" si="32"/>
        <v>*</v>
      </c>
      <c r="M389" s="7" t="str">
        <f t="shared" ca="1" si="33"/>
        <v>*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26.794520547945204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26.761643835616439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26.761643835616439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26.761643835616439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26.761643835616439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Matriculado</v>
      </c>
      <c r="E398" s="7" t="str">
        <f>IF(DATA.SAGA!J398="","*",DATA.SAGA!J398)</f>
        <v>*</v>
      </c>
      <c r="F398" s="7">
        <f>YEAR(DATA.SAGA!$B398)</f>
        <v>2020</v>
      </c>
      <c r="G398" s="8">
        <f>IF(OR($D398="Pré-Inscrito",$D398="Matriculado",$D398="Trancado"),
IF($A398="Mestrado",DATA.SAGA!$B398+(365*24/12),DATA.SAGA!$B398+(365*48/12)),"*")</f>
        <v>44912</v>
      </c>
      <c r="H398" s="9" t="str">
        <f t="shared" si="35"/>
        <v>2022-2</v>
      </c>
      <c r="I398" s="7" t="str">
        <f>IF(DATA.SAGA!$I398="","*",YEAR(DATA.SAGA!$I398))</f>
        <v>*</v>
      </c>
      <c r="J398" s="9">
        <f ca="1">IF($D398="Formado",(DATA.SAGA!$I398-DATA.SAGA!$B398)/365*12,
IF(OR($D398="Pré-Inscrito",$D398="Matriculado",$D398="Pré-inscrito"),(TODAY()-DATA.SAGA!$B398)/365*12,"*"))</f>
        <v>26.728767123287668</v>
      </c>
      <c r="K398" s="9" t="str">
        <f t="shared" ca="1" si="31"/>
        <v>Defesa EM ATRASO</v>
      </c>
      <c r="L398" s="9" t="str">
        <f t="shared" ca="1" si="32"/>
        <v>*</v>
      </c>
      <c r="M398" s="7" t="str">
        <f t="shared" ca="1" si="33"/>
        <v>*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26.695890410958906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26.695890410958906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26.564383561643833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24.230136986301368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Matriculado</v>
      </c>
      <c r="E404" s="7" t="str">
        <f>IF(DATA.SAGA!J404="","*",DATA.SAGA!J404)</f>
        <v>RJ</v>
      </c>
      <c r="F404" s="7">
        <f>YEAR(DATA.SAGA!$B404)</f>
        <v>2021</v>
      </c>
      <c r="G404" s="8">
        <f>IF(OR($D404="Pré-Inscrito",$D404="Matriculado",$D404="Trancado"),
IF($A404="Mestrado",DATA.SAGA!$B404+(365*24/12),DATA.SAGA!$B404+(365*48/12)),"*")</f>
        <v>44988</v>
      </c>
      <c r="H404" s="9" t="str">
        <f t="shared" si="35"/>
        <v>2023-1</v>
      </c>
      <c r="I404" s="7" t="str">
        <f>IF(DATA.SAGA!$I404="","*",YEAR(DATA.SAGA!$I404))</f>
        <v>*</v>
      </c>
      <c r="J404" s="9">
        <f ca="1">IF($D404="Formado",(DATA.SAGA!$I404-DATA.SAGA!$B404)/365*12,
IF(OR($D404="Pré-Inscrito",$D404="Matriculado",$D404="Pré-inscrito"),(TODAY()-DATA.SAGA!$B404)/365*12,"*"))</f>
        <v>24.230136986301368</v>
      </c>
      <c r="K404" s="9" t="str">
        <f t="shared" ca="1" si="31"/>
        <v>Defesa EM ATRASO</v>
      </c>
      <c r="L404" s="9" t="str">
        <f t="shared" ca="1" si="32"/>
        <v>*</v>
      </c>
      <c r="M404" s="7" t="str">
        <f t="shared" ca="1" si="33"/>
        <v>*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24.230136986301368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24.230136986301368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35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24.230136986301368</v>
      </c>
      <c r="K408" s="9" t="str">
        <f t="shared" ca="1" si="31"/>
        <v>Defesa EM ATRASO</v>
      </c>
      <c r="L408" s="9" t="str">
        <f t="shared" ca="1" si="32"/>
        <v>*</v>
      </c>
      <c r="M408" s="7" t="str">
        <f t="shared" ca="1" si="33"/>
        <v>*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35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24.230136986301368</v>
      </c>
      <c r="K409" s="9" t="str">
        <f t="shared" ca="1" si="31"/>
        <v>Defesa EM ATRASO</v>
      </c>
      <c r="L409" s="9" t="str">
        <f t="shared" ca="1" si="32"/>
        <v>*</v>
      </c>
      <c r="M409" s="7" t="str">
        <f t="shared" ca="1" si="33"/>
        <v>*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35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24.230136986301368</v>
      </c>
      <c r="K410" s="9" t="str">
        <f t="shared" ca="1" si="31"/>
        <v>Defesa EM ATRASO</v>
      </c>
      <c r="L410" s="9" t="str">
        <f t="shared" ca="1" si="32"/>
        <v>*</v>
      </c>
      <c r="M410" s="7" t="str">
        <f t="shared" ca="1" si="33"/>
        <v>*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44988</v>
      </c>
      <c r="H411" s="9" t="str">
        <f t="shared" si="35"/>
        <v>2023-1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24.230136986301368</v>
      </c>
      <c r="K411" s="9" t="str">
        <f t="shared" ca="1" si="31"/>
        <v>Defesa EM ATRASO</v>
      </c>
      <c r="L411" s="9" t="str">
        <f t="shared" ca="1" si="32"/>
        <v>*</v>
      </c>
      <c r="M411" s="7" t="str">
        <f t="shared" ca="1" si="33"/>
        <v>*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24.197260273972603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24.197260273972603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Cancelado</v>
      </c>
      <c r="E414" s="7" t="str">
        <f>IF(DATA.SAGA!J414="","*",DATA.SAGA!J414)</f>
        <v>CE</v>
      </c>
      <c r="F414" s="7">
        <f>YEAR(DATA.SAGA!$B414)</f>
        <v>2021</v>
      </c>
      <c r="G414" s="8" t="str">
        <f>IF(OR($D414="Pré-Inscrito",$D414="Matriculado",$D414="Trancado"),
IF($A414="Mestrado",DATA.SAGA!$B414+(365*24/12),DATA.SAGA!$B414+(365*48/12)),"*")</f>
        <v>*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Cancelado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24.164383561643838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24.164383561643838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24.131506849315066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24.131506849315066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24.131506849315066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24.131506849315066</v>
      </c>
      <c r="K423" s="9" t="str">
        <f t="shared" si="31"/>
        <v>Formado</v>
      </c>
      <c r="L423" s="9">
        <f t="shared" ca="1" si="32"/>
        <v>24.131506849315066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23.506849315068493</v>
      </c>
      <c r="K424" s="9" t="str">
        <f t="shared" ca="1" si="31"/>
        <v>Defesa imediata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23.473972602739725</v>
      </c>
      <c r="K425" s="9" t="str">
        <f t="shared" ca="1" si="31"/>
        <v>Defesa imediata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23.473972602739725</v>
      </c>
      <c r="K426" s="9" t="str">
        <f t="shared" ca="1" si="31"/>
        <v>Defesa imediata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35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23.375342465753427</v>
      </c>
      <c r="K427" s="9" t="str">
        <f t="shared" ca="1" si="31"/>
        <v>Defesa imediata</v>
      </c>
      <c r="L427" s="9" t="str">
        <f t="shared" ca="1" si="32"/>
        <v>*</v>
      </c>
      <c r="M427" s="7" t="str">
        <f t="shared" ca="1" si="33"/>
        <v>*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23.375342465753427</v>
      </c>
      <c r="K429" s="9" t="str">
        <f t="shared" ca="1" si="31"/>
        <v>Defesa imediata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23.375342465753427</v>
      </c>
      <c r="K430" s="9" t="str">
        <f t="shared" ca="1" si="31"/>
        <v>Defesa imediata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35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23.342465753424658</v>
      </c>
      <c r="K431" s="9" t="str">
        <f t="shared" ca="1" si="31"/>
        <v>Defesa imediata</v>
      </c>
      <c r="L431" s="9" t="str">
        <f t="shared" ca="1" si="32"/>
        <v>*</v>
      </c>
      <c r="M431" s="7" t="str">
        <f t="shared" ca="1" si="33"/>
        <v>*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23.112328767123287</v>
      </c>
      <c r="K432" s="9" t="str">
        <f t="shared" ca="1" si="31"/>
        <v>Defesa imediata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23.079452054794523</v>
      </c>
      <c r="K434" s="9" t="str">
        <f t="shared" ca="1" si="31"/>
        <v>Defesa imediata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21.205479452054796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18.936986301369863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18.936986301369863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18.936986301369863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18.936986301369863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18.936986301369863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18.936986301369863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18.936986301369863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Trancado</v>
      </c>
      <c r="E444" s="7" t="str">
        <f>IF(DATA.SAGA!J444="","*",DATA.SAGA!J444)</f>
        <v>*</v>
      </c>
      <c r="F444" s="7">
        <f>YEAR(DATA.SAGA!$B444)</f>
        <v>2021</v>
      </c>
      <c r="G444" s="8">
        <f>IF(OR($D444="Pré-Inscrito",$D444="Matriculado",$D444="Trancado"),
IF($A444="Mestrado",DATA.SAGA!$B444+(365*24/12),DATA.SAGA!$B444+(365*48/12)),"*")</f>
        <v>45149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Trancado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18.936986301369863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18.871232876712327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18.871232876712327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Trancado</v>
      </c>
      <c r="E449" s="7" t="str">
        <f>IF(DATA.SAGA!J449="","*",DATA.SAGA!J449)</f>
        <v>RJ</v>
      </c>
      <c r="F449" s="7">
        <f>YEAR(DATA.SAGA!$B449)</f>
        <v>2021</v>
      </c>
      <c r="G449" s="8">
        <f>IF(OR($D449="Pré-Inscrito",$D449="Matriculado",$D449="Trancado"),
IF($A449="Mestrado",DATA.SAGA!$B449+(365*24/12),DATA.SAGA!$B449+(365*48/12)),"*")</f>
        <v>45151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Trancado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18.871232876712327</v>
      </c>
      <c r="K450" s="9" t="str">
        <f t="shared" ref="K450:K531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1" ca="1" si="37">IFERROR(VALUE(IF($K450="Formado",$J450,"")),"*")</f>
        <v>*</v>
      </c>
      <c r="M450" s="7" t="str">
        <f t="shared" ref="M450:M531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18.871232876712327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Trancado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IF($A453="Mestrado",DATA.SAGA!$B453+(365*24/12),DATA.SAGA!$B453+(365*48/12)),"*")</f>
        <v>45151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Trancado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18.871232876712327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13.216438356164382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13.183561643835617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13.183561643835617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13.183561643835617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13.183561643835617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13.183561643835617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13.183561643835617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13.183561643835617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13.183561643835617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13.183561643835617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13.183561643835617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Trancado</v>
      </c>
      <c r="E468" s="7" t="str">
        <f>IF(DATA.SAGA!J468="","*",DATA.SAGA!J468)</f>
        <v>*</v>
      </c>
      <c r="F468" s="7">
        <f>YEAR(DATA.SAGA!$B468)</f>
        <v>2022</v>
      </c>
      <c r="G468" s="8">
        <f>IF(OR($D468="Pré-Inscrito",$D468="Matriculado",$D468="Trancado"),
IF($A468="Mestrado",DATA.SAGA!$B468+(365*24/12),DATA.SAGA!$B468+(365*48/12)),"*")</f>
        <v>45324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Trancado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FTO1124 - Leandro Nogueira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2024-1</v>
      </c>
      <c r="I469" s="7" t="str">
        <f>IF(DATA.SAGA!$I469="","*",YEAR(DATA.SAGA!$I469))</f>
        <v>*</v>
      </c>
      <c r="J469" s="9">
        <f ca="1">IF($D469="Formado",(DATA.SAGA!$I469-DATA.SAGA!$B469)/365*12,
IF(OR($D469="Pré-Inscrito",$D469="Matriculado",$D469="Pré-inscrito"),(TODAY()-DATA.SAGA!$B469)/365*12,"*"))</f>
        <v>13.183561643835617</v>
      </c>
      <c r="K469" s="9" t="str">
        <f t="shared" ca="1" si="36"/>
        <v>Matriculado</v>
      </c>
      <c r="L469" s="9" t="str">
        <f t="shared" ca="1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13.183561643835617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13.183561643835617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13.183561643835617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13.183561643835617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13.183561643835617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12.953424657534246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EDF1084 - Thiago Carvalho</v>
      </c>
      <c r="D476" s="7" t="str">
        <f>DATA.SAGA!$H476</f>
        <v>Matriculado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2024-1</v>
      </c>
      <c r="I476" s="7" t="str">
        <f>IF(DATA.SAGA!$I476="","*",YEAR(DATA.SAGA!$I476))</f>
        <v>*</v>
      </c>
      <c r="J476" s="9">
        <f ca="1">IF($D476="Formado",(DATA.SAGA!$I476-DATA.SAGA!$B476)/365*12,
IF(OR($D476="Pré-Inscrito",$D476="Matriculado",$D476="Pré-inscrito"),(TODAY()-DATA.SAGA!$B476)/365*12,"*"))</f>
        <v>12.953424657534246</v>
      </c>
      <c r="K476" s="9" t="str">
        <f t="shared" ca="1" si="36"/>
        <v>Matriculado</v>
      </c>
      <c r="L476" s="9" t="str">
        <f t="shared" ca="1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12.920547945205477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12.920547945205477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12.887671232876713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Trancado</v>
      </c>
      <c r="E480" s="7" t="str">
        <f>IF(DATA.SAGA!J480="","*",DATA.SAGA!J480)</f>
        <v>RJ</v>
      </c>
      <c r="F480" s="7">
        <f>YEAR(DATA.SAGA!$B480)</f>
        <v>2022</v>
      </c>
      <c r="G480" s="8">
        <f>IF(OR($D480="Pré-Inscrito",$D480="Matriculado",$D480="Trancado"),
IF($A480="Mestrado",DATA.SAGA!$B480+(365*24/12),DATA.SAGA!$B480+(365*48/12)),"*")</f>
        <v>45333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Trancado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12.263013698630136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6.8054794520547945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6.8054794520547945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FTO1111 - Laura Oliveira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6.8054794520547945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6.8054794520547945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6.8054794520547945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6.8054794520547945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6.8054794520547945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6.8054794520547945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6.8054794520547945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6.8054794520547945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6.8054794520547945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6.8054794520547945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6.8054794520547945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6.8054794520547945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6.8054794520547945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6.8054794520547945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6.8054794520547945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FTO1111 - Laura Oliveira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2.8602739726027395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2.7616438356164386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2.7287671232876711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2.6630136986301371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2.6301369863013697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2.6301369863013697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2.6301369863013697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1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2.5972602739726027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2.5643835616438357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2.3013698630136985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0.78904109589041083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0.78904109589041083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0.69041095890410964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0.52602739726027403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0.49315068493150682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0.26301369863013702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0.26301369863013702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2.6301369863013697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2.6301369863013697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2.7287671232876711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2.6630136986301371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0.46027397260273972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2.5972602739726027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0.46027397260273972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0"/>
      <c r="C532" s="10"/>
      <c r="D532" s="1"/>
      <c r="E532" s="1"/>
      <c r="F532" s="10"/>
      <c r="G532" s="3"/>
      <c r="H532" s="3"/>
      <c r="I532" s="10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0"/>
      <c r="C533" s="10"/>
      <c r="D533" s="1"/>
      <c r="E533" s="1"/>
      <c r="F533" s="10"/>
      <c r="G533" s="3"/>
      <c r="H533" s="3"/>
      <c r="I533" s="10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zoomScaleNormal="100" workbookViewId="0">
      <pane ySplit="1" topLeftCell="A491" activePane="bottomLeft" state="frozen"/>
      <selection pane="bottomLeft" activeCell="A531" sqref="A531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14" t="s">
        <v>4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 t="s">
        <v>12</v>
      </c>
      <c r="G318" s="14"/>
      <c r="H318" s="14" t="s">
        <v>1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14" t="s">
        <v>6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14" t="s">
        <v>1</v>
      </c>
      <c r="I389" s="14"/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14" t="s">
        <v>1</v>
      </c>
      <c r="I398" s="14"/>
      <c r="J398" s="14"/>
      <c r="K398" s="14"/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14" t="s">
        <v>1</v>
      </c>
      <c r="I404" s="14"/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14" t="s">
        <v>4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45014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14" t="s">
        <v>6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14" t="s">
        <v>6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14" t="s">
        <v>6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14" t="s">
        <v>6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 t="s">
        <v>12</v>
      </c>
      <c r="G469" s="14"/>
      <c r="H469" s="14" t="s">
        <v>1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 t="s">
        <v>10</v>
      </c>
      <c r="G476" s="14"/>
      <c r="H476" s="14" t="s">
        <v>1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14" t="s">
        <v>6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 t="s">
        <v>22</v>
      </c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 t="s">
        <v>22</v>
      </c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4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4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/>
      <c r="B532" s="16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 ht="15.75" customHeight="1" x14ac:dyDescent="0.2">
      <c r="A533" s="14"/>
      <c r="B533" s="16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 ht="15.75" customHeight="1" x14ac:dyDescent="0.2">
      <c r="A534" s="14"/>
      <c r="B534" s="16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 ht="15.75" customHeight="1" x14ac:dyDescent="0.2">
      <c r="A535" s="14"/>
      <c r="B535" s="16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2023-03-10T17:56:04Z</dcterms:modified>
</cp:coreProperties>
</file>