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92B946A-BDDC-6141-A243-946D166DCDF5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DATA.discentes!$A$1:$N$482</definedName>
    <definedName name="_xlnm._FilterDatabase" localSheetId="1" hidden="1">DATA.SAGA!$A$1:$K$507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2" i="8"/>
  <c r="I507" i="8"/>
  <c r="M507" i="8" s="1"/>
  <c r="F507" i="8"/>
  <c r="E507" i="8"/>
  <c r="D507" i="8"/>
  <c r="J507" i="8" s="1"/>
  <c r="C507" i="8"/>
  <c r="B507" i="8"/>
  <c r="I506" i="8"/>
  <c r="M506" i="8" s="1"/>
  <c r="F506" i="8"/>
  <c r="E506" i="8"/>
  <c r="D506" i="8"/>
  <c r="C506" i="8"/>
  <c r="B506" i="8"/>
  <c r="I505" i="8"/>
  <c r="M505" i="8" s="1"/>
  <c r="F505" i="8"/>
  <c r="E505" i="8"/>
  <c r="D505" i="8"/>
  <c r="J505" i="8" s="1"/>
  <c r="K505" i="8" s="1"/>
  <c r="L505" i="8" s="1"/>
  <c r="C505" i="8"/>
  <c r="B505" i="8"/>
  <c r="I504" i="8"/>
  <c r="M504" i="8" s="1"/>
  <c r="F504" i="8"/>
  <c r="E504" i="8"/>
  <c r="D504" i="8"/>
  <c r="J504" i="8" s="1"/>
  <c r="C504" i="8"/>
  <c r="B504" i="8"/>
  <c r="I503" i="8"/>
  <c r="M503" i="8" s="1"/>
  <c r="F503" i="8"/>
  <c r="E503" i="8"/>
  <c r="D503" i="8"/>
  <c r="C503" i="8"/>
  <c r="B503" i="8"/>
  <c r="I502" i="8"/>
  <c r="M502" i="8" s="1"/>
  <c r="F502" i="8"/>
  <c r="E502" i="8"/>
  <c r="D502" i="8"/>
  <c r="G502" i="8" s="1"/>
  <c r="C502" i="8"/>
  <c r="B502" i="8"/>
  <c r="I501" i="8"/>
  <c r="M501" i="8" s="1"/>
  <c r="F501" i="8"/>
  <c r="E501" i="8"/>
  <c r="D501" i="8"/>
  <c r="C501" i="8"/>
  <c r="B501" i="8"/>
  <c r="I500" i="8"/>
  <c r="M500" i="8" s="1"/>
  <c r="F500" i="8"/>
  <c r="E500" i="8"/>
  <c r="D500" i="8"/>
  <c r="C500" i="8"/>
  <c r="B500" i="8"/>
  <c r="I499" i="8"/>
  <c r="M499" i="8" s="1"/>
  <c r="F499" i="8"/>
  <c r="E499" i="8"/>
  <c r="D499" i="8"/>
  <c r="C499" i="8"/>
  <c r="B499" i="8"/>
  <c r="I498" i="8"/>
  <c r="M498" i="8" s="1"/>
  <c r="F498" i="8"/>
  <c r="E498" i="8"/>
  <c r="D498" i="8"/>
  <c r="C498" i="8"/>
  <c r="B498" i="8"/>
  <c r="I497" i="8"/>
  <c r="M497" i="8" s="1"/>
  <c r="F497" i="8"/>
  <c r="E497" i="8"/>
  <c r="D497" i="8"/>
  <c r="C497" i="8"/>
  <c r="B497" i="8"/>
  <c r="I496" i="8"/>
  <c r="M496" i="8" s="1"/>
  <c r="F496" i="8"/>
  <c r="E496" i="8"/>
  <c r="D496" i="8"/>
  <c r="C496" i="8"/>
  <c r="B496" i="8"/>
  <c r="I495" i="8"/>
  <c r="M495" i="8" s="1"/>
  <c r="F495" i="8"/>
  <c r="E495" i="8"/>
  <c r="D495" i="8"/>
  <c r="C495" i="8"/>
  <c r="B495" i="8"/>
  <c r="I494" i="8"/>
  <c r="M494" i="8" s="1"/>
  <c r="F494" i="8"/>
  <c r="E494" i="8"/>
  <c r="D494" i="8"/>
  <c r="C494" i="8"/>
  <c r="B494" i="8"/>
  <c r="I493" i="8"/>
  <c r="M493" i="8" s="1"/>
  <c r="F493" i="8"/>
  <c r="E493" i="8"/>
  <c r="D493" i="8"/>
  <c r="C493" i="8"/>
  <c r="B493" i="8"/>
  <c r="I492" i="8"/>
  <c r="M492" i="8" s="1"/>
  <c r="F492" i="8"/>
  <c r="E492" i="8"/>
  <c r="D492" i="8"/>
  <c r="C492" i="8"/>
  <c r="B492" i="8"/>
  <c r="I491" i="8"/>
  <c r="M491" i="8" s="1"/>
  <c r="F491" i="8"/>
  <c r="E491" i="8"/>
  <c r="D491" i="8"/>
  <c r="C491" i="8"/>
  <c r="B491" i="8"/>
  <c r="I490" i="8"/>
  <c r="M490" i="8" s="1"/>
  <c r="F490" i="8"/>
  <c r="E490" i="8"/>
  <c r="D490" i="8"/>
  <c r="C490" i="8"/>
  <c r="B490" i="8"/>
  <c r="I489" i="8"/>
  <c r="M489" i="8" s="1"/>
  <c r="F489" i="8"/>
  <c r="E489" i="8"/>
  <c r="D489" i="8"/>
  <c r="C489" i="8"/>
  <c r="B489" i="8"/>
  <c r="I488" i="8"/>
  <c r="M488" i="8" s="1"/>
  <c r="F488" i="8"/>
  <c r="E488" i="8"/>
  <c r="D488" i="8"/>
  <c r="C488" i="8"/>
  <c r="B488" i="8"/>
  <c r="I487" i="8"/>
  <c r="M487" i="8" s="1"/>
  <c r="F487" i="8"/>
  <c r="E487" i="8"/>
  <c r="D487" i="8"/>
  <c r="C487" i="8"/>
  <c r="B487" i="8"/>
  <c r="I486" i="8"/>
  <c r="M486" i="8" s="1"/>
  <c r="F486" i="8"/>
  <c r="E486" i="8"/>
  <c r="D486" i="8"/>
  <c r="C486" i="8"/>
  <c r="B486" i="8"/>
  <c r="I485" i="8"/>
  <c r="M485" i="8" s="1"/>
  <c r="F485" i="8"/>
  <c r="E485" i="8"/>
  <c r="D485" i="8"/>
  <c r="C485" i="8"/>
  <c r="B485" i="8"/>
  <c r="I484" i="8"/>
  <c r="M484" i="8" s="1"/>
  <c r="F484" i="8"/>
  <c r="E484" i="8"/>
  <c r="D484" i="8"/>
  <c r="C484" i="8"/>
  <c r="B484" i="8"/>
  <c r="I483" i="8"/>
  <c r="M483" i="8" s="1"/>
  <c r="F483" i="8"/>
  <c r="E483" i="8"/>
  <c r="D483" i="8"/>
  <c r="C483" i="8"/>
  <c r="B483" i="8"/>
  <c r="G486" i="8" l="1"/>
  <c r="G505" i="8"/>
  <c r="G506" i="8"/>
  <c r="H506" i="8"/>
  <c r="G507" i="8"/>
  <c r="K507" i="8"/>
  <c r="L507" i="8" s="1"/>
  <c r="H505" i="8"/>
  <c r="J506" i="8"/>
  <c r="K506" i="8" s="1"/>
  <c r="L506" i="8" s="1"/>
  <c r="H507" i="8"/>
  <c r="G504" i="8"/>
  <c r="H504" i="8" s="1"/>
  <c r="G488" i="8"/>
  <c r="H488" i="8" s="1"/>
  <c r="K504" i="8"/>
  <c r="L504" i="8" s="1"/>
  <c r="G484" i="8"/>
  <c r="H484" i="8" s="1"/>
  <c r="G490" i="8"/>
  <c r="H490" i="8" s="1"/>
  <c r="G492" i="8"/>
  <c r="H492" i="8" s="1"/>
  <c r="G494" i="8"/>
  <c r="H494" i="8" s="1"/>
  <c r="G496" i="8"/>
  <c r="H496" i="8" s="1"/>
  <c r="G498" i="8"/>
  <c r="H498" i="8" s="1"/>
  <c r="G500" i="8"/>
  <c r="H500" i="8" s="1"/>
  <c r="H486" i="8"/>
  <c r="H502" i="8"/>
  <c r="J484" i="8"/>
  <c r="K484" i="8" s="1"/>
  <c r="L484" i="8" s="1"/>
  <c r="J486" i="8"/>
  <c r="K486" i="8" s="1"/>
  <c r="L486" i="8" s="1"/>
  <c r="J488" i="8"/>
  <c r="K488" i="8" s="1"/>
  <c r="L488" i="8" s="1"/>
  <c r="J490" i="8"/>
  <c r="K490" i="8" s="1"/>
  <c r="L490" i="8" s="1"/>
  <c r="J492" i="8"/>
  <c r="K492" i="8" s="1"/>
  <c r="L492" i="8" s="1"/>
  <c r="J494" i="8"/>
  <c r="K494" i="8" s="1"/>
  <c r="L494" i="8" s="1"/>
  <c r="J496" i="8"/>
  <c r="K496" i="8" s="1"/>
  <c r="L496" i="8" s="1"/>
  <c r="J498" i="8"/>
  <c r="K498" i="8" s="1"/>
  <c r="L498" i="8" s="1"/>
  <c r="J500" i="8"/>
  <c r="K500" i="8" s="1"/>
  <c r="L500" i="8" s="1"/>
  <c r="J502" i="8"/>
  <c r="K502" i="8" s="1"/>
  <c r="L502" i="8" s="1"/>
  <c r="J483" i="8"/>
  <c r="J485" i="8"/>
  <c r="J487" i="8"/>
  <c r="J489" i="8"/>
  <c r="J491" i="8"/>
  <c r="J493" i="8"/>
  <c r="J495" i="8"/>
  <c r="J497" i="8"/>
  <c r="J499" i="8"/>
  <c r="J501" i="8"/>
  <c r="J503" i="8"/>
  <c r="G483" i="8"/>
  <c r="H483" i="8" s="1"/>
  <c r="G485" i="8"/>
  <c r="H485" i="8" s="1"/>
  <c r="G487" i="8"/>
  <c r="H487" i="8" s="1"/>
  <c r="G489" i="8"/>
  <c r="H489" i="8" s="1"/>
  <c r="G491" i="8"/>
  <c r="H491" i="8" s="1"/>
  <c r="G493" i="8"/>
  <c r="H493" i="8" s="1"/>
  <c r="G495" i="8"/>
  <c r="H495" i="8" s="1"/>
  <c r="G497" i="8"/>
  <c r="H497" i="8" s="1"/>
  <c r="G499" i="8"/>
  <c r="H499" i="8" s="1"/>
  <c r="G501" i="8"/>
  <c r="H501" i="8" s="1"/>
  <c r="G503" i="8"/>
  <c r="H503" i="8" s="1"/>
  <c r="I482" i="8"/>
  <c r="M482" i="8" s="1"/>
  <c r="F482" i="8"/>
  <c r="E482" i="8"/>
  <c r="D482" i="8"/>
  <c r="J482" i="8" s="1"/>
  <c r="C482" i="8"/>
  <c r="B482" i="8"/>
  <c r="I481" i="8"/>
  <c r="M481" i="8" s="1"/>
  <c r="F481" i="8"/>
  <c r="E481" i="8"/>
  <c r="D481" i="8"/>
  <c r="J481" i="8" s="1"/>
  <c r="C481" i="8"/>
  <c r="B481" i="8"/>
  <c r="I480" i="8"/>
  <c r="M480" i="8" s="1"/>
  <c r="F480" i="8"/>
  <c r="E480" i="8"/>
  <c r="D480" i="8"/>
  <c r="C480" i="8"/>
  <c r="B480" i="8"/>
  <c r="I479" i="8"/>
  <c r="M479" i="8" s="1"/>
  <c r="F479" i="8"/>
  <c r="E479" i="8"/>
  <c r="D479" i="8"/>
  <c r="J479" i="8" s="1"/>
  <c r="C479" i="8"/>
  <c r="B479" i="8"/>
  <c r="I478" i="8"/>
  <c r="M478" i="8" s="1"/>
  <c r="F478" i="8"/>
  <c r="E478" i="8"/>
  <c r="D478" i="8"/>
  <c r="C478" i="8"/>
  <c r="B478" i="8"/>
  <c r="I477" i="8"/>
  <c r="M477" i="8" s="1"/>
  <c r="F477" i="8"/>
  <c r="E477" i="8"/>
  <c r="D477" i="8"/>
  <c r="J477" i="8" s="1"/>
  <c r="C477" i="8"/>
  <c r="B477" i="8"/>
  <c r="I476" i="8"/>
  <c r="M476" i="8" s="1"/>
  <c r="F476" i="8"/>
  <c r="E476" i="8"/>
  <c r="D476" i="8"/>
  <c r="C476" i="8"/>
  <c r="B476" i="8"/>
  <c r="I475" i="8"/>
  <c r="M475" i="8" s="1"/>
  <c r="F475" i="8"/>
  <c r="E475" i="8"/>
  <c r="D475" i="8"/>
  <c r="J475" i="8" s="1"/>
  <c r="C475" i="8"/>
  <c r="B475" i="8"/>
  <c r="I474" i="8"/>
  <c r="M474" i="8" s="1"/>
  <c r="F474" i="8"/>
  <c r="E474" i="8"/>
  <c r="D474" i="8"/>
  <c r="C474" i="8"/>
  <c r="B474" i="8"/>
  <c r="I473" i="8"/>
  <c r="M473" i="8" s="1"/>
  <c r="F473" i="8"/>
  <c r="E473" i="8"/>
  <c r="D473" i="8"/>
  <c r="J473" i="8" s="1"/>
  <c r="C473" i="8"/>
  <c r="B473" i="8"/>
  <c r="I472" i="8"/>
  <c r="M472" i="8" s="1"/>
  <c r="F472" i="8"/>
  <c r="E472" i="8"/>
  <c r="D472" i="8"/>
  <c r="C472" i="8"/>
  <c r="B472" i="8"/>
  <c r="I471" i="8"/>
  <c r="M471" i="8" s="1"/>
  <c r="F471" i="8"/>
  <c r="E471" i="8"/>
  <c r="D471" i="8"/>
  <c r="J471" i="8" s="1"/>
  <c r="C471" i="8"/>
  <c r="B471" i="8"/>
  <c r="I470" i="8"/>
  <c r="M470" i="8" s="1"/>
  <c r="F470" i="8"/>
  <c r="E470" i="8"/>
  <c r="D470" i="8"/>
  <c r="C470" i="8"/>
  <c r="B470" i="8"/>
  <c r="I469" i="8"/>
  <c r="M469" i="8" s="1"/>
  <c r="F469" i="8"/>
  <c r="E469" i="8"/>
  <c r="D469" i="8"/>
  <c r="J469" i="8" s="1"/>
  <c r="C469" i="8"/>
  <c r="B469" i="8"/>
  <c r="I468" i="8"/>
  <c r="M468" i="8" s="1"/>
  <c r="F468" i="8"/>
  <c r="E468" i="8"/>
  <c r="D468" i="8"/>
  <c r="H468" i="8" s="1"/>
  <c r="C468" i="8"/>
  <c r="B468" i="8"/>
  <c r="I467" i="8"/>
  <c r="M467" i="8" s="1"/>
  <c r="F467" i="8"/>
  <c r="E467" i="8"/>
  <c r="D467" i="8"/>
  <c r="J467" i="8" s="1"/>
  <c r="C467" i="8"/>
  <c r="B467" i="8"/>
  <c r="I466" i="8"/>
  <c r="M466" i="8" s="1"/>
  <c r="F466" i="8"/>
  <c r="E466" i="8"/>
  <c r="D466" i="8"/>
  <c r="C466" i="8"/>
  <c r="B466" i="8"/>
  <c r="I465" i="8"/>
  <c r="M465" i="8" s="1"/>
  <c r="F465" i="8"/>
  <c r="E465" i="8"/>
  <c r="D465" i="8"/>
  <c r="J465" i="8" s="1"/>
  <c r="C465" i="8"/>
  <c r="B465" i="8"/>
  <c r="I464" i="8"/>
  <c r="M464" i="8" s="1"/>
  <c r="F464" i="8"/>
  <c r="E464" i="8"/>
  <c r="D464" i="8"/>
  <c r="C464" i="8"/>
  <c r="B464" i="8"/>
  <c r="I463" i="8"/>
  <c r="M463" i="8" s="1"/>
  <c r="F463" i="8"/>
  <c r="E463" i="8"/>
  <c r="D463" i="8"/>
  <c r="J463" i="8" s="1"/>
  <c r="C463" i="8"/>
  <c r="B463" i="8"/>
  <c r="I462" i="8"/>
  <c r="M462" i="8" s="1"/>
  <c r="F462" i="8"/>
  <c r="E462" i="8"/>
  <c r="D462" i="8"/>
  <c r="C462" i="8"/>
  <c r="B462" i="8"/>
  <c r="I461" i="8"/>
  <c r="M461" i="8" s="1"/>
  <c r="F461" i="8"/>
  <c r="E461" i="8"/>
  <c r="D461" i="8"/>
  <c r="J461" i="8" s="1"/>
  <c r="C461" i="8"/>
  <c r="B461" i="8"/>
  <c r="I460" i="8"/>
  <c r="M460" i="8" s="1"/>
  <c r="F460" i="8"/>
  <c r="E460" i="8"/>
  <c r="D460" i="8"/>
  <c r="C460" i="8"/>
  <c r="B460" i="8"/>
  <c r="I459" i="8"/>
  <c r="M459" i="8" s="1"/>
  <c r="F459" i="8"/>
  <c r="E459" i="8"/>
  <c r="D459" i="8"/>
  <c r="J459" i="8" s="1"/>
  <c r="C459" i="8"/>
  <c r="B459" i="8"/>
  <c r="I458" i="8"/>
  <c r="M458" i="8" s="1"/>
  <c r="F458" i="8"/>
  <c r="E458" i="8"/>
  <c r="D458" i="8"/>
  <c r="C458" i="8"/>
  <c r="B458" i="8"/>
  <c r="I457" i="8"/>
  <c r="M457" i="8" s="1"/>
  <c r="F457" i="8"/>
  <c r="E457" i="8"/>
  <c r="D457" i="8"/>
  <c r="J457" i="8" s="1"/>
  <c r="C457" i="8"/>
  <c r="B457" i="8"/>
  <c r="I456" i="8"/>
  <c r="M456" i="8" s="1"/>
  <c r="F456" i="8"/>
  <c r="E456" i="8"/>
  <c r="D456" i="8"/>
  <c r="C456" i="8"/>
  <c r="B456" i="8"/>
  <c r="I455" i="8"/>
  <c r="M455" i="8" s="1"/>
  <c r="F455" i="8"/>
  <c r="E455" i="8"/>
  <c r="D455" i="8"/>
  <c r="J455" i="8" s="1"/>
  <c r="C455" i="8"/>
  <c r="B455" i="8"/>
  <c r="I454" i="8"/>
  <c r="M454" i="8" s="1"/>
  <c r="F454" i="8"/>
  <c r="E454" i="8"/>
  <c r="D454" i="8"/>
  <c r="C454" i="8"/>
  <c r="B454" i="8"/>
  <c r="I453" i="8"/>
  <c r="M453" i="8" s="1"/>
  <c r="F453" i="8"/>
  <c r="E453" i="8"/>
  <c r="D453" i="8"/>
  <c r="H453" i="8" s="1"/>
  <c r="C453" i="8"/>
  <c r="B453" i="8"/>
  <c r="I452" i="8"/>
  <c r="M452" i="8" s="1"/>
  <c r="F452" i="8"/>
  <c r="E452" i="8"/>
  <c r="D452" i="8"/>
  <c r="C452" i="8"/>
  <c r="B452" i="8"/>
  <c r="I451" i="8"/>
  <c r="M451" i="8" s="1"/>
  <c r="F451" i="8"/>
  <c r="E451" i="8"/>
  <c r="D451" i="8"/>
  <c r="C451" i="8"/>
  <c r="B451" i="8"/>
  <c r="I450" i="8"/>
  <c r="M450" i="8" s="1"/>
  <c r="F450" i="8"/>
  <c r="E450" i="8"/>
  <c r="D450" i="8"/>
  <c r="J450" i="8" s="1"/>
  <c r="C450" i="8"/>
  <c r="B450" i="8"/>
  <c r="I449" i="8"/>
  <c r="M449" i="8" s="1"/>
  <c r="F449" i="8"/>
  <c r="E449" i="8"/>
  <c r="D449" i="8"/>
  <c r="H449" i="8" s="1"/>
  <c r="C449" i="8"/>
  <c r="B449" i="8"/>
  <c r="I448" i="8"/>
  <c r="M448" i="8" s="1"/>
  <c r="F448" i="8"/>
  <c r="E448" i="8"/>
  <c r="D448" i="8"/>
  <c r="J448" i="8" s="1"/>
  <c r="C448" i="8"/>
  <c r="B448" i="8"/>
  <c r="I447" i="8"/>
  <c r="M447" i="8" s="1"/>
  <c r="F447" i="8"/>
  <c r="E447" i="8"/>
  <c r="D447" i="8"/>
  <c r="C447" i="8"/>
  <c r="B447" i="8"/>
  <c r="I446" i="8"/>
  <c r="M446" i="8" s="1"/>
  <c r="F446" i="8"/>
  <c r="E446" i="8"/>
  <c r="D446" i="8"/>
  <c r="J446" i="8" s="1"/>
  <c r="C446" i="8"/>
  <c r="B446" i="8"/>
  <c r="I445" i="8"/>
  <c r="M445" i="8" s="1"/>
  <c r="F445" i="8"/>
  <c r="E445" i="8"/>
  <c r="D445" i="8"/>
  <c r="J445" i="8" s="1"/>
  <c r="C445" i="8"/>
  <c r="B445" i="8"/>
  <c r="I444" i="8"/>
  <c r="M444" i="8" s="1"/>
  <c r="F444" i="8"/>
  <c r="E444" i="8"/>
  <c r="D444" i="8"/>
  <c r="C444" i="8"/>
  <c r="B444" i="8"/>
  <c r="I443" i="8"/>
  <c r="M443" i="8" s="1"/>
  <c r="F443" i="8"/>
  <c r="E443" i="8"/>
  <c r="D443" i="8"/>
  <c r="J443" i="8" s="1"/>
  <c r="C443" i="8"/>
  <c r="B443" i="8"/>
  <c r="I442" i="8"/>
  <c r="M442" i="8" s="1"/>
  <c r="F442" i="8"/>
  <c r="E442" i="8"/>
  <c r="D442" i="8"/>
  <c r="C442" i="8"/>
  <c r="B442" i="8"/>
  <c r="I441" i="8"/>
  <c r="M441" i="8" s="1"/>
  <c r="F441" i="8"/>
  <c r="E441" i="8"/>
  <c r="D441" i="8"/>
  <c r="C441" i="8"/>
  <c r="B441" i="8"/>
  <c r="I440" i="8"/>
  <c r="M440" i="8" s="1"/>
  <c r="F440" i="8"/>
  <c r="E440" i="8"/>
  <c r="D440" i="8"/>
  <c r="C440" i="8"/>
  <c r="B440" i="8"/>
  <c r="I439" i="8"/>
  <c r="M439" i="8" s="1"/>
  <c r="F439" i="8"/>
  <c r="E439" i="8"/>
  <c r="D439" i="8"/>
  <c r="C439" i="8"/>
  <c r="B439" i="8"/>
  <c r="I438" i="8"/>
  <c r="M438" i="8" s="1"/>
  <c r="F438" i="8"/>
  <c r="E438" i="8"/>
  <c r="D438" i="8"/>
  <c r="J438" i="8" s="1"/>
  <c r="C438" i="8"/>
  <c r="B438" i="8"/>
  <c r="I437" i="8"/>
  <c r="M437" i="8" s="1"/>
  <c r="F437" i="8"/>
  <c r="E437" i="8"/>
  <c r="D437" i="8"/>
  <c r="J437" i="8" s="1"/>
  <c r="C437" i="8"/>
  <c r="B437" i="8"/>
  <c r="I436" i="8"/>
  <c r="M436" i="8" s="1"/>
  <c r="F436" i="8"/>
  <c r="E436" i="8"/>
  <c r="D436" i="8"/>
  <c r="J436" i="8" s="1"/>
  <c r="C436" i="8"/>
  <c r="B436" i="8"/>
  <c r="I435" i="8"/>
  <c r="M435" i="8" s="1"/>
  <c r="F435" i="8"/>
  <c r="E435" i="8"/>
  <c r="D435" i="8"/>
  <c r="J435" i="8" s="1"/>
  <c r="C435" i="8"/>
  <c r="B435" i="8"/>
  <c r="I434" i="8"/>
  <c r="M434" i="8" s="1"/>
  <c r="F434" i="8"/>
  <c r="E434" i="8"/>
  <c r="D434" i="8"/>
  <c r="J434" i="8" s="1"/>
  <c r="C434" i="8"/>
  <c r="B434" i="8"/>
  <c r="I433" i="8"/>
  <c r="M433" i="8" s="1"/>
  <c r="F433" i="8"/>
  <c r="E433" i="8"/>
  <c r="D433" i="8"/>
  <c r="H433" i="8" s="1"/>
  <c r="C433" i="8"/>
  <c r="B433" i="8"/>
  <c r="I432" i="8"/>
  <c r="M432" i="8" s="1"/>
  <c r="F432" i="8"/>
  <c r="E432" i="8"/>
  <c r="D432" i="8"/>
  <c r="J432" i="8" s="1"/>
  <c r="C432" i="8"/>
  <c r="B432" i="8"/>
  <c r="I431" i="8"/>
  <c r="M431" i="8" s="1"/>
  <c r="F431" i="8"/>
  <c r="E431" i="8"/>
  <c r="D431" i="8"/>
  <c r="J431" i="8" s="1"/>
  <c r="C431" i="8"/>
  <c r="B431" i="8"/>
  <c r="I430" i="8"/>
  <c r="M430" i="8" s="1"/>
  <c r="F430" i="8"/>
  <c r="E430" i="8"/>
  <c r="D430" i="8"/>
  <c r="J430" i="8" s="1"/>
  <c r="C430" i="8"/>
  <c r="B430" i="8"/>
  <c r="I429" i="8"/>
  <c r="M429" i="8" s="1"/>
  <c r="F429" i="8"/>
  <c r="E429" i="8"/>
  <c r="D429" i="8"/>
  <c r="J429" i="8" s="1"/>
  <c r="C429" i="8"/>
  <c r="B429" i="8"/>
  <c r="I428" i="8"/>
  <c r="M428" i="8" s="1"/>
  <c r="F428" i="8"/>
  <c r="E428" i="8"/>
  <c r="D428" i="8"/>
  <c r="J428" i="8" s="1"/>
  <c r="C428" i="8"/>
  <c r="B428" i="8"/>
  <c r="I427" i="8"/>
  <c r="M427" i="8" s="1"/>
  <c r="F427" i="8"/>
  <c r="E427" i="8"/>
  <c r="D427" i="8"/>
  <c r="J427" i="8" s="1"/>
  <c r="C427" i="8"/>
  <c r="B427" i="8"/>
  <c r="I426" i="8"/>
  <c r="M426" i="8" s="1"/>
  <c r="F426" i="8"/>
  <c r="E426" i="8"/>
  <c r="D426" i="8"/>
  <c r="J426" i="8" s="1"/>
  <c r="C426" i="8"/>
  <c r="B426" i="8"/>
  <c r="I425" i="8"/>
  <c r="M425" i="8" s="1"/>
  <c r="F425" i="8"/>
  <c r="E425" i="8"/>
  <c r="D425" i="8"/>
  <c r="J425" i="8" s="1"/>
  <c r="C425" i="8"/>
  <c r="B425" i="8"/>
  <c r="I424" i="8"/>
  <c r="M424" i="8" s="1"/>
  <c r="F424" i="8"/>
  <c r="E424" i="8"/>
  <c r="D424" i="8"/>
  <c r="J424" i="8" s="1"/>
  <c r="C424" i="8"/>
  <c r="B424" i="8"/>
  <c r="I423" i="8"/>
  <c r="M423" i="8" s="1"/>
  <c r="F423" i="8"/>
  <c r="E423" i="8"/>
  <c r="D423" i="8"/>
  <c r="J423" i="8" s="1"/>
  <c r="C423" i="8"/>
  <c r="B423" i="8"/>
  <c r="I422" i="8"/>
  <c r="M422" i="8" s="1"/>
  <c r="F422" i="8"/>
  <c r="E422" i="8"/>
  <c r="D422" i="8"/>
  <c r="C422" i="8"/>
  <c r="B422" i="8"/>
  <c r="I421" i="8"/>
  <c r="M421" i="8" s="1"/>
  <c r="F421" i="8"/>
  <c r="E421" i="8"/>
  <c r="D421" i="8"/>
  <c r="J421" i="8" s="1"/>
  <c r="C421" i="8"/>
  <c r="B421" i="8"/>
  <c r="I420" i="8"/>
  <c r="M420" i="8" s="1"/>
  <c r="F420" i="8"/>
  <c r="E420" i="8"/>
  <c r="D420" i="8"/>
  <c r="J420" i="8" s="1"/>
  <c r="C420" i="8"/>
  <c r="B420" i="8"/>
  <c r="I419" i="8"/>
  <c r="M419" i="8" s="1"/>
  <c r="F419" i="8"/>
  <c r="E419" i="8"/>
  <c r="D419" i="8"/>
  <c r="C419" i="8"/>
  <c r="B419" i="8"/>
  <c r="I418" i="8"/>
  <c r="M418" i="8" s="1"/>
  <c r="F418" i="8"/>
  <c r="E418" i="8"/>
  <c r="D418" i="8"/>
  <c r="J418" i="8" s="1"/>
  <c r="C418" i="8"/>
  <c r="B418" i="8"/>
  <c r="I417" i="8"/>
  <c r="M417" i="8" s="1"/>
  <c r="F417" i="8"/>
  <c r="E417" i="8"/>
  <c r="D417" i="8"/>
  <c r="C417" i="8"/>
  <c r="B417" i="8"/>
  <c r="I416" i="8"/>
  <c r="M416" i="8" s="1"/>
  <c r="F416" i="8"/>
  <c r="E416" i="8"/>
  <c r="D416" i="8"/>
  <c r="J416" i="8" s="1"/>
  <c r="C416" i="8"/>
  <c r="B416" i="8"/>
  <c r="I415" i="8"/>
  <c r="M415" i="8" s="1"/>
  <c r="F415" i="8"/>
  <c r="E415" i="8"/>
  <c r="D415" i="8"/>
  <c r="C415" i="8"/>
  <c r="B415" i="8"/>
  <c r="I414" i="8"/>
  <c r="M414" i="8" s="1"/>
  <c r="F414" i="8"/>
  <c r="E414" i="8"/>
  <c r="D414" i="8"/>
  <c r="C414" i="8"/>
  <c r="B414" i="8"/>
  <c r="I413" i="8"/>
  <c r="M413" i="8" s="1"/>
  <c r="F413" i="8"/>
  <c r="E413" i="8"/>
  <c r="D413" i="8"/>
  <c r="J413" i="8" s="1"/>
  <c r="C413" i="8"/>
  <c r="B413" i="8"/>
  <c r="I412" i="8"/>
  <c r="M412" i="8" s="1"/>
  <c r="F412" i="8"/>
  <c r="E412" i="8"/>
  <c r="D412" i="8"/>
  <c r="J412" i="8" s="1"/>
  <c r="C412" i="8"/>
  <c r="B412" i="8"/>
  <c r="I411" i="8"/>
  <c r="M411" i="8" s="1"/>
  <c r="F411" i="8"/>
  <c r="E411" i="8"/>
  <c r="D411" i="8"/>
  <c r="C411" i="8"/>
  <c r="B411" i="8"/>
  <c r="I410" i="8"/>
  <c r="M410" i="8" s="1"/>
  <c r="F410" i="8"/>
  <c r="E410" i="8"/>
  <c r="D410" i="8"/>
  <c r="J410" i="8" s="1"/>
  <c r="C410" i="8"/>
  <c r="B410" i="8"/>
  <c r="I409" i="8"/>
  <c r="M409" i="8" s="1"/>
  <c r="F409" i="8"/>
  <c r="E409" i="8"/>
  <c r="D409" i="8"/>
  <c r="C409" i="8"/>
  <c r="B409" i="8"/>
  <c r="I408" i="8"/>
  <c r="M408" i="8" s="1"/>
  <c r="F408" i="8"/>
  <c r="E408" i="8"/>
  <c r="D408" i="8"/>
  <c r="J408" i="8" s="1"/>
  <c r="C408" i="8"/>
  <c r="B408" i="8"/>
  <c r="I407" i="8"/>
  <c r="M407" i="8" s="1"/>
  <c r="F407" i="8"/>
  <c r="E407" i="8"/>
  <c r="D407" i="8"/>
  <c r="J407" i="8" s="1"/>
  <c r="C407" i="8"/>
  <c r="B407" i="8"/>
  <c r="I406" i="8"/>
  <c r="M406" i="8" s="1"/>
  <c r="F406" i="8"/>
  <c r="E406" i="8"/>
  <c r="D406" i="8"/>
  <c r="J406" i="8" s="1"/>
  <c r="C406" i="8"/>
  <c r="B406" i="8"/>
  <c r="I405" i="8"/>
  <c r="M405" i="8" s="1"/>
  <c r="F405" i="8"/>
  <c r="E405" i="8"/>
  <c r="D405" i="8"/>
  <c r="J405" i="8" s="1"/>
  <c r="C405" i="8"/>
  <c r="B405" i="8"/>
  <c r="I404" i="8"/>
  <c r="M404" i="8" s="1"/>
  <c r="F404" i="8"/>
  <c r="E404" i="8"/>
  <c r="D404" i="8"/>
  <c r="C404" i="8"/>
  <c r="B404" i="8"/>
  <c r="I403" i="8"/>
  <c r="M403" i="8" s="1"/>
  <c r="F403" i="8"/>
  <c r="E403" i="8"/>
  <c r="D403" i="8"/>
  <c r="C403" i="8"/>
  <c r="B403" i="8"/>
  <c r="I402" i="8"/>
  <c r="M402" i="8" s="1"/>
  <c r="F402" i="8"/>
  <c r="E402" i="8"/>
  <c r="D402" i="8"/>
  <c r="C402" i="8"/>
  <c r="B402" i="8"/>
  <c r="I401" i="8"/>
  <c r="M401" i="8" s="1"/>
  <c r="F401" i="8"/>
  <c r="E401" i="8"/>
  <c r="D401" i="8"/>
  <c r="J401" i="8" s="1"/>
  <c r="C401" i="8"/>
  <c r="B401" i="8"/>
  <c r="I400" i="8"/>
  <c r="M400" i="8" s="1"/>
  <c r="F400" i="8"/>
  <c r="E400" i="8"/>
  <c r="D400" i="8"/>
  <c r="C400" i="8"/>
  <c r="B400" i="8"/>
  <c r="I399" i="8"/>
  <c r="M399" i="8" s="1"/>
  <c r="F399" i="8"/>
  <c r="E399" i="8"/>
  <c r="D399" i="8"/>
  <c r="J399" i="8" s="1"/>
  <c r="C399" i="8"/>
  <c r="B399" i="8"/>
  <c r="I398" i="8"/>
  <c r="M398" i="8" s="1"/>
  <c r="F398" i="8"/>
  <c r="E398" i="8"/>
  <c r="D398" i="8"/>
  <c r="C398" i="8"/>
  <c r="B398" i="8"/>
  <c r="I397" i="8"/>
  <c r="M397" i="8" s="1"/>
  <c r="F397" i="8"/>
  <c r="E397" i="8"/>
  <c r="D397" i="8"/>
  <c r="C397" i="8"/>
  <c r="B397" i="8"/>
  <c r="I396" i="8"/>
  <c r="M396" i="8" s="1"/>
  <c r="F396" i="8"/>
  <c r="E396" i="8"/>
  <c r="D396" i="8"/>
  <c r="C396" i="8"/>
  <c r="B396" i="8"/>
  <c r="I395" i="8"/>
  <c r="M395" i="8" s="1"/>
  <c r="F395" i="8"/>
  <c r="E395" i="8"/>
  <c r="D395" i="8"/>
  <c r="H395" i="8" s="1"/>
  <c r="C395" i="8"/>
  <c r="B395" i="8"/>
  <c r="I394" i="8"/>
  <c r="M394" i="8" s="1"/>
  <c r="F394" i="8"/>
  <c r="E394" i="8"/>
  <c r="D394" i="8"/>
  <c r="C394" i="8"/>
  <c r="B394" i="8"/>
  <c r="I393" i="8"/>
  <c r="M393" i="8" s="1"/>
  <c r="F393" i="8"/>
  <c r="E393" i="8"/>
  <c r="D393" i="8"/>
  <c r="J393" i="8" s="1"/>
  <c r="C393" i="8"/>
  <c r="B393" i="8"/>
  <c r="I392" i="8"/>
  <c r="M392" i="8" s="1"/>
  <c r="F392" i="8"/>
  <c r="E392" i="8"/>
  <c r="D392" i="8"/>
  <c r="C392" i="8"/>
  <c r="B392" i="8"/>
  <c r="I391" i="8"/>
  <c r="M391" i="8" s="1"/>
  <c r="F391" i="8"/>
  <c r="E391" i="8"/>
  <c r="D391" i="8"/>
  <c r="J391" i="8" s="1"/>
  <c r="C391" i="8"/>
  <c r="B391" i="8"/>
  <c r="I390" i="8"/>
  <c r="M390" i="8" s="1"/>
  <c r="F390" i="8"/>
  <c r="E390" i="8"/>
  <c r="D390" i="8"/>
  <c r="C390" i="8"/>
  <c r="B390" i="8"/>
  <c r="I389" i="8"/>
  <c r="M389" i="8" s="1"/>
  <c r="F389" i="8"/>
  <c r="E389" i="8"/>
  <c r="D389" i="8"/>
  <c r="C389" i="8"/>
  <c r="B389" i="8"/>
  <c r="I388" i="8"/>
  <c r="M388" i="8" s="1"/>
  <c r="F388" i="8"/>
  <c r="E388" i="8"/>
  <c r="D388" i="8"/>
  <c r="H388" i="8" s="1"/>
  <c r="C388" i="8"/>
  <c r="B388" i="8"/>
  <c r="I387" i="8"/>
  <c r="M387" i="8" s="1"/>
  <c r="F387" i="8"/>
  <c r="E387" i="8"/>
  <c r="D387" i="8"/>
  <c r="J387" i="8" s="1"/>
  <c r="C387" i="8"/>
  <c r="B387" i="8"/>
  <c r="I386" i="8"/>
  <c r="M386" i="8" s="1"/>
  <c r="F386" i="8"/>
  <c r="E386" i="8"/>
  <c r="D386" i="8"/>
  <c r="H386" i="8" s="1"/>
  <c r="C386" i="8"/>
  <c r="B386" i="8"/>
  <c r="I385" i="8"/>
  <c r="M385" i="8" s="1"/>
  <c r="F385" i="8"/>
  <c r="E385" i="8"/>
  <c r="D385" i="8"/>
  <c r="H385" i="8" s="1"/>
  <c r="C385" i="8"/>
  <c r="B385" i="8"/>
  <c r="I384" i="8"/>
  <c r="M384" i="8" s="1"/>
  <c r="F384" i="8"/>
  <c r="E384" i="8"/>
  <c r="D384" i="8"/>
  <c r="C384" i="8"/>
  <c r="B384" i="8"/>
  <c r="I383" i="8"/>
  <c r="M383" i="8" s="1"/>
  <c r="F383" i="8"/>
  <c r="E383" i="8"/>
  <c r="D383" i="8"/>
  <c r="C383" i="8"/>
  <c r="B383" i="8"/>
  <c r="I382" i="8"/>
  <c r="M382" i="8" s="1"/>
  <c r="F382" i="8"/>
  <c r="E382" i="8"/>
  <c r="D382" i="8"/>
  <c r="C382" i="8"/>
  <c r="B382" i="8"/>
  <c r="I381" i="8"/>
  <c r="M381" i="8" s="1"/>
  <c r="F381" i="8"/>
  <c r="E381" i="8"/>
  <c r="D381" i="8"/>
  <c r="C381" i="8"/>
  <c r="B381" i="8"/>
  <c r="I380" i="8"/>
  <c r="M380" i="8" s="1"/>
  <c r="F380" i="8"/>
  <c r="E380" i="8"/>
  <c r="D380" i="8"/>
  <c r="C380" i="8"/>
  <c r="B380" i="8"/>
  <c r="I379" i="8"/>
  <c r="M379" i="8" s="1"/>
  <c r="F379" i="8"/>
  <c r="E379" i="8"/>
  <c r="D379" i="8"/>
  <c r="J379" i="8" s="1"/>
  <c r="C379" i="8"/>
  <c r="B379" i="8"/>
  <c r="I378" i="8"/>
  <c r="M378" i="8" s="1"/>
  <c r="F378" i="8"/>
  <c r="E378" i="8"/>
  <c r="D378" i="8"/>
  <c r="C378" i="8"/>
  <c r="B378" i="8"/>
  <c r="I377" i="8"/>
  <c r="M377" i="8" s="1"/>
  <c r="F377" i="8"/>
  <c r="E377" i="8"/>
  <c r="D377" i="8"/>
  <c r="H377" i="8" s="1"/>
  <c r="C377" i="8"/>
  <c r="B377" i="8"/>
  <c r="I376" i="8"/>
  <c r="M376" i="8" s="1"/>
  <c r="F376" i="8"/>
  <c r="E376" i="8"/>
  <c r="D376" i="8"/>
  <c r="C376" i="8"/>
  <c r="B376" i="8"/>
  <c r="I375" i="8"/>
  <c r="M375" i="8" s="1"/>
  <c r="F375" i="8"/>
  <c r="E375" i="8"/>
  <c r="D375" i="8"/>
  <c r="C375" i="8"/>
  <c r="B375" i="8"/>
  <c r="I374" i="8"/>
  <c r="M374" i="8" s="1"/>
  <c r="F374" i="8"/>
  <c r="E374" i="8"/>
  <c r="D374" i="8"/>
  <c r="C374" i="8"/>
  <c r="B374" i="8"/>
  <c r="I373" i="8"/>
  <c r="M373" i="8" s="1"/>
  <c r="F373" i="8"/>
  <c r="E373" i="8"/>
  <c r="D373" i="8"/>
  <c r="C373" i="8"/>
  <c r="B373" i="8"/>
  <c r="I372" i="8"/>
  <c r="M372" i="8" s="1"/>
  <c r="F372" i="8"/>
  <c r="E372" i="8"/>
  <c r="D372" i="8"/>
  <c r="C372" i="8"/>
  <c r="B372" i="8"/>
  <c r="I371" i="8"/>
  <c r="M371" i="8" s="1"/>
  <c r="F371" i="8"/>
  <c r="E371" i="8"/>
  <c r="D371" i="8"/>
  <c r="J371" i="8" s="1"/>
  <c r="C371" i="8"/>
  <c r="B371" i="8"/>
  <c r="I370" i="8"/>
  <c r="M370" i="8" s="1"/>
  <c r="F370" i="8"/>
  <c r="E370" i="8"/>
  <c r="D370" i="8"/>
  <c r="C370" i="8"/>
  <c r="B370" i="8"/>
  <c r="I369" i="8"/>
  <c r="M369" i="8" s="1"/>
  <c r="F369" i="8"/>
  <c r="E369" i="8"/>
  <c r="D369" i="8"/>
  <c r="C369" i="8"/>
  <c r="B369" i="8"/>
  <c r="I368" i="8"/>
  <c r="M368" i="8" s="1"/>
  <c r="F368" i="8"/>
  <c r="E368" i="8"/>
  <c r="D368" i="8"/>
  <c r="C368" i="8"/>
  <c r="B368" i="8"/>
  <c r="I367" i="8"/>
  <c r="M367" i="8" s="1"/>
  <c r="F367" i="8"/>
  <c r="E367" i="8"/>
  <c r="D367" i="8"/>
  <c r="C367" i="8"/>
  <c r="B367" i="8"/>
  <c r="I366" i="8"/>
  <c r="M366" i="8" s="1"/>
  <c r="F366" i="8"/>
  <c r="E366" i="8"/>
  <c r="D366" i="8"/>
  <c r="C366" i="8"/>
  <c r="B366" i="8"/>
  <c r="I365" i="8"/>
  <c r="M365" i="8" s="1"/>
  <c r="F365" i="8"/>
  <c r="E365" i="8"/>
  <c r="D365" i="8"/>
  <c r="C365" i="8"/>
  <c r="B365" i="8"/>
  <c r="I364" i="8"/>
  <c r="M364" i="8" s="1"/>
  <c r="F364" i="8"/>
  <c r="E364" i="8"/>
  <c r="D364" i="8"/>
  <c r="C364" i="8"/>
  <c r="B364" i="8"/>
  <c r="I363" i="8"/>
  <c r="M363" i="8" s="1"/>
  <c r="F363" i="8"/>
  <c r="E363" i="8"/>
  <c r="D363" i="8"/>
  <c r="C363" i="8"/>
  <c r="B363" i="8"/>
  <c r="I362" i="8"/>
  <c r="M362" i="8" s="1"/>
  <c r="F362" i="8"/>
  <c r="E362" i="8"/>
  <c r="D362" i="8"/>
  <c r="C362" i="8"/>
  <c r="B362" i="8"/>
  <c r="I361" i="8"/>
  <c r="M361" i="8" s="1"/>
  <c r="F361" i="8"/>
  <c r="E361" i="8"/>
  <c r="D361" i="8"/>
  <c r="C361" i="8"/>
  <c r="B361" i="8"/>
  <c r="I360" i="8"/>
  <c r="M360" i="8" s="1"/>
  <c r="F360" i="8"/>
  <c r="E360" i="8"/>
  <c r="D360" i="8"/>
  <c r="C360" i="8"/>
  <c r="B360" i="8"/>
  <c r="I359" i="8"/>
  <c r="M359" i="8" s="1"/>
  <c r="F359" i="8"/>
  <c r="E359" i="8"/>
  <c r="D359" i="8"/>
  <c r="C359" i="8"/>
  <c r="B359" i="8"/>
  <c r="I358" i="8"/>
  <c r="M358" i="8" s="1"/>
  <c r="F358" i="8"/>
  <c r="E358" i="8"/>
  <c r="D358" i="8"/>
  <c r="C358" i="8"/>
  <c r="B358" i="8"/>
  <c r="I357" i="8"/>
  <c r="M357" i="8" s="1"/>
  <c r="F357" i="8"/>
  <c r="E357" i="8"/>
  <c r="D357" i="8"/>
  <c r="H357" i="8" s="1"/>
  <c r="C357" i="8"/>
  <c r="B357" i="8"/>
  <c r="I356" i="8"/>
  <c r="M356" i="8" s="1"/>
  <c r="F356" i="8"/>
  <c r="E356" i="8"/>
  <c r="D356" i="8"/>
  <c r="C356" i="8"/>
  <c r="B356" i="8"/>
  <c r="I355" i="8"/>
  <c r="M355" i="8" s="1"/>
  <c r="F355" i="8"/>
  <c r="E355" i="8"/>
  <c r="D355" i="8"/>
  <c r="C355" i="8"/>
  <c r="B355" i="8"/>
  <c r="I354" i="8"/>
  <c r="M354" i="8" s="1"/>
  <c r="F354" i="8"/>
  <c r="E354" i="8"/>
  <c r="D354" i="8"/>
  <c r="C354" i="8"/>
  <c r="B354" i="8"/>
  <c r="I353" i="8"/>
  <c r="M353" i="8" s="1"/>
  <c r="F353" i="8"/>
  <c r="E353" i="8"/>
  <c r="D353" i="8"/>
  <c r="C353" i="8"/>
  <c r="B353" i="8"/>
  <c r="I352" i="8"/>
  <c r="M352" i="8" s="1"/>
  <c r="F352" i="8"/>
  <c r="E352" i="8"/>
  <c r="D352" i="8"/>
  <c r="H352" i="8" s="1"/>
  <c r="C352" i="8"/>
  <c r="B352" i="8"/>
  <c r="I351" i="8"/>
  <c r="M351" i="8" s="1"/>
  <c r="F351" i="8"/>
  <c r="E351" i="8"/>
  <c r="D351" i="8"/>
  <c r="C351" i="8"/>
  <c r="B351" i="8"/>
  <c r="I350" i="8"/>
  <c r="M350" i="8" s="1"/>
  <c r="F350" i="8"/>
  <c r="E350" i="8"/>
  <c r="D350" i="8"/>
  <c r="C350" i="8"/>
  <c r="B350" i="8"/>
  <c r="I349" i="8"/>
  <c r="M349" i="8" s="1"/>
  <c r="F349" i="8"/>
  <c r="E349" i="8"/>
  <c r="D349" i="8"/>
  <c r="C349" i="8"/>
  <c r="B349" i="8"/>
  <c r="I348" i="8"/>
  <c r="M348" i="8" s="1"/>
  <c r="F348" i="8"/>
  <c r="E348" i="8"/>
  <c r="D348" i="8"/>
  <c r="J348" i="8" s="1"/>
  <c r="C348" i="8"/>
  <c r="B348" i="8"/>
  <c r="I347" i="8"/>
  <c r="M347" i="8" s="1"/>
  <c r="F347" i="8"/>
  <c r="E347" i="8"/>
  <c r="D347" i="8"/>
  <c r="H347" i="8" s="1"/>
  <c r="C347" i="8"/>
  <c r="B347" i="8"/>
  <c r="I346" i="8"/>
  <c r="M346" i="8" s="1"/>
  <c r="F346" i="8"/>
  <c r="E346" i="8"/>
  <c r="D346" i="8"/>
  <c r="C346" i="8"/>
  <c r="B346" i="8"/>
  <c r="I345" i="8"/>
  <c r="M345" i="8" s="1"/>
  <c r="F345" i="8"/>
  <c r="E345" i="8"/>
  <c r="D345" i="8"/>
  <c r="H345" i="8" s="1"/>
  <c r="C345" i="8"/>
  <c r="B345" i="8"/>
  <c r="I344" i="8"/>
  <c r="M344" i="8" s="1"/>
  <c r="F344" i="8"/>
  <c r="E344" i="8"/>
  <c r="D344" i="8"/>
  <c r="C344" i="8"/>
  <c r="B344" i="8"/>
  <c r="I343" i="8"/>
  <c r="M343" i="8" s="1"/>
  <c r="F343" i="8"/>
  <c r="E343" i="8"/>
  <c r="D343" i="8"/>
  <c r="C343" i="8"/>
  <c r="B343" i="8"/>
  <c r="I342" i="8"/>
  <c r="M342" i="8" s="1"/>
  <c r="F342" i="8"/>
  <c r="E342" i="8"/>
  <c r="D342" i="8"/>
  <c r="C342" i="8"/>
  <c r="B342" i="8"/>
  <c r="I341" i="8"/>
  <c r="M341" i="8" s="1"/>
  <c r="F341" i="8"/>
  <c r="E341" i="8"/>
  <c r="D341" i="8"/>
  <c r="J341" i="8" s="1"/>
  <c r="C341" i="8"/>
  <c r="B341" i="8"/>
  <c r="I340" i="8"/>
  <c r="M340" i="8" s="1"/>
  <c r="F340" i="8"/>
  <c r="E340" i="8"/>
  <c r="D340" i="8"/>
  <c r="J340" i="8" s="1"/>
  <c r="C340" i="8"/>
  <c r="B340" i="8"/>
  <c r="I339" i="8"/>
  <c r="M339" i="8" s="1"/>
  <c r="F339" i="8"/>
  <c r="E339" i="8"/>
  <c r="D339" i="8"/>
  <c r="J339" i="8" s="1"/>
  <c r="C339" i="8"/>
  <c r="B339" i="8"/>
  <c r="I338" i="8"/>
  <c r="M338" i="8" s="1"/>
  <c r="F338" i="8"/>
  <c r="E338" i="8"/>
  <c r="D338" i="8"/>
  <c r="J338" i="8" s="1"/>
  <c r="C338" i="8"/>
  <c r="B338" i="8"/>
  <c r="I337" i="8"/>
  <c r="M337" i="8" s="1"/>
  <c r="F337" i="8"/>
  <c r="E337" i="8"/>
  <c r="D337" i="8"/>
  <c r="G337" i="8" s="1"/>
  <c r="C337" i="8"/>
  <c r="B337" i="8"/>
  <c r="I336" i="8"/>
  <c r="M336" i="8" s="1"/>
  <c r="F336" i="8"/>
  <c r="E336" i="8"/>
  <c r="D336" i="8"/>
  <c r="C336" i="8"/>
  <c r="B336" i="8"/>
  <c r="I335" i="8"/>
  <c r="M335" i="8" s="1"/>
  <c r="F335" i="8"/>
  <c r="E335" i="8"/>
  <c r="D335" i="8"/>
  <c r="H335" i="8" s="1"/>
  <c r="C335" i="8"/>
  <c r="B335" i="8"/>
  <c r="I334" i="8"/>
  <c r="M334" i="8" s="1"/>
  <c r="F334" i="8"/>
  <c r="E334" i="8"/>
  <c r="D334" i="8"/>
  <c r="H334" i="8" s="1"/>
  <c r="C334" i="8"/>
  <c r="B334" i="8"/>
  <c r="I333" i="8"/>
  <c r="M333" i="8" s="1"/>
  <c r="F333" i="8"/>
  <c r="E333" i="8"/>
  <c r="D333" i="8"/>
  <c r="C333" i="8"/>
  <c r="B333" i="8"/>
  <c r="I332" i="8"/>
  <c r="M332" i="8" s="1"/>
  <c r="F332" i="8"/>
  <c r="E332" i="8"/>
  <c r="D332" i="8"/>
  <c r="J332" i="8" s="1"/>
  <c r="C332" i="8"/>
  <c r="B332" i="8"/>
  <c r="I331" i="8"/>
  <c r="M331" i="8" s="1"/>
  <c r="F331" i="8"/>
  <c r="E331" i="8"/>
  <c r="D331" i="8"/>
  <c r="C331" i="8"/>
  <c r="B331" i="8"/>
  <c r="I330" i="8"/>
  <c r="M330" i="8" s="1"/>
  <c r="F330" i="8"/>
  <c r="E330" i="8"/>
  <c r="D330" i="8"/>
  <c r="C330" i="8"/>
  <c r="B330" i="8"/>
  <c r="I329" i="8"/>
  <c r="M329" i="8" s="1"/>
  <c r="F329" i="8"/>
  <c r="E329" i="8"/>
  <c r="D329" i="8"/>
  <c r="J329" i="8" s="1"/>
  <c r="C329" i="8"/>
  <c r="B329" i="8"/>
  <c r="I328" i="8"/>
  <c r="M328" i="8" s="1"/>
  <c r="F328" i="8"/>
  <c r="E328" i="8"/>
  <c r="D328" i="8"/>
  <c r="C328" i="8"/>
  <c r="B328" i="8"/>
  <c r="I327" i="8"/>
  <c r="M327" i="8" s="1"/>
  <c r="F327" i="8"/>
  <c r="E327" i="8"/>
  <c r="D327" i="8"/>
  <c r="C327" i="8"/>
  <c r="B327" i="8"/>
  <c r="I326" i="8"/>
  <c r="M326" i="8" s="1"/>
  <c r="F326" i="8"/>
  <c r="E326" i="8"/>
  <c r="D326" i="8"/>
  <c r="C326" i="8"/>
  <c r="B326" i="8"/>
  <c r="I325" i="8"/>
  <c r="M325" i="8" s="1"/>
  <c r="F325" i="8"/>
  <c r="E325" i="8"/>
  <c r="D325" i="8"/>
  <c r="J325" i="8" s="1"/>
  <c r="C325" i="8"/>
  <c r="B325" i="8"/>
  <c r="I324" i="8"/>
  <c r="M324" i="8" s="1"/>
  <c r="F324" i="8"/>
  <c r="E324" i="8"/>
  <c r="D324" i="8"/>
  <c r="J324" i="8" s="1"/>
  <c r="C324" i="8"/>
  <c r="B324" i="8"/>
  <c r="I323" i="8"/>
  <c r="M323" i="8" s="1"/>
  <c r="F323" i="8"/>
  <c r="E323" i="8"/>
  <c r="D323" i="8"/>
  <c r="J323" i="8" s="1"/>
  <c r="C323" i="8"/>
  <c r="B323" i="8"/>
  <c r="I322" i="8"/>
  <c r="M322" i="8" s="1"/>
  <c r="F322" i="8"/>
  <c r="E322" i="8"/>
  <c r="D322" i="8"/>
  <c r="J322" i="8" s="1"/>
  <c r="C322" i="8"/>
  <c r="B322" i="8"/>
  <c r="I321" i="8"/>
  <c r="M321" i="8" s="1"/>
  <c r="F321" i="8"/>
  <c r="E321" i="8"/>
  <c r="D321" i="8"/>
  <c r="J321" i="8" s="1"/>
  <c r="C321" i="8"/>
  <c r="B321" i="8"/>
  <c r="I320" i="8"/>
  <c r="M320" i="8" s="1"/>
  <c r="F320" i="8"/>
  <c r="E320" i="8"/>
  <c r="D320" i="8"/>
  <c r="C320" i="8"/>
  <c r="B320" i="8"/>
  <c r="I319" i="8"/>
  <c r="M319" i="8" s="1"/>
  <c r="F319" i="8"/>
  <c r="E319" i="8"/>
  <c r="D319" i="8"/>
  <c r="C319" i="8"/>
  <c r="B319" i="8"/>
  <c r="I318" i="8"/>
  <c r="M318" i="8" s="1"/>
  <c r="F318" i="8"/>
  <c r="E318" i="8"/>
  <c r="D318" i="8"/>
  <c r="C318" i="8"/>
  <c r="B318" i="8"/>
  <c r="I317" i="8"/>
  <c r="M317" i="8" s="1"/>
  <c r="F317" i="8"/>
  <c r="E317" i="8"/>
  <c r="D317" i="8"/>
  <c r="H317" i="8" s="1"/>
  <c r="C317" i="8"/>
  <c r="B317" i="8"/>
  <c r="I316" i="8"/>
  <c r="M316" i="8" s="1"/>
  <c r="F316" i="8"/>
  <c r="E316" i="8"/>
  <c r="D316" i="8"/>
  <c r="H316" i="8" s="1"/>
  <c r="C316" i="8"/>
  <c r="B316" i="8"/>
  <c r="I315" i="8"/>
  <c r="M315" i="8" s="1"/>
  <c r="F315" i="8"/>
  <c r="E315" i="8"/>
  <c r="D315" i="8"/>
  <c r="C315" i="8"/>
  <c r="B315" i="8"/>
  <c r="I314" i="8"/>
  <c r="M314" i="8" s="1"/>
  <c r="F314" i="8"/>
  <c r="E314" i="8"/>
  <c r="D314" i="8"/>
  <c r="C314" i="8"/>
  <c r="B314" i="8"/>
  <c r="I313" i="8"/>
  <c r="M313" i="8" s="1"/>
  <c r="F313" i="8"/>
  <c r="E313" i="8"/>
  <c r="D313" i="8"/>
  <c r="C313" i="8"/>
  <c r="B313" i="8"/>
  <c r="I312" i="8"/>
  <c r="M312" i="8" s="1"/>
  <c r="F312" i="8"/>
  <c r="E312" i="8"/>
  <c r="D312" i="8"/>
  <c r="C312" i="8"/>
  <c r="B312" i="8"/>
  <c r="I311" i="8"/>
  <c r="M311" i="8" s="1"/>
  <c r="F311" i="8"/>
  <c r="E311" i="8"/>
  <c r="D311" i="8"/>
  <c r="H311" i="8" s="1"/>
  <c r="C311" i="8"/>
  <c r="B311" i="8"/>
  <c r="I310" i="8"/>
  <c r="M310" i="8" s="1"/>
  <c r="F310" i="8"/>
  <c r="E310" i="8"/>
  <c r="D310" i="8"/>
  <c r="C310" i="8"/>
  <c r="B310" i="8"/>
  <c r="I309" i="8"/>
  <c r="M309" i="8" s="1"/>
  <c r="F309" i="8"/>
  <c r="E309" i="8"/>
  <c r="D309" i="8"/>
  <c r="J309" i="8" s="1"/>
  <c r="C309" i="8"/>
  <c r="B309" i="8"/>
  <c r="I308" i="8"/>
  <c r="M308" i="8" s="1"/>
  <c r="F308" i="8"/>
  <c r="E308" i="8"/>
  <c r="D308" i="8"/>
  <c r="C308" i="8"/>
  <c r="B308" i="8"/>
  <c r="I307" i="8"/>
  <c r="M307" i="8" s="1"/>
  <c r="F307" i="8"/>
  <c r="E307" i="8"/>
  <c r="D307" i="8"/>
  <c r="J307" i="8" s="1"/>
  <c r="C307" i="8"/>
  <c r="B307" i="8"/>
  <c r="I306" i="8"/>
  <c r="M306" i="8" s="1"/>
  <c r="F306" i="8"/>
  <c r="E306" i="8"/>
  <c r="D306" i="8"/>
  <c r="J306" i="8" s="1"/>
  <c r="C306" i="8"/>
  <c r="B306" i="8"/>
  <c r="I305" i="8"/>
  <c r="M305" i="8" s="1"/>
  <c r="F305" i="8"/>
  <c r="E305" i="8"/>
  <c r="D305" i="8"/>
  <c r="C305" i="8"/>
  <c r="B305" i="8"/>
  <c r="I304" i="8"/>
  <c r="M304" i="8" s="1"/>
  <c r="F304" i="8"/>
  <c r="E304" i="8"/>
  <c r="D304" i="8"/>
  <c r="H304" i="8" s="1"/>
  <c r="C304" i="8"/>
  <c r="B304" i="8"/>
  <c r="I303" i="8"/>
  <c r="M303" i="8" s="1"/>
  <c r="F303" i="8"/>
  <c r="E303" i="8"/>
  <c r="D303" i="8"/>
  <c r="C303" i="8"/>
  <c r="B303" i="8"/>
  <c r="I302" i="8"/>
  <c r="M302" i="8" s="1"/>
  <c r="F302" i="8"/>
  <c r="E302" i="8"/>
  <c r="D302" i="8"/>
  <c r="H302" i="8" s="1"/>
  <c r="C302" i="8"/>
  <c r="B302" i="8"/>
  <c r="I301" i="8"/>
  <c r="M301" i="8" s="1"/>
  <c r="F301" i="8"/>
  <c r="E301" i="8"/>
  <c r="D301" i="8"/>
  <c r="J301" i="8" s="1"/>
  <c r="C301" i="8"/>
  <c r="B301" i="8"/>
  <c r="I300" i="8"/>
  <c r="M300" i="8" s="1"/>
  <c r="F300" i="8"/>
  <c r="E300" i="8"/>
  <c r="D300" i="8"/>
  <c r="H300" i="8" s="1"/>
  <c r="C300" i="8"/>
  <c r="B300" i="8"/>
  <c r="I299" i="8"/>
  <c r="M299" i="8" s="1"/>
  <c r="F299" i="8"/>
  <c r="E299" i="8"/>
  <c r="D299" i="8"/>
  <c r="C299" i="8"/>
  <c r="B299" i="8"/>
  <c r="I298" i="8"/>
  <c r="M298" i="8" s="1"/>
  <c r="F298" i="8"/>
  <c r="E298" i="8"/>
  <c r="D298" i="8"/>
  <c r="J298" i="8" s="1"/>
  <c r="C298" i="8"/>
  <c r="B298" i="8"/>
  <c r="I297" i="8"/>
  <c r="M297" i="8" s="1"/>
  <c r="F297" i="8"/>
  <c r="E297" i="8"/>
  <c r="D297" i="8"/>
  <c r="G297" i="8" s="1"/>
  <c r="C297" i="8"/>
  <c r="B297" i="8"/>
  <c r="I296" i="8"/>
  <c r="M296" i="8" s="1"/>
  <c r="F296" i="8"/>
  <c r="E296" i="8"/>
  <c r="D296" i="8"/>
  <c r="H296" i="8" s="1"/>
  <c r="C296" i="8"/>
  <c r="B296" i="8"/>
  <c r="I295" i="8"/>
  <c r="M295" i="8" s="1"/>
  <c r="F295" i="8"/>
  <c r="E295" i="8"/>
  <c r="D295" i="8"/>
  <c r="C295" i="8"/>
  <c r="B295" i="8"/>
  <c r="I294" i="8"/>
  <c r="M294" i="8" s="1"/>
  <c r="F294" i="8"/>
  <c r="E294" i="8"/>
  <c r="D294" i="8"/>
  <c r="H294" i="8" s="1"/>
  <c r="C294" i="8"/>
  <c r="B294" i="8"/>
  <c r="I293" i="8"/>
  <c r="M293" i="8" s="1"/>
  <c r="F293" i="8"/>
  <c r="E293" i="8"/>
  <c r="D293" i="8"/>
  <c r="H293" i="8" s="1"/>
  <c r="C293" i="8"/>
  <c r="B293" i="8"/>
  <c r="I292" i="8"/>
  <c r="M292" i="8" s="1"/>
  <c r="F292" i="8"/>
  <c r="E292" i="8"/>
  <c r="D292" i="8"/>
  <c r="H292" i="8" s="1"/>
  <c r="C292" i="8"/>
  <c r="B292" i="8"/>
  <c r="I291" i="8"/>
  <c r="M291" i="8" s="1"/>
  <c r="F291" i="8"/>
  <c r="E291" i="8"/>
  <c r="D291" i="8"/>
  <c r="H291" i="8" s="1"/>
  <c r="C291" i="8"/>
  <c r="B291" i="8"/>
  <c r="I290" i="8"/>
  <c r="M290" i="8" s="1"/>
  <c r="F290" i="8"/>
  <c r="E290" i="8"/>
  <c r="D290" i="8"/>
  <c r="H290" i="8" s="1"/>
  <c r="C290" i="8"/>
  <c r="B290" i="8"/>
  <c r="I289" i="8"/>
  <c r="M289" i="8" s="1"/>
  <c r="F289" i="8"/>
  <c r="E289" i="8"/>
  <c r="D289" i="8"/>
  <c r="H289" i="8" s="1"/>
  <c r="C289" i="8"/>
  <c r="B289" i="8"/>
  <c r="I288" i="8"/>
  <c r="M288" i="8" s="1"/>
  <c r="F288" i="8"/>
  <c r="E288" i="8"/>
  <c r="D288" i="8"/>
  <c r="H288" i="8" s="1"/>
  <c r="C288" i="8"/>
  <c r="B288" i="8"/>
  <c r="I287" i="8"/>
  <c r="M287" i="8" s="1"/>
  <c r="F287" i="8"/>
  <c r="E287" i="8"/>
  <c r="D287" i="8"/>
  <c r="C287" i="8"/>
  <c r="B287" i="8"/>
  <c r="I286" i="8"/>
  <c r="M286" i="8" s="1"/>
  <c r="F286" i="8"/>
  <c r="E286" i="8"/>
  <c r="D286" i="8"/>
  <c r="H286" i="8" s="1"/>
  <c r="C286" i="8"/>
  <c r="B286" i="8"/>
  <c r="I285" i="8"/>
  <c r="M285" i="8" s="1"/>
  <c r="F285" i="8"/>
  <c r="E285" i="8"/>
  <c r="D285" i="8"/>
  <c r="H285" i="8" s="1"/>
  <c r="C285" i="8"/>
  <c r="B285" i="8"/>
  <c r="I284" i="8"/>
  <c r="M284" i="8" s="1"/>
  <c r="F284" i="8"/>
  <c r="E284" i="8"/>
  <c r="D284" i="8"/>
  <c r="C284" i="8"/>
  <c r="B284" i="8"/>
  <c r="I283" i="8"/>
  <c r="M283" i="8" s="1"/>
  <c r="F283" i="8"/>
  <c r="E283" i="8"/>
  <c r="D283" i="8"/>
  <c r="J283" i="8" s="1"/>
  <c r="C283" i="8"/>
  <c r="B283" i="8"/>
  <c r="I282" i="8"/>
  <c r="M282" i="8" s="1"/>
  <c r="F282" i="8"/>
  <c r="E282" i="8"/>
  <c r="D282" i="8"/>
  <c r="J282" i="8" s="1"/>
  <c r="C282" i="8"/>
  <c r="B282" i="8"/>
  <c r="I281" i="8"/>
  <c r="M281" i="8" s="1"/>
  <c r="F281" i="8"/>
  <c r="E281" i="8"/>
  <c r="D281" i="8"/>
  <c r="C281" i="8"/>
  <c r="B281" i="8"/>
  <c r="I280" i="8"/>
  <c r="M280" i="8" s="1"/>
  <c r="F280" i="8"/>
  <c r="E280" i="8"/>
  <c r="D280" i="8"/>
  <c r="C280" i="8"/>
  <c r="B280" i="8"/>
  <c r="I279" i="8"/>
  <c r="M279" i="8" s="1"/>
  <c r="F279" i="8"/>
  <c r="E279" i="8"/>
  <c r="D279" i="8"/>
  <c r="J279" i="8" s="1"/>
  <c r="C279" i="8"/>
  <c r="B279" i="8"/>
  <c r="I278" i="8"/>
  <c r="M278" i="8" s="1"/>
  <c r="F278" i="8"/>
  <c r="E278" i="8"/>
  <c r="D278" i="8"/>
  <c r="J278" i="8" s="1"/>
  <c r="C278" i="8"/>
  <c r="B278" i="8"/>
  <c r="I277" i="8"/>
  <c r="M277" i="8" s="1"/>
  <c r="F277" i="8"/>
  <c r="E277" i="8"/>
  <c r="D277" i="8"/>
  <c r="H277" i="8" s="1"/>
  <c r="C277" i="8"/>
  <c r="B277" i="8"/>
  <c r="I276" i="8"/>
  <c r="M276" i="8" s="1"/>
  <c r="F276" i="8"/>
  <c r="E276" i="8"/>
  <c r="D276" i="8"/>
  <c r="H276" i="8" s="1"/>
  <c r="C276" i="8"/>
  <c r="B276" i="8"/>
  <c r="I275" i="8"/>
  <c r="M275" i="8" s="1"/>
  <c r="F275" i="8"/>
  <c r="E275" i="8"/>
  <c r="D275" i="8"/>
  <c r="H275" i="8" s="1"/>
  <c r="C275" i="8"/>
  <c r="B275" i="8"/>
  <c r="I274" i="8"/>
  <c r="M274" i="8" s="1"/>
  <c r="F274" i="8"/>
  <c r="E274" i="8"/>
  <c r="D274" i="8"/>
  <c r="H274" i="8" s="1"/>
  <c r="C274" i="8"/>
  <c r="B274" i="8"/>
  <c r="I273" i="8"/>
  <c r="M273" i="8" s="1"/>
  <c r="F273" i="8"/>
  <c r="E273" i="8"/>
  <c r="D273" i="8"/>
  <c r="H273" i="8" s="1"/>
  <c r="C273" i="8"/>
  <c r="B273" i="8"/>
  <c r="I272" i="8"/>
  <c r="M272" i="8" s="1"/>
  <c r="F272" i="8"/>
  <c r="E272" i="8"/>
  <c r="D272" i="8"/>
  <c r="G272" i="8" s="1"/>
  <c r="C272" i="8"/>
  <c r="B272" i="8"/>
  <c r="I271" i="8"/>
  <c r="M271" i="8" s="1"/>
  <c r="F271" i="8"/>
  <c r="E271" i="8"/>
  <c r="D271" i="8"/>
  <c r="H271" i="8" s="1"/>
  <c r="C271" i="8"/>
  <c r="B271" i="8"/>
  <c r="I270" i="8"/>
  <c r="M270" i="8" s="1"/>
  <c r="F270" i="8"/>
  <c r="E270" i="8"/>
  <c r="D270" i="8"/>
  <c r="H270" i="8" s="1"/>
  <c r="C270" i="8"/>
  <c r="B270" i="8"/>
  <c r="I269" i="8"/>
  <c r="M269" i="8" s="1"/>
  <c r="F269" i="8"/>
  <c r="E269" i="8"/>
  <c r="D269" i="8"/>
  <c r="H269" i="8" s="1"/>
  <c r="C269" i="8"/>
  <c r="B269" i="8"/>
  <c r="I268" i="8"/>
  <c r="M268" i="8" s="1"/>
  <c r="F268" i="8"/>
  <c r="E268" i="8"/>
  <c r="D268" i="8"/>
  <c r="H268" i="8" s="1"/>
  <c r="C268" i="8"/>
  <c r="B268" i="8"/>
  <c r="I267" i="8"/>
  <c r="M267" i="8" s="1"/>
  <c r="F267" i="8"/>
  <c r="E267" i="8"/>
  <c r="D267" i="8"/>
  <c r="H267" i="8" s="1"/>
  <c r="C267" i="8"/>
  <c r="B267" i="8"/>
  <c r="I266" i="8"/>
  <c r="M266" i="8" s="1"/>
  <c r="F266" i="8"/>
  <c r="E266" i="8"/>
  <c r="D266" i="8"/>
  <c r="H266" i="8" s="1"/>
  <c r="C266" i="8"/>
  <c r="B266" i="8"/>
  <c r="I265" i="8"/>
  <c r="M265" i="8" s="1"/>
  <c r="F265" i="8"/>
  <c r="E265" i="8"/>
  <c r="D265" i="8"/>
  <c r="H265" i="8" s="1"/>
  <c r="C265" i="8"/>
  <c r="B265" i="8"/>
  <c r="I264" i="8"/>
  <c r="M264" i="8" s="1"/>
  <c r="F264" i="8"/>
  <c r="E264" i="8"/>
  <c r="D264" i="8"/>
  <c r="H264" i="8" s="1"/>
  <c r="C264" i="8"/>
  <c r="B264" i="8"/>
  <c r="I263" i="8"/>
  <c r="M263" i="8" s="1"/>
  <c r="F263" i="8"/>
  <c r="E263" i="8"/>
  <c r="D263" i="8"/>
  <c r="H263" i="8" s="1"/>
  <c r="C263" i="8"/>
  <c r="B263" i="8"/>
  <c r="I262" i="8"/>
  <c r="M262" i="8" s="1"/>
  <c r="F262" i="8"/>
  <c r="E262" i="8"/>
  <c r="D262" i="8"/>
  <c r="H262" i="8" s="1"/>
  <c r="C262" i="8"/>
  <c r="B262" i="8"/>
  <c r="I261" i="8"/>
  <c r="M261" i="8" s="1"/>
  <c r="F261" i="8"/>
  <c r="E261" i="8"/>
  <c r="D261" i="8"/>
  <c r="H261" i="8" s="1"/>
  <c r="C261" i="8"/>
  <c r="B261" i="8"/>
  <c r="I260" i="8"/>
  <c r="M260" i="8" s="1"/>
  <c r="F260" i="8"/>
  <c r="E260" i="8"/>
  <c r="D260" i="8"/>
  <c r="H260" i="8" s="1"/>
  <c r="C260" i="8"/>
  <c r="B260" i="8"/>
  <c r="I259" i="8"/>
  <c r="M259" i="8" s="1"/>
  <c r="F259" i="8"/>
  <c r="E259" i="8"/>
  <c r="D259" i="8"/>
  <c r="H259" i="8" s="1"/>
  <c r="C259" i="8"/>
  <c r="B259" i="8"/>
  <c r="I258" i="8"/>
  <c r="M258" i="8" s="1"/>
  <c r="F258" i="8"/>
  <c r="E258" i="8"/>
  <c r="D258" i="8"/>
  <c r="C258" i="8"/>
  <c r="B258" i="8"/>
  <c r="I257" i="8"/>
  <c r="M257" i="8" s="1"/>
  <c r="F257" i="8"/>
  <c r="E257" i="8"/>
  <c r="D257" i="8"/>
  <c r="H257" i="8" s="1"/>
  <c r="C257" i="8"/>
  <c r="B257" i="8"/>
  <c r="I256" i="8"/>
  <c r="M256" i="8" s="1"/>
  <c r="F256" i="8"/>
  <c r="E256" i="8"/>
  <c r="D256" i="8"/>
  <c r="H256" i="8" s="1"/>
  <c r="C256" i="8"/>
  <c r="B256" i="8"/>
  <c r="I255" i="8"/>
  <c r="M255" i="8" s="1"/>
  <c r="F255" i="8"/>
  <c r="E255" i="8"/>
  <c r="D255" i="8"/>
  <c r="H255" i="8" s="1"/>
  <c r="C255" i="8"/>
  <c r="B255" i="8"/>
  <c r="I254" i="8"/>
  <c r="M254" i="8" s="1"/>
  <c r="F254" i="8"/>
  <c r="E254" i="8"/>
  <c r="D254" i="8"/>
  <c r="H254" i="8" s="1"/>
  <c r="C254" i="8"/>
  <c r="B254" i="8"/>
  <c r="I253" i="8"/>
  <c r="M253" i="8" s="1"/>
  <c r="F253" i="8"/>
  <c r="E253" i="8"/>
  <c r="D253" i="8"/>
  <c r="H253" i="8" s="1"/>
  <c r="C253" i="8"/>
  <c r="B253" i="8"/>
  <c r="I252" i="8"/>
  <c r="M252" i="8" s="1"/>
  <c r="F252" i="8"/>
  <c r="E252" i="8"/>
  <c r="D252" i="8"/>
  <c r="C252" i="8"/>
  <c r="B252" i="8"/>
  <c r="I251" i="8"/>
  <c r="M251" i="8" s="1"/>
  <c r="F251" i="8"/>
  <c r="E251" i="8"/>
  <c r="D251" i="8"/>
  <c r="C251" i="8"/>
  <c r="B251" i="8"/>
  <c r="I250" i="8"/>
  <c r="M250" i="8" s="1"/>
  <c r="F250" i="8"/>
  <c r="E250" i="8"/>
  <c r="D250" i="8"/>
  <c r="H250" i="8" s="1"/>
  <c r="C250" i="8"/>
  <c r="B250" i="8"/>
  <c r="I249" i="8"/>
  <c r="M249" i="8" s="1"/>
  <c r="F249" i="8"/>
  <c r="E249" i="8"/>
  <c r="D249" i="8"/>
  <c r="H249" i="8" s="1"/>
  <c r="C249" i="8"/>
  <c r="B249" i="8"/>
  <c r="I248" i="8"/>
  <c r="M248" i="8" s="1"/>
  <c r="F248" i="8"/>
  <c r="E248" i="8"/>
  <c r="D248" i="8"/>
  <c r="C248" i="8"/>
  <c r="B248" i="8"/>
  <c r="I247" i="8"/>
  <c r="M247" i="8" s="1"/>
  <c r="F247" i="8"/>
  <c r="E247" i="8"/>
  <c r="D247" i="8"/>
  <c r="H247" i="8" s="1"/>
  <c r="C247" i="8"/>
  <c r="B247" i="8"/>
  <c r="I246" i="8"/>
  <c r="M246" i="8" s="1"/>
  <c r="F246" i="8"/>
  <c r="E246" i="8"/>
  <c r="D246" i="8"/>
  <c r="C246" i="8"/>
  <c r="B246" i="8"/>
  <c r="I245" i="8"/>
  <c r="M245" i="8" s="1"/>
  <c r="F245" i="8"/>
  <c r="E245" i="8"/>
  <c r="D245" i="8"/>
  <c r="H245" i="8" s="1"/>
  <c r="C245" i="8"/>
  <c r="B245" i="8"/>
  <c r="I244" i="8"/>
  <c r="M244" i="8" s="1"/>
  <c r="F244" i="8"/>
  <c r="E244" i="8"/>
  <c r="D244" i="8"/>
  <c r="C244" i="8"/>
  <c r="B244" i="8"/>
  <c r="I243" i="8"/>
  <c r="M243" i="8" s="1"/>
  <c r="F243" i="8"/>
  <c r="E243" i="8"/>
  <c r="D243" i="8"/>
  <c r="H243" i="8" s="1"/>
  <c r="C243" i="8"/>
  <c r="B243" i="8"/>
  <c r="I242" i="8"/>
  <c r="M242" i="8" s="1"/>
  <c r="F242" i="8"/>
  <c r="E242" i="8"/>
  <c r="D242" i="8"/>
  <c r="C242" i="8"/>
  <c r="B242" i="8"/>
  <c r="I241" i="8"/>
  <c r="M241" i="8" s="1"/>
  <c r="F241" i="8"/>
  <c r="E241" i="8"/>
  <c r="D241" i="8"/>
  <c r="H241" i="8" s="1"/>
  <c r="C241" i="8"/>
  <c r="B241" i="8"/>
  <c r="I240" i="8"/>
  <c r="M240" i="8" s="1"/>
  <c r="F240" i="8"/>
  <c r="E240" i="8"/>
  <c r="D240" i="8"/>
  <c r="G240" i="8" s="1"/>
  <c r="C240" i="8"/>
  <c r="B240" i="8"/>
  <c r="I239" i="8"/>
  <c r="M239" i="8" s="1"/>
  <c r="F239" i="8"/>
  <c r="E239" i="8"/>
  <c r="D239" i="8"/>
  <c r="H239" i="8" s="1"/>
  <c r="C239" i="8"/>
  <c r="B239" i="8"/>
  <c r="I238" i="8"/>
  <c r="M238" i="8" s="1"/>
  <c r="F238" i="8"/>
  <c r="E238" i="8"/>
  <c r="D238" i="8"/>
  <c r="H238" i="8" s="1"/>
  <c r="C238" i="8"/>
  <c r="B238" i="8"/>
  <c r="I237" i="8"/>
  <c r="M237" i="8" s="1"/>
  <c r="F237" i="8"/>
  <c r="E237" i="8"/>
  <c r="D237" i="8"/>
  <c r="H237" i="8" s="1"/>
  <c r="C237" i="8"/>
  <c r="B237" i="8"/>
  <c r="I236" i="8"/>
  <c r="M236" i="8" s="1"/>
  <c r="F236" i="8"/>
  <c r="E236" i="8"/>
  <c r="D236" i="8"/>
  <c r="C236" i="8"/>
  <c r="B236" i="8"/>
  <c r="I235" i="8"/>
  <c r="M235" i="8" s="1"/>
  <c r="F235" i="8"/>
  <c r="E235" i="8"/>
  <c r="D235" i="8"/>
  <c r="H235" i="8" s="1"/>
  <c r="C235" i="8"/>
  <c r="B235" i="8"/>
  <c r="I234" i="8"/>
  <c r="M234" i="8" s="1"/>
  <c r="F234" i="8"/>
  <c r="E234" i="8"/>
  <c r="D234" i="8"/>
  <c r="C234" i="8"/>
  <c r="B234" i="8"/>
  <c r="I233" i="8"/>
  <c r="M233" i="8" s="1"/>
  <c r="F233" i="8"/>
  <c r="E233" i="8"/>
  <c r="D233" i="8"/>
  <c r="H233" i="8" s="1"/>
  <c r="C233" i="8"/>
  <c r="B233" i="8"/>
  <c r="I232" i="8"/>
  <c r="M232" i="8" s="1"/>
  <c r="F232" i="8"/>
  <c r="E232" i="8"/>
  <c r="D232" i="8"/>
  <c r="G232" i="8" s="1"/>
  <c r="C232" i="8"/>
  <c r="B232" i="8"/>
  <c r="I231" i="8"/>
  <c r="M231" i="8" s="1"/>
  <c r="F231" i="8"/>
  <c r="E231" i="8"/>
  <c r="D231" i="8"/>
  <c r="H231" i="8" s="1"/>
  <c r="C231" i="8"/>
  <c r="B231" i="8"/>
  <c r="I230" i="8"/>
  <c r="M230" i="8" s="1"/>
  <c r="F230" i="8"/>
  <c r="E230" i="8"/>
  <c r="D230" i="8"/>
  <c r="H230" i="8" s="1"/>
  <c r="C230" i="8"/>
  <c r="B230" i="8"/>
  <c r="I229" i="8"/>
  <c r="M229" i="8" s="1"/>
  <c r="F229" i="8"/>
  <c r="E229" i="8"/>
  <c r="D229" i="8"/>
  <c r="H229" i="8" s="1"/>
  <c r="C229" i="8"/>
  <c r="B229" i="8"/>
  <c r="I228" i="8"/>
  <c r="M228" i="8" s="1"/>
  <c r="F228" i="8"/>
  <c r="E228" i="8"/>
  <c r="D228" i="8"/>
  <c r="C228" i="8"/>
  <c r="B228" i="8"/>
  <c r="I227" i="8"/>
  <c r="M227" i="8" s="1"/>
  <c r="F227" i="8"/>
  <c r="E227" i="8"/>
  <c r="D227" i="8"/>
  <c r="H227" i="8" s="1"/>
  <c r="C227" i="8"/>
  <c r="B227" i="8"/>
  <c r="I226" i="8"/>
  <c r="M226" i="8" s="1"/>
  <c r="F226" i="8"/>
  <c r="E226" i="8"/>
  <c r="D226" i="8"/>
  <c r="G226" i="8" s="1"/>
  <c r="C226" i="8"/>
  <c r="B226" i="8"/>
  <c r="I225" i="8"/>
  <c r="M225" i="8" s="1"/>
  <c r="F225" i="8"/>
  <c r="E225" i="8"/>
  <c r="D225" i="8"/>
  <c r="H225" i="8" s="1"/>
  <c r="C225" i="8"/>
  <c r="B225" i="8"/>
  <c r="I224" i="8"/>
  <c r="M224" i="8" s="1"/>
  <c r="F224" i="8"/>
  <c r="E224" i="8"/>
  <c r="D224" i="8"/>
  <c r="C224" i="8"/>
  <c r="B224" i="8"/>
  <c r="I223" i="8"/>
  <c r="M223" i="8" s="1"/>
  <c r="F223" i="8"/>
  <c r="E223" i="8"/>
  <c r="D223" i="8"/>
  <c r="H223" i="8" s="1"/>
  <c r="C223" i="8"/>
  <c r="B223" i="8"/>
  <c r="I222" i="8"/>
  <c r="M222" i="8" s="1"/>
  <c r="F222" i="8"/>
  <c r="E222" i="8"/>
  <c r="D222" i="8"/>
  <c r="C222" i="8"/>
  <c r="B222" i="8"/>
  <c r="I221" i="8"/>
  <c r="M221" i="8" s="1"/>
  <c r="F221" i="8"/>
  <c r="E221" i="8"/>
  <c r="D221" i="8"/>
  <c r="H221" i="8" s="1"/>
  <c r="C221" i="8"/>
  <c r="B221" i="8"/>
  <c r="I220" i="8"/>
  <c r="M220" i="8" s="1"/>
  <c r="F220" i="8"/>
  <c r="E220" i="8"/>
  <c r="D220" i="8"/>
  <c r="C220" i="8"/>
  <c r="B220" i="8"/>
  <c r="I219" i="8"/>
  <c r="M219" i="8" s="1"/>
  <c r="F219" i="8"/>
  <c r="E219" i="8"/>
  <c r="D219" i="8"/>
  <c r="H219" i="8" s="1"/>
  <c r="C219" i="8"/>
  <c r="B219" i="8"/>
  <c r="I218" i="8"/>
  <c r="M218" i="8" s="1"/>
  <c r="F218" i="8"/>
  <c r="E218" i="8"/>
  <c r="D218" i="8"/>
  <c r="G218" i="8" s="1"/>
  <c r="C218" i="8"/>
  <c r="B218" i="8"/>
  <c r="I217" i="8"/>
  <c r="M217" i="8" s="1"/>
  <c r="F217" i="8"/>
  <c r="E217" i="8"/>
  <c r="D217" i="8"/>
  <c r="H217" i="8" s="1"/>
  <c r="C217" i="8"/>
  <c r="B217" i="8"/>
  <c r="I216" i="8"/>
  <c r="M216" i="8" s="1"/>
  <c r="F216" i="8"/>
  <c r="E216" i="8"/>
  <c r="D216" i="8"/>
  <c r="C216" i="8"/>
  <c r="B216" i="8"/>
  <c r="I215" i="8"/>
  <c r="M215" i="8" s="1"/>
  <c r="F215" i="8"/>
  <c r="E215" i="8"/>
  <c r="D215" i="8"/>
  <c r="H215" i="8" s="1"/>
  <c r="C215" i="8"/>
  <c r="B215" i="8"/>
  <c r="I214" i="8"/>
  <c r="M214" i="8" s="1"/>
  <c r="F214" i="8"/>
  <c r="E214" i="8"/>
  <c r="D214" i="8"/>
  <c r="C214" i="8"/>
  <c r="B214" i="8"/>
  <c r="I213" i="8"/>
  <c r="M213" i="8" s="1"/>
  <c r="F213" i="8"/>
  <c r="E213" i="8"/>
  <c r="D213" i="8"/>
  <c r="H213" i="8" s="1"/>
  <c r="C213" i="8"/>
  <c r="B213" i="8"/>
  <c r="I212" i="8"/>
  <c r="M212" i="8" s="1"/>
  <c r="F212" i="8"/>
  <c r="E212" i="8"/>
  <c r="D212" i="8"/>
  <c r="C212" i="8"/>
  <c r="B212" i="8"/>
  <c r="I211" i="8"/>
  <c r="M211" i="8" s="1"/>
  <c r="F211" i="8"/>
  <c r="E211" i="8"/>
  <c r="D211" i="8"/>
  <c r="C211" i="8"/>
  <c r="B211" i="8"/>
  <c r="I210" i="8"/>
  <c r="M210" i="8" s="1"/>
  <c r="F210" i="8"/>
  <c r="E210" i="8"/>
  <c r="D210" i="8"/>
  <c r="G210" i="8" s="1"/>
  <c r="C210" i="8"/>
  <c r="B210" i="8"/>
  <c r="I209" i="8"/>
  <c r="M209" i="8" s="1"/>
  <c r="F209" i="8"/>
  <c r="E209" i="8"/>
  <c r="D209" i="8"/>
  <c r="H209" i="8" s="1"/>
  <c r="C209" i="8"/>
  <c r="B209" i="8"/>
  <c r="I208" i="8"/>
  <c r="M208" i="8" s="1"/>
  <c r="F208" i="8"/>
  <c r="E208" i="8"/>
  <c r="D208" i="8"/>
  <c r="C208" i="8"/>
  <c r="B208" i="8"/>
  <c r="I207" i="8"/>
  <c r="M207" i="8" s="1"/>
  <c r="F207" i="8"/>
  <c r="E207" i="8"/>
  <c r="D207" i="8"/>
  <c r="H207" i="8" s="1"/>
  <c r="C207" i="8"/>
  <c r="B207" i="8"/>
  <c r="I206" i="8"/>
  <c r="M206" i="8" s="1"/>
  <c r="F206" i="8"/>
  <c r="E206" i="8"/>
  <c r="D206" i="8"/>
  <c r="J206" i="8" s="1"/>
  <c r="C206" i="8"/>
  <c r="B206" i="8"/>
  <c r="I205" i="8"/>
  <c r="M205" i="8" s="1"/>
  <c r="F205" i="8"/>
  <c r="E205" i="8"/>
  <c r="D205" i="8"/>
  <c r="H205" i="8" s="1"/>
  <c r="C205" i="8"/>
  <c r="B205" i="8"/>
  <c r="I204" i="8"/>
  <c r="M204" i="8" s="1"/>
  <c r="F204" i="8"/>
  <c r="E204" i="8"/>
  <c r="D204" i="8"/>
  <c r="C204" i="8"/>
  <c r="B204" i="8"/>
  <c r="I203" i="8"/>
  <c r="M203" i="8" s="1"/>
  <c r="F203" i="8"/>
  <c r="E203" i="8"/>
  <c r="D203" i="8"/>
  <c r="H203" i="8" s="1"/>
  <c r="C203" i="8"/>
  <c r="B203" i="8"/>
  <c r="I202" i="8"/>
  <c r="M202" i="8" s="1"/>
  <c r="F202" i="8"/>
  <c r="E202" i="8"/>
  <c r="D202" i="8"/>
  <c r="C202" i="8"/>
  <c r="B202" i="8"/>
  <c r="I201" i="8"/>
  <c r="M201" i="8" s="1"/>
  <c r="F201" i="8"/>
  <c r="E201" i="8"/>
  <c r="D201" i="8"/>
  <c r="H201" i="8" s="1"/>
  <c r="C201" i="8"/>
  <c r="B201" i="8"/>
  <c r="I200" i="8"/>
  <c r="M200" i="8" s="1"/>
  <c r="F200" i="8"/>
  <c r="E200" i="8"/>
  <c r="D200" i="8"/>
  <c r="C200" i="8"/>
  <c r="B200" i="8"/>
  <c r="I199" i="8"/>
  <c r="M199" i="8" s="1"/>
  <c r="F199" i="8"/>
  <c r="E199" i="8"/>
  <c r="D199" i="8"/>
  <c r="H199" i="8" s="1"/>
  <c r="C199" i="8"/>
  <c r="B199" i="8"/>
  <c r="I198" i="8"/>
  <c r="M198" i="8" s="1"/>
  <c r="F198" i="8"/>
  <c r="E198" i="8"/>
  <c r="D198" i="8"/>
  <c r="C198" i="8"/>
  <c r="B198" i="8"/>
  <c r="I197" i="8"/>
  <c r="M197" i="8" s="1"/>
  <c r="F197" i="8"/>
  <c r="E197" i="8"/>
  <c r="D197" i="8"/>
  <c r="H197" i="8" s="1"/>
  <c r="C197" i="8"/>
  <c r="B197" i="8"/>
  <c r="I196" i="8"/>
  <c r="M196" i="8" s="1"/>
  <c r="F196" i="8"/>
  <c r="E196" i="8"/>
  <c r="D196" i="8"/>
  <c r="C196" i="8"/>
  <c r="B196" i="8"/>
  <c r="I195" i="8"/>
  <c r="M195" i="8" s="1"/>
  <c r="F195" i="8"/>
  <c r="E195" i="8"/>
  <c r="D195" i="8"/>
  <c r="H195" i="8" s="1"/>
  <c r="C195" i="8"/>
  <c r="B195" i="8"/>
  <c r="I194" i="8"/>
  <c r="M194" i="8" s="1"/>
  <c r="F194" i="8"/>
  <c r="E194" i="8"/>
  <c r="D194" i="8"/>
  <c r="C194" i="8"/>
  <c r="B194" i="8"/>
  <c r="I193" i="8"/>
  <c r="M193" i="8" s="1"/>
  <c r="F193" i="8"/>
  <c r="E193" i="8"/>
  <c r="D193" i="8"/>
  <c r="H193" i="8" s="1"/>
  <c r="C193" i="8"/>
  <c r="B193" i="8"/>
  <c r="I192" i="8"/>
  <c r="M192" i="8" s="1"/>
  <c r="F192" i="8"/>
  <c r="E192" i="8"/>
  <c r="D192" i="8"/>
  <c r="C192" i="8"/>
  <c r="B192" i="8"/>
  <c r="I191" i="8"/>
  <c r="M191" i="8" s="1"/>
  <c r="F191" i="8"/>
  <c r="E191" i="8"/>
  <c r="D191" i="8"/>
  <c r="H191" i="8" s="1"/>
  <c r="C191" i="8"/>
  <c r="B191" i="8"/>
  <c r="I190" i="8"/>
  <c r="M190" i="8" s="1"/>
  <c r="F190" i="8"/>
  <c r="E190" i="8"/>
  <c r="D190" i="8"/>
  <c r="C190" i="8"/>
  <c r="B190" i="8"/>
  <c r="I189" i="8"/>
  <c r="M189" i="8" s="1"/>
  <c r="F189" i="8"/>
  <c r="E189" i="8"/>
  <c r="D189" i="8"/>
  <c r="H189" i="8" s="1"/>
  <c r="C189" i="8"/>
  <c r="B189" i="8"/>
  <c r="I188" i="8"/>
  <c r="M188" i="8" s="1"/>
  <c r="F188" i="8"/>
  <c r="E188" i="8"/>
  <c r="D188" i="8"/>
  <c r="H188" i="8" s="1"/>
  <c r="C188" i="8"/>
  <c r="B188" i="8"/>
  <c r="I187" i="8"/>
  <c r="M187" i="8" s="1"/>
  <c r="F187" i="8"/>
  <c r="E187" i="8"/>
  <c r="D187" i="8"/>
  <c r="H187" i="8" s="1"/>
  <c r="C187" i="8"/>
  <c r="B187" i="8"/>
  <c r="I186" i="8"/>
  <c r="M186" i="8" s="1"/>
  <c r="F186" i="8"/>
  <c r="E186" i="8"/>
  <c r="D186" i="8"/>
  <c r="C186" i="8"/>
  <c r="B186" i="8"/>
  <c r="I185" i="8"/>
  <c r="M185" i="8" s="1"/>
  <c r="F185" i="8"/>
  <c r="E185" i="8"/>
  <c r="D185" i="8"/>
  <c r="C185" i="8"/>
  <c r="B185" i="8"/>
  <c r="I184" i="8"/>
  <c r="M184" i="8" s="1"/>
  <c r="F184" i="8"/>
  <c r="E184" i="8"/>
  <c r="D184" i="8"/>
  <c r="C184" i="8"/>
  <c r="B184" i="8"/>
  <c r="I183" i="8"/>
  <c r="M183" i="8" s="1"/>
  <c r="F183" i="8"/>
  <c r="E183" i="8"/>
  <c r="D183" i="8"/>
  <c r="H183" i="8" s="1"/>
  <c r="C183" i="8"/>
  <c r="B183" i="8"/>
  <c r="I182" i="8"/>
  <c r="M182" i="8" s="1"/>
  <c r="F182" i="8"/>
  <c r="E182" i="8"/>
  <c r="D182" i="8"/>
  <c r="C182" i="8"/>
  <c r="B182" i="8"/>
  <c r="I181" i="8"/>
  <c r="M181" i="8" s="1"/>
  <c r="F181" i="8"/>
  <c r="E181" i="8"/>
  <c r="D181" i="8"/>
  <c r="H181" i="8" s="1"/>
  <c r="C181" i="8"/>
  <c r="B181" i="8"/>
  <c r="I180" i="8"/>
  <c r="M180" i="8" s="1"/>
  <c r="F180" i="8"/>
  <c r="E180" i="8"/>
  <c r="D180" i="8"/>
  <c r="H180" i="8" s="1"/>
  <c r="C180" i="8"/>
  <c r="B180" i="8"/>
  <c r="I179" i="8"/>
  <c r="M179" i="8" s="1"/>
  <c r="F179" i="8"/>
  <c r="E179" i="8"/>
  <c r="D179" i="8"/>
  <c r="H179" i="8" s="1"/>
  <c r="C179" i="8"/>
  <c r="B179" i="8"/>
  <c r="I178" i="8"/>
  <c r="M178" i="8" s="1"/>
  <c r="F178" i="8"/>
  <c r="E178" i="8"/>
  <c r="D178" i="8"/>
  <c r="H178" i="8" s="1"/>
  <c r="C178" i="8"/>
  <c r="B178" i="8"/>
  <c r="I177" i="8"/>
  <c r="M177" i="8" s="1"/>
  <c r="F177" i="8"/>
  <c r="E177" i="8"/>
  <c r="D177" i="8"/>
  <c r="C177" i="8"/>
  <c r="B177" i="8"/>
  <c r="I176" i="8"/>
  <c r="M176" i="8" s="1"/>
  <c r="F176" i="8"/>
  <c r="E176" i="8"/>
  <c r="D176" i="8"/>
  <c r="C176" i="8"/>
  <c r="B176" i="8"/>
  <c r="I175" i="8"/>
  <c r="M175" i="8" s="1"/>
  <c r="F175" i="8"/>
  <c r="E175" i="8"/>
  <c r="D175" i="8"/>
  <c r="C175" i="8"/>
  <c r="B175" i="8"/>
  <c r="I174" i="8"/>
  <c r="M174" i="8" s="1"/>
  <c r="F174" i="8"/>
  <c r="E174" i="8"/>
  <c r="D174" i="8"/>
  <c r="C174" i="8"/>
  <c r="B174" i="8"/>
  <c r="I173" i="8"/>
  <c r="M173" i="8" s="1"/>
  <c r="F173" i="8"/>
  <c r="E173" i="8"/>
  <c r="D173" i="8"/>
  <c r="H173" i="8" s="1"/>
  <c r="C173" i="8"/>
  <c r="B173" i="8"/>
  <c r="I172" i="8"/>
  <c r="M172" i="8" s="1"/>
  <c r="F172" i="8"/>
  <c r="E172" i="8"/>
  <c r="D172" i="8"/>
  <c r="H172" i="8" s="1"/>
  <c r="C172" i="8"/>
  <c r="B172" i="8"/>
  <c r="I171" i="8"/>
  <c r="M171" i="8" s="1"/>
  <c r="F171" i="8"/>
  <c r="E171" i="8"/>
  <c r="D171" i="8"/>
  <c r="H171" i="8" s="1"/>
  <c r="C171" i="8"/>
  <c r="B171" i="8"/>
  <c r="I170" i="8"/>
  <c r="M170" i="8" s="1"/>
  <c r="F170" i="8"/>
  <c r="E170" i="8"/>
  <c r="D170" i="8"/>
  <c r="H170" i="8" s="1"/>
  <c r="C170" i="8"/>
  <c r="B170" i="8"/>
  <c r="I169" i="8"/>
  <c r="M169" i="8" s="1"/>
  <c r="F169" i="8"/>
  <c r="E169" i="8"/>
  <c r="D169" i="8"/>
  <c r="H169" i="8" s="1"/>
  <c r="C169" i="8"/>
  <c r="B169" i="8"/>
  <c r="I168" i="8"/>
  <c r="M168" i="8" s="1"/>
  <c r="F168" i="8"/>
  <c r="E168" i="8"/>
  <c r="D168" i="8"/>
  <c r="C168" i="8"/>
  <c r="B168" i="8"/>
  <c r="I167" i="8"/>
  <c r="M167" i="8" s="1"/>
  <c r="F167" i="8"/>
  <c r="E167" i="8"/>
  <c r="D167" i="8"/>
  <c r="H167" i="8" s="1"/>
  <c r="C167" i="8"/>
  <c r="B167" i="8"/>
  <c r="I166" i="8"/>
  <c r="M166" i="8" s="1"/>
  <c r="F166" i="8"/>
  <c r="E166" i="8"/>
  <c r="D166" i="8"/>
  <c r="C166" i="8"/>
  <c r="B166" i="8"/>
  <c r="I165" i="8"/>
  <c r="M165" i="8" s="1"/>
  <c r="F165" i="8"/>
  <c r="E165" i="8"/>
  <c r="D165" i="8"/>
  <c r="H165" i="8" s="1"/>
  <c r="C165" i="8"/>
  <c r="B165" i="8"/>
  <c r="I164" i="8"/>
  <c r="M164" i="8" s="1"/>
  <c r="F164" i="8"/>
  <c r="E164" i="8"/>
  <c r="D164" i="8"/>
  <c r="H164" i="8" s="1"/>
  <c r="C164" i="8"/>
  <c r="B164" i="8"/>
  <c r="I163" i="8"/>
  <c r="M163" i="8" s="1"/>
  <c r="F163" i="8"/>
  <c r="E163" i="8"/>
  <c r="D163" i="8"/>
  <c r="H163" i="8" s="1"/>
  <c r="C163" i="8"/>
  <c r="B163" i="8"/>
  <c r="I162" i="8"/>
  <c r="M162" i="8" s="1"/>
  <c r="F162" i="8"/>
  <c r="E162" i="8"/>
  <c r="D162" i="8"/>
  <c r="H162" i="8" s="1"/>
  <c r="C162" i="8"/>
  <c r="B162" i="8"/>
  <c r="I161" i="8"/>
  <c r="M161" i="8" s="1"/>
  <c r="F161" i="8"/>
  <c r="E161" i="8"/>
  <c r="D161" i="8"/>
  <c r="H161" i="8" s="1"/>
  <c r="C161" i="8"/>
  <c r="B161" i="8"/>
  <c r="I160" i="8"/>
  <c r="M160" i="8" s="1"/>
  <c r="F160" i="8"/>
  <c r="E160" i="8"/>
  <c r="D160" i="8"/>
  <c r="C160" i="8"/>
  <c r="B160" i="8"/>
  <c r="I159" i="8"/>
  <c r="M159" i="8" s="1"/>
  <c r="F159" i="8"/>
  <c r="E159" i="8"/>
  <c r="D159" i="8"/>
  <c r="H159" i="8" s="1"/>
  <c r="C159" i="8"/>
  <c r="B159" i="8"/>
  <c r="I158" i="8"/>
  <c r="M158" i="8" s="1"/>
  <c r="F158" i="8"/>
  <c r="E158" i="8"/>
  <c r="D158" i="8"/>
  <c r="C158" i="8"/>
  <c r="B158" i="8"/>
  <c r="I157" i="8"/>
  <c r="M157" i="8" s="1"/>
  <c r="F157" i="8"/>
  <c r="E157" i="8"/>
  <c r="D157" i="8"/>
  <c r="H157" i="8" s="1"/>
  <c r="C157" i="8"/>
  <c r="B157" i="8"/>
  <c r="I156" i="8"/>
  <c r="M156" i="8" s="1"/>
  <c r="F156" i="8"/>
  <c r="E156" i="8"/>
  <c r="D156" i="8"/>
  <c r="H156" i="8" s="1"/>
  <c r="C156" i="8"/>
  <c r="B156" i="8"/>
  <c r="I155" i="8"/>
  <c r="M155" i="8" s="1"/>
  <c r="F155" i="8"/>
  <c r="E155" i="8"/>
  <c r="D155" i="8"/>
  <c r="C155" i="8"/>
  <c r="B155" i="8"/>
  <c r="I154" i="8"/>
  <c r="M154" i="8" s="1"/>
  <c r="F154" i="8"/>
  <c r="E154" i="8"/>
  <c r="D154" i="8"/>
  <c r="C154" i="8"/>
  <c r="B154" i="8"/>
  <c r="I153" i="8"/>
  <c r="M153" i="8" s="1"/>
  <c r="F153" i="8"/>
  <c r="E153" i="8"/>
  <c r="D153" i="8"/>
  <c r="H153" i="8" s="1"/>
  <c r="C153" i="8"/>
  <c r="B153" i="8"/>
  <c r="I152" i="8"/>
  <c r="M152" i="8" s="1"/>
  <c r="F152" i="8"/>
  <c r="E152" i="8"/>
  <c r="D152" i="8"/>
  <c r="C152" i="8"/>
  <c r="B152" i="8"/>
  <c r="I151" i="8"/>
  <c r="M151" i="8" s="1"/>
  <c r="F151" i="8"/>
  <c r="E151" i="8"/>
  <c r="D151" i="8"/>
  <c r="H151" i="8" s="1"/>
  <c r="C151" i="8"/>
  <c r="B151" i="8"/>
  <c r="I150" i="8"/>
  <c r="M150" i="8" s="1"/>
  <c r="F150" i="8"/>
  <c r="E150" i="8"/>
  <c r="D150" i="8"/>
  <c r="C150" i="8"/>
  <c r="B150" i="8"/>
  <c r="I149" i="8"/>
  <c r="M149" i="8" s="1"/>
  <c r="F149" i="8"/>
  <c r="E149" i="8"/>
  <c r="D149" i="8"/>
  <c r="H149" i="8" s="1"/>
  <c r="C149" i="8"/>
  <c r="B149" i="8"/>
  <c r="I148" i="8"/>
  <c r="M148" i="8" s="1"/>
  <c r="F148" i="8"/>
  <c r="E148" i="8"/>
  <c r="D148" i="8"/>
  <c r="C148" i="8"/>
  <c r="B148" i="8"/>
  <c r="I147" i="8"/>
  <c r="M147" i="8" s="1"/>
  <c r="F147" i="8"/>
  <c r="E147" i="8"/>
  <c r="D147" i="8"/>
  <c r="C147" i="8"/>
  <c r="B147" i="8"/>
  <c r="I146" i="8"/>
  <c r="M146" i="8" s="1"/>
  <c r="F146" i="8"/>
  <c r="E146" i="8"/>
  <c r="D146" i="8"/>
  <c r="H146" i="8" s="1"/>
  <c r="C146" i="8"/>
  <c r="B146" i="8"/>
  <c r="I145" i="8"/>
  <c r="M145" i="8" s="1"/>
  <c r="F145" i="8"/>
  <c r="E145" i="8"/>
  <c r="D145" i="8"/>
  <c r="H145" i="8" s="1"/>
  <c r="C145" i="8"/>
  <c r="B145" i="8"/>
  <c r="I144" i="8"/>
  <c r="M144" i="8" s="1"/>
  <c r="F144" i="8"/>
  <c r="E144" i="8"/>
  <c r="D144" i="8"/>
  <c r="H144" i="8" s="1"/>
  <c r="C144" i="8"/>
  <c r="B144" i="8"/>
  <c r="I143" i="8"/>
  <c r="M143" i="8" s="1"/>
  <c r="F143" i="8"/>
  <c r="E143" i="8"/>
  <c r="D143" i="8"/>
  <c r="H143" i="8" s="1"/>
  <c r="C143" i="8"/>
  <c r="B143" i="8"/>
  <c r="I142" i="8"/>
  <c r="M142" i="8" s="1"/>
  <c r="F142" i="8"/>
  <c r="E142" i="8"/>
  <c r="D142" i="8"/>
  <c r="C142" i="8"/>
  <c r="B142" i="8"/>
  <c r="I141" i="8"/>
  <c r="M141" i="8" s="1"/>
  <c r="F141" i="8"/>
  <c r="E141" i="8"/>
  <c r="D141" i="8"/>
  <c r="H141" i="8" s="1"/>
  <c r="C141" i="8"/>
  <c r="B141" i="8"/>
  <c r="I140" i="8"/>
  <c r="M140" i="8" s="1"/>
  <c r="F140" i="8"/>
  <c r="E140" i="8"/>
  <c r="D140" i="8"/>
  <c r="H140" i="8" s="1"/>
  <c r="C140" i="8"/>
  <c r="B140" i="8"/>
  <c r="I139" i="8"/>
  <c r="M139" i="8" s="1"/>
  <c r="F139" i="8"/>
  <c r="E139" i="8"/>
  <c r="D139" i="8"/>
  <c r="H139" i="8" s="1"/>
  <c r="C139" i="8"/>
  <c r="B139" i="8"/>
  <c r="I138" i="8"/>
  <c r="M138" i="8" s="1"/>
  <c r="F138" i="8"/>
  <c r="E138" i="8"/>
  <c r="D138" i="8"/>
  <c r="C138" i="8"/>
  <c r="B138" i="8"/>
  <c r="I137" i="8"/>
  <c r="M137" i="8" s="1"/>
  <c r="F137" i="8"/>
  <c r="E137" i="8"/>
  <c r="D137" i="8"/>
  <c r="H137" i="8" s="1"/>
  <c r="C137" i="8"/>
  <c r="B137" i="8"/>
  <c r="I136" i="8"/>
  <c r="M136" i="8" s="1"/>
  <c r="F136" i="8"/>
  <c r="E136" i="8"/>
  <c r="D136" i="8"/>
  <c r="C136" i="8"/>
  <c r="B136" i="8"/>
  <c r="I135" i="8"/>
  <c r="M135" i="8" s="1"/>
  <c r="F135" i="8"/>
  <c r="E135" i="8"/>
  <c r="D135" i="8"/>
  <c r="H135" i="8" s="1"/>
  <c r="C135" i="8"/>
  <c r="B135" i="8"/>
  <c r="I134" i="8"/>
  <c r="M134" i="8" s="1"/>
  <c r="F134" i="8"/>
  <c r="E134" i="8"/>
  <c r="D134" i="8"/>
  <c r="C134" i="8"/>
  <c r="B134" i="8"/>
  <c r="I133" i="8"/>
  <c r="M133" i="8" s="1"/>
  <c r="F133" i="8"/>
  <c r="E133" i="8"/>
  <c r="D133" i="8"/>
  <c r="H133" i="8" s="1"/>
  <c r="C133" i="8"/>
  <c r="B133" i="8"/>
  <c r="I132" i="8"/>
  <c r="M132" i="8" s="1"/>
  <c r="F132" i="8"/>
  <c r="E132" i="8"/>
  <c r="D132" i="8"/>
  <c r="H132" i="8" s="1"/>
  <c r="C132" i="8"/>
  <c r="B132" i="8"/>
  <c r="I131" i="8"/>
  <c r="M131" i="8" s="1"/>
  <c r="F131" i="8"/>
  <c r="E131" i="8"/>
  <c r="D131" i="8"/>
  <c r="H131" i="8" s="1"/>
  <c r="C131" i="8"/>
  <c r="B131" i="8"/>
  <c r="I130" i="8"/>
  <c r="M130" i="8" s="1"/>
  <c r="F130" i="8"/>
  <c r="E130" i="8"/>
  <c r="D130" i="8"/>
  <c r="H130" i="8" s="1"/>
  <c r="C130" i="8"/>
  <c r="B130" i="8"/>
  <c r="I129" i="8"/>
  <c r="M129" i="8" s="1"/>
  <c r="F129" i="8"/>
  <c r="E129" i="8"/>
  <c r="D129" i="8"/>
  <c r="H129" i="8" s="1"/>
  <c r="C129" i="8"/>
  <c r="B129" i="8"/>
  <c r="I128" i="8"/>
  <c r="M128" i="8" s="1"/>
  <c r="F128" i="8"/>
  <c r="E128" i="8"/>
  <c r="D128" i="8"/>
  <c r="H128" i="8" s="1"/>
  <c r="C128" i="8"/>
  <c r="B128" i="8"/>
  <c r="I127" i="8"/>
  <c r="M127" i="8" s="1"/>
  <c r="F127" i="8"/>
  <c r="E127" i="8"/>
  <c r="D127" i="8"/>
  <c r="H127" i="8" s="1"/>
  <c r="C127" i="8"/>
  <c r="B127" i="8"/>
  <c r="I126" i="8"/>
  <c r="M126" i="8" s="1"/>
  <c r="F126" i="8"/>
  <c r="E126" i="8"/>
  <c r="D126" i="8"/>
  <c r="H126" i="8" s="1"/>
  <c r="C126" i="8"/>
  <c r="B126" i="8"/>
  <c r="I125" i="8"/>
  <c r="M125" i="8" s="1"/>
  <c r="F125" i="8"/>
  <c r="E125" i="8"/>
  <c r="D125" i="8"/>
  <c r="H125" i="8" s="1"/>
  <c r="C125" i="8"/>
  <c r="B125" i="8"/>
  <c r="I124" i="8"/>
  <c r="M124" i="8" s="1"/>
  <c r="F124" i="8"/>
  <c r="E124" i="8"/>
  <c r="D124" i="8"/>
  <c r="H124" i="8" s="1"/>
  <c r="C124" i="8"/>
  <c r="B124" i="8"/>
  <c r="I123" i="8"/>
  <c r="M123" i="8" s="1"/>
  <c r="F123" i="8"/>
  <c r="E123" i="8"/>
  <c r="D123" i="8"/>
  <c r="H123" i="8" s="1"/>
  <c r="C123" i="8"/>
  <c r="B123" i="8"/>
  <c r="I122" i="8"/>
  <c r="M122" i="8" s="1"/>
  <c r="F122" i="8"/>
  <c r="E122" i="8"/>
  <c r="D122" i="8"/>
  <c r="H122" i="8" s="1"/>
  <c r="C122" i="8"/>
  <c r="B122" i="8"/>
  <c r="I121" i="8"/>
  <c r="M121" i="8" s="1"/>
  <c r="F121" i="8"/>
  <c r="E121" i="8"/>
  <c r="D121" i="8"/>
  <c r="H121" i="8" s="1"/>
  <c r="C121" i="8"/>
  <c r="B121" i="8"/>
  <c r="I120" i="8"/>
  <c r="M120" i="8" s="1"/>
  <c r="F120" i="8"/>
  <c r="E120" i="8"/>
  <c r="D120" i="8"/>
  <c r="H120" i="8" s="1"/>
  <c r="C120" i="8"/>
  <c r="B120" i="8"/>
  <c r="I119" i="8"/>
  <c r="M119" i="8" s="1"/>
  <c r="F119" i="8"/>
  <c r="E119" i="8"/>
  <c r="D119" i="8"/>
  <c r="H119" i="8" s="1"/>
  <c r="C119" i="8"/>
  <c r="B119" i="8"/>
  <c r="I118" i="8"/>
  <c r="M118" i="8" s="1"/>
  <c r="F118" i="8"/>
  <c r="E118" i="8"/>
  <c r="D118" i="8"/>
  <c r="H118" i="8" s="1"/>
  <c r="C118" i="8"/>
  <c r="B118" i="8"/>
  <c r="I117" i="8"/>
  <c r="M117" i="8" s="1"/>
  <c r="F117" i="8"/>
  <c r="E117" i="8"/>
  <c r="D117" i="8"/>
  <c r="H117" i="8" s="1"/>
  <c r="C117" i="8"/>
  <c r="B117" i="8"/>
  <c r="I116" i="8"/>
  <c r="M116" i="8" s="1"/>
  <c r="F116" i="8"/>
  <c r="E116" i="8"/>
  <c r="D116" i="8"/>
  <c r="C116" i="8"/>
  <c r="B116" i="8"/>
  <c r="I115" i="8"/>
  <c r="M115" i="8" s="1"/>
  <c r="F115" i="8"/>
  <c r="E115" i="8"/>
  <c r="D115" i="8"/>
  <c r="H115" i="8" s="1"/>
  <c r="C115" i="8"/>
  <c r="B115" i="8"/>
  <c r="I114" i="8"/>
  <c r="M114" i="8" s="1"/>
  <c r="F114" i="8"/>
  <c r="E114" i="8"/>
  <c r="D114" i="8"/>
  <c r="H114" i="8" s="1"/>
  <c r="C114" i="8"/>
  <c r="B114" i="8"/>
  <c r="I113" i="8"/>
  <c r="M113" i="8" s="1"/>
  <c r="F113" i="8"/>
  <c r="E113" i="8"/>
  <c r="D113" i="8"/>
  <c r="H113" i="8" s="1"/>
  <c r="C113" i="8"/>
  <c r="B113" i="8"/>
  <c r="I112" i="8"/>
  <c r="M112" i="8" s="1"/>
  <c r="F112" i="8"/>
  <c r="E112" i="8"/>
  <c r="D112" i="8"/>
  <c r="H112" i="8" s="1"/>
  <c r="C112" i="8"/>
  <c r="B112" i="8"/>
  <c r="I111" i="8"/>
  <c r="M111" i="8" s="1"/>
  <c r="F111" i="8"/>
  <c r="E111" i="8"/>
  <c r="D111" i="8"/>
  <c r="H111" i="8" s="1"/>
  <c r="C111" i="8"/>
  <c r="B111" i="8"/>
  <c r="I110" i="8"/>
  <c r="M110" i="8" s="1"/>
  <c r="F110" i="8"/>
  <c r="E110" i="8"/>
  <c r="D110" i="8"/>
  <c r="H110" i="8" s="1"/>
  <c r="C110" i="8"/>
  <c r="B110" i="8"/>
  <c r="I109" i="8"/>
  <c r="M109" i="8" s="1"/>
  <c r="F109" i="8"/>
  <c r="E109" i="8"/>
  <c r="D109" i="8"/>
  <c r="H109" i="8" s="1"/>
  <c r="C109" i="8"/>
  <c r="B109" i="8"/>
  <c r="I108" i="8"/>
  <c r="M108" i="8" s="1"/>
  <c r="F108" i="8"/>
  <c r="E108" i="8"/>
  <c r="D108" i="8"/>
  <c r="H108" i="8" s="1"/>
  <c r="C108" i="8"/>
  <c r="B108" i="8"/>
  <c r="I107" i="8"/>
  <c r="M107" i="8" s="1"/>
  <c r="F107" i="8"/>
  <c r="E107" i="8"/>
  <c r="D107" i="8"/>
  <c r="H107" i="8" s="1"/>
  <c r="C107" i="8"/>
  <c r="B107" i="8"/>
  <c r="I106" i="8"/>
  <c r="M106" i="8" s="1"/>
  <c r="F106" i="8"/>
  <c r="E106" i="8"/>
  <c r="D106" i="8"/>
  <c r="H106" i="8" s="1"/>
  <c r="C106" i="8"/>
  <c r="B106" i="8"/>
  <c r="I105" i="8"/>
  <c r="M105" i="8" s="1"/>
  <c r="F105" i="8"/>
  <c r="E105" i="8"/>
  <c r="D105" i="8"/>
  <c r="H105" i="8" s="1"/>
  <c r="C105" i="8"/>
  <c r="B105" i="8"/>
  <c r="I104" i="8"/>
  <c r="M104" i="8" s="1"/>
  <c r="F104" i="8"/>
  <c r="E104" i="8"/>
  <c r="D104" i="8"/>
  <c r="H104" i="8" s="1"/>
  <c r="C104" i="8"/>
  <c r="B104" i="8"/>
  <c r="I103" i="8"/>
  <c r="M103" i="8" s="1"/>
  <c r="F103" i="8"/>
  <c r="E103" i="8"/>
  <c r="D103" i="8"/>
  <c r="H103" i="8" s="1"/>
  <c r="C103" i="8"/>
  <c r="B103" i="8"/>
  <c r="I102" i="8"/>
  <c r="M102" i="8" s="1"/>
  <c r="F102" i="8"/>
  <c r="E102" i="8"/>
  <c r="D102" i="8"/>
  <c r="H102" i="8" s="1"/>
  <c r="C102" i="8"/>
  <c r="B102" i="8"/>
  <c r="I101" i="8"/>
  <c r="M101" i="8" s="1"/>
  <c r="F101" i="8"/>
  <c r="E101" i="8"/>
  <c r="D101" i="8"/>
  <c r="H101" i="8" s="1"/>
  <c r="C101" i="8"/>
  <c r="B101" i="8"/>
  <c r="I100" i="8"/>
  <c r="M100" i="8" s="1"/>
  <c r="F100" i="8"/>
  <c r="E100" i="8"/>
  <c r="D100" i="8"/>
  <c r="H100" i="8" s="1"/>
  <c r="C100" i="8"/>
  <c r="B100" i="8"/>
  <c r="I99" i="8"/>
  <c r="M99" i="8" s="1"/>
  <c r="F99" i="8"/>
  <c r="E99" i="8"/>
  <c r="D99" i="8"/>
  <c r="H99" i="8" s="1"/>
  <c r="C99" i="8"/>
  <c r="B99" i="8"/>
  <c r="I98" i="8"/>
  <c r="M98" i="8" s="1"/>
  <c r="F98" i="8"/>
  <c r="E98" i="8"/>
  <c r="D98" i="8"/>
  <c r="C98" i="8"/>
  <c r="B98" i="8"/>
  <c r="I97" i="8"/>
  <c r="M97" i="8" s="1"/>
  <c r="F97" i="8"/>
  <c r="E97" i="8"/>
  <c r="D97" i="8"/>
  <c r="H97" i="8" s="1"/>
  <c r="C97" i="8"/>
  <c r="B97" i="8"/>
  <c r="I96" i="8"/>
  <c r="M96" i="8" s="1"/>
  <c r="F96" i="8"/>
  <c r="E96" i="8"/>
  <c r="D96" i="8"/>
  <c r="C96" i="8"/>
  <c r="B96" i="8"/>
  <c r="I95" i="8"/>
  <c r="M95" i="8" s="1"/>
  <c r="F95" i="8"/>
  <c r="E95" i="8"/>
  <c r="D95" i="8"/>
  <c r="H95" i="8" s="1"/>
  <c r="C95" i="8"/>
  <c r="B95" i="8"/>
  <c r="I94" i="8"/>
  <c r="M94" i="8" s="1"/>
  <c r="F94" i="8"/>
  <c r="E94" i="8"/>
  <c r="D94" i="8"/>
  <c r="H94" i="8" s="1"/>
  <c r="C94" i="8"/>
  <c r="B94" i="8"/>
  <c r="I93" i="8"/>
  <c r="M93" i="8" s="1"/>
  <c r="F93" i="8"/>
  <c r="E93" i="8"/>
  <c r="D93" i="8"/>
  <c r="H93" i="8" s="1"/>
  <c r="C93" i="8"/>
  <c r="B93" i="8"/>
  <c r="I92" i="8"/>
  <c r="M92" i="8" s="1"/>
  <c r="F92" i="8"/>
  <c r="E92" i="8"/>
  <c r="D92" i="8"/>
  <c r="H92" i="8" s="1"/>
  <c r="C92" i="8"/>
  <c r="B92" i="8"/>
  <c r="I91" i="8"/>
  <c r="M91" i="8" s="1"/>
  <c r="F91" i="8"/>
  <c r="E91" i="8"/>
  <c r="D91" i="8"/>
  <c r="H91" i="8" s="1"/>
  <c r="C91" i="8"/>
  <c r="B91" i="8"/>
  <c r="I90" i="8"/>
  <c r="M90" i="8" s="1"/>
  <c r="F90" i="8"/>
  <c r="E90" i="8"/>
  <c r="D90" i="8"/>
  <c r="H90" i="8" s="1"/>
  <c r="C90" i="8"/>
  <c r="B90" i="8"/>
  <c r="I89" i="8"/>
  <c r="M89" i="8" s="1"/>
  <c r="F89" i="8"/>
  <c r="E89" i="8"/>
  <c r="D89" i="8"/>
  <c r="H89" i="8" s="1"/>
  <c r="C89" i="8"/>
  <c r="B89" i="8"/>
  <c r="I88" i="8"/>
  <c r="M88" i="8" s="1"/>
  <c r="F88" i="8"/>
  <c r="E88" i="8"/>
  <c r="D88" i="8"/>
  <c r="H88" i="8" s="1"/>
  <c r="C88" i="8"/>
  <c r="B88" i="8"/>
  <c r="I87" i="8"/>
  <c r="M87" i="8" s="1"/>
  <c r="F87" i="8"/>
  <c r="E87" i="8"/>
  <c r="D87" i="8"/>
  <c r="H87" i="8" s="1"/>
  <c r="C87" i="8"/>
  <c r="B87" i="8"/>
  <c r="I86" i="8"/>
  <c r="M86" i="8" s="1"/>
  <c r="F86" i="8"/>
  <c r="E86" i="8"/>
  <c r="D86" i="8"/>
  <c r="H86" i="8" s="1"/>
  <c r="C86" i="8"/>
  <c r="B86" i="8"/>
  <c r="I85" i="8"/>
  <c r="M85" i="8" s="1"/>
  <c r="F85" i="8"/>
  <c r="E85" i="8"/>
  <c r="D85" i="8"/>
  <c r="H85" i="8" s="1"/>
  <c r="C85" i="8"/>
  <c r="B85" i="8"/>
  <c r="I84" i="8"/>
  <c r="M84" i="8" s="1"/>
  <c r="F84" i="8"/>
  <c r="E84" i="8"/>
  <c r="D84" i="8"/>
  <c r="H84" i="8" s="1"/>
  <c r="C84" i="8"/>
  <c r="B84" i="8"/>
  <c r="I83" i="8"/>
  <c r="M83" i="8" s="1"/>
  <c r="F83" i="8"/>
  <c r="E83" i="8"/>
  <c r="D83" i="8"/>
  <c r="H83" i="8" s="1"/>
  <c r="C83" i="8"/>
  <c r="B83" i="8"/>
  <c r="I82" i="8"/>
  <c r="M82" i="8" s="1"/>
  <c r="F82" i="8"/>
  <c r="E82" i="8"/>
  <c r="D82" i="8"/>
  <c r="H82" i="8" s="1"/>
  <c r="C82" i="8"/>
  <c r="B82" i="8"/>
  <c r="I81" i="8"/>
  <c r="M81" i="8" s="1"/>
  <c r="F81" i="8"/>
  <c r="E81" i="8"/>
  <c r="D81" i="8"/>
  <c r="H81" i="8" s="1"/>
  <c r="C81" i="8"/>
  <c r="B81" i="8"/>
  <c r="I80" i="8"/>
  <c r="M80" i="8" s="1"/>
  <c r="F80" i="8"/>
  <c r="E80" i="8"/>
  <c r="D80" i="8"/>
  <c r="H80" i="8" s="1"/>
  <c r="C80" i="8"/>
  <c r="B80" i="8"/>
  <c r="I79" i="8"/>
  <c r="M79" i="8" s="1"/>
  <c r="F79" i="8"/>
  <c r="E79" i="8"/>
  <c r="D79" i="8"/>
  <c r="H79" i="8" s="1"/>
  <c r="C79" i="8"/>
  <c r="B79" i="8"/>
  <c r="I78" i="8"/>
  <c r="M78" i="8" s="1"/>
  <c r="F78" i="8"/>
  <c r="E78" i="8"/>
  <c r="D78" i="8"/>
  <c r="H78" i="8" s="1"/>
  <c r="C78" i="8"/>
  <c r="B78" i="8"/>
  <c r="I77" i="8"/>
  <c r="M77" i="8" s="1"/>
  <c r="F77" i="8"/>
  <c r="E77" i="8"/>
  <c r="D77" i="8"/>
  <c r="H77" i="8" s="1"/>
  <c r="C77" i="8"/>
  <c r="B77" i="8"/>
  <c r="I76" i="8"/>
  <c r="M76" i="8" s="1"/>
  <c r="F76" i="8"/>
  <c r="E76" i="8"/>
  <c r="D76" i="8"/>
  <c r="H76" i="8" s="1"/>
  <c r="C76" i="8"/>
  <c r="B76" i="8"/>
  <c r="I75" i="8"/>
  <c r="M75" i="8" s="1"/>
  <c r="F75" i="8"/>
  <c r="E75" i="8"/>
  <c r="D75" i="8"/>
  <c r="H75" i="8" s="1"/>
  <c r="C75" i="8"/>
  <c r="B75" i="8"/>
  <c r="I74" i="8"/>
  <c r="M74" i="8" s="1"/>
  <c r="F74" i="8"/>
  <c r="E74" i="8"/>
  <c r="D74" i="8"/>
  <c r="H74" i="8" s="1"/>
  <c r="C74" i="8"/>
  <c r="B74" i="8"/>
  <c r="I73" i="8"/>
  <c r="M73" i="8" s="1"/>
  <c r="F73" i="8"/>
  <c r="E73" i="8"/>
  <c r="D73" i="8"/>
  <c r="H73" i="8" s="1"/>
  <c r="C73" i="8"/>
  <c r="B73" i="8"/>
  <c r="I72" i="8"/>
  <c r="M72" i="8" s="1"/>
  <c r="F72" i="8"/>
  <c r="E72" i="8"/>
  <c r="D72" i="8"/>
  <c r="H72" i="8" s="1"/>
  <c r="C72" i="8"/>
  <c r="B72" i="8"/>
  <c r="I71" i="8"/>
  <c r="M71" i="8" s="1"/>
  <c r="F71" i="8"/>
  <c r="E71" i="8"/>
  <c r="D71" i="8"/>
  <c r="H71" i="8" s="1"/>
  <c r="C71" i="8"/>
  <c r="B71" i="8"/>
  <c r="I70" i="8"/>
  <c r="M70" i="8" s="1"/>
  <c r="F70" i="8"/>
  <c r="E70" i="8"/>
  <c r="D70" i="8"/>
  <c r="H70" i="8" s="1"/>
  <c r="C70" i="8"/>
  <c r="B70" i="8"/>
  <c r="I69" i="8"/>
  <c r="M69" i="8" s="1"/>
  <c r="F69" i="8"/>
  <c r="E69" i="8"/>
  <c r="D69" i="8"/>
  <c r="H69" i="8" s="1"/>
  <c r="C69" i="8"/>
  <c r="B69" i="8"/>
  <c r="I68" i="8"/>
  <c r="M68" i="8" s="1"/>
  <c r="F68" i="8"/>
  <c r="E68" i="8"/>
  <c r="D68" i="8"/>
  <c r="H68" i="8" s="1"/>
  <c r="C68" i="8"/>
  <c r="B68" i="8"/>
  <c r="I67" i="8"/>
  <c r="M67" i="8" s="1"/>
  <c r="F67" i="8"/>
  <c r="E67" i="8"/>
  <c r="D67" i="8"/>
  <c r="H67" i="8" s="1"/>
  <c r="C67" i="8"/>
  <c r="B67" i="8"/>
  <c r="I66" i="8"/>
  <c r="M66" i="8" s="1"/>
  <c r="F66" i="8"/>
  <c r="E66" i="8"/>
  <c r="D66" i="8"/>
  <c r="H66" i="8" s="1"/>
  <c r="C66" i="8"/>
  <c r="B66" i="8"/>
  <c r="I65" i="8"/>
  <c r="M65" i="8" s="1"/>
  <c r="F65" i="8"/>
  <c r="E65" i="8"/>
  <c r="D65" i="8"/>
  <c r="H65" i="8" s="1"/>
  <c r="C65" i="8"/>
  <c r="B65" i="8"/>
  <c r="I64" i="8"/>
  <c r="M64" i="8" s="1"/>
  <c r="F64" i="8"/>
  <c r="E64" i="8"/>
  <c r="D64" i="8"/>
  <c r="C64" i="8"/>
  <c r="B64" i="8"/>
  <c r="I63" i="8"/>
  <c r="M63" i="8" s="1"/>
  <c r="F63" i="8"/>
  <c r="E63" i="8"/>
  <c r="D63" i="8"/>
  <c r="H63" i="8" s="1"/>
  <c r="C63" i="8"/>
  <c r="B63" i="8"/>
  <c r="I62" i="8"/>
  <c r="M62" i="8" s="1"/>
  <c r="F62" i="8"/>
  <c r="E62" i="8"/>
  <c r="D62" i="8"/>
  <c r="H62" i="8" s="1"/>
  <c r="C62" i="8"/>
  <c r="B62" i="8"/>
  <c r="I61" i="8"/>
  <c r="M61" i="8" s="1"/>
  <c r="F61" i="8"/>
  <c r="E61" i="8"/>
  <c r="D61" i="8"/>
  <c r="H61" i="8" s="1"/>
  <c r="C61" i="8"/>
  <c r="B61" i="8"/>
  <c r="I60" i="8"/>
  <c r="M60" i="8" s="1"/>
  <c r="F60" i="8"/>
  <c r="E60" i="8"/>
  <c r="D60" i="8"/>
  <c r="C60" i="8"/>
  <c r="B60" i="8"/>
  <c r="I59" i="8"/>
  <c r="M59" i="8" s="1"/>
  <c r="F59" i="8"/>
  <c r="E59" i="8"/>
  <c r="D59" i="8"/>
  <c r="H59" i="8" s="1"/>
  <c r="C59" i="8"/>
  <c r="B59" i="8"/>
  <c r="I58" i="8"/>
  <c r="M58" i="8" s="1"/>
  <c r="F58" i="8"/>
  <c r="E58" i="8"/>
  <c r="D58" i="8"/>
  <c r="H58" i="8" s="1"/>
  <c r="C58" i="8"/>
  <c r="B58" i="8"/>
  <c r="I57" i="8"/>
  <c r="M57" i="8" s="1"/>
  <c r="F57" i="8"/>
  <c r="E57" i="8"/>
  <c r="D57" i="8"/>
  <c r="H57" i="8" s="1"/>
  <c r="C57" i="8"/>
  <c r="B57" i="8"/>
  <c r="I56" i="8"/>
  <c r="M56" i="8" s="1"/>
  <c r="F56" i="8"/>
  <c r="E56" i="8"/>
  <c r="D56" i="8"/>
  <c r="H56" i="8" s="1"/>
  <c r="C56" i="8"/>
  <c r="B56" i="8"/>
  <c r="I55" i="8"/>
  <c r="M55" i="8" s="1"/>
  <c r="F55" i="8"/>
  <c r="E55" i="8"/>
  <c r="D55" i="8"/>
  <c r="C55" i="8"/>
  <c r="B55" i="8"/>
  <c r="I54" i="8"/>
  <c r="M54" i="8" s="1"/>
  <c r="F54" i="8"/>
  <c r="E54" i="8"/>
  <c r="D54" i="8"/>
  <c r="H54" i="8" s="1"/>
  <c r="C54" i="8"/>
  <c r="B54" i="8"/>
  <c r="I53" i="8"/>
  <c r="M53" i="8" s="1"/>
  <c r="F53" i="8"/>
  <c r="E53" i="8"/>
  <c r="D53" i="8"/>
  <c r="C53" i="8"/>
  <c r="B53" i="8"/>
  <c r="I52" i="8"/>
  <c r="M52" i="8" s="1"/>
  <c r="F52" i="8"/>
  <c r="E52" i="8"/>
  <c r="D52" i="8"/>
  <c r="H52" i="8" s="1"/>
  <c r="C52" i="8"/>
  <c r="B52" i="8"/>
  <c r="I51" i="8"/>
  <c r="M51" i="8" s="1"/>
  <c r="F51" i="8"/>
  <c r="E51" i="8"/>
  <c r="D51" i="8"/>
  <c r="C51" i="8"/>
  <c r="B51" i="8"/>
  <c r="I50" i="8"/>
  <c r="M50" i="8" s="1"/>
  <c r="F50" i="8"/>
  <c r="E50" i="8"/>
  <c r="D50" i="8"/>
  <c r="C50" i="8"/>
  <c r="B50" i="8"/>
  <c r="I49" i="8"/>
  <c r="M49" i="8" s="1"/>
  <c r="F49" i="8"/>
  <c r="E49" i="8"/>
  <c r="D49" i="8"/>
  <c r="C49" i="8"/>
  <c r="B49" i="8"/>
  <c r="I48" i="8"/>
  <c r="M48" i="8" s="1"/>
  <c r="F48" i="8"/>
  <c r="E48" i="8"/>
  <c r="D48" i="8"/>
  <c r="H48" i="8" s="1"/>
  <c r="C48" i="8"/>
  <c r="B48" i="8"/>
  <c r="I47" i="8"/>
  <c r="M47" i="8" s="1"/>
  <c r="F47" i="8"/>
  <c r="E47" i="8"/>
  <c r="D47" i="8"/>
  <c r="C47" i="8"/>
  <c r="B47" i="8"/>
  <c r="I46" i="8"/>
  <c r="M46" i="8" s="1"/>
  <c r="F46" i="8"/>
  <c r="E46" i="8"/>
  <c r="D46" i="8"/>
  <c r="H46" i="8" s="1"/>
  <c r="C46" i="8"/>
  <c r="B46" i="8"/>
  <c r="I45" i="8"/>
  <c r="M45" i="8" s="1"/>
  <c r="F45" i="8"/>
  <c r="E45" i="8"/>
  <c r="D45" i="8"/>
  <c r="C45" i="8"/>
  <c r="B45" i="8"/>
  <c r="I44" i="8"/>
  <c r="M44" i="8" s="1"/>
  <c r="F44" i="8"/>
  <c r="E44" i="8"/>
  <c r="D44" i="8"/>
  <c r="H44" i="8" s="1"/>
  <c r="C44" i="8"/>
  <c r="B44" i="8"/>
  <c r="I22" i="8"/>
  <c r="M22" i="8" s="1"/>
  <c r="F22" i="8"/>
  <c r="E22" i="8"/>
  <c r="D22" i="8"/>
  <c r="J22" i="8" s="1"/>
  <c r="C22" i="8"/>
  <c r="B22" i="8"/>
  <c r="I33" i="8"/>
  <c r="M33" i="8" s="1"/>
  <c r="F33" i="8"/>
  <c r="E33" i="8"/>
  <c r="D33" i="8"/>
  <c r="H33" i="8" s="1"/>
  <c r="C33" i="8"/>
  <c r="B33" i="8"/>
  <c r="I41" i="8"/>
  <c r="M41" i="8" s="1"/>
  <c r="F41" i="8"/>
  <c r="E41" i="8"/>
  <c r="D41" i="8"/>
  <c r="J41" i="8" s="1"/>
  <c r="C41" i="8"/>
  <c r="B41" i="8"/>
  <c r="I40" i="8"/>
  <c r="M40" i="8" s="1"/>
  <c r="F40" i="8"/>
  <c r="E40" i="8"/>
  <c r="D40" i="8"/>
  <c r="G40" i="8" s="1"/>
  <c r="C40" i="8"/>
  <c r="B40" i="8"/>
  <c r="I21" i="8"/>
  <c r="M21" i="8" s="1"/>
  <c r="F21" i="8"/>
  <c r="E21" i="8"/>
  <c r="D21" i="8"/>
  <c r="J21" i="8" s="1"/>
  <c r="C21" i="8"/>
  <c r="B21" i="8"/>
  <c r="I38" i="8"/>
  <c r="M38" i="8" s="1"/>
  <c r="F38" i="8"/>
  <c r="E38" i="8"/>
  <c r="D38" i="8"/>
  <c r="H38" i="8" s="1"/>
  <c r="C38" i="8"/>
  <c r="B38" i="8"/>
  <c r="I35" i="8"/>
  <c r="M35" i="8" s="1"/>
  <c r="F35" i="8"/>
  <c r="E35" i="8"/>
  <c r="D35" i="8"/>
  <c r="J35" i="8" s="1"/>
  <c r="C35" i="8"/>
  <c r="B35" i="8"/>
  <c r="I36" i="8"/>
  <c r="M36" i="8" s="1"/>
  <c r="F36" i="8"/>
  <c r="E36" i="8"/>
  <c r="D36" i="8"/>
  <c r="G36" i="8" s="1"/>
  <c r="C36" i="8"/>
  <c r="B36" i="8"/>
  <c r="I24" i="8"/>
  <c r="M24" i="8" s="1"/>
  <c r="F24" i="8"/>
  <c r="E24" i="8"/>
  <c r="D24" i="8"/>
  <c r="J24" i="8" s="1"/>
  <c r="C24" i="8"/>
  <c r="B24" i="8"/>
  <c r="I34" i="8"/>
  <c r="M34" i="8" s="1"/>
  <c r="F34" i="8"/>
  <c r="E34" i="8"/>
  <c r="D34" i="8"/>
  <c r="C34" i="8"/>
  <c r="B34" i="8"/>
  <c r="I30" i="8"/>
  <c r="M30" i="8" s="1"/>
  <c r="F30" i="8"/>
  <c r="E30" i="8"/>
  <c r="D30" i="8"/>
  <c r="J30" i="8" s="1"/>
  <c r="C30" i="8"/>
  <c r="B30" i="8"/>
  <c r="I32" i="8"/>
  <c r="M32" i="8" s="1"/>
  <c r="F32" i="8"/>
  <c r="E32" i="8"/>
  <c r="D32" i="8"/>
  <c r="G32" i="8" s="1"/>
  <c r="C32" i="8"/>
  <c r="B32" i="8"/>
  <c r="I31" i="8"/>
  <c r="M31" i="8" s="1"/>
  <c r="F31" i="8"/>
  <c r="E31" i="8"/>
  <c r="D31" i="8"/>
  <c r="J31" i="8" s="1"/>
  <c r="C31" i="8"/>
  <c r="B31" i="8"/>
  <c r="I39" i="8"/>
  <c r="M39" i="8" s="1"/>
  <c r="F39" i="8"/>
  <c r="E39" i="8"/>
  <c r="D39" i="8"/>
  <c r="G39" i="8" s="1"/>
  <c r="C39" i="8"/>
  <c r="B39" i="8"/>
  <c r="I29" i="8"/>
  <c r="M29" i="8" s="1"/>
  <c r="F29" i="8"/>
  <c r="E29" i="8"/>
  <c r="D29" i="8"/>
  <c r="J29" i="8" s="1"/>
  <c r="C29" i="8"/>
  <c r="B29" i="8"/>
  <c r="I23" i="8"/>
  <c r="M23" i="8" s="1"/>
  <c r="F23" i="8"/>
  <c r="E23" i="8"/>
  <c r="D23" i="8"/>
  <c r="H23" i="8" s="1"/>
  <c r="C23" i="8"/>
  <c r="B23" i="8"/>
  <c r="I27" i="8"/>
  <c r="M27" i="8" s="1"/>
  <c r="F27" i="8"/>
  <c r="E27" i="8"/>
  <c r="D27" i="8"/>
  <c r="J27" i="8" s="1"/>
  <c r="C27" i="8"/>
  <c r="B27" i="8"/>
  <c r="I26" i="8"/>
  <c r="M26" i="8" s="1"/>
  <c r="F26" i="8"/>
  <c r="E26" i="8"/>
  <c r="D26" i="8"/>
  <c r="K26" i="8" s="1"/>
  <c r="C26" i="8"/>
  <c r="B26" i="8"/>
  <c r="I37" i="8"/>
  <c r="M37" i="8" s="1"/>
  <c r="F37" i="8"/>
  <c r="E37" i="8"/>
  <c r="D37" i="8"/>
  <c r="J37" i="8" s="1"/>
  <c r="C37" i="8"/>
  <c r="B37" i="8"/>
  <c r="I25" i="8"/>
  <c r="M25" i="8" s="1"/>
  <c r="F25" i="8"/>
  <c r="E25" i="8"/>
  <c r="D25" i="8"/>
  <c r="C25" i="8"/>
  <c r="B25" i="8"/>
  <c r="I28" i="8"/>
  <c r="M28" i="8" s="1"/>
  <c r="F28" i="8"/>
  <c r="E28" i="8"/>
  <c r="D28" i="8"/>
  <c r="J28" i="8" s="1"/>
  <c r="C28" i="8"/>
  <c r="B28" i="8"/>
  <c r="I42" i="8"/>
  <c r="M42" i="8" s="1"/>
  <c r="F42" i="8"/>
  <c r="E42" i="8"/>
  <c r="D42" i="8"/>
  <c r="H42" i="8" s="1"/>
  <c r="C42" i="8"/>
  <c r="B42" i="8"/>
  <c r="I43" i="8"/>
  <c r="M43" i="8" s="1"/>
  <c r="F43" i="8"/>
  <c r="E43" i="8"/>
  <c r="D43" i="8"/>
  <c r="J43" i="8" s="1"/>
  <c r="C43" i="8"/>
  <c r="B43" i="8"/>
  <c r="I17" i="8"/>
  <c r="M17" i="8" s="1"/>
  <c r="F17" i="8"/>
  <c r="E17" i="8"/>
  <c r="D17" i="8"/>
  <c r="H17" i="8" s="1"/>
  <c r="C17" i="8"/>
  <c r="B17" i="8"/>
  <c r="I14" i="8"/>
  <c r="M14" i="8" s="1"/>
  <c r="F14" i="8"/>
  <c r="E14" i="8"/>
  <c r="D14" i="8"/>
  <c r="J14" i="8" s="1"/>
  <c r="C14" i="8"/>
  <c r="B14" i="8"/>
  <c r="I11" i="8"/>
  <c r="M11" i="8" s="1"/>
  <c r="F11" i="8"/>
  <c r="E11" i="8"/>
  <c r="D11" i="8"/>
  <c r="C11" i="8"/>
  <c r="B11" i="8"/>
  <c r="I9" i="8"/>
  <c r="M9" i="8" s="1"/>
  <c r="F9" i="8"/>
  <c r="E9" i="8"/>
  <c r="D9" i="8"/>
  <c r="J9" i="8" s="1"/>
  <c r="C9" i="8"/>
  <c r="B9" i="8"/>
  <c r="I8" i="8"/>
  <c r="M8" i="8" s="1"/>
  <c r="F8" i="8"/>
  <c r="E8" i="8"/>
  <c r="D8" i="8"/>
  <c r="H8" i="8" s="1"/>
  <c r="C8" i="8"/>
  <c r="B8" i="8"/>
  <c r="I10" i="8"/>
  <c r="M10" i="8" s="1"/>
  <c r="F10" i="8"/>
  <c r="E10" i="8"/>
  <c r="D10" i="8"/>
  <c r="J10" i="8" s="1"/>
  <c r="C10" i="8"/>
  <c r="B10" i="8"/>
  <c r="I5" i="8"/>
  <c r="M5" i="8" s="1"/>
  <c r="F5" i="8"/>
  <c r="E5" i="8"/>
  <c r="D5" i="8"/>
  <c r="C5" i="8"/>
  <c r="B5" i="8"/>
  <c r="I13" i="8"/>
  <c r="M13" i="8" s="1"/>
  <c r="F13" i="8"/>
  <c r="E13" i="8"/>
  <c r="D13" i="8"/>
  <c r="J13" i="8" s="1"/>
  <c r="C13" i="8"/>
  <c r="B13" i="8"/>
  <c r="I16" i="8"/>
  <c r="M16" i="8" s="1"/>
  <c r="F16" i="8"/>
  <c r="E16" i="8"/>
  <c r="D16" i="8"/>
  <c r="H16" i="8" s="1"/>
  <c r="C16" i="8"/>
  <c r="B16" i="8"/>
  <c r="I12" i="8"/>
  <c r="M12" i="8" s="1"/>
  <c r="F12" i="8"/>
  <c r="E12" i="8"/>
  <c r="D12" i="8"/>
  <c r="H12" i="8" s="1"/>
  <c r="C12" i="8"/>
  <c r="B12" i="8"/>
  <c r="I18" i="8"/>
  <c r="M18" i="8" s="1"/>
  <c r="F18" i="8"/>
  <c r="E18" i="8"/>
  <c r="D18" i="8"/>
  <c r="C18" i="8"/>
  <c r="B18" i="8"/>
  <c r="I15" i="8"/>
  <c r="M15" i="8" s="1"/>
  <c r="F15" i="8"/>
  <c r="E15" i="8"/>
  <c r="D15" i="8"/>
  <c r="H15" i="8" s="1"/>
  <c r="C15" i="8"/>
  <c r="B15" i="8"/>
  <c r="I4" i="8"/>
  <c r="M4" i="8" s="1"/>
  <c r="F4" i="8"/>
  <c r="E4" i="8"/>
  <c r="D4" i="8"/>
  <c r="H4" i="8" s="1"/>
  <c r="C4" i="8"/>
  <c r="B4" i="8"/>
  <c r="I19" i="8"/>
  <c r="M19" i="8" s="1"/>
  <c r="F19" i="8"/>
  <c r="E19" i="8"/>
  <c r="D19" i="8"/>
  <c r="H19" i="8" s="1"/>
  <c r="C19" i="8"/>
  <c r="B19" i="8"/>
  <c r="I6" i="8"/>
  <c r="M6" i="8" s="1"/>
  <c r="F6" i="8"/>
  <c r="E6" i="8"/>
  <c r="D6" i="8"/>
  <c r="H6" i="8" s="1"/>
  <c r="C6" i="8"/>
  <c r="B6" i="8"/>
  <c r="I20" i="8"/>
  <c r="M20" i="8" s="1"/>
  <c r="F20" i="8"/>
  <c r="E20" i="8"/>
  <c r="D20" i="8"/>
  <c r="H20" i="8" s="1"/>
  <c r="C20" i="8"/>
  <c r="B20" i="8"/>
  <c r="I7" i="8"/>
  <c r="M7" i="8" s="1"/>
  <c r="F7" i="8"/>
  <c r="E7" i="8"/>
  <c r="D7" i="8"/>
  <c r="H7" i="8" s="1"/>
  <c r="C7" i="8"/>
  <c r="B7" i="8"/>
  <c r="I2" i="8"/>
  <c r="M2" i="8" s="1"/>
  <c r="F2" i="8"/>
  <c r="E2" i="8"/>
  <c r="D2" i="8"/>
  <c r="H2" i="8" s="1"/>
  <c r="C2" i="8"/>
  <c r="B2" i="8"/>
  <c r="I3" i="8"/>
  <c r="M3" i="8" s="1"/>
  <c r="F3" i="8"/>
  <c r="E3" i="8"/>
  <c r="D3" i="8"/>
  <c r="C3" i="8"/>
  <c r="B3" i="8"/>
  <c r="N3" i="8" l="1"/>
  <c r="N6" i="8"/>
  <c r="N11" i="8"/>
  <c r="N39" i="8"/>
  <c r="N33" i="8"/>
  <c r="N15" i="8"/>
  <c r="N43" i="8"/>
  <c r="N37" i="8"/>
  <c r="N35" i="8"/>
  <c r="N53" i="8"/>
  <c r="N61" i="8"/>
  <c r="N65" i="8"/>
  <c r="N69" i="8"/>
  <c r="N73" i="8"/>
  <c r="N77" i="8"/>
  <c r="N81" i="8"/>
  <c r="N85" i="8"/>
  <c r="N89" i="8"/>
  <c r="N93" i="8"/>
  <c r="N97" i="8"/>
  <c r="N101" i="8"/>
  <c r="N105" i="8"/>
  <c r="N109" i="8"/>
  <c r="N113" i="8"/>
  <c r="N117" i="8"/>
  <c r="N121" i="8"/>
  <c r="N125" i="8"/>
  <c r="N129" i="8"/>
  <c r="N133" i="8"/>
  <c r="N137" i="8"/>
  <c r="N141" i="8"/>
  <c r="N145" i="8"/>
  <c r="N149" i="8"/>
  <c r="N153" i="8"/>
  <c r="N157" i="8"/>
  <c r="N161" i="8"/>
  <c r="N165" i="8"/>
  <c r="N169" i="8"/>
  <c r="N173" i="8"/>
  <c r="N177" i="8"/>
  <c r="N181" i="8"/>
  <c r="N185" i="8"/>
  <c r="N189" i="8"/>
  <c r="N193" i="8"/>
  <c r="N197" i="8"/>
  <c r="N201" i="8"/>
  <c r="N205" i="8"/>
  <c r="N34" i="8"/>
  <c r="N20" i="8"/>
  <c r="N13" i="8"/>
  <c r="N9" i="8"/>
  <c r="N29" i="8"/>
  <c r="N41" i="8"/>
  <c r="N7" i="8"/>
  <c r="N4" i="8"/>
  <c r="N16" i="8"/>
  <c r="N8" i="8"/>
  <c r="N17" i="8"/>
  <c r="N25" i="8"/>
  <c r="N23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8" i="8"/>
  <c r="N42" i="8"/>
  <c r="N38" i="8"/>
  <c r="N30" i="8"/>
  <c r="N45" i="8"/>
  <c r="N49" i="8"/>
  <c r="N57" i="8"/>
  <c r="N2" i="8"/>
  <c r="N507" i="8"/>
  <c r="N485" i="8"/>
  <c r="N491" i="8"/>
  <c r="N489" i="8"/>
  <c r="N498" i="8"/>
  <c r="N506" i="8"/>
  <c r="N492" i="8"/>
  <c r="N497" i="8"/>
  <c r="N495" i="8"/>
  <c r="N486" i="8"/>
  <c r="N502" i="8"/>
  <c r="N493" i="8"/>
  <c r="N496" i="8"/>
  <c r="N483" i="8"/>
  <c r="N499" i="8"/>
  <c r="N490" i="8"/>
  <c r="N501" i="8"/>
  <c r="N484" i="8"/>
  <c r="N500" i="8"/>
  <c r="N487" i="8"/>
  <c r="N503" i="8"/>
  <c r="N494" i="8"/>
  <c r="N505" i="8"/>
  <c r="N488" i="8"/>
  <c r="N504" i="8"/>
  <c r="N19" i="8"/>
  <c r="N12" i="8"/>
  <c r="N10" i="8"/>
  <c r="N14" i="8"/>
  <c r="N28" i="8"/>
  <c r="N27" i="8"/>
  <c r="N31" i="8"/>
  <c r="N24" i="8"/>
  <c r="N21" i="8"/>
  <c r="N22" i="8"/>
  <c r="N47" i="8"/>
  <c r="N51" i="8"/>
  <c r="N55" i="8"/>
  <c r="N59" i="8"/>
  <c r="N63" i="8"/>
  <c r="N67" i="8"/>
  <c r="N71" i="8"/>
  <c r="N75" i="8"/>
  <c r="N79" i="8"/>
  <c r="N83" i="8"/>
  <c r="N87" i="8"/>
  <c r="N91" i="8"/>
  <c r="N95" i="8"/>
  <c r="N99" i="8"/>
  <c r="N103" i="8"/>
  <c r="N107" i="8"/>
  <c r="N111" i="8"/>
  <c r="N115" i="8"/>
  <c r="N119" i="8"/>
  <c r="N123" i="8"/>
  <c r="N127" i="8"/>
  <c r="N131" i="8"/>
  <c r="N135" i="8"/>
  <c r="N139" i="8"/>
  <c r="N143" i="8"/>
  <c r="N147" i="8"/>
  <c r="N151" i="8"/>
  <c r="N155" i="8"/>
  <c r="N159" i="8"/>
  <c r="N163" i="8"/>
  <c r="N167" i="8"/>
  <c r="N171" i="8"/>
  <c r="N175" i="8"/>
  <c r="N179" i="8"/>
  <c r="N183" i="8"/>
  <c r="N187" i="8"/>
  <c r="N191" i="8"/>
  <c r="N195" i="8"/>
  <c r="N199" i="8"/>
  <c r="N203" i="8"/>
  <c r="N207" i="8"/>
  <c r="N211" i="8"/>
  <c r="N215" i="8"/>
  <c r="N219" i="8"/>
  <c r="N223" i="8"/>
  <c r="N227" i="8"/>
  <c r="N5" i="8"/>
  <c r="N26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290" i="8"/>
  <c r="N294" i="8"/>
  <c r="N298" i="8"/>
  <c r="N302" i="8"/>
  <c r="N306" i="8"/>
  <c r="N310" i="8"/>
  <c r="N314" i="8"/>
  <c r="N318" i="8"/>
  <c r="N322" i="8"/>
  <c r="N326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N344" i="8"/>
  <c r="N348" i="8"/>
  <c r="N352" i="8"/>
  <c r="N356" i="8"/>
  <c r="N360" i="8"/>
  <c r="N364" i="8"/>
  <c r="N368" i="8"/>
  <c r="N372" i="8"/>
  <c r="N376" i="8"/>
  <c r="N380" i="8"/>
  <c r="N384" i="8"/>
  <c r="N388" i="8"/>
  <c r="N392" i="8"/>
  <c r="N396" i="8"/>
  <c r="N400" i="8"/>
  <c r="N404" i="8"/>
  <c r="N408" i="8"/>
  <c r="N412" i="8"/>
  <c r="N416" i="8"/>
  <c r="N420" i="8"/>
  <c r="N424" i="8"/>
  <c r="N428" i="8"/>
  <c r="N432" i="8"/>
  <c r="N436" i="8"/>
  <c r="N440" i="8"/>
  <c r="N444" i="8"/>
  <c r="N448" i="8"/>
  <c r="N452" i="8"/>
  <c r="N456" i="8"/>
  <c r="N460" i="8"/>
  <c r="N464" i="8"/>
  <c r="N468" i="8"/>
  <c r="N472" i="8"/>
  <c r="N476" i="8"/>
  <c r="N480" i="8"/>
  <c r="N231" i="8"/>
  <c r="N235" i="8"/>
  <c r="N239" i="8"/>
  <c r="N243" i="8"/>
  <c r="N247" i="8"/>
  <c r="N251" i="8"/>
  <c r="N255" i="8"/>
  <c r="N259" i="8"/>
  <c r="N263" i="8"/>
  <c r="N267" i="8"/>
  <c r="N271" i="8"/>
  <c r="N275" i="8"/>
  <c r="N279" i="8"/>
  <c r="N283" i="8"/>
  <c r="N287" i="8"/>
  <c r="N291" i="8"/>
  <c r="N295" i="8"/>
  <c r="N299" i="8"/>
  <c r="N303" i="8"/>
  <c r="N307" i="8"/>
  <c r="N311" i="8"/>
  <c r="N315" i="8"/>
  <c r="N319" i="8"/>
  <c r="N323" i="8"/>
  <c r="N327" i="8"/>
  <c r="N331" i="8"/>
  <c r="N335" i="8"/>
  <c r="N339" i="8"/>
  <c r="N343" i="8"/>
  <c r="N347" i="8"/>
  <c r="N351" i="8"/>
  <c r="N355" i="8"/>
  <c r="N359" i="8"/>
  <c r="N363" i="8"/>
  <c r="N367" i="8"/>
  <c r="N371" i="8"/>
  <c r="N375" i="8"/>
  <c r="N379" i="8"/>
  <c r="N383" i="8"/>
  <c r="N387" i="8"/>
  <c r="N391" i="8"/>
  <c r="N395" i="8"/>
  <c r="N399" i="8"/>
  <c r="N403" i="8"/>
  <c r="N407" i="8"/>
  <c r="N411" i="8"/>
  <c r="N415" i="8"/>
  <c r="N419" i="8"/>
  <c r="N423" i="8"/>
  <c r="N427" i="8"/>
  <c r="N431" i="8"/>
  <c r="N435" i="8"/>
  <c r="N439" i="8"/>
  <c r="N443" i="8"/>
  <c r="N447" i="8"/>
  <c r="N451" i="8"/>
  <c r="N455" i="8"/>
  <c r="N459" i="8"/>
  <c r="N463" i="8"/>
  <c r="N467" i="8"/>
  <c r="N471" i="8"/>
  <c r="N475" i="8"/>
  <c r="N479" i="8"/>
  <c r="N330" i="8"/>
  <c r="N334" i="8"/>
  <c r="N338" i="8"/>
  <c r="N342" i="8"/>
  <c r="N346" i="8"/>
  <c r="N350" i="8"/>
  <c r="N354" i="8"/>
  <c r="N358" i="8"/>
  <c r="N362" i="8"/>
  <c r="N366" i="8"/>
  <c r="N370" i="8"/>
  <c r="N374" i="8"/>
  <c r="N378" i="8"/>
  <c r="N382" i="8"/>
  <c r="N386" i="8"/>
  <c r="N390" i="8"/>
  <c r="N394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309" i="8"/>
  <c r="N313" i="8"/>
  <c r="N317" i="8"/>
  <c r="N321" i="8"/>
  <c r="N325" i="8"/>
  <c r="N329" i="8"/>
  <c r="N333" i="8"/>
  <c r="N337" i="8"/>
  <c r="N341" i="8"/>
  <c r="N345" i="8"/>
  <c r="N349" i="8"/>
  <c r="N353" i="8"/>
  <c r="N357" i="8"/>
  <c r="N361" i="8"/>
  <c r="N365" i="8"/>
  <c r="N369" i="8"/>
  <c r="N373" i="8"/>
  <c r="N377" i="8"/>
  <c r="N381" i="8"/>
  <c r="N385" i="8"/>
  <c r="N389" i="8"/>
  <c r="N393" i="8"/>
  <c r="N397" i="8"/>
  <c r="N401" i="8"/>
  <c r="N405" i="8"/>
  <c r="N409" i="8"/>
  <c r="N413" i="8"/>
  <c r="N417" i="8"/>
  <c r="N421" i="8"/>
  <c r="N425" i="8"/>
  <c r="N429" i="8"/>
  <c r="N433" i="8"/>
  <c r="N437" i="8"/>
  <c r="N441" i="8"/>
  <c r="N445" i="8"/>
  <c r="N449" i="8"/>
  <c r="N453" i="8"/>
  <c r="N457" i="8"/>
  <c r="N461" i="8"/>
  <c r="N465" i="8"/>
  <c r="N469" i="8"/>
  <c r="N473" i="8"/>
  <c r="N477" i="8"/>
  <c r="N481" i="8"/>
  <c r="K497" i="8"/>
  <c r="K489" i="8"/>
  <c r="K503" i="8"/>
  <c r="K495" i="8"/>
  <c r="K487" i="8"/>
  <c r="K501" i="8"/>
  <c r="K493" i="8"/>
  <c r="K485" i="8"/>
  <c r="K499" i="8"/>
  <c r="K491" i="8"/>
  <c r="K483" i="8"/>
  <c r="G90" i="8"/>
  <c r="H18" i="8"/>
  <c r="G369" i="8"/>
  <c r="H3" i="8"/>
  <c r="G5" i="8"/>
  <c r="H34" i="8"/>
  <c r="G100" i="8"/>
  <c r="G460" i="8"/>
  <c r="H460" i="8" s="1"/>
  <c r="G48" i="8"/>
  <c r="G92" i="8"/>
  <c r="G131" i="8"/>
  <c r="K19" i="8"/>
  <c r="G266" i="8"/>
  <c r="K52" i="8"/>
  <c r="G56" i="8"/>
  <c r="G120" i="8"/>
  <c r="G52" i="8"/>
  <c r="J90" i="8"/>
  <c r="J92" i="8"/>
  <c r="K120" i="8"/>
  <c r="K432" i="8"/>
  <c r="G19" i="8"/>
  <c r="G70" i="8"/>
  <c r="G112" i="8"/>
  <c r="G128" i="8"/>
  <c r="G143" i="8"/>
  <c r="G157" i="8"/>
  <c r="G162" i="8"/>
  <c r="G163" i="8"/>
  <c r="J239" i="8"/>
  <c r="G397" i="8"/>
  <c r="H397" i="8" s="1"/>
  <c r="K193" i="8"/>
  <c r="G219" i="8"/>
  <c r="G455" i="8"/>
  <c r="H455" i="8" s="1"/>
  <c r="J163" i="8"/>
  <c r="K268" i="8"/>
  <c r="J235" i="8"/>
  <c r="G287" i="8"/>
  <c r="G385" i="8"/>
  <c r="G411" i="8"/>
  <c r="H411" i="8" s="1"/>
  <c r="K157" i="8"/>
  <c r="G193" i="8"/>
  <c r="G239" i="8"/>
  <c r="G252" i="8"/>
  <c r="G263" i="8"/>
  <c r="G462" i="8"/>
  <c r="H462" i="8" s="1"/>
  <c r="G470" i="8"/>
  <c r="H470" i="8" s="1"/>
  <c r="G183" i="8"/>
  <c r="G235" i="8"/>
  <c r="K347" i="8"/>
  <c r="H369" i="8"/>
  <c r="G403" i="8"/>
  <c r="H403" i="8" s="1"/>
  <c r="G476" i="8"/>
  <c r="H476" i="8" s="1"/>
  <c r="H50" i="8"/>
  <c r="G50" i="8"/>
  <c r="H116" i="8"/>
  <c r="G116" i="8"/>
  <c r="K116" i="8"/>
  <c r="H175" i="8"/>
  <c r="G175" i="8"/>
  <c r="H211" i="8"/>
  <c r="G211" i="8"/>
  <c r="H26" i="8"/>
  <c r="G26" i="8"/>
  <c r="J26" i="8"/>
  <c r="H60" i="8"/>
  <c r="J60" i="8"/>
  <c r="G60" i="8"/>
  <c r="H64" i="8"/>
  <c r="G64" i="8"/>
  <c r="H25" i="8"/>
  <c r="G25" i="8"/>
  <c r="K25" i="8"/>
  <c r="H96" i="8"/>
  <c r="G96" i="8"/>
  <c r="K118" i="8"/>
  <c r="H177" i="8"/>
  <c r="G177" i="8"/>
  <c r="K177" i="8"/>
  <c r="G12" i="8"/>
  <c r="G8" i="8"/>
  <c r="H11" i="8"/>
  <c r="G11" i="8"/>
  <c r="K11" i="8"/>
  <c r="H185" i="8"/>
  <c r="G185" i="8"/>
  <c r="K345" i="8"/>
  <c r="G76" i="8"/>
  <c r="G104" i="8"/>
  <c r="G141" i="8"/>
  <c r="G227" i="8"/>
  <c r="G255" i="8"/>
  <c r="G268" i="8"/>
  <c r="G323" i="8"/>
  <c r="H323" i="8" s="1"/>
  <c r="G329" i="8"/>
  <c r="H329" i="8" s="1"/>
  <c r="G345" i="8"/>
  <c r="G389" i="8"/>
  <c r="H389" i="8" s="1"/>
  <c r="G415" i="8"/>
  <c r="H415" i="8" s="1"/>
  <c r="G454" i="8"/>
  <c r="H454" i="8" s="1"/>
  <c r="G466" i="8"/>
  <c r="H466" i="8" s="1"/>
  <c r="K124" i="8"/>
  <c r="K203" i="8"/>
  <c r="K92" i="8"/>
  <c r="J147" i="8"/>
  <c r="K159" i="8"/>
  <c r="K163" i="8"/>
  <c r="K235" i="8"/>
  <c r="K239" i="8"/>
  <c r="K259" i="8"/>
  <c r="J268" i="8"/>
  <c r="J347" i="8"/>
  <c r="G377" i="8"/>
  <c r="G399" i="8"/>
  <c r="H399" i="8" s="1"/>
  <c r="G409" i="8"/>
  <c r="H409" i="8" s="1"/>
  <c r="G432" i="8"/>
  <c r="H432" i="8" s="1"/>
  <c r="G433" i="8"/>
  <c r="G461" i="8"/>
  <c r="H461" i="8" s="1"/>
  <c r="G474" i="8"/>
  <c r="H474" i="8" s="1"/>
  <c r="G478" i="8"/>
  <c r="H478" i="8" s="1"/>
  <c r="J47" i="8"/>
  <c r="H47" i="8"/>
  <c r="J53" i="8"/>
  <c r="H53" i="8"/>
  <c r="G136" i="8"/>
  <c r="H136" i="8"/>
  <c r="J149" i="8"/>
  <c r="G150" i="8"/>
  <c r="H150" i="8" s="1"/>
  <c r="G158" i="8"/>
  <c r="H158" i="8"/>
  <c r="J165" i="8"/>
  <c r="G166" i="8"/>
  <c r="H166" i="8"/>
  <c r="G176" i="8"/>
  <c r="H176" i="8"/>
  <c r="J179" i="8"/>
  <c r="G194" i="8"/>
  <c r="H194" i="8"/>
  <c r="J195" i="8"/>
  <c r="J196" i="8"/>
  <c r="H196" i="8"/>
  <c r="J201" i="8"/>
  <c r="J202" i="8"/>
  <c r="H202" i="8"/>
  <c r="J204" i="8"/>
  <c r="J209" i="8"/>
  <c r="J212" i="8"/>
  <c r="H212" i="8"/>
  <c r="J217" i="8"/>
  <c r="J220" i="8"/>
  <c r="H220" i="8"/>
  <c r="J225" i="8"/>
  <c r="J228" i="8"/>
  <c r="H228" i="8"/>
  <c r="J246" i="8"/>
  <c r="H246" i="8"/>
  <c r="K246" i="8"/>
  <c r="J247" i="8"/>
  <c r="J248" i="8"/>
  <c r="H248" i="8"/>
  <c r="K248" i="8"/>
  <c r="K249" i="8"/>
  <c r="J258" i="8"/>
  <c r="H258" i="8"/>
  <c r="K357" i="8"/>
  <c r="K366" i="8"/>
  <c r="H366" i="8"/>
  <c r="G375" i="8"/>
  <c r="H375" i="8"/>
  <c r="J417" i="8"/>
  <c r="H417" i="8"/>
  <c r="J422" i="8"/>
  <c r="H422" i="8"/>
  <c r="J441" i="8"/>
  <c r="H441" i="8"/>
  <c r="K449" i="8"/>
  <c r="G2" i="8"/>
  <c r="J36" i="8"/>
  <c r="K33" i="8"/>
  <c r="J44" i="8"/>
  <c r="J82" i="8"/>
  <c r="K84" i="8"/>
  <c r="J86" i="8"/>
  <c r="J108" i="8"/>
  <c r="J110" i="8"/>
  <c r="J145" i="8"/>
  <c r="G154" i="8"/>
  <c r="H154" i="8"/>
  <c r="J161" i="8"/>
  <c r="J171" i="8"/>
  <c r="G190" i="8"/>
  <c r="H190" i="8"/>
  <c r="J191" i="8"/>
  <c r="J197" i="8"/>
  <c r="J200" i="8"/>
  <c r="H200" i="8"/>
  <c r="G204" i="8"/>
  <c r="H204" i="8" s="1"/>
  <c r="J207" i="8"/>
  <c r="J208" i="8"/>
  <c r="H208" i="8"/>
  <c r="K209" i="8"/>
  <c r="J210" i="8"/>
  <c r="H210" i="8"/>
  <c r="J215" i="8"/>
  <c r="J216" i="8"/>
  <c r="H216" i="8"/>
  <c r="K217" i="8"/>
  <c r="J218" i="8"/>
  <c r="H218" i="8"/>
  <c r="J223" i="8"/>
  <c r="J224" i="8"/>
  <c r="H224" i="8"/>
  <c r="K225" i="8"/>
  <c r="J226" i="8"/>
  <c r="H226" i="8"/>
  <c r="J231" i="8"/>
  <c r="J236" i="8"/>
  <c r="H236" i="8"/>
  <c r="J240" i="8"/>
  <c r="H240" i="8"/>
  <c r="J241" i="8"/>
  <c r="J242" i="8"/>
  <c r="H242" i="8"/>
  <c r="K243" i="8"/>
  <c r="G249" i="8"/>
  <c r="K261" i="8"/>
  <c r="J272" i="8"/>
  <c r="H272" i="8"/>
  <c r="J275" i="8"/>
  <c r="J297" i="8"/>
  <c r="H297" i="8"/>
  <c r="J305" i="8"/>
  <c r="H305" i="8"/>
  <c r="J331" i="8"/>
  <c r="H331" i="8"/>
  <c r="G347" i="8"/>
  <c r="G357" i="8"/>
  <c r="G367" i="8"/>
  <c r="H367" i="8" s="1"/>
  <c r="G383" i="8"/>
  <c r="H383" i="8" s="1"/>
  <c r="G405" i="8"/>
  <c r="H405" i="8" s="1"/>
  <c r="J414" i="8"/>
  <c r="J444" i="8"/>
  <c r="H444" i="8"/>
  <c r="G458" i="8"/>
  <c r="H458" i="8" s="1"/>
  <c r="K8" i="8"/>
  <c r="J11" i="8"/>
  <c r="K34" i="8"/>
  <c r="K44" i="8"/>
  <c r="J45" i="8"/>
  <c r="H45" i="8"/>
  <c r="J55" i="8"/>
  <c r="H55" i="8"/>
  <c r="J74" i="8"/>
  <c r="J76" i="8"/>
  <c r="J78" i="8"/>
  <c r="K86" i="8"/>
  <c r="J100" i="8"/>
  <c r="J102" i="8"/>
  <c r="K108" i="8"/>
  <c r="K110" i="8"/>
  <c r="J131" i="8"/>
  <c r="J133" i="8"/>
  <c r="G134" i="8"/>
  <c r="H134" i="8"/>
  <c r="K141" i="8"/>
  <c r="G142" i="8"/>
  <c r="H142" i="8"/>
  <c r="J143" i="8"/>
  <c r="K145" i="8"/>
  <c r="G146" i="8"/>
  <c r="G147" i="8"/>
  <c r="H147" i="8" s="1"/>
  <c r="G152" i="8"/>
  <c r="H152" i="8"/>
  <c r="K161" i="8"/>
  <c r="L161" i="8" s="1"/>
  <c r="G168" i="8"/>
  <c r="H168" i="8"/>
  <c r="G182" i="8"/>
  <c r="H182" i="8"/>
  <c r="K183" i="8"/>
  <c r="K191" i="8"/>
  <c r="K197" i="8"/>
  <c r="J211" i="8"/>
  <c r="J214" i="8"/>
  <c r="H214" i="8"/>
  <c r="J219" i="8"/>
  <c r="J222" i="8"/>
  <c r="H222" i="8"/>
  <c r="J227" i="8"/>
  <c r="K231" i="8"/>
  <c r="J232" i="8"/>
  <c r="H232" i="8"/>
  <c r="J244" i="8"/>
  <c r="H244" i="8"/>
  <c r="J252" i="8"/>
  <c r="H252" i="8"/>
  <c r="K252" i="8"/>
  <c r="G259" i="8"/>
  <c r="K263" i="8"/>
  <c r="K266" i="8"/>
  <c r="J267" i="8"/>
  <c r="K272" i="8"/>
  <c r="J290" i="8"/>
  <c r="K297" i="8"/>
  <c r="J314" i="8"/>
  <c r="J315" i="8"/>
  <c r="J330" i="8"/>
  <c r="H330" i="8"/>
  <c r="G331" i="8"/>
  <c r="J345" i="8"/>
  <c r="G372" i="8"/>
  <c r="H372" i="8"/>
  <c r="G373" i="8"/>
  <c r="H373" i="8" s="1"/>
  <c r="J377" i="8"/>
  <c r="G391" i="8"/>
  <c r="H391" i="8" s="1"/>
  <c r="G413" i="8"/>
  <c r="H413" i="8" s="1"/>
  <c r="J419" i="8"/>
  <c r="H419" i="8"/>
  <c r="G424" i="8"/>
  <c r="H424" i="8" s="1"/>
  <c r="K433" i="8"/>
  <c r="J447" i="8"/>
  <c r="J453" i="8"/>
  <c r="G456" i="8"/>
  <c r="H456" i="8" s="1"/>
  <c r="G459" i="8"/>
  <c r="H459" i="8" s="1"/>
  <c r="K32" i="8"/>
  <c r="G33" i="8"/>
  <c r="G44" i="8"/>
  <c r="J49" i="8"/>
  <c r="H49" i="8"/>
  <c r="K50" i="8"/>
  <c r="J51" i="8"/>
  <c r="H51" i="8"/>
  <c r="J52" i="8"/>
  <c r="K62" i="8"/>
  <c r="K70" i="8"/>
  <c r="K76" i="8"/>
  <c r="K78" i="8"/>
  <c r="G84" i="8"/>
  <c r="G86" i="8"/>
  <c r="K96" i="8"/>
  <c r="G98" i="8"/>
  <c r="H98" i="8"/>
  <c r="K100" i="8"/>
  <c r="K102" i="8"/>
  <c r="G108" i="8"/>
  <c r="J118" i="8"/>
  <c r="J124" i="8"/>
  <c r="J126" i="8"/>
  <c r="K128" i="8"/>
  <c r="K131" i="8"/>
  <c r="G138" i="8"/>
  <c r="H138" i="8"/>
  <c r="K143" i="8"/>
  <c r="G144" i="8"/>
  <c r="G145" i="8"/>
  <c r="J159" i="8"/>
  <c r="G160" i="8"/>
  <c r="H160" i="8" s="1"/>
  <c r="G161" i="8"/>
  <c r="G174" i="8"/>
  <c r="H174" i="8"/>
  <c r="K175" i="8"/>
  <c r="G184" i="8"/>
  <c r="H184" i="8"/>
  <c r="K185" i="8"/>
  <c r="G186" i="8"/>
  <c r="H186" i="8"/>
  <c r="J187" i="8"/>
  <c r="G191" i="8"/>
  <c r="G192" i="8"/>
  <c r="H192" i="8"/>
  <c r="J193" i="8"/>
  <c r="G196" i="8"/>
  <c r="G197" i="8"/>
  <c r="J198" i="8"/>
  <c r="H198" i="8"/>
  <c r="J203" i="8"/>
  <c r="K211" i="8"/>
  <c r="L211" i="8" s="1"/>
  <c r="K219" i="8"/>
  <c r="K227" i="8"/>
  <c r="K232" i="8"/>
  <c r="J233" i="8"/>
  <c r="J234" i="8"/>
  <c r="H234" i="8"/>
  <c r="G243" i="8"/>
  <c r="G251" i="8"/>
  <c r="H251" i="8"/>
  <c r="G261" i="8"/>
  <c r="J287" i="8"/>
  <c r="H287" i="8"/>
  <c r="K287" i="8"/>
  <c r="J295" i="8"/>
  <c r="H295" i="8"/>
  <c r="J313" i="8"/>
  <c r="H313" i="8"/>
  <c r="J333" i="8"/>
  <c r="H333" i="8"/>
  <c r="J337" i="8"/>
  <c r="H337" i="8"/>
  <c r="J346" i="8"/>
  <c r="H346" i="8"/>
  <c r="J370" i="8"/>
  <c r="H370" i="8"/>
  <c r="J385" i="8"/>
  <c r="K438" i="8"/>
  <c r="J451" i="8"/>
  <c r="H451" i="8"/>
  <c r="G457" i="8"/>
  <c r="H457" i="8" s="1"/>
  <c r="H40" i="8"/>
  <c r="H36" i="8"/>
  <c r="H32" i="8"/>
  <c r="G42" i="8"/>
  <c r="K36" i="8"/>
  <c r="H22" i="8"/>
  <c r="H21" i="8"/>
  <c r="H24" i="8"/>
  <c r="H31" i="8"/>
  <c r="H27" i="8"/>
  <c r="H28" i="8"/>
  <c r="G34" i="8"/>
  <c r="H39" i="8"/>
  <c r="H41" i="8"/>
  <c r="H35" i="8"/>
  <c r="H30" i="8"/>
  <c r="H29" i="8"/>
  <c r="H37" i="8"/>
  <c r="H43" i="8"/>
  <c r="H5" i="8"/>
  <c r="K2" i="8"/>
  <c r="L2" i="8" s="1"/>
  <c r="K12" i="8"/>
  <c r="H9" i="8"/>
  <c r="H13" i="8"/>
  <c r="H14" i="8"/>
  <c r="H10" i="8"/>
  <c r="K329" i="8"/>
  <c r="K377" i="8"/>
  <c r="K426" i="8"/>
  <c r="K370" i="8"/>
  <c r="K371" i="8"/>
  <c r="K385" i="8"/>
  <c r="K424" i="8"/>
  <c r="G468" i="8"/>
  <c r="G482" i="8"/>
  <c r="H482" i="8" s="1"/>
  <c r="K482" i="8"/>
  <c r="K436" i="8"/>
  <c r="G15" i="8"/>
  <c r="K15" i="8"/>
  <c r="J15" i="8"/>
  <c r="G17" i="8"/>
  <c r="K17" i="8"/>
  <c r="J17" i="8"/>
  <c r="G20" i="8"/>
  <c r="K20" i="8"/>
  <c r="J20" i="8"/>
  <c r="G16" i="8"/>
  <c r="K16" i="8"/>
  <c r="J16" i="8"/>
  <c r="G23" i="8"/>
  <c r="K23" i="8"/>
  <c r="J23" i="8"/>
  <c r="G68" i="8"/>
  <c r="G72" i="8"/>
  <c r="G80" i="8"/>
  <c r="G88" i="8"/>
  <c r="G94" i="8"/>
  <c r="J94" i="8"/>
  <c r="K106" i="8"/>
  <c r="J106" i="8"/>
  <c r="G106" i="8"/>
  <c r="K114" i="8"/>
  <c r="J114" i="8"/>
  <c r="G114" i="8"/>
  <c r="K122" i="8"/>
  <c r="J122" i="8"/>
  <c r="G122" i="8"/>
  <c r="K139" i="8"/>
  <c r="J139" i="8"/>
  <c r="G139" i="8"/>
  <c r="K151" i="8"/>
  <c r="J151" i="8"/>
  <c r="G151" i="8"/>
  <c r="J5" i="8"/>
  <c r="J42" i="8"/>
  <c r="J39" i="8"/>
  <c r="J38" i="8"/>
  <c r="J46" i="8"/>
  <c r="J54" i="8"/>
  <c r="J58" i="8"/>
  <c r="G62" i="8"/>
  <c r="J66" i="8"/>
  <c r="K94" i="8"/>
  <c r="J96" i="8"/>
  <c r="K137" i="8"/>
  <c r="J137" i="8"/>
  <c r="G137" i="8"/>
  <c r="J2" i="8"/>
  <c r="J19" i="8"/>
  <c r="J12" i="8"/>
  <c r="K5" i="8"/>
  <c r="J8" i="8"/>
  <c r="K42" i="8"/>
  <c r="J25" i="8"/>
  <c r="K39" i="8"/>
  <c r="J32" i="8"/>
  <c r="K38" i="8"/>
  <c r="J40" i="8"/>
  <c r="K46" i="8"/>
  <c r="J48" i="8"/>
  <c r="K54" i="8"/>
  <c r="J56" i="8"/>
  <c r="K58" i="8"/>
  <c r="J64" i="8"/>
  <c r="K66" i="8"/>
  <c r="J68" i="8"/>
  <c r="J72" i="8"/>
  <c r="K74" i="8"/>
  <c r="G78" i="8"/>
  <c r="J80" i="8"/>
  <c r="K82" i="8"/>
  <c r="J88" i="8"/>
  <c r="K98" i="8"/>
  <c r="K135" i="8"/>
  <c r="J135" i="8"/>
  <c r="G135" i="8"/>
  <c r="J34" i="8"/>
  <c r="G38" i="8"/>
  <c r="K40" i="8"/>
  <c r="J33" i="8"/>
  <c r="G46" i="8"/>
  <c r="K48" i="8"/>
  <c r="J50" i="8"/>
  <c r="G54" i="8"/>
  <c r="K56" i="8"/>
  <c r="G58" i="8"/>
  <c r="K60" i="8"/>
  <c r="J62" i="8"/>
  <c r="K64" i="8"/>
  <c r="G66" i="8"/>
  <c r="K68" i="8"/>
  <c r="J70" i="8"/>
  <c r="K72" i="8"/>
  <c r="G74" i="8"/>
  <c r="K80" i="8"/>
  <c r="G82" i="8"/>
  <c r="J84" i="8"/>
  <c r="K88" i="8"/>
  <c r="K90" i="8"/>
  <c r="J98" i="8"/>
  <c r="K153" i="8"/>
  <c r="J153" i="8"/>
  <c r="G153" i="8"/>
  <c r="K104" i="8"/>
  <c r="K112" i="8"/>
  <c r="J116" i="8"/>
  <c r="G155" i="8"/>
  <c r="H155" i="8" s="1"/>
  <c r="G167" i="8"/>
  <c r="G169" i="8"/>
  <c r="G173" i="8"/>
  <c r="G181" i="8"/>
  <c r="G189" i="8"/>
  <c r="G198" i="8"/>
  <c r="G199" i="8"/>
  <c r="G205" i="8"/>
  <c r="G212" i="8"/>
  <c r="G213" i="8"/>
  <c r="G220" i="8"/>
  <c r="G221" i="8"/>
  <c r="G228" i="8"/>
  <c r="G229" i="8"/>
  <c r="G236" i="8"/>
  <c r="G237" i="8"/>
  <c r="G244" i="8"/>
  <c r="J249" i="8"/>
  <c r="J253" i="8"/>
  <c r="K253" i="8"/>
  <c r="K257" i="8"/>
  <c r="J257" i="8"/>
  <c r="G257" i="8"/>
  <c r="J260" i="8"/>
  <c r="K260" i="8"/>
  <c r="G260" i="8"/>
  <c r="J245" i="8"/>
  <c r="J251" i="8"/>
  <c r="J254" i="8"/>
  <c r="K254" i="8"/>
  <c r="G254" i="8"/>
  <c r="J256" i="8"/>
  <c r="G256" i="8"/>
  <c r="J262" i="8"/>
  <c r="K262" i="8"/>
  <c r="G262" i="8"/>
  <c r="G124" i="8"/>
  <c r="K126" i="8"/>
  <c r="K133" i="8"/>
  <c r="K149" i="8"/>
  <c r="J155" i="8"/>
  <c r="G159" i="8"/>
  <c r="K165" i="8"/>
  <c r="J167" i="8"/>
  <c r="J169" i="8"/>
  <c r="K171" i="8"/>
  <c r="J173" i="8"/>
  <c r="K179" i="8"/>
  <c r="J181" i="8"/>
  <c r="K187" i="8"/>
  <c r="J189" i="8"/>
  <c r="K195" i="8"/>
  <c r="J199" i="8"/>
  <c r="K201" i="8"/>
  <c r="G202" i="8"/>
  <c r="G203" i="8"/>
  <c r="J205" i="8"/>
  <c r="K207" i="8"/>
  <c r="G208" i="8"/>
  <c r="G209" i="8"/>
  <c r="J213" i="8"/>
  <c r="K215" i="8"/>
  <c r="G216" i="8"/>
  <c r="G217" i="8"/>
  <c r="J221" i="8"/>
  <c r="K223" i="8"/>
  <c r="G224" i="8"/>
  <c r="G225" i="8"/>
  <c r="J229" i="8"/>
  <c r="G231" i="8"/>
  <c r="K233" i="8"/>
  <c r="K234" i="8"/>
  <c r="J237" i="8"/>
  <c r="K241" i="8"/>
  <c r="K242" i="8"/>
  <c r="G245" i="8"/>
  <c r="K245" i="8"/>
  <c r="G246" i="8"/>
  <c r="K247" i="8"/>
  <c r="G248" i="8"/>
  <c r="K251" i="8"/>
  <c r="J264" i="8"/>
  <c r="G264" i="8"/>
  <c r="K274" i="8"/>
  <c r="J274" i="8"/>
  <c r="G274" i="8"/>
  <c r="G102" i="8"/>
  <c r="J104" i="8"/>
  <c r="G110" i="8"/>
  <c r="J112" i="8"/>
  <c r="G118" i="8"/>
  <c r="J120" i="8"/>
  <c r="G126" i="8"/>
  <c r="J128" i="8"/>
  <c r="G133" i="8"/>
  <c r="J141" i="8"/>
  <c r="G149" i="8"/>
  <c r="J157" i="8"/>
  <c r="G165" i="8"/>
  <c r="K167" i="8"/>
  <c r="K169" i="8"/>
  <c r="G171" i="8"/>
  <c r="K173" i="8"/>
  <c r="J175" i="8"/>
  <c r="J177" i="8"/>
  <c r="G179" i="8"/>
  <c r="K181" i="8"/>
  <c r="J183" i="8"/>
  <c r="J185" i="8"/>
  <c r="G187" i="8"/>
  <c r="K189" i="8"/>
  <c r="G195" i="8"/>
  <c r="K199" i="8"/>
  <c r="G200" i="8"/>
  <c r="G201" i="8"/>
  <c r="K205" i="8"/>
  <c r="G206" i="8"/>
  <c r="H206" i="8" s="1"/>
  <c r="G207" i="8"/>
  <c r="K213" i="8"/>
  <c r="G214" i="8"/>
  <c r="G215" i="8"/>
  <c r="K221" i="8"/>
  <c r="G222" i="8"/>
  <c r="G223" i="8"/>
  <c r="K229" i="8"/>
  <c r="G233" i="8"/>
  <c r="K237" i="8"/>
  <c r="K240" i="8"/>
  <c r="G241" i="8"/>
  <c r="J243" i="8"/>
  <c r="G247" i="8"/>
  <c r="G253" i="8"/>
  <c r="K276" i="8"/>
  <c r="J276" i="8"/>
  <c r="G276" i="8"/>
  <c r="K255" i="8"/>
  <c r="K279" i="8"/>
  <c r="G289" i="8"/>
  <c r="G291" i="8"/>
  <c r="G299" i="8"/>
  <c r="H299" i="8" s="1"/>
  <c r="G305" i="8"/>
  <c r="K323" i="8"/>
  <c r="K331" i="8"/>
  <c r="J367" i="8"/>
  <c r="J369" i="8"/>
  <c r="G381" i="8"/>
  <c r="H381" i="8" s="1"/>
  <c r="K391" i="8"/>
  <c r="G395" i="8"/>
  <c r="K399" i="8"/>
  <c r="K405" i="8"/>
  <c r="K413" i="8"/>
  <c r="G422" i="8"/>
  <c r="G430" i="8"/>
  <c r="H430" i="8" s="1"/>
  <c r="J449" i="8"/>
  <c r="K283" i="8"/>
  <c r="K307" i="8"/>
  <c r="J308" i="8"/>
  <c r="K339" i="8"/>
  <c r="J353" i="8"/>
  <c r="J355" i="8"/>
  <c r="K379" i="8"/>
  <c r="K393" i="8"/>
  <c r="K407" i="8"/>
  <c r="K418" i="8"/>
  <c r="J439" i="8"/>
  <c r="J289" i="8"/>
  <c r="J291" i="8"/>
  <c r="J299" i="8"/>
  <c r="K305" i="8"/>
  <c r="J316" i="8"/>
  <c r="J317" i="8"/>
  <c r="G355" i="8"/>
  <c r="H355" i="8" s="1"/>
  <c r="J359" i="8"/>
  <c r="J361" i="8"/>
  <c r="J363" i="8"/>
  <c r="J365" i="8"/>
  <c r="G371" i="8"/>
  <c r="H371" i="8" s="1"/>
  <c r="J373" i="8"/>
  <c r="J375" i="8"/>
  <c r="J381" i="8"/>
  <c r="J383" i="8"/>
  <c r="K387" i="8"/>
  <c r="J395" i="8"/>
  <c r="K401" i="8"/>
  <c r="J409" i="8"/>
  <c r="J415" i="8"/>
  <c r="G439" i="8"/>
  <c r="H439" i="8" s="1"/>
  <c r="K453" i="8"/>
  <c r="K459" i="8"/>
  <c r="K461" i="8"/>
  <c r="J255" i="8"/>
  <c r="J259" i="8"/>
  <c r="J261" i="8"/>
  <c r="J263" i="8"/>
  <c r="J266" i="8"/>
  <c r="J277" i="8"/>
  <c r="G279" i="8"/>
  <c r="H279" i="8" s="1"/>
  <c r="G283" i="8"/>
  <c r="H283" i="8" s="1"/>
  <c r="J286" i="8"/>
  <c r="K289" i="8"/>
  <c r="K291" i="8"/>
  <c r="J300" i="8"/>
  <c r="G307" i="8"/>
  <c r="H307" i="8" s="1"/>
  <c r="G315" i="8"/>
  <c r="H315" i="8" s="1"/>
  <c r="K337" i="8"/>
  <c r="G339" i="8"/>
  <c r="H339" i="8" s="1"/>
  <c r="J357" i="8"/>
  <c r="G359" i="8"/>
  <c r="H359" i="8" s="1"/>
  <c r="G361" i="8"/>
  <c r="H361" i="8" s="1"/>
  <c r="G363" i="8"/>
  <c r="H363" i="8" s="1"/>
  <c r="G365" i="8"/>
  <c r="H365" i="8" s="1"/>
  <c r="G374" i="8"/>
  <c r="H374" i="8" s="1"/>
  <c r="G379" i="8"/>
  <c r="H379" i="8" s="1"/>
  <c r="G387" i="8"/>
  <c r="H387" i="8" s="1"/>
  <c r="J389" i="8"/>
  <c r="G393" i="8"/>
  <c r="H393" i="8" s="1"/>
  <c r="J397" i="8"/>
  <c r="G401" i="8"/>
  <c r="H401" i="8" s="1"/>
  <c r="J403" i="8"/>
  <c r="G407" i="8"/>
  <c r="H407" i="8" s="1"/>
  <c r="J411" i="8"/>
  <c r="G414" i="8"/>
  <c r="H414" i="8" s="1"/>
  <c r="G416" i="8"/>
  <c r="H416" i="8" s="1"/>
  <c r="J433" i="8"/>
  <c r="G436" i="8"/>
  <c r="H436" i="8" s="1"/>
  <c r="G453" i="8"/>
  <c r="G464" i="8"/>
  <c r="H464" i="8" s="1"/>
  <c r="G472" i="8"/>
  <c r="H472" i="8" s="1"/>
  <c r="G480" i="8"/>
  <c r="H480" i="8" s="1"/>
  <c r="K455" i="8"/>
  <c r="K457" i="8"/>
  <c r="K471" i="8"/>
  <c r="K479" i="8"/>
  <c r="K465" i="8"/>
  <c r="K473" i="8"/>
  <c r="K469" i="8"/>
  <c r="J3" i="8"/>
  <c r="K3" i="8"/>
  <c r="G3" i="8"/>
  <c r="J7" i="8"/>
  <c r="K7" i="8"/>
  <c r="G7" i="8"/>
  <c r="J6" i="8"/>
  <c r="K6" i="8"/>
  <c r="G6" i="8"/>
  <c r="J4" i="8"/>
  <c r="K4" i="8"/>
  <c r="G4" i="8"/>
  <c r="J18" i="8"/>
  <c r="K18" i="8"/>
  <c r="G18" i="8"/>
  <c r="K59" i="8"/>
  <c r="G59" i="8"/>
  <c r="J59" i="8"/>
  <c r="K67" i="8"/>
  <c r="G67" i="8"/>
  <c r="J67" i="8"/>
  <c r="K75" i="8"/>
  <c r="G75" i="8"/>
  <c r="J75" i="8"/>
  <c r="K83" i="8"/>
  <c r="G83" i="8"/>
  <c r="J83" i="8"/>
  <c r="K91" i="8"/>
  <c r="G91" i="8"/>
  <c r="J91" i="8"/>
  <c r="K99" i="8"/>
  <c r="G99" i="8"/>
  <c r="J99" i="8"/>
  <c r="K107" i="8"/>
  <c r="G107" i="8"/>
  <c r="J107" i="8"/>
  <c r="K115" i="8"/>
  <c r="G115" i="8"/>
  <c r="J115" i="8"/>
  <c r="K123" i="8"/>
  <c r="G123" i="8"/>
  <c r="J123" i="8"/>
  <c r="J130" i="8"/>
  <c r="G130" i="8"/>
  <c r="K130" i="8"/>
  <c r="J132" i="8"/>
  <c r="K132" i="8"/>
  <c r="G132" i="8"/>
  <c r="J140" i="8"/>
  <c r="K140" i="8"/>
  <c r="G140" i="8"/>
  <c r="J148" i="8"/>
  <c r="G148" i="8"/>
  <c r="H148" i="8" s="1"/>
  <c r="J156" i="8"/>
  <c r="K156" i="8"/>
  <c r="G156" i="8"/>
  <c r="J164" i="8"/>
  <c r="K164" i="8"/>
  <c r="G164" i="8"/>
  <c r="J178" i="8"/>
  <c r="K178" i="8"/>
  <c r="G178" i="8"/>
  <c r="K61" i="8"/>
  <c r="G61" i="8"/>
  <c r="J61" i="8"/>
  <c r="K69" i="8"/>
  <c r="G69" i="8"/>
  <c r="J69" i="8"/>
  <c r="K77" i="8"/>
  <c r="G77" i="8"/>
  <c r="J77" i="8"/>
  <c r="K85" i="8"/>
  <c r="G85" i="8"/>
  <c r="J85" i="8"/>
  <c r="K93" i="8"/>
  <c r="G93" i="8"/>
  <c r="J93" i="8"/>
  <c r="K101" i="8"/>
  <c r="G101" i="8"/>
  <c r="J101" i="8"/>
  <c r="K109" i="8"/>
  <c r="G109" i="8"/>
  <c r="J109" i="8"/>
  <c r="K117" i="8"/>
  <c r="G117" i="8"/>
  <c r="J117" i="8"/>
  <c r="K125" i="8"/>
  <c r="G125" i="8"/>
  <c r="J125" i="8"/>
  <c r="J170" i="8"/>
  <c r="K170" i="8"/>
  <c r="G170" i="8"/>
  <c r="K13" i="8"/>
  <c r="K10" i="8"/>
  <c r="K9" i="8"/>
  <c r="K14" i="8"/>
  <c r="K43" i="8"/>
  <c r="K28" i="8"/>
  <c r="K37" i="8"/>
  <c r="K27" i="8"/>
  <c r="K29" i="8"/>
  <c r="K31" i="8"/>
  <c r="K30" i="8"/>
  <c r="K24" i="8"/>
  <c r="K35" i="8"/>
  <c r="K21" i="8"/>
  <c r="K41" i="8"/>
  <c r="K22" i="8"/>
  <c r="K45" i="8"/>
  <c r="K47" i="8"/>
  <c r="K49" i="8"/>
  <c r="K51" i="8"/>
  <c r="K53" i="8"/>
  <c r="K55" i="8"/>
  <c r="K63" i="8"/>
  <c r="G63" i="8"/>
  <c r="J63" i="8"/>
  <c r="K71" i="8"/>
  <c r="G71" i="8"/>
  <c r="J71" i="8"/>
  <c r="K79" i="8"/>
  <c r="G79" i="8"/>
  <c r="J79" i="8"/>
  <c r="K87" i="8"/>
  <c r="G87" i="8"/>
  <c r="J87" i="8"/>
  <c r="K95" i="8"/>
  <c r="G95" i="8"/>
  <c r="J95" i="8"/>
  <c r="K103" i="8"/>
  <c r="G103" i="8"/>
  <c r="J103" i="8"/>
  <c r="K111" i="8"/>
  <c r="G111" i="8"/>
  <c r="J111" i="8"/>
  <c r="K119" i="8"/>
  <c r="G119" i="8"/>
  <c r="J119" i="8"/>
  <c r="K127" i="8"/>
  <c r="G127" i="8"/>
  <c r="J127" i="8"/>
  <c r="G13" i="8"/>
  <c r="G10" i="8"/>
  <c r="G9" i="8"/>
  <c r="G14" i="8"/>
  <c r="G43" i="8"/>
  <c r="G28" i="8"/>
  <c r="G37" i="8"/>
  <c r="G27" i="8"/>
  <c r="G29" i="8"/>
  <c r="G31" i="8"/>
  <c r="G30" i="8"/>
  <c r="G24" i="8"/>
  <c r="G35" i="8"/>
  <c r="G21" i="8"/>
  <c r="G41" i="8"/>
  <c r="G22" i="8"/>
  <c r="G45" i="8"/>
  <c r="G47" i="8"/>
  <c r="G49" i="8"/>
  <c r="G51" i="8"/>
  <c r="G53" i="8"/>
  <c r="G55" i="8"/>
  <c r="K57" i="8"/>
  <c r="G57" i="8"/>
  <c r="J57" i="8"/>
  <c r="K65" i="8"/>
  <c r="G65" i="8"/>
  <c r="J65" i="8"/>
  <c r="K73" i="8"/>
  <c r="G73" i="8"/>
  <c r="J73" i="8"/>
  <c r="K81" i="8"/>
  <c r="G81" i="8"/>
  <c r="J81" i="8"/>
  <c r="K89" i="8"/>
  <c r="G89" i="8"/>
  <c r="J89" i="8"/>
  <c r="K97" i="8"/>
  <c r="G97" i="8"/>
  <c r="J97" i="8"/>
  <c r="K105" i="8"/>
  <c r="G105" i="8"/>
  <c r="J105" i="8"/>
  <c r="K113" i="8"/>
  <c r="G113" i="8"/>
  <c r="J113" i="8"/>
  <c r="K121" i="8"/>
  <c r="G121" i="8"/>
  <c r="J121" i="8"/>
  <c r="G129" i="8"/>
  <c r="K129" i="8"/>
  <c r="J129" i="8"/>
  <c r="J138" i="8"/>
  <c r="K138" i="8"/>
  <c r="J146" i="8"/>
  <c r="K146" i="8"/>
  <c r="J154" i="8"/>
  <c r="K154" i="8"/>
  <c r="J162" i="8"/>
  <c r="K162" i="8"/>
  <c r="J172" i="8"/>
  <c r="K172" i="8"/>
  <c r="J180" i="8"/>
  <c r="K180" i="8"/>
  <c r="J188" i="8"/>
  <c r="K188" i="8"/>
  <c r="J186" i="8"/>
  <c r="K186" i="8"/>
  <c r="J194" i="8"/>
  <c r="K194" i="8"/>
  <c r="J238" i="8"/>
  <c r="G238" i="8"/>
  <c r="K238" i="8"/>
  <c r="J250" i="8"/>
  <c r="G250" i="8"/>
  <c r="K250" i="8"/>
  <c r="J136" i="8"/>
  <c r="K136" i="8"/>
  <c r="J144" i="8"/>
  <c r="K144" i="8"/>
  <c r="J152" i="8"/>
  <c r="J160" i="8"/>
  <c r="J168" i="8"/>
  <c r="K168" i="8"/>
  <c r="J176" i="8"/>
  <c r="K176" i="8"/>
  <c r="J184" i="8"/>
  <c r="K184" i="8"/>
  <c r="J192" i="8"/>
  <c r="K192" i="8"/>
  <c r="J134" i="8"/>
  <c r="K134" i="8"/>
  <c r="J142" i="8"/>
  <c r="K142" i="8"/>
  <c r="J150" i="8"/>
  <c r="J158" i="8"/>
  <c r="K158" i="8"/>
  <c r="J166" i="8"/>
  <c r="K166" i="8"/>
  <c r="G172" i="8"/>
  <c r="J174" i="8"/>
  <c r="K174" i="8"/>
  <c r="G180" i="8"/>
  <c r="J182" i="8"/>
  <c r="K182" i="8"/>
  <c r="G188" i="8"/>
  <c r="J190" i="8"/>
  <c r="K190" i="8"/>
  <c r="J230" i="8"/>
  <c r="G230" i="8"/>
  <c r="K230" i="8"/>
  <c r="G234" i="8"/>
  <c r="G242" i="8"/>
  <c r="K271" i="8"/>
  <c r="G271" i="8"/>
  <c r="J271" i="8"/>
  <c r="G281" i="8"/>
  <c r="H281" i="8" s="1"/>
  <c r="J281" i="8"/>
  <c r="K258" i="8"/>
  <c r="K269" i="8"/>
  <c r="G269" i="8"/>
  <c r="J269" i="8"/>
  <c r="K196" i="8"/>
  <c r="K198" i="8"/>
  <c r="K200" i="8"/>
  <c r="K202" i="8"/>
  <c r="K206" i="8"/>
  <c r="K208" i="8"/>
  <c r="K210" i="8"/>
  <c r="K212" i="8"/>
  <c r="K214" i="8"/>
  <c r="K216" i="8"/>
  <c r="K218" i="8"/>
  <c r="K220" i="8"/>
  <c r="K222" i="8"/>
  <c r="K224" i="8"/>
  <c r="K226" i="8"/>
  <c r="K228" i="8"/>
  <c r="K236" i="8"/>
  <c r="K244" i="8"/>
  <c r="K256" i="8"/>
  <c r="G258" i="8"/>
  <c r="K264" i="8"/>
  <c r="K270" i="8"/>
  <c r="G270" i="8"/>
  <c r="J270" i="8"/>
  <c r="K285" i="8"/>
  <c r="G285" i="8"/>
  <c r="J285" i="8"/>
  <c r="K294" i="8"/>
  <c r="G294" i="8"/>
  <c r="J294" i="8"/>
  <c r="K302" i="8"/>
  <c r="G302" i="8"/>
  <c r="J302" i="8"/>
  <c r="G311" i="8"/>
  <c r="J311" i="8"/>
  <c r="G334" i="8"/>
  <c r="J334" i="8"/>
  <c r="G335" i="8"/>
  <c r="J335" i="8"/>
  <c r="G350" i="8"/>
  <c r="H350" i="8" s="1"/>
  <c r="J350" i="8"/>
  <c r="G351" i="8"/>
  <c r="H351" i="8" s="1"/>
  <c r="J351" i="8"/>
  <c r="J376" i="8"/>
  <c r="G376" i="8"/>
  <c r="H376" i="8" s="1"/>
  <c r="K265" i="8"/>
  <c r="G265" i="8"/>
  <c r="K273" i="8"/>
  <c r="G273" i="8"/>
  <c r="G280" i="8"/>
  <c r="H280" i="8" s="1"/>
  <c r="J280" i="8"/>
  <c r="K293" i="8"/>
  <c r="G293" i="8"/>
  <c r="K295" i="8"/>
  <c r="G303" i="8"/>
  <c r="H303" i="8" s="1"/>
  <c r="J303" i="8"/>
  <c r="G320" i="8"/>
  <c r="H320" i="8" s="1"/>
  <c r="J320" i="8"/>
  <c r="K321" i="8"/>
  <c r="G326" i="8"/>
  <c r="H326" i="8" s="1"/>
  <c r="J326" i="8"/>
  <c r="G327" i="8"/>
  <c r="H327" i="8" s="1"/>
  <c r="J327" i="8"/>
  <c r="G352" i="8"/>
  <c r="J352" i="8"/>
  <c r="J265" i="8"/>
  <c r="K267" i="8"/>
  <c r="G267" i="8"/>
  <c r="J273" i="8"/>
  <c r="K275" i="8"/>
  <c r="G275" i="8"/>
  <c r="K278" i="8"/>
  <c r="G278" i="8"/>
  <c r="H278" i="8" s="1"/>
  <c r="G284" i="8"/>
  <c r="H284" i="8" s="1"/>
  <c r="J284" i="8"/>
  <c r="K288" i="8"/>
  <c r="G288" i="8"/>
  <c r="J288" i="8"/>
  <c r="J293" i="8"/>
  <c r="G295" i="8"/>
  <c r="G312" i="8"/>
  <c r="H312" i="8" s="1"/>
  <c r="J312" i="8"/>
  <c r="K313" i="8"/>
  <c r="G318" i="8"/>
  <c r="H318" i="8" s="1"/>
  <c r="J318" i="8"/>
  <c r="G321" i="8"/>
  <c r="H321" i="8" s="1"/>
  <c r="K277" i="8"/>
  <c r="G277" i="8"/>
  <c r="K286" i="8"/>
  <c r="G286" i="8"/>
  <c r="K292" i="8"/>
  <c r="G292" i="8"/>
  <c r="J292" i="8"/>
  <c r="K296" i="8"/>
  <c r="G296" i="8"/>
  <c r="J296" i="8"/>
  <c r="K304" i="8"/>
  <c r="G304" i="8"/>
  <c r="J304" i="8"/>
  <c r="G310" i="8"/>
  <c r="H310" i="8" s="1"/>
  <c r="J310" i="8"/>
  <c r="G313" i="8"/>
  <c r="G319" i="8"/>
  <c r="H319" i="8" s="1"/>
  <c r="J319" i="8"/>
  <c r="G342" i="8"/>
  <c r="H342" i="8" s="1"/>
  <c r="J342" i="8"/>
  <c r="G343" i="8"/>
  <c r="H343" i="8" s="1"/>
  <c r="J343" i="8"/>
  <c r="J384" i="8"/>
  <c r="G384" i="8"/>
  <c r="H384" i="8" s="1"/>
  <c r="G328" i="8"/>
  <c r="H328" i="8" s="1"/>
  <c r="G336" i="8"/>
  <c r="H336" i="8" s="1"/>
  <c r="G344" i="8"/>
  <c r="H344" i="8" s="1"/>
  <c r="J349" i="8"/>
  <c r="K282" i="8"/>
  <c r="G282" i="8"/>
  <c r="H282" i="8" s="1"/>
  <c r="K290" i="8"/>
  <c r="G290" i="8"/>
  <c r="K298" i="8"/>
  <c r="G298" i="8"/>
  <c r="H298" i="8" s="1"/>
  <c r="G301" i="8"/>
  <c r="H301" i="8" s="1"/>
  <c r="K301" i="8"/>
  <c r="K306" i="8"/>
  <c r="G306" i="8"/>
  <c r="H306" i="8" s="1"/>
  <c r="G309" i="8"/>
  <c r="H309" i="8" s="1"/>
  <c r="K309" i="8"/>
  <c r="K314" i="8"/>
  <c r="G314" i="8"/>
  <c r="H314" i="8" s="1"/>
  <c r="G317" i="8"/>
  <c r="K317" i="8"/>
  <c r="K322" i="8"/>
  <c r="G322" i="8"/>
  <c r="H322" i="8" s="1"/>
  <c r="G325" i="8"/>
  <c r="H325" i="8" s="1"/>
  <c r="K325" i="8"/>
  <c r="J328" i="8"/>
  <c r="K330" i="8"/>
  <c r="G330" i="8"/>
  <c r="G333" i="8"/>
  <c r="K333" i="8"/>
  <c r="J336" i="8"/>
  <c r="K338" i="8"/>
  <c r="G338" i="8"/>
  <c r="H338" i="8" s="1"/>
  <c r="G341" i="8"/>
  <c r="H341" i="8" s="1"/>
  <c r="K341" i="8"/>
  <c r="J344" i="8"/>
  <c r="K346" i="8"/>
  <c r="G346" i="8"/>
  <c r="G349" i="8"/>
  <c r="H349" i="8" s="1"/>
  <c r="J354" i="8"/>
  <c r="G354" i="8"/>
  <c r="H354" i="8" s="1"/>
  <c r="J356" i="8"/>
  <c r="G356" i="8"/>
  <c r="H356" i="8" s="1"/>
  <c r="J358" i="8"/>
  <c r="G358" i="8"/>
  <c r="H358" i="8" s="1"/>
  <c r="J360" i="8"/>
  <c r="G360" i="8"/>
  <c r="H360" i="8" s="1"/>
  <c r="J362" i="8"/>
  <c r="G362" i="8"/>
  <c r="H362" i="8" s="1"/>
  <c r="J364" i="8"/>
  <c r="G364" i="8"/>
  <c r="H364" i="8" s="1"/>
  <c r="J366" i="8"/>
  <c r="G366" i="8"/>
  <c r="J368" i="8"/>
  <c r="G368" i="8"/>
  <c r="H368" i="8" s="1"/>
  <c r="K300" i="8"/>
  <c r="G300" i="8"/>
  <c r="G308" i="8"/>
  <c r="H308" i="8" s="1"/>
  <c r="K316" i="8"/>
  <c r="G316" i="8"/>
  <c r="K324" i="8"/>
  <c r="G324" i="8"/>
  <c r="H324" i="8" s="1"/>
  <c r="K332" i="8"/>
  <c r="G332" i="8"/>
  <c r="H332" i="8" s="1"/>
  <c r="K340" i="8"/>
  <c r="G340" i="8"/>
  <c r="H340" i="8" s="1"/>
  <c r="K348" i="8"/>
  <c r="G348" i="8"/>
  <c r="H348" i="8" s="1"/>
  <c r="G353" i="8"/>
  <c r="H353" i="8" s="1"/>
  <c r="J392" i="8"/>
  <c r="G392" i="8"/>
  <c r="H392" i="8" s="1"/>
  <c r="K372" i="8"/>
  <c r="J382" i="8"/>
  <c r="G382" i="8"/>
  <c r="H382" i="8" s="1"/>
  <c r="J390" i="8"/>
  <c r="G390" i="8"/>
  <c r="H390" i="8" s="1"/>
  <c r="G370" i="8"/>
  <c r="J378" i="8"/>
  <c r="G378" i="8"/>
  <c r="H378" i="8" s="1"/>
  <c r="J386" i="8"/>
  <c r="G386" i="8"/>
  <c r="J394" i="8"/>
  <c r="G394" i="8"/>
  <c r="H394" i="8" s="1"/>
  <c r="J372" i="8"/>
  <c r="J380" i="8"/>
  <c r="G380" i="8"/>
  <c r="H380" i="8" s="1"/>
  <c r="J388" i="8"/>
  <c r="G388" i="8"/>
  <c r="J396" i="8"/>
  <c r="G396" i="8"/>
  <c r="H396" i="8" s="1"/>
  <c r="J398" i="8"/>
  <c r="G398" i="8"/>
  <c r="H398" i="8" s="1"/>
  <c r="J400" i="8"/>
  <c r="G400" i="8"/>
  <c r="H400" i="8" s="1"/>
  <c r="J402" i="8"/>
  <c r="G402" i="8"/>
  <c r="H402" i="8" s="1"/>
  <c r="J404" i="8"/>
  <c r="G404" i="8"/>
  <c r="H404" i="8" s="1"/>
  <c r="J374" i="8"/>
  <c r="K417" i="8"/>
  <c r="G417" i="8"/>
  <c r="G418" i="8"/>
  <c r="H418" i="8" s="1"/>
  <c r="K420" i="8"/>
  <c r="K425" i="8"/>
  <c r="G425" i="8"/>
  <c r="H425" i="8" s="1"/>
  <c r="G426" i="8"/>
  <c r="H426" i="8" s="1"/>
  <c r="K428" i="8"/>
  <c r="K437" i="8"/>
  <c r="G437" i="8"/>
  <c r="H437" i="8" s="1"/>
  <c r="G438" i="8"/>
  <c r="H438" i="8" s="1"/>
  <c r="G441" i="8"/>
  <c r="K441" i="8"/>
  <c r="J442" i="8"/>
  <c r="G442" i="8"/>
  <c r="H442" i="8" s="1"/>
  <c r="G449" i="8"/>
  <c r="G451" i="8"/>
  <c r="K451" i="8"/>
  <c r="K406" i="8"/>
  <c r="K408" i="8"/>
  <c r="K410" i="8"/>
  <c r="K412" i="8"/>
  <c r="K416" i="8"/>
  <c r="K419" i="8"/>
  <c r="G419" i="8"/>
  <c r="G420" i="8"/>
  <c r="H420" i="8" s="1"/>
  <c r="K422" i="8"/>
  <c r="K427" i="8"/>
  <c r="G427" i="8"/>
  <c r="H427" i="8" s="1"/>
  <c r="G428" i="8"/>
  <c r="H428" i="8" s="1"/>
  <c r="K430" i="8"/>
  <c r="K434" i="8"/>
  <c r="G447" i="8"/>
  <c r="H447" i="8" s="1"/>
  <c r="G406" i="8"/>
  <c r="H406" i="8" s="1"/>
  <c r="G408" i="8"/>
  <c r="H408" i="8" s="1"/>
  <c r="G410" i="8"/>
  <c r="H410" i="8" s="1"/>
  <c r="G412" i="8"/>
  <c r="H412" i="8" s="1"/>
  <c r="K421" i="8"/>
  <c r="G421" i="8"/>
  <c r="H421" i="8" s="1"/>
  <c r="K429" i="8"/>
  <c r="G429" i="8"/>
  <c r="H429" i="8" s="1"/>
  <c r="G434" i="8"/>
  <c r="H434" i="8" s="1"/>
  <c r="J440" i="8"/>
  <c r="G440" i="8"/>
  <c r="H440" i="8" s="1"/>
  <c r="G443" i="8"/>
  <c r="H443" i="8" s="1"/>
  <c r="K443" i="8"/>
  <c r="G445" i="8"/>
  <c r="H445" i="8" s="1"/>
  <c r="K445" i="8"/>
  <c r="K423" i="8"/>
  <c r="G423" i="8"/>
  <c r="H423" i="8" s="1"/>
  <c r="K431" i="8"/>
  <c r="G431" i="8"/>
  <c r="H431" i="8" s="1"/>
  <c r="K435" i="8"/>
  <c r="G435" i="8"/>
  <c r="H435" i="8" s="1"/>
  <c r="K444" i="8"/>
  <c r="K446" i="8"/>
  <c r="K448" i="8"/>
  <c r="K450" i="8"/>
  <c r="G452" i="8"/>
  <c r="H452" i="8" s="1"/>
  <c r="K467" i="8"/>
  <c r="K475" i="8"/>
  <c r="G444" i="8"/>
  <c r="G446" i="8"/>
  <c r="H446" i="8" s="1"/>
  <c r="G448" i="8"/>
  <c r="H448" i="8" s="1"/>
  <c r="G450" i="8"/>
  <c r="H450" i="8" s="1"/>
  <c r="K463" i="8"/>
  <c r="G463" i="8"/>
  <c r="H463" i="8" s="1"/>
  <c r="K477" i="8"/>
  <c r="G465" i="8"/>
  <c r="H465" i="8" s="1"/>
  <c r="G467" i="8"/>
  <c r="H467" i="8" s="1"/>
  <c r="G469" i="8"/>
  <c r="H469" i="8" s="1"/>
  <c r="G471" i="8"/>
  <c r="H471" i="8" s="1"/>
  <c r="G473" i="8"/>
  <c r="H473" i="8" s="1"/>
  <c r="G475" i="8"/>
  <c r="H475" i="8" s="1"/>
  <c r="G477" i="8"/>
  <c r="H477" i="8" s="1"/>
  <c r="G479" i="8"/>
  <c r="H479" i="8" s="1"/>
  <c r="G481" i="8"/>
  <c r="H481" i="8" s="1"/>
  <c r="K48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J476" i="8"/>
  <c r="J478" i="8"/>
  <c r="J480" i="8"/>
  <c r="K381" i="8" l="1"/>
  <c r="L381" i="8" s="1"/>
  <c r="L232" i="8"/>
  <c r="L177" i="8"/>
  <c r="L268" i="8"/>
  <c r="L175" i="8"/>
  <c r="L252" i="8"/>
  <c r="L191" i="8"/>
  <c r="L357" i="8"/>
  <c r="L246" i="8"/>
  <c r="L239" i="8"/>
  <c r="L433" i="8"/>
  <c r="L449" i="8"/>
  <c r="L92" i="8"/>
  <c r="L345" i="8"/>
  <c r="L108" i="8"/>
  <c r="L287" i="8"/>
  <c r="L50" i="8"/>
  <c r="L231" i="8"/>
  <c r="L366" i="8"/>
  <c r="L249" i="8"/>
  <c r="L203" i="8"/>
  <c r="L347" i="8"/>
  <c r="L491" i="8"/>
  <c r="L485" i="8"/>
  <c r="L501" i="8"/>
  <c r="L495" i="8"/>
  <c r="L489" i="8"/>
  <c r="L483" i="8"/>
  <c r="L499" i="8"/>
  <c r="L493" i="8"/>
  <c r="L487" i="8"/>
  <c r="L503" i="8"/>
  <c r="L497" i="8"/>
  <c r="K204" i="8"/>
  <c r="L204" i="8" s="1"/>
  <c r="K299" i="8"/>
  <c r="L141" i="8"/>
  <c r="L219" i="8"/>
  <c r="L217" i="8"/>
  <c r="L118" i="8"/>
  <c r="L159" i="8"/>
  <c r="L209" i="8"/>
  <c r="K447" i="8"/>
  <c r="L223" i="8"/>
  <c r="L207" i="8"/>
  <c r="L145" i="8"/>
  <c r="L227" i="8"/>
  <c r="L197" i="8"/>
  <c r="L297" i="8"/>
  <c r="L179" i="8"/>
  <c r="L215" i="8"/>
  <c r="L235" i="8"/>
  <c r="L149" i="8"/>
  <c r="L36" i="8"/>
  <c r="L11" i="8"/>
  <c r="L225" i="8"/>
  <c r="K414" i="8"/>
  <c r="L414" i="8" s="1"/>
  <c r="L133" i="8"/>
  <c r="K315" i="8"/>
  <c r="L102" i="8"/>
  <c r="L76" i="8"/>
  <c r="L248" i="8"/>
  <c r="L110" i="8"/>
  <c r="L163" i="8"/>
  <c r="K353" i="8"/>
  <c r="L438" i="8"/>
  <c r="L90" i="8"/>
  <c r="L426" i="8"/>
  <c r="L193" i="8"/>
  <c r="L187" i="8"/>
  <c r="L82" i="8"/>
  <c r="L26" i="8"/>
  <c r="L78" i="8"/>
  <c r="L124" i="8"/>
  <c r="L143" i="8"/>
  <c r="L52" i="8"/>
  <c r="L432" i="8"/>
  <c r="L165" i="8"/>
  <c r="L131" i="8"/>
  <c r="L86" i="8"/>
  <c r="L100" i="8"/>
  <c r="L272" i="8"/>
  <c r="K148" i="8"/>
  <c r="K350" i="8"/>
  <c r="K150" i="8"/>
  <c r="K160" i="8"/>
  <c r="K155" i="8"/>
  <c r="K152" i="8"/>
  <c r="K369" i="8"/>
  <c r="K147" i="8"/>
  <c r="L64" i="8"/>
  <c r="L38" i="8"/>
  <c r="L195" i="8"/>
  <c r="L44" i="8"/>
  <c r="L371" i="8"/>
  <c r="L32" i="8"/>
  <c r="L34" i="8"/>
  <c r="L189" i="8"/>
  <c r="L74" i="8"/>
  <c r="L337" i="8"/>
  <c r="L241" i="8"/>
  <c r="L385" i="8"/>
  <c r="L370" i="8"/>
  <c r="L377" i="8"/>
  <c r="L329" i="8"/>
  <c r="L247" i="8"/>
  <c r="L234" i="8"/>
  <c r="L233" i="8"/>
  <c r="L424" i="8"/>
  <c r="L70" i="8"/>
  <c r="L185" i="8"/>
  <c r="L251" i="8"/>
  <c r="L23" i="8"/>
  <c r="L379" i="8"/>
  <c r="L399" i="8"/>
  <c r="L16" i="8"/>
  <c r="L407" i="8"/>
  <c r="L413" i="8"/>
  <c r="L8" i="8"/>
  <c r="L482" i="8"/>
  <c r="L393" i="8"/>
  <c r="L391" i="8"/>
  <c r="L279" i="8"/>
  <c r="L46" i="8"/>
  <c r="L40" i="8"/>
  <c r="L153" i="8"/>
  <c r="L128" i="8"/>
  <c r="L114" i="8"/>
  <c r="L88" i="8"/>
  <c r="L137" i="8"/>
  <c r="L276" i="8"/>
  <c r="L151" i="8"/>
  <c r="L139" i="8"/>
  <c r="L122" i="8"/>
  <c r="L106" i="8"/>
  <c r="L72" i="8"/>
  <c r="L54" i="8"/>
  <c r="L48" i="8"/>
  <c r="L39" i="8"/>
  <c r="L183" i="8"/>
  <c r="L274" i="8"/>
  <c r="L17" i="8"/>
  <c r="L253" i="8"/>
  <c r="L243" i="8"/>
  <c r="L259" i="8"/>
  <c r="L98" i="8"/>
  <c r="L25" i="8"/>
  <c r="L291" i="8"/>
  <c r="L255" i="8"/>
  <c r="L84" i="8"/>
  <c r="L167" i="8"/>
  <c r="L157" i="8"/>
  <c r="L112" i="8"/>
  <c r="L56" i="8"/>
  <c r="L33" i="8"/>
  <c r="L42" i="8"/>
  <c r="L5" i="8"/>
  <c r="L405" i="8"/>
  <c r="L261" i="8"/>
  <c r="K375" i="8"/>
  <c r="K442" i="8"/>
  <c r="L263" i="8"/>
  <c r="L96" i="8"/>
  <c r="L323" i="8"/>
  <c r="K308" i="8"/>
  <c r="L213" i="8"/>
  <c r="L205" i="8"/>
  <c r="L169" i="8"/>
  <c r="L135" i="8"/>
  <c r="L120" i="8"/>
  <c r="K415" i="8"/>
  <c r="L104" i="8"/>
  <c r="L116" i="8"/>
  <c r="K383" i="8"/>
  <c r="L94" i="8"/>
  <c r="L260" i="8"/>
  <c r="L436" i="8"/>
  <c r="K389" i="8"/>
  <c r="L289" i="8"/>
  <c r="L461" i="8"/>
  <c r="K395" i="8"/>
  <c r="K365" i="8"/>
  <c r="K361" i="8"/>
  <c r="L305" i="8"/>
  <c r="L418" i="8"/>
  <c r="L339" i="8"/>
  <c r="L283" i="8"/>
  <c r="L331" i="8"/>
  <c r="L181" i="8"/>
  <c r="L173" i="8"/>
  <c r="L254" i="8"/>
  <c r="L62" i="8"/>
  <c r="L12" i="8"/>
  <c r="K397" i="8"/>
  <c r="L459" i="8"/>
  <c r="L401" i="8"/>
  <c r="K355" i="8"/>
  <c r="L266" i="8"/>
  <c r="L221" i="8"/>
  <c r="L201" i="8"/>
  <c r="L171" i="8"/>
  <c r="L126" i="8"/>
  <c r="K382" i="8"/>
  <c r="L80" i="8"/>
  <c r="L68" i="8"/>
  <c r="L60" i="8"/>
  <c r="L66" i="8"/>
  <c r="L15" i="8"/>
  <c r="K376" i="8"/>
  <c r="K403" i="8"/>
  <c r="L453" i="8"/>
  <c r="L387" i="8"/>
  <c r="K373" i="8"/>
  <c r="K363" i="8"/>
  <c r="K359" i="8"/>
  <c r="L229" i="8"/>
  <c r="L199" i="8"/>
  <c r="K358" i="8"/>
  <c r="L245" i="8"/>
  <c r="K396" i="8"/>
  <c r="K336" i="8"/>
  <c r="L242" i="8"/>
  <c r="L20" i="8"/>
  <c r="L262" i="8"/>
  <c r="L237" i="8"/>
  <c r="K411" i="8"/>
  <c r="K439" i="8"/>
  <c r="K409" i="8"/>
  <c r="L307" i="8"/>
  <c r="K367" i="8"/>
  <c r="L240" i="8"/>
  <c r="K356" i="8"/>
  <c r="L257" i="8"/>
  <c r="L58" i="8"/>
  <c r="L19" i="8"/>
  <c r="K468" i="8"/>
  <c r="K311" i="8"/>
  <c r="L311" i="8" s="1"/>
  <c r="L457" i="8"/>
  <c r="K349" i="8"/>
  <c r="L455" i="8"/>
  <c r="K400" i="8"/>
  <c r="K318" i="8"/>
  <c r="L479" i="8"/>
  <c r="K327" i="8"/>
  <c r="L471" i="8"/>
  <c r="K462" i="8"/>
  <c r="K456" i="8"/>
  <c r="K328" i="8"/>
  <c r="K343" i="8"/>
  <c r="K342" i="8"/>
  <c r="L469" i="8"/>
  <c r="K398" i="8"/>
  <c r="K303" i="8"/>
  <c r="K334" i="8"/>
  <c r="L473" i="8"/>
  <c r="L465" i="8"/>
  <c r="K478" i="8"/>
  <c r="L445" i="8"/>
  <c r="L443" i="8"/>
  <c r="L304" i="8"/>
  <c r="L200" i="8"/>
  <c r="L176" i="8"/>
  <c r="L144" i="8"/>
  <c r="L121" i="8"/>
  <c r="L105" i="8"/>
  <c r="L73" i="8"/>
  <c r="L87" i="8"/>
  <c r="L79" i="8"/>
  <c r="L53" i="8"/>
  <c r="L21" i="8"/>
  <c r="L14" i="8"/>
  <c r="L140" i="8"/>
  <c r="L4" i="8"/>
  <c r="L463" i="8"/>
  <c r="L467" i="8"/>
  <c r="L446" i="8"/>
  <c r="L421" i="8"/>
  <c r="L428" i="8"/>
  <c r="L417" i="8"/>
  <c r="K390" i="8"/>
  <c r="K368" i="8"/>
  <c r="K360" i="8"/>
  <c r="L341" i="8"/>
  <c r="L330" i="8"/>
  <c r="L288" i="8"/>
  <c r="L270" i="8"/>
  <c r="L250" i="8"/>
  <c r="L188" i="8"/>
  <c r="L129" i="8"/>
  <c r="L89" i="8"/>
  <c r="L119" i="8"/>
  <c r="L47" i="8"/>
  <c r="L30" i="8"/>
  <c r="L27" i="8"/>
  <c r="L170" i="8"/>
  <c r="L115" i="8"/>
  <c r="K480" i="8"/>
  <c r="K476" i="8"/>
  <c r="K472" i="8"/>
  <c r="K464" i="8"/>
  <c r="L481" i="8"/>
  <c r="L477" i="8"/>
  <c r="L475" i="8"/>
  <c r="L435" i="8"/>
  <c r="L423" i="8"/>
  <c r="L427" i="8"/>
  <c r="L451" i="8"/>
  <c r="L441" i="8"/>
  <c r="L437" i="8"/>
  <c r="L425" i="8"/>
  <c r="K374" i="8"/>
  <c r="K402" i="8"/>
  <c r="K378" i="8"/>
  <c r="K388" i="8"/>
  <c r="K380" i="8"/>
  <c r="L348" i="8"/>
  <c r="L332" i="8"/>
  <c r="L316" i="8"/>
  <c r="L300" i="8"/>
  <c r="L333" i="8"/>
  <c r="L322" i="8"/>
  <c r="L314" i="8"/>
  <c r="L306" i="8"/>
  <c r="L298" i="8"/>
  <c r="L282" i="8"/>
  <c r="K344" i="8"/>
  <c r="K384" i="8"/>
  <c r="L296" i="8"/>
  <c r="K284" i="8"/>
  <c r="L278" i="8"/>
  <c r="L295" i="8"/>
  <c r="L273" i="8"/>
  <c r="L264" i="8"/>
  <c r="L256" i="8"/>
  <c r="L226" i="8"/>
  <c r="L220" i="8"/>
  <c r="L214" i="8"/>
  <c r="L206" i="8"/>
  <c r="L196" i="8"/>
  <c r="L158" i="8"/>
  <c r="L184" i="8"/>
  <c r="L238" i="8"/>
  <c r="L154" i="8"/>
  <c r="L138" i="8"/>
  <c r="L65" i="8"/>
  <c r="L111" i="8"/>
  <c r="L71" i="8"/>
  <c r="L55" i="8"/>
  <c r="L49" i="8"/>
  <c r="L41" i="8"/>
  <c r="L29" i="8"/>
  <c r="L43" i="8"/>
  <c r="L13" i="8"/>
  <c r="L125" i="8"/>
  <c r="L117" i="8"/>
  <c r="L109" i="8"/>
  <c r="L101" i="8"/>
  <c r="L93" i="8"/>
  <c r="L85" i="8"/>
  <c r="L77" i="8"/>
  <c r="L69" i="8"/>
  <c r="L61" i="8"/>
  <c r="L178" i="8"/>
  <c r="L148" i="8"/>
  <c r="L130" i="8"/>
  <c r="L107" i="8"/>
  <c r="L18" i="8"/>
  <c r="L3" i="8"/>
  <c r="L430" i="8"/>
  <c r="L410" i="8"/>
  <c r="L302" i="8"/>
  <c r="L224" i="8"/>
  <c r="L218" i="8"/>
  <c r="L434" i="8"/>
  <c r="L412" i="8"/>
  <c r="K404" i="8"/>
  <c r="K386" i="8"/>
  <c r="K392" i="8"/>
  <c r="K354" i="8"/>
  <c r="L346" i="8"/>
  <c r="K319" i="8"/>
  <c r="L292" i="8"/>
  <c r="L286" i="8"/>
  <c r="L313" i="8"/>
  <c r="K320" i="8"/>
  <c r="K280" i="8"/>
  <c r="K351" i="8"/>
  <c r="L244" i="8"/>
  <c r="L236" i="8"/>
  <c r="L228" i="8"/>
  <c r="L216" i="8"/>
  <c r="L208" i="8"/>
  <c r="L202" i="8"/>
  <c r="L198" i="8"/>
  <c r="L269" i="8"/>
  <c r="L258" i="8"/>
  <c r="K281" i="8"/>
  <c r="L271" i="8"/>
  <c r="L230" i="8"/>
  <c r="L190" i="8"/>
  <c r="L182" i="8"/>
  <c r="L174" i="8"/>
  <c r="L166" i="8"/>
  <c r="L134" i="8"/>
  <c r="L192" i="8"/>
  <c r="L186" i="8"/>
  <c r="L172" i="8"/>
  <c r="L113" i="8"/>
  <c r="L97" i="8"/>
  <c r="L81" i="8"/>
  <c r="L57" i="8"/>
  <c r="L103" i="8"/>
  <c r="L63" i="8"/>
  <c r="L22" i="8"/>
  <c r="L24" i="8"/>
  <c r="L31" i="8"/>
  <c r="L28" i="8"/>
  <c r="L10" i="8"/>
  <c r="L164" i="8"/>
  <c r="L156" i="8"/>
  <c r="L99" i="8"/>
  <c r="L91" i="8"/>
  <c r="L83" i="8"/>
  <c r="L75" i="8"/>
  <c r="L67" i="8"/>
  <c r="L59" i="8"/>
  <c r="L7" i="8"/>
  <c r="L450" i="8"/>
  <c r="L431" i="8"/>
  <c r="L419" i="8"/>
  <c r="L406" i="8"/>
  <c r="K452" i="8"/>
  <c r="L372" i="8"/>
  <c r="K364" i="8"/>
  <c r="L277" i="8"/>
  <c r="L212" i="8"/>
  <c r="L448" i="8"/>
  <c r="L444" i="8"/>
  <c r="K440" i="8"/>
  <c r="L416" i="8"/>
  <c r="L408" i="8"/>
  <c r="K362" i="8"/>
  <c r="L325" i="8"/>
  <c r="L317" i="8"/>
  <c r="L309" i="8"/>
  <c r="L301" i="8"/>
  <c r="K312" i="8"/>
  <c r="L267" i="8"/>
  <c r="L321" i="8"/>
  <c r="K335" i="8"/>
  <c r="L294" i="8"/>
  <c r="K474" i="8"/>
  <c r="K466" i="8"/>
  <c r="K458" i="8"/>
  <c r="K470" i="8"/>
  <c r="L429" i="8"/>
  <c r="K454" i="8"/>
  <c r="L422" i="8"/>
  <c r="K460" i="8"/>
  <c r="L420" i="8"/>
  <c r="K394" i="8"/>
  <c r="L340" i="8"/>
  <c r="L324" i="8"/>
  <c r="L338" i="8"/>
  <c r="L290" i="8"/>
  <c r="K310" i="8"/>
  <c r="L275" i="8"/>
  <c r="K352" i="8"/>
  <c r="K326" i="8"/>
  <c r="L293" i="8"/>
  <c r="L265" i="8"/>
  <c r="L285" i="8"/>
  <c r="L222" i="8"/>
  <c r="L210" i="8"/>
  <c r="L142" i="8"/>
  <c r="L168" i="8"/>
  <c r="L136" i="8"/>
  <c r="L194" i="8"/>
  <c r="L180" i="8"/>
  <c r="L162" i="8"/>
  <c r="L146" i="8"/>
  <c r="L127" i="8"/>
  <c r="L95" i="8"/>
  <c r="L51" i="8"/>
  <c r="L45" i="8"/>
  <c r="L35" i="8"/>
  <c r="L37" i="8"/>
  <c r="L9" i="8"/>
  <c r="L132" i="8"/>
  <c r="L123" i="8"/>
  <c r="L6" i="8"/>
  <c r="L152" i="8" l="1"/>
  <c r="L315" i="8"/>
  <c r="L299" i="8"/>
  <c r="L447" i="8"/>
  <c r="L353" i="8"/>
  <c r="L350" i="8"/>
  <c r="L155" i="8"/>
  <c r="L150" i="8"/>
  <c r="L160" i="8"/>
  <c r="L369" i="8"/>
  <c r="L147" i="8"/>
  <c r="L334" i="8"/>
  <c r="L415" i="8"/>
  <c r="L442" i="8"/>
  <c r="L456" i="8"/>
  <c r="L318" i="8"/>
  <c r="L328" i="8"/>
  <c r="L327" i="8"/>
  <c r="L349" i="8"/>
  <c r="L396" i="8"/>
  <c r="L478" i="8"/>
  <c r="L303" i="8"/>
  <c r="L462" i="8"/>
  <c r="L376" i="8"/>
  <c r="L343" i="8"/>
  <c r="L308" i="8"/>
  <c r="L336" i="8"/>
  <c r="L375" i="8"/>
  <c r="L400" i="8"/>
  <c r="L468" i="8"/>
  <c r="L383" i="8"/>
  <c r="L398" i="8"/>
  <c r="L342" i="8"/>
  <c r="L409" i="8"/>
  <c r="L389" i="8"/>
  <c r="L439" i="8"/>
  <c r="L363" i="8"/>
  <c r="L403" i="8"/>
  <c r="L355" i="8"/>
  <c r="L397" i="8"/>
  <c r="L365" i="8"/>
  <c r="L356" i="8"/>
  <c r="L367" i="8"/>
  <c r="L382" i="8"/>
  <c r="L411" i="8"/>
  <c r="L358" i="8"/>
  <c r="L359" i="8"/>
  <c r="L373" i="8"/>
  <c r="L361" i="8"/>
  <c r="L395" i="8"/>
  <c r="L352" i="8"/>
  <c r="L460" i="8"/>
  <c r="L470" i="8"/>
  <c r="L466" i="8"/>
  <c r="L312" i="8"/>
  <c r="L452" i="8"/>
  <c r="L319" i="8"/>
  <c r="L354" i="8"/>
  <c r="L404" i="8"/>
  <c r="L284" i="8"/>
  <c r="L344" i="8"/>
  <c r="L378" i="8"/>
  <c r="L402" i="8"/>
  <c r="L464" i="8"/>
  <c r="L476" i="8"/>
  <c r="L392" i="8"/>
  <c r="L380" i="8"/>
  <c r="L360" i="8"/>
  <c r="L390" i="8"/>
  <c r="L326" i="8"/>
  <c r="L351" i="8"/>
  <c r="L458" i="8"/>
  <c r="L474" i="8"/>
  <c r="L362" i="8"/>
  <c r="L280" i="8"/>
  <c r="L388" i="8"/>
  <c r="L374" i="8"/>
  <c r="L472" i="8"/>
  <c r="L480" i="8"/>
  <c r="L440" i="8"/>
  <c r="L364" i="8"/>
  <c r="L310" i="8"/>
  <c r="L394" i="8"/>
  <c r="L454" i="8"/>
  <c r="L335" i="8"/>
  <c r="L281" i="8"/>
  <c r="L320" i="8"/>
  <c r="L386" i="8"/>
  <c r="L384" i="8"/>
  <c r="L368" i="8"/>
</calcChain>
</file>

<file path=xl/sharedStrings.xml><?xml version="1.0" encoding="utf-8"?>
<sst xmlns="http://schemas.openxmlformats.org/spreadsheetml/2006/main" count="3917" uniqueCount="985">
  <si>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</si>
  <si>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</si>
  <si>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</si>
  <si>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</si>
  <si>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</si>
  <si>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</si>
  <si>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</si>
  <si>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</si>
  <si>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</si>
  <si>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</si>
  <si>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</si>
  <si>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</si>
  <si>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</si>
  <si>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</si>
  <si>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</si>
  <si>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</si>
  <si>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</si>
  <si>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</si>
  <si>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</si>
  <si>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</si>
  <si>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</si>
  <si>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</si>
  <si>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</si>
  <si>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</si>
  <si>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</si>
  <si>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</si>
  <si>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</si>
  <si>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</si>
  <si>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</si>
  <si>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</si>
  <si>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</si>
  <si>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</si>
  <si>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</si>
  <si>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</si>
  <si>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</si>
  <si>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</si>
  <si>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</si>
  <si>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</si>
  <si>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</si>
  <si>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</si>
  <si>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</si>
  <si>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</si>
  <si>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</si>
  <si>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</si>
  <si>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</si>
  <si>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</si>
  <si>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</si>
  <si>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</si>
  <si>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</si>
  <si>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</si>
  <si>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</si>
  <si>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</si>
  <si>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</si>
  <si>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</si>
  <si>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</si>
  <si>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</si>
  <si>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</si>
  <si>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</si>
  <si>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</si>
  <si>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</si>
  <si>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</si>
  <si>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</si>
  <si>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</si>
  <si>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</si>
  <si>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</si>
  <si>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</si>
  <si>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</si>
  <si>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</si>
  <si>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</si>
  <si>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</si>
  <si>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</si>
  <si>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</si>
  <si>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</si>
  <si>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</si>
  <si>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</si>
  <si>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</si>
  <si>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</si>
  <si>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</si>
  <si>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</si>
  <si>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</si>
  <si>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</si>
  <si>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</si>
  <si>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</si>
  <si>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</si>
  <si>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</si>
  <si>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</si>
  <si>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</si>
  <si>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</si>
  <si>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</si>
  <si>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</si>
  <si>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</si>
  <si>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</si>
  <si>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</si>
  <si>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</si>
  <si>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</si>
  <si>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</si>
  <si>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</si>
  <si>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</si>
  <si>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</si>
  <si>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</si>
  <si>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</si>
  <si>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</si>
  <si>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</si>
  <si>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</si>
  <si>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</si>
  <si>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</si>
  <si>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</si>
  <si>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</si>
  <si>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</si>
  <si>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</si>
  <si>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</si>
  <si>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</si>
  <si>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</si>
  <si>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</si>
  <si>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</si>
  <si>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</si>
  <si>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</si>
  <si>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</si>
  <si>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</si>
  <si>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</si>
  <si>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</si>
  <si>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</si>
  <si>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</si>
  <si>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</si>
  <si>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</si>
  <si>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</si>
  <si>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</si>
  <si>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</si>
  <si>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</si>
  <si>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</si>
  <si>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</si>
  <si>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</si>
  <si>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</si>
  <si>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</si>
  <si>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</si>
  <si>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</si>
  <si>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</si>
  <si>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</si>
  <si>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</si>
  <si>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</si>
  <si>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</si>
  <si>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</si>
  <si>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</si>
  <si>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</si>
  <si>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</si>
  <si>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</si>
  <si>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</si>
  <si>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</si>
  <si>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</si>
  <si>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</si>
  <si>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</si>
  <si>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</si>
  <si>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</si>
  <si>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</si>
  <si>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</si>
  <si>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</si>
  <si>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</si>
  <si>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</si>
  <si>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</si>
  <si>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</si>
  <si>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</si>
  <si>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</si>
  <si>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</si>
  <si>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</si>
  <si>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</si>
  <si>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</si>
  <si>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</si>
  <si>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</si>
  <si>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</si>
  <si>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</si>
  <si>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</si>
  <si>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</si>
  <si>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</si>
  <si>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</si>
  <si>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</si>
  <si>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</si>
  <si>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</si>
  <si>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</si>
  <si>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</si>
  <si>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</si>
  <si>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</si>
  <si>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</si>
  <si>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</si>
  <si>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</si>
  <si>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</si>
  <si>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</si>
  <si>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</si>
  <si>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</si>
  <si>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</si>
  <si>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</si>
  <si>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</si>
  <si>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</si>
  <si>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</si>
  <si>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</si>
  <si>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</si>
  <si>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</si>
  <si>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</si>
  <si>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</si>
  <si>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</si>
  <si>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</si>
  <si>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</si>
  <si>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</si>
  <si>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</si>
  <si>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</si>
  <si>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</si>
  <si>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</si>
  <si>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</si>
  <si>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</si>
  <si>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</si>
  <si>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</si>
  <si>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</si>
  <si>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</si>
  <si>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</si>
  <si>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</si>
  <si>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</si>
  <si>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</si>
  <si>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</si>
  <si>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</si>
  <si>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</si>
  <si>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</si>
  <si>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</si>
  <si>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</si>
  <si>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</si>
  <si>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</si>
  <si>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</si>
  <si>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</si>
  <si>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</si>
  <si>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</si>
  <si>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</si>
  <si>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</si>
  <si>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</si>
  <si>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</si>
  <si>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</si>
  <si>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</si>
  <si>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</si>
  <si>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</si>
  <si>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</si>
  <si>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</si>
  <si>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</si>
  <si>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</si>
  <si>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</si>
  <si>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</si>
  <si>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</si>
  <si>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</si>
  <si>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</si>
  <si>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</si>
  <si>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</si>
  <si>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</si>
  <si>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</si>
  <si>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</si>
  <si>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</si>
  <si>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</si>
  <si>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</si>
  <si>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</si>
  <si>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</si>
  <si>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</si>
  <si>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</si>
  <si>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</si>
  <si>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</si>
  <si>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</si>
  <si>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</si>
  <si>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</si>
  <si>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</si>
  <si>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</si>
  <si>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</si>
  <si>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</si>
  <si>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</si>
  <si>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</si>
  <si>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</si>
  <si>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</si>
  <si>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</si>
  <si>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</si>
  <si>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</si>
  <si>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</si>
  <si>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</si>
  <si>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</si>
  <si>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</si>
  <si>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</si>
  <si>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</si>
  <si>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</si>
  <si>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</si>
  <si>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</si>
  <si>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</si>
  <si>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</si>
  <si>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</si>
  <si>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</si>
  <si>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</si>
  <si>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</si>
  <si>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</si>
  <si>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</si>
  <si>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</si>
  <si>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</si>
  <si>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</si>
  <si>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</si>
  <si>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</si>
  <si>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</si>
  <si>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</si>
  <si>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</si>
  <si>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</si>
  <si>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</si>
  <si>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</si>
  <si>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</si>
  <si>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</si>
  <si>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</si>
  <si>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</si>
  <si>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</si>
  <si>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</si>
  <si>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</si>
  <si>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</si>
  <si>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</si>
  <si>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</si>
  <si>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</si>
  <si>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</si>
  <si>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</si>
  <si>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</si>
  <si>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</si>
  <si>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</si>
  <si>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</si>
  <si>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</si>
  <si>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</si>
  <si>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</si>
  <si>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</si>
  <si>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</si>
  <si>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</si>
  <si>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</si>
  <si>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</si>
  <si>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</si>
  <si>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</si>
  <si>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</si>
  <si>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</si>
  <si>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</si>
  <si>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</si>
  <si>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</si>
  <si>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</si>
  <si>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</si>
  <si>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</si>
  <si>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</si>
  <si>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</si>
  <si>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</si>
  <si>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</si>
  <si>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</si>
  <si>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</si>
  <si>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</si>
  <si>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</si>
  <si>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</si>
  <si>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</si>
  <si>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</si>
  <si>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</si>
  <si>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</si>
  <si>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</si>
  <si>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</si>
  <si>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</si>
  <si>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</si>
  <si>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</si>
  <si>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</si>
  <si>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</si>
  <si>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</si>
  <si>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</si>
  <si>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</si>
  <si>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</si>
  <si>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</si>
  <si>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</si>
  <si>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</si>
  <si>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</si>
  <si>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</si>
  <si>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</si>
  <si>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</si>
  <si>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</si>
  <si>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</si>
  <si>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</si>
  <si>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</si>
  <si>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</si>
  <si>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</si>
  <si>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</si>
  <si>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</si>
  <si>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</si>
  <si>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</si>
  <si>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</si>
  <si>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</si>
  <si>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</si>
  <si>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</si>
  <si>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</si>
  <si>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</si>
  <si>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</si>
  <si>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</si>
  <si>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</si>
  <si>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</si>
  <si>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</si>
  <si>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</si>
  <si>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</si>
  <si>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</si>
  <si>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</si>
  <si>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</si>
  <si>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</si>
  <si>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</si>
  <si>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</si>
  <si>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</si>
  <si>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</si>
  <si>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</si>
  <si>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</si>
  <si>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</si>
  <si>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</si>
  <si>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</si>
  <si>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</si>
  <si>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</si>
  <si>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</si>
  <si>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</si>
  <si>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</si>
  <si>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</si>
  <si>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</si>
  <si>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</si>
  <si>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</si>
  <si>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</si>
  <si>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</si>
  <si>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</si>
  <si>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</si>
  <si>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</si>
  <si>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</si>
  <si>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</si>
  <si>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</si>
  <si>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</si>
  <si>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</si>
  <si>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</si>
  <si>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</si>
  <si>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</si>
  <si>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</si>
  <si>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</si>
  <si>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</si>
  <si>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</si>
  <si>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</si>
  <si>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</si>
  <si>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</si>
  <si>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</si>
  <si>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</si>
  <si>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</si>
  <si>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</si>
  <si>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</si>
  <si>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</si>
  <si>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</si>
  <si>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</si>
  <si>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</si>
  <si>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</si>
  <si>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</si>
  <si>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</si>
  <si>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</si>
  <si>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</si>
  <si>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</si>
  <si>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</si>
  <si>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</si>
  <si>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</si>
  <si>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</si>
  <si>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</si>
  <si>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</si>
  <si>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</si>
  <si>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</si>
  <si>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</si>
  <si>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</si>
  <si>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</si>
  <si>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</si>
  <si>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</si>
  <si>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</si>
  <si>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</si>
  <si>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</si>
  <si>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</si>
  <si>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</si>
  <si>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</si>
  <si>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</si>
  <si>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</si>
  <si>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</si>
  <si>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</si>
  <si>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</si>
  <si>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</si>
  <si>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</si>
  <si>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</si>
  <si>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</si>
  <si>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</si>
  <si>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</si>
  <si>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</si>
  <si>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</si>
  <si>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</si>
  <si>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</si>
  <si>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</si>
  <si>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</si>
  <si>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</si>
  <si>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</si>
  <si>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</si>
  <si>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</si>
  <si>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</si>
  <si>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</si>
  <si>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</si>
  <si>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</si>
  <si>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</si>
  <si>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</si>
  <si>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</si>
  <si>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</si>
  <si>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</si>
  <si>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</si>
  <si>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</si>
  <si>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</si>
  <si>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</si>
  <si>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</si>
  <si>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</si>
  <si>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</si>
  <si>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</si>
  <si>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</si>
  <si>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</si>
  <si>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</si>
  <si>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</si>
  <si>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</si>
  <si>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</si>
  <si>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</si>
  <si>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</si>
  <si>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</si>
  <si>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</si>
  <si>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</si>
  <si>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</si>
  <si>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</si>
  <si>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</si>
  <si>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</si>
  <si>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</si>
  <si>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</si>
  <si>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</si>
  <si>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</si>
  <si>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</si>
  <si>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</si>
  <si>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</si>
  <si>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</si>
  <si>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</si>
  <si>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</si>
  <si>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</si>
  <si>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</si>
  <si>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</si>
  <si>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</si>
  <si>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</si>
  <si>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</si>
  <si>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</si>
  <si>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</si>
  <si>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</si>
  <si>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</si>
  <si>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</si>
  <si>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</si>
  <si>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</si>
  <si>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</si>
  <si>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</si>
  <si>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</si>
  <si>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</si>
  <si>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</si>
  <si>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</si>
  <si>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</si>
  <si>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</si>
  <si>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</si>
  <si>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</si>
  <si>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</si>
  <si>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</si>
  <si>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</si>
  <si>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</si>
  <si>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</si>
  <si>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</si>
  <si>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</si>
  <si>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</si>
  <si>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</si>
  <si>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</si>
  <si>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</si>
  <si>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</si>
  <si>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</si>
  <si>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</si>
  <si>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</si>
  <si>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</si>
  <si>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</si>
  <si>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</si>
  <si>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</si>
  <si>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</si>
  <si>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</si>
  <si>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</si>
  <si>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</si>
  <si>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</si>
  <si>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</si>
  <si>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</si>
  <si>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</si>
  <si>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</si>
  <si>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</si>
  <si>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</si>
  <si>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</si>
  <si>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</si>
  <si>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</si>
  <si>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</si>
  <si>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</si>
  <si>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</si>
  <si>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</si>
  <si>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</si>
  <si>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</si>
  <si>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</si>
  <si>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</si>
  <si>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</si>
  <si>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</si>
  <si>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</si>
  <si>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</si>
  <si>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</si>
  <si>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</si>
  <si>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</si>
  <si>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</si>
  <si>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</si>
  <si>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</si>
  <si>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</si>
  <si>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</si>
  <si>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</si>
  <si>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</si>
  <si>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</si>
  <si>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</si>
  <si>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</si>
  <si>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</si>
  <si>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</si>
  <si>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</si>
  <si>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</si>
  <si>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</si>
  <si>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</si>
  <si>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</si>
  <si>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</si>
  <si>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</si>
  <si>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</si>
  <si>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</si>
  <si>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</si>
  <si>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</si>
  <si>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</si>
  <si>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</si>
  <si>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</si>
  <si>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</si>
  <si>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</si>
  <si>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</si>
  <si>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</si>
  <si>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</si>
  <si>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</si>
  <si>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</si>
  <si>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</si>
  <si>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</si>
  <si>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</si>
  <si>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</si>
  <si>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</si>
  <si>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</si>
  <si>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</si>
  <si>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</si>
  <si>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</si>
  <si>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</si>
  <si>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</si>
  <si>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</si>
  <si>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</si>
  <si>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</si>
  <si>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</si>
  <si>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</si>
  <si>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</si>
  <si>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</si>
  <si>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</si>
  <si>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</si>
  <si>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</si>
  <si>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</si>
  <si>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</si>
  <si>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</si>
  <si>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</si>
  <si>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</si>
  <si>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</si>
  <si>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</si>
  <si>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</si>
  <si>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</si>
  <si>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</si>
  <si>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</si>
  <si>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</si>
  <si>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</si>
  <si>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</si>
  <si>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</si>
  <si>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</si>
  <si>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</si>
  <si>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</si>
  <si>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</si>
  <si>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</si>
  <si>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</si>
  <si>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</si>
  <si>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</si>
  <si>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</si>
  <si>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</si>
  <si>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</si>
  <si>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</si>
  <si>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</si>
  <si>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</si>
  <si>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</si>
  <si>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</si>
  <si>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</si>
  <si>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</si>
  <si>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</si>
  <si>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</si>
  <si>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</si>
  <si>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</si>
  <si>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</si>
  <si>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</si>
  <si>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</si>
  <si>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</si>
  <si>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</si>
  <si>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</si>
  <si>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</si>
  <si>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</si>
  <si>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</si>
  <si>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</si>
  <si>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</si>
  <si>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</si>
  <si>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</si>
  <si>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</si>
  <si>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</si>
  <si>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</si>
  <si>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</si>
  <si>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</si>
  <si>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</si>
  <si>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</si>
  <si>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</si>
  <si>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</si>
  <si>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</si>
  <si>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</si>
  <si>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</si>
  <si>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</si>
  <si>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</si>
  <si>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</si>
  <si>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</si>
  <si>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</si>
  <si>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</si>
  <si>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</si>
  <si>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</si>
  <si>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</si>
  <si>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</si>
  <si>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</si>
  <si>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</si>
  <si>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</si>
  <si>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</si>
  <si>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</si>
  <si>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</si>
  <si>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</si>
  <si>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</si>
  <si>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</si>
  <si>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</si>
  <si>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</si>
  <si>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</si>
  <si>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</si>
  <si>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</si>
  <si>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</si>
  <si>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</si>
  <si>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</si>
  <si>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</si>
  <si>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</si>
  <si>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</si>
  <si>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</si>
  <si>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</si>
  <si>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</si>
  <si>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</si>
  <si>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</si>
  <si>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</si>
  <si>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</si>
  <si>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</si>
  <si>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</si>
  <si>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</si>
  <si>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</si>
  <si>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</si>
  <si>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</si>
  <si>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</si>
  <si>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</si>
  <si>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</si>
  <si>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</si>
  <si>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</si>
  <si>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</si>
  <si>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</si>
  <si>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</si>
  <si>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</si>
  <si>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</si>
  <si>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</si>
  <si>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</si>
  <si>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</si>
  <si>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</si>
  <si>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</si>
  <si>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</si>
  <si>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</si>
  <si>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</si>
  <si>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</si>
  <si>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</si>
  <si>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</si>
  <si>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</si>
  <si>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</si>
  <si>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</si>
  <si>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</si>
  <si>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</si>
  <si>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</si>
  <si>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</si>
  <si>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</si>
  <si>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</si>
  <si>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</si>
  <si>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</si>
  <si>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</si>
  <si>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</si>
  <si>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</si>
  <si>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</si>
  <si>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</si>
  <si>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</si>
  <si>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</si>
  <si>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</si>
  <si>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</si>
  <si>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</si>
  <si>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</si>
  <si>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</si>
  <si>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</si>
  <si>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</si>
  <si>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</si>
  <si>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</si>
  <si>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</si>
  <si>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</si>
  <si>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</si>
  <si>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</si>
  <si>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</si>
  <si>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</si>
  <si>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</si>
  <si>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</si>
  <si>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</si>
  <si>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</si>
  <si>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</si>
  <si>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</si>
  <si>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</si>
  <si>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</si>
  <si>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</si>
  <si>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</si>
  <si>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</si>
  <si>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</si>
  <si>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</si>
  <si>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</si>
  <si>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</si>
  <si>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</si>
  <si>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</si>
  <si>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</si>
  <si>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</si>
  <si>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</si>
  <si>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</si>
  <si>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</si>
  <si>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</si>
  <si>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</si>
  <si>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</si>
  <si>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</si>
  <si>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</si>
  <si>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</si>
  <si>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</si>
  <si>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</si>
  <si>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</si>
  <si>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</si>
  <si>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</si>
  <si>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</si>
  <si>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</si>
  <si>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</si>
  <si>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</si>
  <si>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</si>
  <si>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</si>
  <si>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</si>
  <si>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</si>
  <si>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</si>
  <si>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</si>
  <si>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</si>
  <si>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</si>
  <si>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</si>
  <si>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</si>
  <si>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</si>
  <si>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</si>
  <si>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</si>
  <si>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</si>
  <si>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</si>
  <si>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</si>
  <si>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</si>
  <si>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</si>
  <si>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</si>
  <si>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</si>
  <si>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</si>
  <si>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</si>
  <si>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</si>
  <si>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</si>
  <si>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</si>
  <si>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</si>
  <si>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</si>
  <si>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</si>
  <si>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</si>
  <si>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</si>
  <si>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</si>
  <si>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</si>
  <si>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</si>
  <si>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</si>
  <si>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</si>
  <si>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</si>
  <si>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</si>
  <si>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</si>
  <si>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</si>
  <si>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</si>
  <si>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</si>
  <si>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</si>
  <si>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</si>
  <si>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</si>
  <si>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</si>
  <si>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</si>
  <si>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</si>
  <si>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</si>
  <si>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</si>
  <si>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</si>
  <si>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</si>
  <si>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</si>
  <si>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</si>
  <si>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</si>
  <si>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</si>
  <si>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</si>
  <si>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</si>
  <si>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</si>
  <si>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</si>
  <si>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</si>
  <si>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</si>
  <si>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</si>
  <si>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</si>
  <si>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</si>
  <si>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</si>
  <si>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</si>
  <si>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</si>
  <si>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</si>
  <si>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</si>
  <si>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</si>
  <si>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</si>
  <si>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</si>
  <si>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</si>
  <si>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</si>
  <si>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</si>
  <si>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</si>
  <si>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</si>
  <si>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</si>
  <si>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</si>
  <si>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</si>
  <si>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</si>
  <si>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</si>
  <si>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</si>
  <si>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</si>
  <si>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</si>
  <si>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</si>
  <si>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</si>
  <si>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</si>
  <si>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</si>
  <si>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</si>
  <si>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</si>
  <si>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</si>
  <si>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</si>
  <si>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</si>
  <si>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</si>
  <si>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</si>
  <si>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</si>
  <si>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</si>
  <si>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</si>
  <si>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</si>
  <si>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</si>
  <si>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</si>
  <si>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</si>
  <si>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</si>
  <si>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</si>
  <si>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</si>
  <si>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</si>
  <si>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</si>
  <si>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</si>
  <si>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</si>
  <si>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</si>
  <si>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</si>
  <si>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</si>
  <si>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</si>
  <si>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</si>
  <si>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</si>
  <si>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</si>
  <si>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</si>
  <si>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</si>
  <si>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</si>
  <si>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</si>
  <si>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</si>
  <si>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</si>
  <si>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</si>
  <si>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</si>
  <si>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</si>
  <si>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</si>
  <si>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</si>
  <si>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</si>
  <si>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</si>
  <si>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</si>
  <si>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</si>
  <si>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</si>
  <si>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Brasil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</si>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</sst>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4" fontId="14" fillId="2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0" xfId="0" applyFont="1"/>
    <xf numFmtId="14" fontId="11" fillId="0" borderId="0" xfId="0" applyNumberFormat="1" applyFont="1"/>
    <xf numFmtId="0" fontId="15" fillId="0" borderId="2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30" t="s">
        <v>33</v>
      </c>
      <c r="B1" s="4" t="s">
        <v>34</v>
      </c>
      <c r="C1" s="4" t="s">
        <v>35</v>
      </c>
      <c r="D1" s="30" t="s">
        <v>36</v>
      </c>
      <c r="E1" s="30" t="s">
        <v>37</v>
      </c>
      <c r="F1" s="4" t="s">
        <v>38</v>
      </c>
      <c r="G1" s="5" t="s">
        <v>39</v>
      </c>
      <c r="H1" s="5" t="s">
        <v>40</v>
      </c>
      <c r="I1" s="30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IF(LEFT(DATA.SAGA!$C3,8)="Mestrado","Mestrado",
IF(LEFT(DATA.SAGA!C3,9)="Doutorado","Doutorado",
"Pós-Doutorado"))</f>
        <v>Mestrado</v>
      </c>
      <c r="B2" s="7" t="str">
        <f>DATA.SAGA!$D3</f>
        <v>Aline Carla Araújo Carvalho</v>
      </c>
      <c r="C2" s="7" t="str">
        <f>IF(DATA.SAGA!$F3="","Sem orientador",DATA.SAGA!$F3)</f>
        <v>Sem orientador</v>
      </c>
      <c r="D2" s="7" t="str">
        <f>DATA.SAGA!$H3</f>
        <v>Cancelado</v>
      </c>
      <c r="E2" s="7" t="str">
        <f>IF(DATA.SAGA!J3="","*",DATA.SAGA!J3)</f>
        <v>*</v>
      </c>
      <c r="F2" s="7">
        <f>YEAR(DATA.SAGA!$B3)</f>
        <v>2010</v>
      </c>
      <c r="G2" s="8" t="str">
        <f>IF(OR($D2="Pré-Inscrito",$D2="Matriculado",$D2="Trancado"),
IF($A2="Mestrado",DATA.SAGA!$B3+(365*24/12),DATA.SAGA!$B3+(365*48/12)),"*")</f>
        <v>*</v>
      </c>
      <c r="H2" s="9" t="str">
        <f t="shared" ref="H2:H43" si="0">IF(OR($D2="Pré-Inscrito",$D2="Matriculado"),_xlfn.CONCAT(YEAR(G2),"-",IF(MONTH(G2)&lt;=6,1,2)),"*")</f>
        <v>*</v>
      </c>
      <c r="I2" s="7" t="str">
        <f>IF(DATA.SAGA!$I3="","*",YEAR(DATA.SAGA!$I3))</f>
        <v>*</v>
      </c>
      <c r="J2" s="9" t="str">
        <f ca="1">IF($D2="Formado",(DATA.SAGA!$I3-DATA.SAGA!$B3)/365*12,
IF(OR($D2="Pré-Inscrito",$D2="Matriculado",$D2="Pré-inscrito"),(TODAY()-DATA.SAGA!$B3)/365*12,"*"))</f>
        <v>*</v>
      </c>
      <c r="K2" s="9" t="str">
        <f t="shared" ref="K2:K43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43" si="2">IFERROR(VALUE(IF($K2="Formado",$J2,"")),"*")</f>
        <v>*</v>
      </c>
      <c r="M2" s="7" t="str">
        <f t="shared" ref="M2:M43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IF(LEFT(DATA.SAGA!$C4,8)="Mestrado","Mestrado",
IF(LEFT(DATA.SAGA!C4,9)="Doutorado","Doutorado",
"Pós-Doutorado"))</f>
        <v>Mestrado</v>
      </c>
      <c r="B3" s="7" t="str">
        <f>DATA.SAGA!$D2</f>
        <v>Amanda da Silva Sales</v>
      </c>
      <c r="C3" s="7" t="str">
        <f>IF(DATA.SAGA!$F2="","Sem orientador",DATA.SAGA!$F2)</f>
        <v>Sem orientador</v>
      </c>
      <c r="D3" s="7" t="str">
        <f>DATA.SAGA!$H2</f>
        <v>Cancelado</v>
      </c>
      <c r="E3" s="7" t="str">
        <f>IF(DATA.SAGA!J2="","*",DATA.SAGA!J2)</f>
        <v>RJ</v>
      </c>
      <c r="F3" s="7">
        <f>YEAR(DATA.SAGA!$B2)</f>
        <v>2010</v>
      </c>
      <c r="G3" s="8" t="str">
        <f>IF(OR($D3="Pré-Inscrito",$D3="Matriculado",$D3="Trancado"),
IF($A3="Mestrado",DATA.SAGA!$B2+(365*24/12),DATA.SAGA!$B2+(365*48/12)),"*")</f>
        <v>*</v>
      </c>
      <c r="H3" s="9" t="str">
        <f t="shared" si="0"/>
        <v>*</v>
      </c>
      <c r="I3" s="7" t="str">
        <f>IF(DATA.SAGA!$I2="","*",YEAR(DATA.SAGA!$I2))</f>
        <v>*</v>
      </c>
      <c r="J3" s="9" t="str">
        <f ca="1">IF($D3="Formado",(DATA.SAGA!$I2-DATA.SAGA!$B2)/365*12,
IF(OR($D3="Pré-Inscrito",$D3="Matriculado",$D3="Pré-inscrito"),(TODAY()-DATA.SAGA!$B2)/365*12,"*"))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IF(LEFT(DATA.SAGA!$C5,8)="Mestrado","Mestrado",
IF(LEFT(DATA.SAGA!C5,9)="Doutorado","Doutorado",
"Pós-Doutorado"))</f>
        <v>Mestrado</v>
      </c>
      <c r="B4" s="7" t="str">
        <f>DATA.SAGA!$D8</f>
        <v>Ana Carine de Oliveira Melo Martinez</v>
      </c>
      <c r="C4" s="7" t="str">
        <f>IF(DATA.SAGA!$F8="","Sem orientador",DATA.SAGA!$F8)</f>
        <v>Sem orientador</v>
      </c>
      <c r="D4" s="7" t="str">
        <f>DATA.SAGA!$H8</f>
        <v>Desligado</v>
      </c>
      <c r="E4" s="7" t="str">
        <f>IF(DATA.SAGA!J8="","*",DATA.SAGA!J8)</f>
        <v>BA</v>
      </c>
      <c r="F4" s="7">
        <f>YEAR(DATA.SAGA!$B8)</f>
        <v>2010</v>
      </c>
      <c r="G4" s="8" t="str">
        <f>IF(OR($D4="Pré-Inscrito",$D4="Matriculado",$D4="Trancado"),
IF($A4="Mestrado",DATA.SAGA!$B8+(365*24/12),DATA.SAGA!$B8+(365*48/12)),"*")</f>
        <v>*</v>
      </c>
      <c r="H4" s="9" t="str">
        <f t="shared" si="0"/>
        <v>*</v>
      </c>
      <c r="I4" s="7" t="str">
        <f>IF(DATA.SAGA!$I8="","*",YEAR(DATA.SAGA!$I8))</f>
        <v>*</v>
      </c>
      <c r="J4" s="9" t="str">
        <f ca="1">IF($D4="Formado",(DATA.SAGA!$I8-DATA.SAGA!$B8)/365*12,
IF(OR($D4="Pré-Inscrito",$D4="Matriculado",$D4="Pré-inscrito"),(TODAY()-DATA.SAGA!$B8)/365*12,"*"))</f>
        <v>*</v>
      </c>
      <c r="K4" s="9" t="str">
        <f t="shared" si="1"/>
        <v>Desligado</v>
      </c>
      <c r="L4" s="9" t="str">
        <f t="shared" si="2"/>
        <v>*</v>
      </c>
      <c r="M4" s="7" t="str">
        <f t="shared" ca="1" si="3"/>
        <v>*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IF(LEFT(DATA.SAGA!$C6,8)="Mestrado","Mestrado",
IF(LEFT(DATA.SAGA!C6,9)="Doutorado","Doutorado",
"Pós-Doutorado"))</f>
        <v>Mestrado</v>
      </c>
      <c r="B5" s="7" t="str">
        <f>DATA.SAGA!$D14</f>
        <v>Ana Paula de Souza Fragoso</v>
      </c>
      <c r="C5" s="7" t="str">
        <f>IF(DATA.SAGA!$F14="","Sem orientador",DATA.SAGA!$F14)</f>
        <v>FTO1096 - Arthur Ferreira</v>
      </c>
      <c r="D5" s="7" t="str">
        <f>DATA.SAGA!$H14</f>
        <v>Formado</v>
      </c>
      <c r="E5" s="7" t="str">
        <f>IF(DATA.SAGA!J14="","*",DATA.SAGA!J14)</f>
        <v>RJ</v>
      </c>
      <c r="F5" s="7">
        <f>YEAR(DATA.SAGA!$B14)</f>
        <v>2010</v>
      </c>
      <c r="G5" s="8" t="str">
        <f>IF(OR($D5="Pré-Inscrito",$D5="Matriculado",$D5="Trancado"),
IF($A5="Mestrado",DATA.SAGA!$B14+(365*24/12),DATA.SAGA!$B14+(365*48/12)),"*")</f>
        <v>*</v>
      </c>
      <c r="H5" s="9" t="str">
        <f t="shared" si="0"/>
        <v>*</v>
      </c>
      <c r="I5" s="7">
        <f>IF(DATA.SAGA!$I14="","*",YEAR(DATA.SAGA!$I14))</f>
        <v>2011</v>
      </c>
      <c r="J5" s="9">
        <f ca="1">IF($D5="Formado",(DATA.SAGA!$I14-DATA.SAGA!$B14)/365*12,
IF(OR($D5="Pré-Inscrito",$D5="Matriculado",$D5="Pré-inscrito"),(TODAY()-DATA.SAGA!$B14)/365*12,"*"))</f>
        <v>22.520547945205479</v>
      </c>
      <c r="K5" s="9" t="str">
        <f t="shared" si="1"/>
        <v>Formado</v>
      </c>
      <c r="L5" s="9">
        <f t="shared" ca="1" si="2"/>
        <v>22.520547945205479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IF(LEFT(DATA.SAGA!$C7,8)="Mestrado","Mestrado",
IF(LEFT(DATA.SAGA!C7,9)="Doutorado","Doutorado",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0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IF(LEFT(DATA.SAGA!$C8,8)="Mestrado","Mestrado",
IF(LEFT(DATA.SAGA!C8,9)="Doutorado","Doutorado",
"Pós-Doutorado"))</f>
        <v>Mestrado</v>
      </c>
      <c r="B7" s="7" t="str">
        <f>DATA.SAGA!$D4</f>
        <v>Camila Gonçalves Santana</v>
      </c>
      <c r="C7" s="7" t="str">
        <f>IF(DATA.SAGA!$F4="","Sem orientador",DATA.SAGA!$F4)</f>
        <v>FTO1079 - Julio G. Silva</v>
      </c>
      <c r="D7" s="7" t="str">
        <f>DATA.SAGA!$H4</f>
        <v>Formado</v>
      </c>
      <c r="E7" s="7" t="str">
        <f>IF(DATA.SAGA!J4="","*",DATA.SAGA!J4)</f>
        <v>RJ</v>
      </c>
      <c r="F7" s="7">
        <f>YEAR(DATA.SAGA!$B4)</f>
        <v>2010</v>
      </c>
      <c r="G7" s="8" t="str">
        <f>IF(OR($D7="Pré-Inscrito",$D7="Matriculado",$D7="Trancado"),
IF($A7="Mestrado",DATA.SAGA!$B4+(365*24/12),DATA.SAGA!$B4+(365*48/12)),"*")</f>
        <v>*</v>
      </c>
      <c r="H7" s="9" t="str">
        <f t="shared" si="0"/>
        <v>*</v>
      </c>
      <c r="I7" s="7">
        <f>IF(DATA.SAGA!$I4="","*",YEAR(DATA.SAGA!$I4))</f>
        <v>2011</v>
      </c>
      <c r="J7" s="9">
        <f ca="1">IF($D7="Formado",(DATA.SAGA!$I4-DATA.SAGA!$B4)/365*12,
IF(OR($D7="Pré-Inscrito",$D7="Matriculado",$D7="Pré-inscrito"),(TODAY()-DATA.SAGA!$B4)/365*12,"*"))</f>
        <v>22.849315068493151</v>
      </c>
      <c r="K7" s="9" t="str">
        <f t="shared" si="1"/>
        <v>Formado</v>
      </c>
      <c r="L7" s="9">
        <f t="shared" ca="1" si="2"/>
        <v>22.849315068493151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IF(LEFT(DATA.SAGA!$C9,8)="Mestrado","Mestrado",
IF(LEFT(DATA.SAGA!C9,9)="Doutorado","Doutorado",
"Pós-Doutorado"))</f>
        <v>Mestrado</v>
      </c>
      <c r="B8" s="7" t="str">
        <f>DATA.SAGA!$D16</f>
        <v>Carla Porto Lourenço</v>
      </c>
      <c r="C8" s="7" t="str">
        <f>IF(DATA.SAGA!$F16="","Sem orientador",DATA.SAGA!$F16)</f>
        <v>FTO1109 - André L. dos Santos</v>
      </c>
      <c r="D8" s="7" t="str">
        <f>DATA.SAGA!$H16</f>
        <v>Formado</v>
      </c>
      <c r="E8" s="7" t="str">
        <f>IF(DATA.SAGA!J16="","*",DATA.SAGA!J16)</f>
        <v>RJ</v>
      </c>
      <c r="F8" s="7">
        <f>YEAR(DATA.SAGA!$B16)</f>
        <v>2010</v>
      </c>
      <c r="G8" s="8" t="str">
        <f>IF(OR($D8="Pré-Inscrito",$D8="Matriculado",$D8="Trancado"),
IF($A8="Mestrado",DATA.SAGA!$B16+(365*24/12),DATA.SAGA!$B16+(365*48/12)),"*")</f>
        <v>*</v>
      </c>
      <c r="H8" s="9" t="str">
        <f t="shared" si="0"/>
        <v>*</v>
      </c>
      <c r="I8" s="7">
        <f>IF(DATA.SAGA!$I16="","*",YEAR(DATA.SAGA!$I16))</f>
        <v>2012</v>
      </c>
      <c r="J8" s="9">
        <f ca="1">IF($D8="Formado",(DATA.SAGA!$I16-DATA.SAGA!$B16)/365*12,
IF(OR($D8="Pré-Inscrito",$D8="Matriculado",$D8="Pré-inscrito"),(TODAY()-DATA.SAGA!$B16)/365*12,"*"))</f>
        <v>23.145205479452056</v>
      </c>
      <c r="K8" s="9" t="str">
        <f t="shared" si="1"/>
        <v>Formado</v>
      </c>
      <c r="L8" s="9">
        <f t="shared" ca="1" si="2"/>
        <v>23.145205479452056</v>
      </c>
      <c r="M8" s="7" t="str">
        <f t="shared" ca="1" si="3"/>
        <v>Egresso &gt; 5 anos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IF(LEFT(DATA.SAGA!$C10,8)="Mestrado","Mestrado",
IF(LEFT(DATA.SAGA!C10,9)="Doutorado","Doutorado",
"Pós-Doutorado"))</f>
        <v>Mestrado</v>
      </c>
      <c r="B9" s="7" t="str">
        <f>DATA.SAGA!$D17</f>
        <v>Fabiana Azevedo Terra Cunha Belache</v>
      </c>
      <c r="C9" s="7" t="str">
        <f>IF(DATA.SAGA!$F17="","Sem orientador",DATA.SAGA!$F17)</f>
        <v>FTO1075 - Sara Menezes</v>
      </c>
      <c r="D9" s="7" t="str">
        <f>DATA.SAGA!$H17</f>
        <v>Formado</v>
      </c>
      <c r="E9" s="7" t="str">
        <f>IF(DATA.SAGA!J17="","*",DATA.SAGA!J17)</f>
        <v>RJ</v>
      </c>
      <c r="F9" s="7">
        <f>YEAR(DATA.SAGA!$B17)</f>
        <v>2010</v>
      </c>
      <c r="G9" s="8" t="str">
        <f>IF(OR($D9="Pré-Inscrito",$D9="Matriculado",$D9="Trancado"),
IF($A9="Mestrado",DATA.SAGA!$B17+(365*24/12),DATA.SAGA!$B17+(365*48/12)),"*")</f>
        <v>*</v>
      </c>
      <c r="H9" s="9" t="str">
        <f t="shared" si="0"/>
        <v>*</v>
      </c>
      <c r="I9" s="7">
        <f>IF(DATA.SAGA!$I17="","*",YEAR(DATA.SAGA!$I17))</f>
        <v>2012</v>
      </c>
      <c r="J9" s="9">
        <f ca="1">IF($D9="Formado",(DATA.SAGA!$I17-DATA.SAGA!$B17)/365*12,
IF(OR($D9="Pré-Inscrito",$D9="Matriculado",$D9="Pré-inscrito"),(TODAY()-DATA.SAGA!$B17)/365*12,"*"))</f>
        <v>26.005479452054793</v>
      </c>
      <c r="K9" s="9" t="str">
        <f t="shared" si="1"/>
        <v>Formado</v>
      </c>
      <c r="L9" s="9">
        <f t="shared" ca="1" si="2"/>
        <v>26.005479452054793</v>
      </c>
      <c r="M9" s="7" t="str">
        <f t="shared" ca="1" si="3"/>
        <v>Egresso &gt; 5 anos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IF(LEFT(DATA.SAGA!$C11,8)="Mestrado","Mestrado",
IF(LEFT(DATA.SAGA!C11,9)="Doutorado","Doutorado",
"Pós-Doutorado"))</f>
        <v>Mestrado</v>
      </c>
      <c r="B10" s="7" t="str">
        <f>DATA.SAGA!$D15</f>
        <v>Flavio Padua Oliveira Sá Nery</v>
      </c>
      <c r="C10" s="7" t="str">
        <f>IF(DATA.SAGA!$F15="","Sem orientador",DATA.SAGA!$F15)</f>
        <v>Sem orientador</v>
      </c>
      <c r="D10" s="7" t="str">
        <f>DATA.SAGA!$H15</f>
        <v>Desligado</v>
      </c>
      <c r="E10" s="7" t="str">
        <f>IF(DATA.SAGA!J15="","*",DATA.SAGA!J15)</f>
        <v>RJ</v>
      </c>
      <c r="F10" s="7">
        <f>YEAR(DATA.SAGA!$B15)</f>
        <v>2010</v>
      </c>
      <c r="G10" s="8" t="str">
        <f>IF(OR($D10="Pré-Inscrito",$D10="Matriculado",$D10="Trancado"),
IF($A10="Mestrado",DATA.SAGA!$B15+(365*24/12),DATA.SAGA!$B15+(365*48/12)),"*")</f>
        <v>*</v>
      </c>
      <c r="H10" s="9" t="str">
        <f t="shared" si="0"/>
        <v>*</v>
      </c>
      <c r="I10" s="7" t="str">
        <f>IF(DATA.SAGA!$I15="","*",YEAR(DATA.SAGA!$I15))</f>
        <v>*</v>
      </c>
      <c r="J10" s="9" t="str">
        <f ca="1">IF($D10="Formado",(DATA.SAGA!$I15-DATA.SAGA!$B15)/365*12,
IF(OR($D10="Pré-Inscrito",$D10="Matriculado",$D10="Pré-inscrito"),(TODAY()-DATA.SAGA!$B15)/365*12,"*"))</f>
        <v>*</v>
      </c>
      <c r="K10" s="9" t="str">
        <f t="shared" si="1"/>
        <v>Desligado</v>
      </c>
      <c r="L10" s="9" t="str">
        <f t="shared" si="2"/>
        <v>*</v>
      </c>
      <c r="M10" s="7" t="str">
        <f t="shared" ca="1" si="3"/>
        <v>*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IF(LEFT(DATA.SAGA!$C12,8)="Mestrado","Mestrado",
IF(LEFT(DATA.SAGA!C12,9)="Doutorado","Doutorado",
"Pós-Doutorado"))</f>
        <v>Mestrado</v>
      </c>
      <c r="B11" s="7" t="str">
        <f>DATA.SAGA!$D18</f>
        <v>Jennifer Taborda Silva Penafortes</v>
      </c>
      <c r="C11" s="7" t="str">
        <f>IF(DATA.SAGA!$F18="","Sem orientador",DATA.SAGA!$F18)</f>
        <v>FTO1101 - Agnaldo Lopes</v>
      </c>
      <c r="D11" s="7" t="str">
        <f>DATA.SAGA!$H18</f>
        <v>Formado</v>
      </c>
      <c r="E11" s="7" t="str">
        <f>IF(DATA.SAGA!J18="","*",DATA.SAGA!J18)</f>
        <v>RJ</v>
      </c>
      <c r="F11" s="7">
        <f>YEAR(DATA.SAGA!$B18)</f>
        <v>2010</v>
      </c>
      <c r="G11" s="8" t="str">
        <f>IF(OR($D11="Pré-Inscrito",$D11="Matriculado",$D11="Trancado"),
IF($A11="Mestrado",DATA.SAGA!$B18+(365*24/12),DATA.SAGA!$B18+(365*48/12)),"*")</f>
        <v>*</v>
      </c>
      <c r="H11" s="9" t="str">
        <f t="shared" si="0"/>
        <v>*</v>
      </c>
      <c r="I11" s="7">
        <f>IF(DATA.SAGA!$I18="","*",YEAR(DATA.SAGA!$I18))</f>
        <v>2012</v>
      </c>
      <c r="J11" s="9">
        <f ca="1">IF($D11="Formado",(DATA.SAGA!$I18-DATA.SAGA!$B18)/365*12,
IF(OR($D11="Pré-Inscrito",$D11="Matriculado",$D11="Pré-inscrito"),(TODAY()-DATA.SAGA!$B18)/365*12,"*"))</f>
        <v>23.079452054794523</v>
      </c>
      <c r="K11" s="9" t="str">
        <f t="shared" si="1"/>
        <v>Formado</v>
      </c>
      <c r="L11" s="9">
        <f t="shared" ca="1" si="2"/>
        <v>23.079452054794523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IF(LEFT(DATA.SAGA!$C13,8)="Mestrado","Mestrado",
IF(LEFT(DATA.SAGA!C13,9)="Doutorado","Doutorado",
"Pós-Doutorado"))</f>
        <v>Mestrado</v>
      </c>
      <c r="B12" s="7" t="str">
        <f>DATA.SAGA!$D11</f>
        <v>José Roberto de Abreu Prado Junior</v>
      </c>
      <c r="C12" s="7" t="str">
        <f>IF(DATA.SAGA!$F11="","Sem orientador",DATA.SAGA!$F11)</f>
        <v>FTO1079 - Julio G. Silva</v>
      </c>
      <c r="D12" s="7" t="str">
        <f>DATA.SAGA!$H11</f>
        <v>Formado</v>
      </c>
      <c r="E12" s="7" t="str">
        <f>IF(DATA.SAGA!J11="","*",DATA.SAGA!J11)</f>
        <v>RJ</v>
      </c>
      <c r="F12" s="7">
        <f>YEAR(DATA.SAGA!$B11)</f>
        <v>2010</v>
      </c>
      <c r="G12" s="8" t="str">
        <f>IF(OR($D12="Pré-Inscrito",$D12="Matriculado",$D12="Trancado"),
IF($A12="Mestrado",DATA.SAGA!$B11+(365*24/12),DATA.SAGA!$B11+(365*48/12)),"*")</f>
        <v>*</v>
      </c>
      <c r="H12" s="9" t="str">
        <f t="shared" si="0"/>
        <v>*</v>
      </c>
      <c r="I12" s="7">
        <f>IF(DATA.SAGA!$I11="","*",YEAR(DATA.SAGA!$I11))</f>
        <v>2012</v>
      </c>
      <c r="J12" s="9">
        <f ca="1">IF($D12="Formado",(DATA.SAGA!$I11-DATA.SAGA!$B11)/365*12,
IF(OR($D12="Pré-Inscrito",$D12="Matriculado",$D12="Pré-inscrito"),(TODAY()-DATA.SAGA!$B11)/365*12,"*"))</f>
        <v>34.750684931506854</v>
      </c>
      <c r="K12" s="9" t="str">
        <f t="shared" si="1"/>
        <v>Formado</v>
      </c>
      <c r="L12" s="9">
        <f t="shared" ca="1" si="2"/>
        <v>34.750684931506854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IF(LEFT(DATA.SAGA!$C14,8)="Mestrado","Mestrado",
IF(LEFT(DATA.SAGA!C14,9)="Doutorado","Doutorado",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0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IF(LEFT(DATA.SAGA!$C15,8)="Mestrado","Mestrado",
IF(LEFT(DATA.SAGA!C15,9)="Doutorado","Doutorado",
"Pós-Doutorado"))</f>
        <v>Mestrado</v>
      </c>
      <c r="B14" s="7" t="str">
        <f>DATA.SAGA!$D19</f>
        <v>Marcela Nicácio Medeiros de Oliveira</v>
      </c>
      <c r="C14" s="7" t="str">
        <f>IF(DATA.SAGA!$F19="","Sem orientador",DATA.SAGA!$F19)</f>
        <v>FTO1075 - Sara Menezes</v>
      </c>
      <c r="D14" s="7" t="str">
        <f>DATA.SAGA!$H19</f>
        <v>Formado</v>
      </c>
      <c r="E14" s="7" t="str">
        <f>IF(DATA.SAGA!J19="","*",DATA.SAGA!J19)</f>
        <v>CE</v>
      </c>
      <c r="F14" s="7">
        <f>YEAR(DATA.SAGA!$B19)</f>
        <v>2010</v>
      </c>
      <c r="G14" s="8" t="str">
        <f>IF(OR($D14="Pré-Inscrito",$D14="Matriculado",$D14="Trancado"),
IF($A14="Mestrado",DATA.SAGA!$B19+(365*24/12),DATA.SAGA!$B19+(365*48/12)),"*")</f>
        <v>*</v>
      </c>
      <c r="H14" s="9" t="str">
        <f t="shared" si="0"/>
        <v>*</v>
      </c>
      <c r="I14" s="7">
        <f>IF(DATA.SAGA!$I19="","*",YEAR(DATA.SAGA!$I19))</f>
        <v>2014</v>
      </c>
      <c r="J14" s="9">
        <f ca="1">IF($D14="Formado",(DATA.SAGA!$I19-DATA.SAGA!$B19)/365*12,
IF(OR($D14="Pré-Inscrito",$D14="Matriculado",$D14="Pré-inscrito"),(TODAY()-DATA.SAGA!$B19)/365*12,"*"))</f>
        <v>52.734246575342468</v>
      </c>
      <c r="K14" s="9" t="str">
        <f t="shared" si="1"/>
        <v>Formado</v>
      </c>
      <c r="L14" s="9">
        <f t="shared" ca="1" si="2"/>
        <v>52.734246575342468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IF(LEFT(DATA.SAGA!$C16,8)="Mestrado","Mestrado",
IF(LEFT(DATA.SAGA!C16,9)="Doutorado","Doutorado",
"Pós-Doutorado"))</f>
        <v>Mestrado</v>
      </c>
      <c r="B15" s="7" t="str">
        <f>DATA.SAGA!$D9</f>
        <v>Marcelo Pereira Velloso</v>
      </c>
      <c r="C15" s="7" t="str">
        <f>IF(DATA.SAGA!$F9="","Sem orientador",DATA.SAGA!$F9)</f>
        <v>Sem orientador</v>
      </c>
      <c r="D15" s="7" t="str">
        <f>DATA.SAGA!$H9</f>
        <v>Desligado</v>
      </c>
      <c r="E15" s="7" t="str">
        <f>IF(DATA.SAGA!J9="","*",DATA.SAGA!J9)</f>
        <v>RJ</v>
      </c>
      <c r="F15" s="7">
        <f>YEAR(DATA.SAGA!$B9)</f>
        <v>2010</v>
      </c>
      <c r="G15" s="8" t="str">
        <f>IF(OR($D15="Pré-Inscrito",$D15="Matriculado",$D15="Trancado"),
IF($A15="Mestrado",DATA.SAGA!$B9+(365*24/12),DATA.SAGA!$B9+(365*48/12)),"*")</f>
        <v>*</v>
      </c>
      <c r="H15" s="9" t="str">
        <f t="shared" si="0"/>
        <v>*</v>
      </c>
      <c r="I15" s="7" t="str">
        <f>IF(DATA.SAGA!$I9="","*",YEAR(DATA.SAGA!$I9))</f>
        <v>*</v>
      </c>
      <c r="J15" s="9" t="str">
        <f ca="1">IF($D15="Formado",(DATA.SAGA!$I9-DATA.SAGA!$B9)/365*12,
IF(OR($D15="Pré-Inscrito",$D15="Matriculado",$D15="Pré-inscrito"),(TODAY()-DATA.SAGA!$B9)/365*12,"*"))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IF(LEFT(DATA.SAGA!$C17,8)="Mestrado","Mestrado",
IF(LEFT(DATA.SAGA!C17,9)="Doutorado","Doutorado",
"Pós-Doutorado"))</f>
        <v>Mestrado</v>
      </c>
      <c r="B16" s="7" t="str">
        <f>DATA.SAGA!$D12</f>
        <v>Mariana Toledo Biscaia Raposo Mourão e Lima</v>
      </c>
      <c r="C16" s="7" t="str">
        <f>IF(DATA.SAGA!$F12="","Sem orientador",DATA.SAGA!$F12)</f>
        <v>FTO1085 - Anke Bergmann</v>
      </c>
      <c r="D16" s="7" t="str">
        <f>DATA.SAGA!$H12</f>
        <v>Formado</v>
      </c>
      <c r="E16" s="7" t="str">
        <f>IF(DATA.SAGA!J12="","*",DATA.SAGA!J12)</f>
        <v>RJ</v>
      </c>
      <c r="F16" s="7">
        <f>YEAR(DATA.SAGA!$B12)</f>
        <v>2010</v>
      </c>
      <c r="G16" s="8" t="str">
        <f>IF(OR($D16="Pré-Inscrito",$D16="Matriculado",$D16="Trancado"),
IF($A16="Mestrado",DATA.SAGA!$B12+(365*24/12),DATA.SAGA!$B12+(365*48/12)),"*")</f>
        <v>*</v>
      </c>
      <c r="H16" s="9" t="str">
        <f t="shared" si="0"/>
        <v>*</v>
      </c>
      <c r="I16" s="7">
        <f>IF(DATA.SAGA!$I12="","*",YEAR(DATA.SAGA!$I12))</f>
        <v>2011</v>
      </c>
      <c r="J16" s="9">
        <f ca="1">IF($D16="Formado",(DATA.SAGA!$I12-DATA.SAGA!$B12)/365*12,
IF(OR($D16="Pré-Inscrito",$D16="Matriculado",$D16="Pré-inscrito"),(TODAY()-DATA.SAGA!$B12)/365*12,"*"))</f>
        <v>19.101369863013698</v>
      </c>
      <c r="K16" s="9" t="str">
        <f t="shared" si="1"/>
        <v>Formado</v>
      </c>
      <c r="L16" s="9">
        <f t="shared" ca="1" si="2"/>
        <v>19.101369863013698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IF(LEFT(DATA.SAGA!$C18,8)="Mestrado","Mestrado",
IF(LEFT(DATA.SAGA!C18,9)="Doutorado","Doutorado",
"Pós-Doutorado"))</f>
        <v>Mestrado</v>
      </c>
      <c r="B17" s="7" t="str">
        <f>DATA.SAGA!$D20</f>
        <v>Neysa Laila Xavier Rangel Marques</v>
      </c>
      <c r="C17" s="7" t="str">
        <f>IF(DATA.SAGA!$F20="","Sem orientador",DATA.SAGA!$F20)</f>
        <v>FTO1084 - Cristina Marcia Dias</v>
      </c>
      <c r="D17" s="7" t="str">
        <f>DATA.SAGA!$H20</f>
        <v>Formado</v>
      </c>
      <c r="E17" s="7" t="str">
        <f>IF(DATA.SAGA!J20="","*",DATA.SAGA!J20)</f>
        <v>RJ</v>
      </c>
      <c r="F17" s="7">
        <f>YEAR(DATA.SAGA!$B20)</f>
        <v>2010</v>
      </c>
      <c r="G17" s="8" t="str">
        <f>IF(OR($D17="Pré-Inscrito",$D17="Matriculado",$D17="Trancado"),
IF($A17="Mestrado",DATA.SAGA!$B20+(365*24/12),DATA.SAGA!$B20+(365*48/12)),"*")</f>
        <v>*</v>
      </c>
      <c r="H17" s="9" t="str">
        <f t="shared" si="0"/>
        <v>*</v>
      </c>
      <c r="I17" s="7">
        <f>IF(DATA.SAGA!$I20="","*",YEAR(DATA.SAGA!$I20))</f>
        <v>2012</v>
      </c>
      <c r="J17" s="9">
        <f ca="1">IF($D17="Formado",(DATA.SAGA!$I20-DATA.SAGA!$B20)/365*12,
IF(OR($D17="Pré-Inscrito",$D17="Matriculado",$D17="Pré-inscrito"),(TODAY()-DATA.SAGA!$B20)/365*12,"*"))</f>
        <v>25.150684931506849</v>
      </c>
      <c r="K17" s="9" t="str">
        <f t="shared" si="1"/>
        <v>Formado</v>
      </c>
      <c r="L17" s="9">
        <f t="shared" ca="1" si="2"/>
        <v>25.150684931506849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IF(LEFT(DATA.SAGA!$C19,8)="Mestrado","Mestrado",
IF(LEFT(DATA.SAGA!C19,9)="Doutorado","Doutorado",
"Pós-Doutorado"))</f>
        <v>Mestrado</v>
      </c>
      <c r="B18" s="7" t="str">
        <f>DATA.SAGA!$D10</f>
        <v>Othon Luiz Brum Almeida</v>
      </c>
      <c r="C18" s="7" t="str">
        <f>IF(DATA.SAGA!$F10="","Sem orientador",DATA.SAGA!$F10)</f>
        <v>FTO1133 - Antonio Guilherme</v>
      </c>
      <c r="D18" s="7" t="str">
        <f>DATA.SAGA!$H10</f>
        <v>Formado</v>
      </c>
      <c r="E18" s="7" t="str">
        <f>IF(DATA.SAGA!J10="","*",DATA.SAGA!J10)</f>
        <v>RJ</v>
      </c>
      <c r="F18" s="7">
        <f>YEAR(DATA.SAGA!$B10)</f>
        <v>2010</v>
      </c>
      <c r="G18" s="8" t="str">
        <f>IF(OR($D18="Pré-Inscrito",$D18="Matriculado",$D18="Trancado"),
IF($A18="Mestrado",DATA.SAGA!$B10+(365*24/12),DATA.SAGA!$B10+(365*48/12)),"*")</f>
        <v>*</v>
      </c>
      <c r="H18" s="9" t="str">
        <f t="shared" si="0"/>
        <v>*</v>
      </c>
      <c r="I18" s="7">
        <f>IF(DATA.SAGA!$I10="","*",YEAR(DATA.SAGA!$I10))</f>
        <v>2011</v>
      </c>
      <c r="J18" s="9">
        <f ca="1">IF($D18="Formado",(DATA.SAGA!$I10-DATA.SAGA!$B10)/365*12,
IF(OR($D18="Pré-Inscrito",$D18="Matriculado",$D18="Pré-inscrito"),(TODAY()-DATA.SAGA!$B10)/365*12,"*"))</f>
        <v>22.61917808219178</v>
      </c>
      <c r="K18" s="9" t="str">
        <f t="shared" si="1"/>
        <v>Formado</v>
      </c>
      <c r="L18" s="9">
        <f t="shared" ca="1" si="2"/>
        <v>22.61917808219178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IF(LEFT(DATA.SAGA!$C20,8)="Mestrado","Mestrado",
IF(LEFT(DATA.SAGA!C20,9)="Doutorado","Doutorado",
"Pós-Doutorado"))</f>
        <v>Mestrado</v>
      </c>
      <c r="B19" s="7" t="str">
        <f>DATA.SAGA!$D7</f>
        <v>Patricia Junqueira Ferraz Baracat</v>
      </c>
      <c r="C19" s="7" t="str">
        <f>IF(DATA.SAGA!$F7="","Sem orientador",DATA.SAGA!$F7)</f>
        <v>FTO1096 - Arthur Ferreira</v>
      </c>
      <c r="D19" s="7" t="str">
        <f>DATA.SAGA!$H7</f>
        <v>Formado</v>
      </c>
      <c r="E19" s="7" t="str">
        <f>IF(DATA.SAGA!J7="","*",DATA.SAGA!J7)</f>
        <v>RJ</v>
      </c>
      <c r="F19" s="7">
        <f>YEAR(DATA.SAGA!$B7)</f>
        <v>2010</v>
      </c>
      <c r="G19" s="8" t="str">
        <f>IF(OR($D19="Pré-Inscrito",$D19="Matriculado",$D19="Trancado"),
IF($A19="Mestrado",DATA.SAGA!$B7+(365*24/12),DATA.SAGA!$B7+(365*48/12)),"*")</f>
        <v>*</v>
      </c>
      <c r="H19" s="9" t="str">
        <f t="shared" si="0"/>
        <v>*</v>
      </c>
      <c r="I19" s="7">
        <f>IF(DATA.SAGA!$I7="","*",YEAR(DATA.SAGA!$I7))</f>
        <v>2011</v>
      </c>
      <c r="J19" s="9">
        <f ca="1">IF($D19="Formado",(DATA.SAGA!$I7-DATA.SAGA!$B7)/365*12,
IF(OR($D19="Pré-Inscrito",$D19="Matriculado",$D19="Pré-inscrito"),(TODAY()-DATA.SAGA!$B7)/365*12,"*"))</f>
        <v>21.92876712328767</v>
      </c>
      <c r="K19" s="9" t="str">
        <f t="shared" si="1"/>
        <v>Formado</v>
      </c>
      <c r="L19" s="9">
        <f t="shared" ca="1" si="2"/>
        <v>21.92876712328767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IF(LEFT(DATA.SAGA!$C21,8)="Mestrado","Mestrado",
IF(LEFT(DATA.SAGA!C21,9)="Doutorado","Doutorado",
"Pós-Doutorado"))</f>
        <v>Mestrado</v>
      </c>
      <c r="B20" s="7" t="str">
        <f>DATA.SAGA!$D5</f>
        <v>Raquel de Oliveira Vieira Magalhães</v>
      </c>
      <c r="C20" s="7" t="str">
        <f>IF(DATA.SAGA!$F5="","Sem orientador",DATA.SAGA!$F5)</f>
        <v>FTO1084 - Cristina Marcia Dias</v>
      </c>
      <c r="D20" s="7" t="str">
        <f>DATA.SAGA!$H5</f>
        <v>Formado</v>
      </c>
      <c r="E20" s="7" t="str">
        <f>IF(DATA.SAGA!J5="","*",DATA.SAGA!J5)</f>
        <v>RJ</v>
      </c>
      <c r="F20" s="7">
        <f>YEAR(DATA.SAGA!$B5)</f>
        <v>2010</v>
      </c>
      <c r="G20" s="8" t="str">
        <f>IF(OR($D20="Pré-Inscrito",$D20="Matriculado",$D20="Trancado"),
IF($A20="Mestrado",DATA.SAGA!$B5+(365*24/12),DATA.SAGA!$B5+(365*48/12)),"*")</f>
        <v>*</v>
      </c>
      <c r="H20" s="9" t="str">
        <f t="shared" si="0"/>
        <v>*</v>
      </c>
      <c r="I20" s="7">
        <f>IF(DATA.SAGA!$I5="","*",YEAR(DATA.SAGA!$I5))</f>
        <v>2011</v>
      </c>
      <c r="J20" s="9">
        <f ca="1">IF($D20="Formado",(DATA.SAGA!$I5-DATA.SAGA!$B5)/365*12,
IF(OR($D20="Pré-Inscrito",$D20="Matriculado",$D20="Pré-inscrito"),(TODAY()-DATA.SAGA!$B5)/365*12,"*"))</f>
        <v>22.75068493150685</v>
      </c>
      <c r="K20" s="9" t="str">
        <f t="shared" si="1"/>
        <v>Formado</v>
      </c>
      <c r="L20" s="9">
        <f t="shared" ca="1" si="2"/>
        <v>22.75068493150685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IF(LEFT(DATA.SAGA!$C22,8)="Mestrado","Mestrado",
IF(LEFT(DATA.SAGA!C22,9)="Doutorado","Doutorado",
"Pós-Doutorado"))</f>
        <v>Mestrado</v>
      </c>
      <c r="B21" s="7" t="str">
        <f>DATA.SAGA!$D39</f>
        <v>Elaine Aparecida Pedrozo Azevêdo</v>
      </c>
      <c r="C21" s="7" t="str">
        <f>IF(DATA.SAGA!$F39="","Sem orientador",DATA.SAGA!$F39)</f>
        <v>FTO1084 - Cristina Marcia Dias</v>
      </c>
      <c r="D21" s="7" t="str">
        <f>DATA.SAGA!$H39</f>
        <v>Formado</v>
      </c>
      <c r="E21" s="7" t="str">
        <f>IF(DATA.SAGA!J39="","*",DATA.SAGA!J39)</f>
        <v>RJ</v>
      </c>
      <c r="F21" s="7">
        <f>YEAR(DATA.SAGA!$B39)</f>
        <v>2012</v>
      </c>
      <c r="G21" s="8" t="str">
        <f>IF(OR($D21="Pré-Inscrito",$D21="Matriculado",$D21="Trancado"),
IF($A21="Mestrado",DATA.SAGA!$B39+(365*24/12),DATA.SAGA!$B39+(365*48/12)),"*")</f>
        <v>*</v>
      </c>
      <c r="H21" s="9" t="str">
        <f t="shared" si="0"/>
        <v>*</v>
      </c>
      <c r="I21" s="7">
        <f>IF(DATA.SAGA!$I39="","*",YEAR(DATA.SAGA!$I39))</f>
        <v>2014</v>
      </c>
      <c r="J21" s="9">
        <f ca="1">IF($D21="Formado",(DATA.SAGA!$I39-DATA.SAGA!$B39)/365*12,
IF(OR($D21="Pré-Inscrito",$D21="Matriculado",$D21="Pré-inscrito"),(TODAY()-DATA.SAGA!$B39)/365*12,"*"))</f>
        <v>25.052054794520551</v>
      </c>
      <c r="K21" s="9" t="str">
        <f t="shared" si="1"/>
        <v>Formado</v>
      </c>
      <c r="L21" s="9">
        <f t="shared" ca="1" si="2"/>
        <v>25.052054794520551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IF(LEFT(DATA.SAGA!$C23,8)="Mestrado","Mestrado",
IF(LEFT(DATA.SAGA!C23,9)="Doutorado","Doutorado",
"Pós-Doutorado"))</f>
        <v>Mestrado</v>
      </c>
      <c r="B22" s="7" t="str">
        <f>DATA.SAGA!$D43</f>
        <v>Débora Pedroza Guedes da Silva</v>
      </c>
      <c r="C22" s="7" t="str">
        <f>IF(DATA.SAGA!$F43="","Sem orientador",DATA.SAGA!$F43)</f>
        <v>FTO1101 - Agnaldo Lopes</v>
      </c>
      <c r="D22" s="7" t="str">
        <f>DATA.SAGA!$H43</f>
        <v>Formado</v>
      </c>
      <c r="E22" s="7" t="str">
        <f>IF(DATA.SAGA!J43="","*",DATA.SAGA!J43)</f>
        <v>RJ</v>
      </c>
      <c r="F22" s="7">
        <f>YEAR(DATA.SAGA!$B43)</f>
        <v>2012</v>
      </c>
      <c r="G22" s="8" t="str">
        <f>IF(OR($D22="Pré-Inscrito",$D22="Matriculado",$D22="Trancado"),
IF($A22="Mestrado",DATA.SAGA!$B43+(365*24/12),DATA.SAGA!$B43+(365*48/12)),"*")</f>
        <v>*</v>
      </c>
      <c r="H22" s="9" t="str">
        <f t="shared" si="0"/>
        <v>*</v>
      </c>
      <c r="I22" s="7">
        <f>IF(DATA.SAGA!$I43="","*",YEAR(DATA.SAGA!$I43))</f>
        <v>2013</v>
      </c>
      <c r="J22" s="9">
        <f ca="1">IF($D22="Formado",(DATA.SAGA!$I43-DATA.SAGA!$B43)/365*12,
IF(OR($D22="Pré-Inscrito",$D22="Matriculado",$D22="Pré-inscrito"),(TODAY()-DATA.SAGA!$B43)/365*12,"*"))</f>
        <v>21.008219178082193</v>
      </c>
      <c r="K22" s="9" t="str">
        <f t="shared" si="1"/>
        <v>Formado</v>
      </c>
      <c r="L22" s="9">
        <f t="shared" ca="1" si="2"/>
        <v>21.008219178082193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IF(LEFT(DATA.SAGA!$C24,8)="Mestrado","Mestrado",
IF(LEFT(DATA.SAGA!C24,9)="Doutorado","Doutorado",
"Pós-Doutorado"))</f>
        <v>Mestrado</v>
      </c>
      <c r="B23" s="7" t="str">
        <f>DATA.SAGA!$D28</f>
        <v>Vanessa Joaquim Ribeiro Moço</v>
      </c>
      <c r="C23" s="7" t="str">
        <f>IF(DATA.SAGA!$F28="","Sem orientador",DATA.SAGA!$F28)</f>
        <v>FTO1083 - Fernando Silva</v>
      </c>
      <c r="D23" s="7" t="str">
        <f>DATA.SAGA!$H28</f>
        <v>Formado</v>
      </c>
      <c r="E23" s="7" t="str">
        <f>IF(DATA.SAGA!J28="","*",DATA.SAGA!J28)</f>
        <v>RJ</v>
      </c>
      <c r="F23" s="7">
        <f>YEAR(DATA.SAGA!$B28)</f>
        <v>2011</v>
      </c>
      <c r="G23" s="8" t="str">
        <f>IF(OR($D23="Pré-Inscrito",$D23="Matriculado",$D23="Trancado"),
IF($A23="Mestrado",DATA.SAGA!$B28+(365*24/12),DATA.SAGA!$B28+(365*48/12)),"*")</f>
        <v>*</v>
      </c>
      <c r="H23" s="9" t="str">
        <f t="shared" si="0"/>
        <v>*</v>
      </c>
      <c r="I23" s="7">
        <f>IF(DATA.SAGA!$I28="","*",YEAR(DATA.SAGA!$I28))</f>
        <v>2012</v>
      </c>
      <c r="J23" s="9">
        <f ca="1">IF($D23="Formado",(DATA.SAGA!$I28-DATA.SAGA!$B28)/365*12,
IF(OR($D23="Pré-Inscrito",$D23="Matriculado",$D23="Pré-inscrito"),(TODAY()-DATA.SAGA!$B28)/365*12,"*"))</f>
        <v>22.027397260273972</v>
      </c>
      <c r="K23" s="9" t="str">
        <f t="shared" si="1"/>
        <v>Formado</v>
      </c>
      <c r="L23" s="9">
        <f t="shared" ca="1" si="2"/>
        <v>22.027397260273972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IF(LEFT(DATA.SAGA!$C25,8)="Mestrado","Mestrado",
IF(LEFT(DATA.SAGA!C25,9)="Doutorado","Doutorado",
"Pós-Doutorado"))</f>
        <v>Mestrado</v>
      </c>
      <c r="B24" s="7" t="str">
        <f>DATA.SAGA!$D35</f>
        <v>Rodrigo de Assis Ramos</v>
      </c>
      <c r="C24" s="7" t="str">
        <f>IF(DATA.SAGA!$F35="","Sem orientador",DATA.SAGA!$F35)</f>
        <v>FTO1096 - Arthur Ferreira</v>
      </c>
      <c r="D24" s="7" t="str">
        <f>DATA.SAGA!$H35</f>
        <v>Formado</v>
      </c>
      <c r="E24" s="7" t="str">
        <f>IF(DATA.SAGA!J35="","*",DATA.SAGA!J35)</f>
        <v>RJ</v>
      </c>
      <c r="F24" s="7">
        <f>YEAR(DATA.SAGA!$B35)</f>
        <v>2011</v>
      </c>
      <c r="G24" s="8" t="str">
        <f>IF(OR($D24="Pré-Inscrito",$D24="Matriculado",$D24="Trancado"),
IF($A24="Mestrado",DATA.SAGA!$B35+(365*24/12),DATA.SAGA!$B35+(365*48/12)),"*")</f>
        <v>*</v>
      </c>
      <c r="H24" s="9" t="str">
        <f t="shared" si="0"/>
        <v>*</v>
      </c>
      <c r="I24" s="7">
        <f>IF(DATA.SAGA!$I35="","*",YEAR(DATA.SAGA!$I35))</f>
        <v>2013</v>
      </c>
      <c r="J24" s="9">
        <f ca="1">IF($D24="Formado",(DATA.SAGA!$I35-DATA.SAGA!$B35)/365*12,
IF(OR($D24="Pré-Inscrito",$D24="Matriculado",$D24="Pré-inscrito"),(TODAY()-DATA.SAGA!$B35)/365*12,"*"))</f>
        <v>23.671232876712327</v>
      </c>
      <c r="K24" s="9" t="str">
        <f t="shared" si="1"/>
        <v>Formado</v>
      </c>
      <c r="L24" s="9">
        <f t="shared" ca="1" si="2"/>
        <v>23.671232876712327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IF(LEFT(DATA.SAGA!$C26,8)="Mestrado","Mestrado",
IF(LEFT(DATA.SAGA!C26,9)="Doutorado","Doutorado",
"Pós-Doutorado"))</f>
        <v>Mestrado</v>
      </c>
      <c r="B25" s="7" t="str">
        <f>DATA.SAGA!$D24</f>
        <v>Fellipe Machado Portela</v>
      </c>
      <c r="C25" s="7" t="str">
        <f>IF(DATA.SAGA!$F24="","Sem orientador",DATA.SAGA!$F24)</f>
        <v>FTO1096 - Arthur Ferreira</v>
      </c>
      <c r="D25" s="7" t="str">
        <f>DATA.SAGA!$H24</f>
        <v>Formado</v>
      </c>
      <c r="E25" s="7" t="str">
        <f>IF(DATA.SAGA!J24="","*",DATA.SAGA!J24)</f>
        <v>RJ</v>
      </c>
      <c r="F25" s="7">
        <f>YEAR(DATA.SAGA!$B24)</f>
        <v>2011</v>
      </c>
      <c r="G25" s="8" t="str">
        <f>IF(OR($D25="Pré-Inscrito",$D25="Matriculado",$D25="Trancado"),
IF($A25="Mestrado",DATA.SAGA!$B24+(365*24/12),DATA.SAGA!$B24+(365*48/12)),"*")</f>
        <v>*</v>
      </c>
      <c r="H25" s="9" t="str">
        <f t="shared" si="0"/>
        <v>*</v>
      </c>
      <c r="I25" s="7">
        <f>IF(DATA.SAGA!$I24="","*",YEAR(DATA.SAGA!$I24))</f>
        <v>2012</v>
      </c>
      <c r="J25" s="9">
        <f ca="1">IF($D25="Formado",(DATA.SAGA!$I24-DATA.SAGA!$B24)/365*12,
IF(OR($D25="Pré-Inscrito",$D25="Matriculado",$D25="Pré-inscrito"),(TODAY()-DATA.SAGA!$B24)/365*12,"*"))</f>
        <v>21.764383561643836</v>
      </c>
      <c r="K25" s="9" t="str">
        <f t="shared" si="1"/>
        <v>Formado</v>
      </c>
      <c r="L25" s="9">
        <f t="shared" ca="1" si="2"/>
        <v>21.764383561643836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IF(LEFT(DATA.SAGA!$C27,8)="Mestrado","Mestrado",
IF(LEFT(DATA.SAGA!C27,9)="Doutorado","Doutorado",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0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IF(LEFT(DATA.SAGA!$C28,8)="Mestrado","Mestrado",
IF(LEFT(DATA.SAGA!C28,9)="Doutorado","Doutorado",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0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IF(LEFT(DATA.SAGA!$C29,8)="Mestrado","Mestrado",
IF(LEFT(DATA.SAGA!C29,9)="Doutorado","Doutorado",
"Pós-Doutorado"))</f>
        <v>Mestrado</v>
      </c>
      <c r="B28" s="7" t="str">
        <f>DATA.SAGA!$D23</f>
        <v>Giselly Machuk Fernandes</v>
      </c>
      <c r="C28" s="7" t="str">
        <f>IF(DATA.SAGA!$F23="","Sem orientador",DATA.SAGA!$F23)</f>
        <v>FTO1084 - Cristina Marcia Dias</v>
      </c>
      <c r="D28" s="7" t="str">
        <f>DATA.SAGA!$H23</f>
        <v>Formado</v>
      </c>
      <c r="E28" s="7" t="str">
        <f>IF(DATA.SAGA!J23="","*",DATA.SAGA!J23)</f>
        <v>RJ</v>
      </c>
      <c r="F28" s="7">
        <f>YEAR(DATA.SAGA!$B23)</f>
        <v>2011</v>
      </c>
      <c r="G28" s="8" t="str">
        <f>IF(OR($D28="Pré-Inscrito",$D28="Matriculado",$D28="Trancado"),
IF($A28="Mestrado",DATA.SAGA!$B23+(365*24/12),DATA.SAGA!$B23+(365*48/12)),"*")</f>
        <v>*</v>
      </c>
      <c r="H28" s="9" t="str">
        <f t="shared" si="0"/>
        <v>*</v>
      </c>
      <c r="I28" s="7">
        <f>IF(DATA.SAGA!$I23="","*",YEAR(DATA.SAGA!$I23))</f>
        <v>2013</v>
      </c>
      <c r="J28" s="9">
        <f ca="1">IF($D28="Formado",(DATA.SAGA!$I23-DATA.SAGA!$B23)/365*12,
IF(OR($D28="Pré-Inscrito",$D28="Matriculado",$D28="Pré-inscrito"),(TODAY()-DATA.SAGA!$B23)/365*12,"*"))</f>
        <v>23.375342465753427</v>
      </c>
      <c r="K28" s="9" t="str">
        <f t="shared" si="1"/>
        <v>Formado</v>
      </c>
      <c r="L28" s="9">
        <f t="shared" ca="1" si="2"/>
        <v>23.375342465753427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IF(LEFT(DATA.SAGA!$C30,8)="Mestrado","Mestrado",
IF(LEFT(DATA.SAGA!C30,9)="Doutorado","Doutorado",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0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IF(LEFT(DATA.SAGA!$C31,8)="Mestrado","Mestrado",
IF(LEFT(DATA.SAGA!C31,9)="Doutorado","Doutorado",
"Pós-Doutorado"))</f>
        <v>Mestrado</v>
      </c>
      <c r="B30" s="7" t="str">
        <f>DATA.SAGA!$D33</f>
        <v>Fabiano Moura Dias</v>
      </c>
      <c r="C30" s="7" t="str">
        <f>IF(DATA.SAGA!$F33="","Sem orientador",DATA.SAGA!$F33)</f>
        <v>EDF1069 - Miriam R. Mainenti</v>
      </c>
      <c r="D30" s="7" t="str">
        <f>DATA.SAGA!$H33</f>
        <v>Formado</v>
      </c>
      <c r="E30" s="7" t="str">
        <f>IF(DATA.SAGA!J33="","*",DATA.SAGA!J33)</f>
        <v>ES</v>
      </c>
      <c r="F30" s="7">
        <f>YEAR(DATA.SAGA!$B33)</f>
        <v>2011</v>
      </c>
      <c r="G30" s="8" t="str">
        <f>IF(OR($D30="Pré-Inscrito",$D30="Matriculado",$D30="Trancado"),
IF($A30="Mestrado",DATA.SAGA!$B33+(365*24/12),DATA.SAGA!$B33+(365*48/12)),"*")</f>
        <v>*</v>
      </c>
      <c r="H30" s="9" t="str">
        <f t="shared" si="0"/>
        <v>*</v>
      </c>
      <c r="I30" s="7">
        <f>IF(DATA.SAGA!$I33="","*",YEAR(DATA.SAGA!$I33))</f>
        <v>2013</v>
      </c>
      <c r="J30" s="9">
        <f ca="1">IF($D30="Formado",(DATA.SAGA!$I33-DATA.SAGA!$B33)/365*12,
IF(OR($D30="Pré-Inscrito",$D30="Matriculado",$D30="Pré-inscrito"),(TODAY()-DATA.SAGA!$B33)/365*12,"*"))</f>
        <v>26.005479452054793</v>
      </c>
      <c r="K30" s="9" t="str">
        <f t="shared" si="1"/>
        <v>Formado</v>
      </c>
      <c r="L30" s="9">
        <f t="shared" ca="1" si="2"/>
        <v>26.005479452054793</v>
      </c>
      <c r="M30" s="7" t="str">
        <f t="shared" ca="1" si="3"/>
        <v>Egresso &gt; 5 anos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IF(LEFT(DATA.SAGA!$C32,8)="Mestrado","Mestrado",
IF(LEFT(DATA.SAGA!C32,9)="Doutorado","Doutorado",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0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IF(LEFT(DATA.SAGA!$C33,8)="Mestrado","Mestrado",
IF(LEFT(DATA.SAGA!C33,9)="Doutorado","Doutorado",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0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IF(LEFT(DATA.SAGA!$C34,8)="Mestrado","Mestrado",
IF(LEFT(DATA.SAGA!C34,9)="Doutorado","Doutorado",
"Pós-Doutorado"))</f>
        <v>Mestrado</v>
      </c>
      <c r="B33" s="7" t="str">
        <f>DATA.SAGA!$D42</f>
        <v>Marcus Vinicius da Silveira Lanza</v>
      </c>
      <c r="C33" s="7" t="str">
        <f>IF(DATA.SAGA!$F42="","Sem orientador",DATA.SAGA!$F42)</f>
        <v>FTO1085 - Anke Bergmann</v>
      </c>
      <c r="D33" s="7" t="str">
        <f>DATA.SAGA!$H42</f>
        <v>Formado</v>
      </c>
      <c r="E33" s="7" t="str">
        <f>IF(DATA.SAGA!J42="","*",DATA.SAGA!J42)</f>
        <v>RJ</v>
      </c>
      <c r="F33" s="7">
        <f>YEAR(DATA.SAGA!$B42)</f>
        <v>2012</v>
      </c>
      <c r="G33" s="8" t="str">
        <f>IF(OR($D33="Pré-Inscrito",$D33="Matriculado",$D33="Trancado"),
IF($A33="Mestrado",DATA.SAGA!$B42+(365*24/12),DATA.SAGA!$B42+(365*48/12)),"*")</f>
        <v>*</v>
      </c>
      <c r="H33" s="9" t="str">
        <f t="shared" si="0"/>
        <v>*</v>
      </c>
      <c r="I33" s="7">
        <f>IF(DATA.SAGA!$I42="","*",YEAR(DATA.SAGA!$I42))</f>
        <v>2014</v>
      </c>
      <c r="J33" s="9">
        <f ca="1">IF($D33="Formado",(DATA.SAGA!$I42-DATA.SAGA!$B42)/365*12,
IF(OR($D33="Pré-Inscrito",$D33="Matriculado",$D33="Pré-inscrito"),(TODAY()-DATA.SAGA!$B42)/365*12,"*"))</f>
        <v>31.068493150684933</v>
      </c>
      <c r="K33" s="9" t="str">
        <f t="shared" si="1"/>
        <v>Formado</v>
      </c>
      <c r="L33" s="9">
        <f t="shared" ca="1" si="2"/>
        <v>31.068493150684933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IF(LEFT(DATA.SAGA!$C35,8)="Mestrado","Mestrado",
IF(LEFT(DATA.SAGA!C35,9)="Doutorado","Doutorado",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0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IF(LEFT(DATA.SAGA!$C36,8)="Mestrado","Mestrado",
IF(LEFT(DATA.SAGA!C36,9)="Doutorado","Doutorado",
"Pós-Doutorado"))</f>
        <v>Mestrado</v>
      </c>
      <c r="B35" s="7" t="str">
        <f>DATA.SAGA!$D37</f>
        <v>Bruna Krawczyk</v>
      </c>
      <c r="C35" s="7" t="str">
        <f>IF(DATA.SAGA!$F37="","Sem orientador",DATA.SAGA!$F37)</f>
        <v>FTO1133 - Antonio Guilherme</v>
      </c>
      <c r="D35" s="7" t="str">
        <f>DATA.SAGA!$H37</f>
        <v>Formado</v>
      </c>
      <c r="E35" s="7" t="str">
        <f>IF(DATA.SAGA!J37="","*",DATA.SAGA!J37)</f>
        <v>RJ</v>
      </c>
      <c r="F35" s="7">
        <f>YEAR(DATA.SAGA!$B37)</f>
        <v>2011</v>
      </c>
      <c r="G35" s="8" t="str">
        <f>IF(OR($D35="Pré-Inscrito",$D35="Matriculado",$D35="Trancado"),
IF($A35="Mestrado",DATA.SAGA!$B37+(365*24/12),DATA.SAGA!$B37+(365*48/12)),"*")</f>
        <v>*</v>
      </c>
      <c r="H35" s="9" t="str">
        <f t="shared" si="0"/>
        <v>*</v>
      </c>
      <c r="I35" s="7">
        <f>IF(DATA.SAGA!$I37="","*",YEAR(DATA.SAGA!$I37))</f>
        <v>2013</v>
      </c>
      <c r="J35" s="9">
        <f ca="1">IF($D35="Formado",(DATA.SAGA!$I37-DATA.SAGA!$B37)/365*12,
IF(OR($D35="Pré-Inscrito",$D35="Matriculado",$D35="Pré-inscrito"),(TODAY()-DATA.SAGA!$B37)/365*12,"*"))</f>
        <v>24.526027397260272</v>
      </c>
      <c r="K35" s="9" t="str">
        <f t="shared" si="1"/>
        <v>Formado</v>
      </c>
      <c r="L35" s="9">
        <f t="shared" ca="1" si="2"/>
        <v>24.526027397260272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IF(LEFT(DATA.SAGA!$C37,8)="Mestrado","Mestrado",
IF(LEFT(DATA.SAGA!C37,9)="Doutorado","Doutorado",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0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IF(LEFT(DATA.SAGA!$C38,8)="Mestrado","Mestrado",
IF(LEFT(DATA.SAGA!C38,9)="Doutorado","Doutorado",
"Pós-Doutorado"))</f>
        <v>Mestrado</v>
      </c>
      <c r="B37" s="7" t="str">
        <f>DATA.SAGA!$D25</f>
        <v>Thiago Rebello da Veiga</v>
      </c>
      <c r="C37" s="7" t="str">
        <f>IF(DATA.SAGA!$F25="","Sem orientador",DATA.SAGA!$F25)</f>
        <v>FTO1079 - Julio G. Silva</v>
      </c>
      <c r="D37" s="7" t="str">
        <f>DATA.SAGA!$H25</f>
        <v>Formado</v>
      </c>
      <c r="E37" s="7" t="str">
        <f>IF(DATA.SAGA!J25="","*",DATA.SAGA!J25)</f>
        <v>RJ</v>
      </c>
      <c r="F37" s="7">
        <f>YEAR(DATA.SAGA!$B25)</f>
        <v>2011</v>
      </c>
      <c r="G37" s="8" t="str">
        <f>IF(OR($D37="Pré-Inscrito",$D37="Matriculado",$D37="Trancado"),
IF($A37="Mestrado",DATA.SAGA!$B25+(365*24/12),DATA.SAGA!$B25+(365*48/12)),"*")</f>
        <v>*</v>
      </c>
      <c r="H37" s="9" t="str">
        <f t="shared" si="0"/>
        <v>*</v>
      </c>
      <c r="I37" s="7">
        <f>IF(DATA.SAGA!$I25="","*",YEAR(DATA.SAGA!$I25))</f>
        <v>2013</v>
      </c>
      <c r="J37" s="9">
        <f ca="1">IF($D37="Formado",(DATA.SAGA!$I25-DATA.SAGA!$B25)/365*12,
IF(OR($D37="Pré-Inscrito",$D37="Matriculado",$D37="Pré-inscrito"),(TODAY()-DATA.SAGA!$B25)/365*12,"*"))</f>
        <v>23.671232876712327</v>
      </c>
      <c r="K37" s="9" t="str">
        <f t="shared" si="1"/>
        <v>Formado</v>
      </c>
      <c r="L37" s="9">
        <f t="shared" ca="1" si="2"/>
        <v>23.671232876712327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IF(LEFT(DATA.SAGA!$C39,8)="Mestrado","Mestrado",
IF(LEFT(DATA.SAGA!C39,9)="Doutorado","Doutorado",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0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IF(LEFT(DATA.SAGA!$C40,8)="Mestrado","Mestrado",
IF(LEFT(DATA.SAGA!C40,9)="Doutorado","Doutorado",
"Pós-Doutorado"))</f>
        <v>Mestrado</v>
      </c>
      <c r="B39" s="7" t="str">
        <f>DATA.SAGA!$D30</f>
        <v>Diego Matos Galvão de Barros</v>
      </c>
      <c r="C39" s="7" t="str">
        <f>IF(DATA.SAGA!$F30="","Sem orientador",DATA.SAGA!$F30)</f>
        <v>Sem orientador</v>
      </c>
      <c r="D39" s="7" t="str">
        <f>DATA.SAGA!$H30</f>
        <v>Desligado</v>
      </c>
      <c r="E39" s="7" t="str">
        <f>IF(DATA.SAGA!J30="","*",DATA.SAGA!J30)</f>
        <v>RJ</v>
      </c>
      <c r="F39" s="7">
        <f>YEAR(DATA.SAGA!$B30)</f>
        <v>2011</v>
      </c>
      <c r="G39" s="8" t="str">
        <f>IF(OR($D39="Pré-Inscrito",$D39="Matriculado",$D39="Trancado"),
IF($A39="Mestrado",DATA.SAGA!$B30+(365*24/12),DATA.SAGA!$B30+(365*48/12)),"*")</f>
        <v>*</v>
      </c>
      <c r="H39" s="9" t="str">
        <f t="shared" si="0"/>
        <v>*</v>
      </c>
      <c r="I39" s="7" t="str">
        <f>IF(DATA.SAGA!$I30="","*",YEAR(DATA.SAGA!$I30))</f>
        <v>*</v>
      </c>
      <c r="J39" s="9" t="str">
        <f ca="1">IF($D39="Formado",(DATA.SAGA!$I30-DATA.SAGA!$B30)/365*12,
IF(OR($D39="Pré-Inscrito",$D39="Matriculado",$D39="Pré-inscrito"),(TODAY()-DATA.SAGA!$B30)/365*12,"*"))</f>
        <v>*</v>
      </c>
      <c r="K39" s="9" t="str">
        <f t="shared" si="1"/>
        <v>Desligado</v>
      </c>
      <c r="L39" s="9" t="str">
        <f t="shared" si="2"/>
        <v>*</v>
      </c>
      <c r="M39" s="7" t="str">
        <f t="shared" ca="1" si="3"/>
        <v>*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IF(LEFT(DATA.SAGA!$C41,8)="Mestrado","Mestrado",
IF(LEFT(DATA.SAGA!C41,9)="Doutorado","Doutorado",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0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IF(LEFT(DATA.SAGA!$C42,8)="Mestrado","Mestrado",
IF(LEFT(DATA.SAGA!C42,9)="Doutorado","Doutorado",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0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IF(LEFT(DATA.SAGA!$C43,8)="Mestrado","Mestrado",
IF(LEFT(DATA.SAGA!C43,9)="Doutorado","Doutorado",
"Pós-Doutorado"))</f>
        <v>Mestrado</v>
      </c>
      <c r="B42" s="7" t="str">
        <f>DATA.SAGA!$D22</f>
        <v>Vívian Pinto de Almeida</v>
      </c>
      <c r="C42" s="7" t="str">
        <f>IF(DATA.SAGA!$F22="","Sem orientador",DATA.SAGA!$F22)</f>
        <v>FTO1101 - Agnaldo Lopes</v>
      </c>
      <c r="D42" s="7" t="str">
        <f>DATA.SAGA!$H22</f>
        <v>Formado</v>
      </c>
      <c r="E42" s="7" t="str">
        <f>IF(DATA.SAGA!J22="","*",DATA.SAGA!J22)</f>
        <v>RJ</v>
      </c>
      <c r="F42" s="7">
        <f>YEAR(DATA.SAGA!$B22)</f>
        <v>2011</v>
      </c>
      <c r="G42" s="8" t="str">
        <f>IF(OR($D42="Pré-Inscrito",$D42="Matriculado",$D42="Trancado"),
IF($A42="Mestrado",DATA.SAGA!$B22+(365*24/12),DATA.SAGA!$B22+(365*48/12)),"*")</f>
        <v>*</v>
      </c>
      <c r="H42" s="9" t="str">
        <f t="shared" si="0"/>
        <v>*</v>
      </c>
      <c r="I42" s="7">
        <f>IF(DATA.SAGA!$I22="","*",YEAR(DATA.SAGA!$I22))</f>
        <v>2012</v>
      </c>
      <c r="J42" s="9">
        <f ca="1">IF($D42="Formado",(DATA.SAGA!$I22-DATA.SAGA!$B22)/365*12,
IF(OR($D42="Pré-Inscrito",$D42="Matriculado",$D42="Pré-inscrito"),(TODAY()-DATA.SAGA!$B22)/365*12,"*"))</f>
        <v>21.6</v>
      </c>
      <c r="K42" s="9" t="str">
        <f t="shared" si="1"/>
        <v>Formado</v>
      </c>
      <c r="L42" s="9">
        <f t="shared" ca="1" si="2"/>
        <v>21.6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IF(LEFT(DATA.SAGA!$C44,8)="Mestrado","Mestrado",
IF(LEFT(DATA.SAGA!C44,9)="Doutorado","Doutorado",
"Pós-Doutorado"))</f>
        <v>Mestrado</v>
      </c>
      <c r="B43" s="7" t="str">
        <f>DATA.SAGA!$D21</f>
        <v>Wagner Teixeira dos Santos</v>
      </c>
      <c r="C43" s="7" t="str">
        <f>IF(DATA.SAGA!$F21="","Sem orientador",DATA.SAGA!$F21)</f>
        <v>EDF1069 - Miriam R. Mainenti</v>
      </c>
      <c r="D43" s="7" t="str">
        <f>DATA.SAGA!$H21</f>
        <v>Formado</v>
      </c>
      <c r="E43" s="7" t="str">
        <f>IF(DATA.SAGA!J21="","*",DATA.SAGA!J21)</f>
        <v>*</v>
      </c>
      <c r="F43" s="7">
        <f>YEAR(DATA.SAGA!$B21)</f>
        <v>2011</v>
      </c>
      <c r="G43" s="8" t="str">
        <f>IF(OR($D43="Pré-Inscrito",$D43="Matriculado",$D43="Trancado"),
IF($A43="Mestrado",DATA.SAGA!$B21+(365*24/12),DATA.SAGA!$B21+(365*48/12)),"*")</f>
        <v>*</v>
      </c>
      <c r="H43" s="9" t="str">
        <f t="shared" si="0"/>
        <v>*</v>
      </c>
      <c r="I43" s="7">
        <f>IF(DATA.SAGA!$I21="","*",YEAR(DATA.SAGA!$I21))</f>
        <v>2012</v>
      </c>
      <c r="J43" s="9">
        <f ca="1">IF($D43="Formado",(DATA.SAGA!$I21-DATA.SAGA!$B21)/365*12,
IF(OR($D43="Pré-Inscrito",$D43="Matriculado",$D43="Pré-inscrito"),(TODAY()-DATA.SAGA!$B21)/365*12,"*"))</f>
        <v>22.487671232876714</v>
      </c>
      <c r="K43" s="9" t="str">
        <f t="shared" si="1"/>
        <v>Formado</v>
      </c>
      <c r="L43" s="9">
        <f t="shared" ca="1" si="2"/>
        <v>22.487671232876714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IF(LEFT(DATA.SAGA!$C45,8)="Mestrado","Mestrado",
IF(LEFT(DATA.SAGA!C45,9)="Doutorado","Doutorado",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ref="H44:H66" si="5">IF(OR($D44="Pré-Inscrito",$D44="Matriculado"),_xlfn.CONCAT(YEAR(G44),"-",IF(MONTH(G44)&lt;=6,1,2)),"*")</f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ref="K44:K256" si="6">IF($D44="Formado",$D44,
IF(OR($D44="Abandono",$D44="Desligado",$D44="Jubilado",$D44="Trancado",$D44="Titulado",$D44="Externo",$D44="Cancelado",$D44="Upgrade"),$D44,
IF($A44="Mestrado",IF($J44&lt;=18,$D44,IF($J44&lt;=24,"Defesa imediata",IF($J44&lt;=36,"Defesa EM ATRASO","JUBILAR"))),
IF($J44&lt;=42,$D44,IF($J44&lt;=48,"Defesa imediata",IF($J44&lt;=60,"Defesa EM ATRASO","JUBILAR"))))))</f>
        <v>Formado</v>
      </c>
      <c r="L44" s="9">
        <f t="shared" ref="L44:L256" ca="1" si="7">IFERROR(VALUE(IF($K44="Formado",$J44,"")),"*")</f>
        <v>22.356164383561641</v>
      </c>
      <c r="M44" s="7" t="str">
        <f t="shared" ref="M44:M256" ca="1" si="8">IF($I44="*","*",
IF(YEAR(TODAY())-$I44&lt;6,"Egresso","Egresso &gt; 5 anos"))</f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IF(LEFT(DATA.SAGA!$C46,8)="Mestrado","Mestrado",
IF(LEFT(DATA.SAGA!C46,9)="Doutorado","Doutorado",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6"/>
        <v>Formado</v>
      </c>
      <c r="L45" s="9">
        <f t="shared" ca="1" si="7"/>
        <v>29.950684931506849</v>
      </c>
      <c r="M45" s="7" t="str">
        <f t="shared" ca="1" si="8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IF(LEFT(DATA.SAGA!$C47,8)="Mestrado","Mestrado",
IF(LEFT(DATA.SAGA!C47,9)="Doutorado","Doutorado",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6"/>
        <v>Formado</v>
      </c>
      <c r="L46" s="9">
        <f t="shared" ca="1" si="7"/>
        <v>25.084931506849315</v>
      </c>
      <c r="M46" s="7" t="str">
        <f t="shared" ca="1" si="8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IF(LEFT(DATA.SAGA!$C48,8)="Mestrado","Mestrado",
IF(LEFT(DATA.SAGA!C48,9)="Doutorado","Doutorado",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6"/>
        <v>Desligado</v>
      </c>
      <c r="L47" s="9" t="str">
        <f t="shared" si="7"/>
        <v>*</v>
      </c>
      <c r="M47" s="7" t="str">
        <f t="shared" ca="1" si="8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IF(LEFT(DATA.SAGA!$C49,8)="Mestrado","Mestrado",
IF(LEFT(DATA.SAGA!C49,9)="Doutorado","Doutorado",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6"/>
        <v>Formado</v>
      </c>
      <c r="L48" s="9">
        <f t="shared" ca="1" si="7"/>
        <v>16.767123287671232</v>
      </c>
      <c r="M48" s="7" t="str">
        <f t="shared" ca="1" si="8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IF(LEFT(DATA.SAGA!$C50,8)="Mestrado","Mestrado",
IF(LEFT(DATA.SAGA!C50,9)="Doutorado","Doutorado",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6"/>
        <v>Desligado</v>
      </c>
      <c r="L49" s="9" t="str">
        <f t="shared" si="7"/>
        <v>*</v>
      </c>
      <c r="M49" s="7" t="str">
        <f t="shared" ca="1" si="8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IF(LEFT(DATA.SAGA!$C51,8)="Mestrado","Mestrado",
IF(LEFT(DATA.SAGA!C51,9)="Doutorado","Doutorado",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6"/>
        <v>Cancelado</v>
      </c>
      <c r="L50" s="9" t="str">
        <f t="shared" si="7"/>
        <v>*</v>
      </c>
      <c r="M50" s="7" t="str">
        <f t="shared" ca="1" si="8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IF(LEFT(DATA.SAGA!$C52,8)="Mestrado","Mestrado",
IF(LEFT(DATA.SAGA!C52,9)="Doutorado","Doutorado",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6"/>
        <v>Formado</v>
      </c>
      <c r="L51" s="9">
        <f t="shared" ca="1" si="7"/>
        <v>22.454794520547946</v>
      </c>
      <c r="M51" s="7" t="str">
        <f t="shared" ca="1" si="8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IF(LEFT(DATA.SAGA!$C53,8)="Mestrado","Mestrado",
IF(LEFT(DATA.SAGA!C53,9)="Doutorado","Doutorado",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6"/>
        <v>Formado</v>
      </c>
      <c r="L52" s="9">
        <f t="shared" ca="1" si="7"/>
        <v>28.898630136986306</v>
      </c>
      <c r="M52" s="7" t="str">
        <f t="shared" ca="1" si="8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IF(LEFT(DATA.SAGA!$C54,8)="Mestrado","Mestrado",
IF(LEFT(DATA.SAGA!C54,9)="Doutorado","Doutorado",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6"/>
        <v>Formado</v>
      </c>
      <c r="L53" s="9">
        <f t="shared" ca="1" si="7"/>
        <v>20.909589041095892</v>
      </c>
      <c r="M53" s="7" t="str">
        <f t="shared" ca="1" si="8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IF(LEFT(DATA.SAGA!$C55,8)="Mestrado","Mestrado",
IF(LEFT(DATA.SAGA!C55,9)="Doutorado","Doutorado",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6"/>
        <v>Formado</v>
      </c>
      <c r="L54" s="9">
        <f t="shared" ca="1" si="7"/>
        <v>22.454794520547946</v>
      </c>
      <c r="M54" s="7" t="str">
        <f t="shared" ca="1" si="8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IF(LEFT(DATA.SAGA!$C56,8)="Mestrado","Mestrado",
IF(LEFT(DATA.SAGA!C56,9)="Doutorado","Doutorado",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6"/>
        <v>Formado</v>
      </c>
      <c r="L55" s="9">
        <f t="shared" ca="1" si="7"/>
        <v>25.676712328767124</v>
      </c>
      <c r="M55" s="7" t="str">
        <f t="shared" ca="1" si="8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IF(LEFT(DATA.SAGA!$C57,8)="Mestrado","Mestrado",
IF(LEFT(DATA.SAGA!C57,9)="Doutorado","Doutorado",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6"/>
        <v>Formado</v>
      </c>
      <c r="L56" s="9">
        <f t="shared" ca="1" si="7"/>
        <v>24.821917808219176</v>
      </c>
      <c r="M56" s="7" t="str">
        <f t="shared" ca="1" si="8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IF(LEFT(DATA.SAGA!$C58,8)="Mestrado","Mestrado",
IF(LEFT(DATA.SAGA!C58,9)="Doutorado","Doutorado",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6"/>
        <v>Desligado</v>
      </c>
      <c r="L57" s="9" t="str">
        <f t="shared" si="7"/>
        <v>*</v>
      </c>
      <c r="M57" s="7" t="str">
        <f t="shared" ca="1" si="8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IF(LEFT(DATA.SAGA!$C59,8)="Mestrado","Mestrado",
IF(LEFT(DATA.SAGA!C59,9)="Doutorado","Doutorado",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6"/>
        <v>Formado</v>
      </c>
      <c r="L58" s="9">
        <f t="shared" ca="1" si="7"/>
        <v>24.953424657534242</v>
      </c>
      <c r="M58" s="7" t="str">
        <f t="shared" ca="1" si="8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IF(LEFT(DATA.SAGA!$C60,8)="Mestrado","Mestrado",
IF(LEFT(DATA.SAGA!C60,9)="Doutorado","Doutorado",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6"/>
        <v>Formado</v>
      </c>
      <c r="L59" s="9">
        <f t="shared" ca="1" si="7"/>
        <v>25.413698630136984</v>
      </c>
      <c r="M59" s="7" t="str">
        <f t="shared" ca="1" si="8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IF(LEFT(DATA.SAGA!$C61,8)="Mestrado","Mestrado",
IF(LEFT(DATA.SAGA!C61,9)="Doutorado","Doutorado",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6"/>
        <v>Formado</v>
      </c>
      <c r="L60" s="9">
        <f t="shared" ca="1" si="7"/>
        <v>23.868493150684934</v>
      </c>
      <c r="M60" s="7" t="str">
        <f t="shared" ca="1" si="8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IF(LEFT(DATA.SAGA!$C62,8)="Mestrado","Mestrado",
IF(LEFT(DATA.SAGA!C62,9)="Doutorado","Doutorado",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6"/>
        <v>Formado</v>
      </c>
      <c r="L61" s="9">
        <f t="shared" ca="1" si="7"/>
        <v>24.986301369863014</v>
      </c>
      <c r="M61" s="7" t="str">
        <f t="shared" ca="1" si="8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IF(LEFT(DATA.SAGA!$C63,8)="Mestrado","Mestrado",
IF(LEFT(DATA.SAGA!C63,9)="Doutorado","Doutorado",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6"/>
        <v>Desligado</v>
      </c>
      <c r="L62" s="9" t="str">
        <f t="shared" si="7"/>
        <v>*</v>
      </c>
      <c r="M62" s="7" t="str">
        <f t="shared" ca="1" si="8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IF(LEFT(DATA.SAGA!$C64,8)="Mestrado","Mestrado",
IF(LEFT(DATA.SAGA!C64,9)="Doutorado","Doutorado",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6"/>
        <v>Formado</v>
      </c>
      <c r="L63" s="9">
        <f t="shared" ca="1" si="7"/>
        <v>21.895890410958906</v>
      </c>
      <c r="M63" s="7" t="str">
        <f t="shared" ca="1" si="8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IF(LEFT(DATA.SAGA!$C65,8)="Mestrado","Mestrado",
IF(LEFT(DATA.SAGA!C65,9)="Doutorado","Doutorado",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6"/>
        <v>Desligado</v>
      </c>
      <c r="L64" s="9" t="str">
        <f t="shared" si="7"/>
        <v>*</v>
      </c>
      <c r="M64" s="7" t="str">
        <f t="shared" ca="1" si="8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IF(LEFT(DATA.SAGA!$C66,8)="Mestrado","Mestrado",
IF(LEFT(DATA.SAGA!C66,9)="Doutorado","Doutorado",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6"/>
        <v>Formado</v>
      </c>
      <c r="L65" s="9">
        <f t="shared" ca="1" si="7"/>
        <v>41.457534246575342</v>
      </c>
      <c r="M65" s="7" t="str">
        <f t="shared" ca="1" si="8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IF(LEFT(DATA.SAGA!$C67,8)="Mestrado","Mestrado",
IF(LEFT(DATA.SAGA!C67,9)="Doutorado","Doutorado",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si="6"/>
        <v>Formado</v>
      </c>
      <c r="L66" s="9">
        <f t="shared" ca="1" si="7"/>
        <v>25.841095890410955</v>
      </c>
      <c r="M66" s="7" t="str">
        <f t="shared" ca="1" si="8"/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IF(LEFT(DATA.SAGA!$C68,8)="Mestrado","Mestrado",
IF(LEFT(DATA.SAGA!C68,9)="Doutorado","Doutorado",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IF(LEFT(DATA.SAGA!$C69,8)="Mestrado","Mestrado",
IF(LEFT(DATA.SAGA!C69,9)="Doutorado","Doutorado",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IF(LEFT(DATA.SAGA!$C70,8)="Mestrado","Mestrado",
IF(LEFT(DATA.SAGA!C70,9)="Doutorado","Doutorado",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IF(LEFT(DATA.SAGA!$C71,8)="Mestrado","Mestrado",
IF(LEFT(DATA.SAGA!C71,9)="Doutorado","Doutorado",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IF(LEFT(DATA.SAGA!$C72,8)="Mestrado","Mestrado",
IF(LEFT(DATA.SAGA!C72,9)="Doutorado","Doutorado",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IF(LEFT(DATA.SAGA!$C73,8)="Mestrado","Mestrado",
IF(LEFT(DATA.SAGA!C73,9)="Doutorado","Doutorado",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IF(LEFT(DATA.SAGA!$C74,8)="Mestrado","Mestrado",
IF(LEFT(DATA.SAGA!C74,9)="Doutorado","Doutorado",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IF(LEFT(DATA.SAGA!$C75,8)="Mestrado","Mestrado",
IF(LEFT(DATA.SAGA!C75,9)="Doutorado","Doutorado",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IF(LEFT(DATA.SAGA!$C76,8)="Mestrado","Mestrado",
IF(LEFT(DATA.SAGA!C76,9)="Doutorado","Doutorado",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IF(LEFT(DATA.SAGA!$C77,8)="Mestrado","Mestrado",
IF(LEFT(DATA.SAGA!C77,9)="Doutorado","Doutorado",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IF(LEFT(DATA.SAGA!$C78,8)="Mestrado","Mestrado",
IF(LEFT(DATA.SAGA!C78,9)="Doutorado","Doutorado",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IF(LEFT(DATA.SAGA!$C79,8)="Mestrado","Mestrado",
IF(LEFT(DATA.SAGA!C79,9)="Doutorado","Doutorado",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IF(LEFT(DATA.SAGA!$C80,8)="Mestrado","Mestrado",
IF(LEFT(DATA.SAGA!C80,9)="Doutorado","Doutorado",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IF(LEFT(DATA.SAGA!$C81,8)="Mestrado","Mestrado",
IF(LEFT(DATA.SAGA!C81,9)="Doutorado","Doutorado",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IF(LEFT(DATA.SAGA!$C82,8)="Mestrado","Mestrado",
IF(LEFT(DATA.SAGA!C82,9)="Doutorado","Doutorado",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IF(LEFT(DATA.SAGA!$C83,8)="Mestrado","Mestrado",
IF(LEFT(DATA.SAGA!C83,9)="Doutorado","Doutorado",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IF(LEFT(DATA.SAGA!$C84,8)="Mestrado","Mestrado",
IF(LEFT(DATA.SAGA!C84,9)="Doutorado","Doutorado",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IF(LEFT(DATA.SAGA!$C85,8)="Mestrado","Mestrado",
IF(LEFT(DATA.SAGA!C85,9)="Doutorado","Doutorado",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IF(LEFT(DATA.SAGA!$C86,8)="Mestrado","Mestrado",
IF(LEFT(DATA.SAGA!C86,9)="Doutorado","Doutorado",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IF(LEFT(DATA.SAGA!$C87,8)="Mestrado","Mestrado",
IF(LEFT(DATA.SAGA!C87,9)="Doutorado","Doutorado",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IF(LEFT(DATA.SAGA!$C88,8)="Mestrado","Mestrado",
IF(LEFT(DATA.SAGA!C88,9)="Doutorado","Doutorado",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IF(LEFT(DATA.SAGA!$C89,8)="Mestrado","Mestrado",
IF(LEFT(DATA.SAGA!C89,9)="Doutorado","Doutorado",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IF(LEFT(DATA.SAGA!$C90,8)="Mestrado","Mestrado",
IF(LEFT(DATA.SAGA!C90,9)="Doutorado","Doutorado",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IF(LEFT(DATA.SAGA!$C91,8)="Mestrado","Mestrado",
IF(LEFT(DATA.SAGA!C91,9)="Doutorado","Doutorado",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IF(LEFT(DATA.SAGA!$C92,8)="Mestrado","Mestrado",
IF(LEFT(DATA.SAGA!C92,9)="Doutorado","Doutorado",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IF(LEFT(DATA.SAGA!$C93,8)="Mestrado","Mestrado",
IF(LEFT(DATA.SAGA!C93,9)="Doutorado","Doutorado",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IF(LEFT(DATA.SAGA!$C94,8)="Mestrado","Mestrado",
IF(LEFT(DATA.SAGA!C94,9)="Doutorado","Doutorado",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IF(LEFT(DATA.SAGA!$C95,8)="Mestrado","Mestrado",
IF(LEFT(DATA.SAGA!C95,9)="Doutorado","Doutorado",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IF(LEFT(DATA.SAGA!$C96,8)="Mestrado","Mestrado",
IF(LEFT(DATA.SAGA!C96,9)="Doutorado","Doutorado",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IF(LEFT(DATA.SAGA!$C97,8)="Mestrado","Mestrado",
IF(LEFT(DATA.SAGA!C97,9)="Doutorado","Doutorado",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IF(LEFT(DATA.SAGA!$C98,8)="Mestrado","Mestrado",
IF(LEFT(DATA.SAGA!C98,9)="Doutorado","Doutorado",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IF(LEFT(DATA.SAGA!$C99,8)="Mestrado","Mestrado",
IF(LEFT(DATA.SAGA!C99,9)="Doutorado","Doutorado",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IF(LEFT(DATA.SAGA!$C100,8)="Mestrado","Mestrado",
IF(LEFT(DATA.SAGA!C100,9)="Doutorado","Doutorado",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IF(LEFT(DATA.SAGA!$C101,8)="Mestrado","Mestrado",
IF(LEFT(DATA.SAGA!C101,9)="Doutorado","Doutorado",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IF(LEFT(DATA.SAGA!$C102,8)="Mestrado","Mestrado",
IF(LEFT(DATA.SAGA!C102,9)="Doutorado","Doutorado",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IF(LEFT(DATA.SAGA!$C103,8)="Mestrado","Mestrado",
IF(LEFT(DATA.SAGA!C103,9)="Doutorado","Doutorado",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IF(LEFT(DATA.SAGA!$C104,8)="Mestrado","Mestrado",
IF(LEFT(DATA.SAGA!C104,9)="Doutorado","Doutorado",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IF(LEFT(DATA.SAGA!$C105,8)="Mestrado","Mestrado",
IF(LEFT(DATA.SAGA!C105,9)="Doutorado","Doutorado",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IF(LEFT(DATA.SAGA!$C106,8)="Mestrado","Mestrado",
IF(LEFT(DATA.SAGA!C106,9)="Doutorado","Doutorado",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IF(LEFT(DATA.SAGA!$C107,8)="Mestrado","Mestrado",
IF(LEFT(DATA.SAGA!C107,9)="Doutorado","Doutorado",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IF(LEFT(DATA.SAGA!$C108,8)="Mestrado","Mestrado",
IF(LEFT(DATA.SAGA!C108,9)="Doutorado","Doutorado",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IF(LEFT(DATA.SAGA!$C109,8)="Mestrado","Mestrado",
IF(LEFT(DATA.SAGA!C109,9)="Doutorado","Doutorado",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IF(LEFT(DATA.SAGA!$C110,8)="Mestrado","Mestrado",
IF(LEFT(DATA.SAGA!C110,9)="Doutorado","Doutorado",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IF(LEFT(DATA.SAGA!$C111,8)="Mestrado","Mestrado",
IF(LEFT(DATA.SAGA!C111,9)="Doutorado","Doutorado",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IF(LEFT(DATA.SAGA!$C112,8)="Mestrado","Mestrado",
IF(LEFT(DATA.SAGA!C112,9)="Doutorado","Doutorado",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IF(LEFT(DATA.SAGA!$C113,8)="Mestrado","Mestrado",
IF(LEFT(DATA.SAGA!C113,9)="Doutorado","Doutorado",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IF(LEFT(DATA.SAGA!$C114,8)="Mestrado","Mestrado",
IF(LEFT(DATA.SAGA!C114,9)="Doutorado","Doutorado",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IF(LEFT(DATA.SAGA!$C115,8)="Mestrado","Mestrado",
IF(LEFT(DATA.SAGA!C115,9)="Doutorado","Doutorado",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IF(LEFT(DATA.SAGA!$C116,8)="Mestrado","Mestrado",
IF(LEFT(DATA.SAGA!C116,9)="Doutorado","Doutorado",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IF(LEFT(DATA.SAGA!$C117,8)="Mestrado","Mestrado",
IF(LEFT(DATA.SAGA!C117,9)="Doutorado","Doutorado",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IF(LEFT(DATA.SAGA!$C118,8)="Mestrado","Mestrado",
IF(LEFT(DATA.SAGA!C118,9)="Doutorado","Doutorado",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IF(LEFT(DATA.SAGA!$C119,8)="Mestrado","Mestrado",
IF(LEFT(DATA.SAGA!C119,9)="Doutorado","Doutorado",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IF(LEFT(DATA.SAGA!$C120,8)="Mestrado","Mestrado",
IF(LEFT(DATA.SAGA!C120,9)="Doutorado","Doutorado",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IF(LEFT(DATA.SAGA!$C121,8)="Mestrado","Mestrado",
IF(LEFT(DATA.SAGA!C121,9)="Doutorado","Doutorado",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IF(LEFT(DATA.SAGA!$C122,8)="Mestrado","Mestrado",
IF(LEFT(DATA.SAGA!C122,9)="Doutorado","Doutorado",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IF(LEFT(DATA.SAGA!$C123,8)="Mestrado","Mestrado",
IF(LEFT(DATA.SAGA!C123,9)="Doutorado","Doutorado",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IF(LEFT(DATA.SAGA!$C124,8)="Mestrado","Mestrado",
IF(LEFT(DATA.SAGA!C124,9)="Doutorado","Doutorado",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IF(LEFT(DATA.SAGA!$C125,8)="Mestrado","Mestrado",
IF(LEFT(DATA.SAGA!C125,9)="Doutorado","Doutorado",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IF(LEFT(DATA.SAGA!$C126,8)="Mestrado","Mestrado",
IF(LEFT(DATA.SAGA!C126,9)="Doutorado","Doutorado",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IF(LEFT(DATA.SAGA!$C127,8)="Mestrado","Mestrado",
IF(LEFT(DATA.SAGA!C127,9)="Doutorado","Doutorado",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IF(LEFT(DATA.SAGA!$C128,8)="Mestrado","Mestrado",
IF(LEFT(DATA.SAGA!C128,9)="Doutorado","Doutorado",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IF(LEFT(DATA.SAGA!$C129,8)="Mestrado","Mestrado",
IF(LEFT(DATA.SAGA!C129,9)="Doutorado","Doutorado",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IF(LEFT(DATA.SAGA!$C130,8)="Mestrado","Mestrado",
IF(LEFT(DATA.SAGA!C130,9)="Doutorado","Doutorado",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IF(LEFT(DATA.SAGA!$C131,8)="Mestrado","Mestrado",
IF(LEFT(DATA.SAGA!C131,9)="Doutorado","Doutorado",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si="6"/>
        <v>Formado</v>
      </c>
      <c r="L130" s="9">
        <f t="shared" ca="1" si="7"/>
        <v>26.301369863013697</v>
      </c>
      <c r="M130" s="7" t="str">
        <f t="shared" ca="1" si="8"/>
        <v>Egresso &gt; 5 anos</v>
      </c>
      <c r="N130" s="9" t="str">
        <f t="shared" ref="N130:N193" si="11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IF(LEFT(DATA.SAGA!$C132,8)="Mestrado","Mestrado",
IF(LEFT(DATA.SAGA!C132,9)="Doutorado","Doutorado",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2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6"/>
        <v>Formado</v>
      </c>
      <c r="L131" s="9">
        <f t="shared" ca="1" si="7"/>
        <v>23.769863013698629</v>
      </c>
      <c r="M131" s="7" t="str">
        <f t="shared" ca="1" si="8"/>
        <v>Egresso &gt; 5 anos</v>
      </c>
      <c r="N131" s="9" t="str">
        <f t="shared" si="11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IF(LEFT(DATA.SAGA!$C133,8)="Mestrado","Mestrado",
IF(LEFT(DATA.SAGA!C133,9)="Doutorado","Doutorado",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2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6"/>
        <v>Formado</v>
      </c>
      <c r="L132" s="9">
        <f t="shared" ca="1" si="7"/>
        <v>23.769863013698629</v>
      </c>
      <c r="M132" s="7" t="str">
        <f t="shared" ca="1" si="8"/>
        <v>Egresso &gt; 5 anos</v>
      </c>
      <c r="N132" s="9" t="str">
        <f t="shared" si="11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IF(LEFT(DATA.SAGA!$C134,8)="Mestrado","Mestrado",
IF(LEFT(DATA.SAGA!C134,9)="Doutorado","Doutorado",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2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6"/>
        <v>Formado</v>
      </c>
      <c r="L133" s="9">
        <f t="shared" ca="1" si="7"/>
        <v>23.769863013698629</v>
      </c>
      <c r="M133" s="7" t="str">
        <f t="shared" ca="1" si="8"/>
        <v>Egresso &gt; 5 anos</v>
      </c>
      <c r="N133" s="9" t="str">
        <f t="shared" si="11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IF(LEFT(DATA.SAGA!$C135,8)="Mestrado","Mestrado",
IF(LEFT(DATA.SAGA!C135,9)="Doutorado","Doutorado",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2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6"/>
        <v>Formado</v>
      </c>
      <c r="L134" s="9">
        <f t="shared" ca="1" si="7"/>
        <v>27.649315068493152</v>
      </c>
      <c r="M134" s="7" t="str">
        <f t="shared" ca="1" si="8"/>
        <v>Egresso &gt; 5 anos</v>
      </c>
      <c r="N134" s="9" t="str">
        <f t="shared" si="11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IF(LEFT(DATA.SAGA!$C136,8)="Mestrado","Mestrado",
IF(LEFT(DATA.SAGA!C136,9)="Doutorado","Doutorado",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2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6"/>
        <v>Formado</v>
      </c>
      <c r="L135" s="9">
        <f t="shared" ca="1" si="7"/>
        <v>21.665753424657535</v>
      </c>
      <c r="M135" s="7" t="str">
        <f t="shared" ca="1" si="8"/>
        <v>Egresso &gt; 5 anos</v>
      </c>
      <c r="N135" s="9" t="str">
        <f t="shared" si="11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IF(LEFT(DATA.SAGA!$C137,8)="Mestrado","Mestrado",
IF(LEFT(DATA.SAGA!C137,9)="Doutorado","Doutorado",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2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6"/>
        <v>Formado</v>
      </c>
      <c r="L136" s="9">
        <f t="shared" ca="1" si="7"/>
        <v>43.791780821917811</v>
      </c>
      <c r="M136" s="7" t="str">
        <f t="shared" ca="1" si="8"/>
        <v>Egresso</v>
      </c>
      <c r="N136" s="9" t="str">
        <f t="shared" si="11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IF(LEFT(DATA.SAGA!$C138,8)="Mestrado","Mestrado",
IF(LEFT(DATA.SAGA!C138,9)="Doutorado","Doutorado",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2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6"/>
        <v>Formado</v>
      </c>
      <c r="L137" s="9">
        <f t="shared" ca="1" si="7"/>
        <v>25.347945205479455</v>
      </c>
      <c r="M137" s="7" t="str">
        <f t="shared" ca="1" si="8"/>
        <v>Egresso &gt; 5 anos</v>
      </c>
      <c r="N137" s="9" t="str">
        <f t="shared" si="11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IF(LEFT(DATA.SAGA!$C139,8)="Mestrado","Mestrado",
IF(LEFT(DATA.SAGA!C139,9)="Doutorado","Doutorado",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2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6"/>
        <v>Formado</v>
      </c>
      <c r="L138" s="9">
        <f t="shared" ca="1" si="7"/>
        <v>19.101369863013698</v>
      </c>
      <c r="M138" s="7" t="str">
        <f t="shared" ca="1" si="8"/>
        <v>Egresso &gt; 5 anos</v>
      </c>
      <c r="N138" s="9" t="str">
        <f t="shared" si="11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IF(LEFT(DATA.SAGA!$C140,8)="Mestrado","Mestrado",
IF(LEFT(DATA.SAGA!C140,9)="Doutorado","Doutorado",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2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6"/>
        <v>Formado</v>
      </c>
      <c r="L139" s="9">
        <f t="shared" ca="1" si="7"/>
        <v>24.789041095890411</v>
      </c>
      <c r="M139" s="7" t="str">
        <f t="shared" ca="1" si="8"/>
        <v>Egresso &gt; 5 anos</v>
      </c>
      <c r="N139" s="9" t="str">
        <f t="shared" si="11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IF(LEFT(DATA.SAGA!$C141,8)="Mestrado","Mestrado",
IF(LEFT(DATA.SAGA!C141,9)="Doutorado","Doutorado",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2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6"/>
        <v>Formado</v>
      </c>
      <c r="L140" s="9">
        <f t="shared" ca="1" si="7"/>
        <v>26.005479452054793</v>
      </c>
      <c r="M140" s="7" t="str">
        <f t="shared" ca="1" si="8"/>
        <v>Egresso &gt; 5 anos</v>
      </c>
      <c r="N140" s="9" t="str">
        <f t="shared" si="11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IF(LEFT(DATA.SAGA!$C142,8)="Mestrado","Mestrado",
IF(LEFT(DATA.SAGA!C142,9)="Doutorado","Doutorado",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2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6"/>
        <v>Cancelado</v>
      </c>
      <c r="L141" s="9" t="str">
        <f t="shared" si="7"/>
        <v>*</v>
      </c>
      <c r="M141" s="7" t="str">
        <f t="shared" ca="1" si="8"/>
        <v>*</v>
      </c>
      <c r="N141" s="9" t="str">
        <f t="shared" si="11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IF(LEFT(DATA.SAGA!$C143,8)="Mestrado","Mestrado",
IF(LEFT(DATA.SAGA!C143,9)="Doutorado","Doutorado",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2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6"/>
        <v>Formado</v>
      </c>
      <c r="L142" s="9">
        <f t="shared" ca="1" si="7"/>
        <v>22.553424657534247</v>
      </c>
      <c r="M142" s="7" t="str">
        <f t="shared" ca="1" si="8"/>
        <v>Egresso &gt; 5 anos</v>
      </c>
      <c r="N142" s="9" t="str">
        <f t="shared" si="11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IF(LEFT(DATA.SAGA!$C144,8)="Mestrado","Mestrado",
IF(LEFT(DATA.SAGA!C144,9)="Doutorado","Doutorado",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2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6"/>
        <v>Formado</v>
      </c>
      <c r="L143" s="9">
        <f t="shared" ca="1" si="7"/>
        <v>22.06027397260274</v>
      </c>
      <c r="M143" s="7" t="str">
        <f t="shared" ca="1" si="8"/>
        <v>Egresso &gt; 5 anos</v>
      </c>
      <c r="N143" s="9" t="str">
        <f t="shared" si="11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IF(LEFT(DATA.SAGA!$C145,8)="Mestrado","Mestrado",
IF(LEFT(DATA.SAGA!C145,9)="Doutorado","Doutorado",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2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6"/>
        <v>Formado</v>
      </c>
      <c r="L144" s="9">
        <f t="shared" ca="1" si="7"/>
        <v>23.013698630136986</v>
      </c>
      <c r="M144" s="7" t="str">
        <f t="shared" ca="1" si="8"/>
        <v>Egresso &gt; 5 anos</v>
      </c>
      <c r="N144" s="9" t="str">
        <f t="shared" si="11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IF(LEFT(DATA.SAGA!$C146,8)="Mestrado","Mestrado",
IF(LEFT(DATA.SAGA!C146,9)="Doutorado","Doutorado",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2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6"/>
        <v>Formado</v>
      </c>
      <c r="L145" s="9">
        <f t="shared" ca="1" si="7"/>
        <v>21.830136986301369</v>
      </c>
      <c r="M145" s="7" t="str">
        <f t="shared" ca="1" si="8"/>
        <v>Egresso &gt; 5 anos</v>
      </c>
      <c r="N145" s="9" t="str">
        <f t="shared" si="11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IF(LEFT(DATA.SAGA!$C147,8)="Mestrado","Mestrado",
IF(LEFT(DATA.SAGA!C147,9)="Doutorado","Doutorado",
"Pós-Doutorado"))</f>
        <v>Doutorado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2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6"/>
        <v>Desligado</v>
      </c>
      <c r="L146" s="9" t="str">
        <f t="shared" si="7"/>
        <v>*</v>
      </c>
      <c r="M146" s="7" t="str">
        <f t="shared" ca="1" si="8"/>
        <v>*</v>
      </c>
      <c r="N146" s="9" t="str">
        <f t="shared" si="11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IF(LEFT(DATA.SAGA!$C148,8)="Mestrado","Mestrado",
IF(LEFT(DATA.SAGA!C148,9)="Doutorado","Doutorado",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2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6"/>
        <v>Formado</v>
      </c>
      <c r="L147" s="9">
        <f t="shared" ca="1" si="7"/>
        <v>39.747945205479454</v>
      </c>
      <c r="M147" s="7" t="str">
        <f t="shared" ca="1" si="8"/>
        <v>Egresso</v>
      </c>
      <c r="N147" s="9" t="str">
        <f t="shared" si="11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IF(LEFT(DATA.SAGA!$C149,8)="Mestrado","Mestrado",
IF(LEFT(DATA.SAGA!C149,9)="Doutorado","Doutorado",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2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6"/>
        <v>Formado</v>
      </c>
      <c r="L148" s="9">
        <f t="shared" ca="1" si="7"/>
        <v>48.164383561643831</v>
      </c>
      <c r="M148" s="7" t="str">
        <f t="shared" ca="1" si="8"/>
        <v>Egresso</v>
      </c>
      <c r="N148" s="9" t="str">
        <f t="shared" si="11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IF(LEFT(DATA.SAGA!$C150,8)="Mestrado","Mestrado",
IF(LEFT(DATA.SAGA!C150,9)="Doutorado","Doutorado",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2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6"/>
        <v>Formado</v>
      </c>
      <c r="L149" s="9">
        <f t="shared" ca="1" si="7"/>
        <v>47.934246575342463</v>
      </c>
      <c r="M149" s="7" t="str">
        <f t="shared" ca="1" si="8"/>
        <v>Egresso</v>
      </c>
      <c r="N149" s="9" t="str">
        <f t="shared" si="11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IF(LEFT(DATA.SAGA!$C151,8)="Mestrado","Mestrado",
IF(LEFT(DATA.SAGA!C151,9)="Doutorado","Doutorado",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2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6"/>
        <v>Formado</v>
      </c>
      <c r="L150" s="9">
        <f t="shared" ca="1" si="7"/>
        <v>48.295890410958904</v>
      </c>
      <c r="M150" s="7" t="str">
        <f t="shared" ca="1" si="8"/>
        <v>Egresso</v>
      </c>
      <c r="N150" s="9" t="str">
        <f t="shared" si="11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IF(LEFT(DATA.SAGA!$C152,8)="Mestrado","Mestrado",
IF(LEFT(DATA.SAGA!C152,9)="Doutorado","Doutorado",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2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6"/>
        <v>Formado</v>
      </c>
      <c r="L151" s="9">
        <f t="shared" ca="1" si="7"/>
        <v>48.065753424657537</v>
      </c>
      <c r="M151" s="7" t="str">
        <f t="shared" ca="1" si="8"/>
        <v>Egresso</v>
      </c>
      <c r="N151" s="9" t="str">
        <f t="shared" si="11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IF(LEFT(DATA.SAGA!$C153,8)="Mestrado","Mestrado",
IF(LEFT(DATA.SAGA!C153,9)="Doutorado","Doutorado",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2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6"/>
        <v>Formado</v>
      </c>
      <c r="L152" s="9">
        <f t="shared" ca="1" si="7"/>
        <v>58.915068493150685</v>
      </c>
      <c r="M152" s="7" t="str">
        <f t="shared" ca="1" si="8"/>
        <v>Egresso</v>
      </c>
      <c r="N152" s="9" t="str">
        <f t="shared" si="11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IF(LEFT(DATA.SAGA!$C154,8)="Mestrado","Mestrado",
IF(LEFT(DATA.SAGA!C154,9)="Doutorado","Doutorado",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2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6"/>
        <v>Formado</v>
      </c>
      <c r="L153" s="9">
        <f t="shared" ca="1" si="7"/>
        <v>60.032876712328772</v>
      </c>
      <c r="M153" s="7" t="str">
        <f t="shared" ca="1" si="8"/>
        <v>Egresso</v>
      </c>
      <c r="N153" s="9" t="str">
        <f t="shared" si="11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IF(LEFT(DATA.SAGA!$C155,8)="Mestrado","Mestrado",
IF(LEFT(DATA.SAGA!C155,9)="Doutorado","Doutorado",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2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6"/>
        <v>Formado</v>
      </c>
      <c r="L154" s="9">
        <f t="shared" ca="1" si="7"/>
        <v>48.953424657534249</v>
      </c>
      <c r="M154" s="7" t="str">
        <f t="shared" ca="1" si="8"/>
        <v>Egresso</v>
      </c>
      <c r="N154" s="9" t="str">
        <f t="shared" si="11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IF(LEFT(DATA.SAGA!$C156,8)="Mestrado","Mestrado",
IF(LEFT(DATA.SAGA!C156,9)="Doutorado","Doutorado",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2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6"/>
        <v>Formado</v>
      </c>
      <c r="L155" s="9">
        <f t="shared" ca="1" si="7"/>
        <v>59.112328767123287</v>
      </c>
      <c r="M155" s="7" t="str">
        <f t="shared" ca="1" si="8"/>
        <v>Egresso</v>
      </c>
      <c r="N155" s="9" t="str">
        <f t="shared" si="11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IF(LEFT(DATA.SAGA!$C157,8)="Mestrado","Mestrado",
IF(LEFT(DATA.SAGA!C157,9)="Doutorado","Doutorado",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2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6"/>
        <v>Formado</v>
      </c>
      <c r="L156" s="9">
        <f t="shared" ca="1" si="7"/>
        <v>48.032876712328772</v>
      </c>
      <c r="M156" s="7" t="str">
        <f t="shared" ca="1" si="8"/>
        <v>Egresso</v>
      </c>
      <c r="N156" s="9" t="str">
        <f t="shared" si="11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IF(LEFT(DATA.SAGA!$C158,8)="Mestrado","Mestrado",
IF(LEFT(DATA.SAGA!C158,9)="Doutorado","Doutorado",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2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6"/>
        <v>Formado</v>
      </c>
      <c r="L157" s="9">
        <f t="shared" ca="1" si="7"/>
        <v>55.035616438356165</v>
      </c>
      <c r="M157" s="7" t="str">
        <f t="shared" ca="1" si="8"/>
        <v>Egresso</v>
      </c>
      <c r="N157" s="9" t="str">
        <f t="shared" si="11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IF(LEFT(DATA.SAGA!$C159,8)="Mestrado","Mestrado",
IF(LEFT(DATA.SAGA!C159,9)="Doutorado","Doutorado",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2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6"/>
        <v>Formado</v>
      </c>
      <c r="L158" s="9">
        <f t="shared" ca="1" si="7"/>
        <v>48.230136986301368</v>
      </c>
      <c r="M158" s="7" t="str">
        <f t="shared" ca="1" si="8"/>
        <v>Egresso</v>
      </c>
      <c r="N158" s="9" t="str">
        <f t="shared" si="11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IF(LEFT(DATA.SAGA!$C160,8)="Mestrado","Mestrado",
IF(LEFT(DATA.SAGA!C160,9)="Doutorado","Doutorado",
"Pós-Doutorado"))</f>
        <v>Mestrado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2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6"/>
        <v>Formado</v>
      </c>
      <c r="L159" s="9">
        <f t="shared" ca="1" si="7"/>
        <v>56.350684931506848</v>
      </c>
      <c r="M159" s="7" t="str">
        <f t="shared" ca="1" si="8"/>
        <v>Egresso</v>
      </c>
      <c r="N159" s="9" t="str">
        <f t="shared" si="11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IF(LEFT(DATA.SAGA!$C161,8)="Mestrado","Mestrado",
IF(LEFT(DATA.SAGA!C161,9)="Doutorado","Doutorado",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2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6"/>
        <v>Formado</v>
      </c>
      <c r="L160" s="9">
        <f t="shared" ca="1" si="7"/>
        <v>24</v>
      </c>
      <c r="M160" s="7" t="str">
        <f t="shared" ca="1" si="8"/>
        <v>Egresso &gt; 5 anos</v>
      </c>
      <c r="N160" s="9" t="str">
        <f t="shared" si="11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IF(LEFT(DATA.SAGA!$C162,8)="Mestrado","Mestrado",
IF(LEFT(DATA.SAGA!C162,9)="Doutorado","Doutorado",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2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6"/>
        <v>Cancelado</v>
      </c>
      <c r="L161" s="9" t="str">
        <f t="shared" si="7"/>
        <v>*</v>
      </c>
      <c r="M161" s="7" t="str">
        <f t="shared" ca="1" si="8"/>
        <v>*</v>
      </c>
      <c r="N161" s="9" t="str">
        <f t="shared" si="11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IF(LEFT(DATA.SAGA!$C163,8)="Mestrado","Mestrado",
IF(LEFT(DATA.SAGA!C163,9)="Doutorado","Doutorado",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2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6"/>
        <v>Cancelado</v>
      </c>
      <c r="L162" s="9" t="str">
        <f t="shared" si="7"/>
        <v>*</v>
      </c>
      <c r="M162" s="7" t="str">
        <f t="shared" ca="1" si="8"/>
        <v>*</v>
      </c>
      <c r="N162" s="9" t="str">
        <f t="shared" si="11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IF(LEFT(DATA.SAGA!$C164,8)="Mestrado","Mestrado",
IF(LEFT(DATA.SAGA!C164,9)="Doutorado","Doutorado",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2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6"/>
        <v>Cancelado</v>
      </c>
      <c r="L163" s="9" t="str">
        <f t="shared" si="7"/>
        <v>*</v>
      </c>
      <c r="M163" s="7" t="str">
        <f t="shared" ca="1" si="8"/>
        <v>*</v>
      </c>
      <c r="N163" s="9" t="str">
        <f t="shared" si="11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IF(LEFT(DATA.SAGA!$C165,8)="Mestrado","Mestrado",
IF(LEFT(DATA.SAGA!C165,9)="Doutorado","Doutorado",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2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6"/>
        <v>Formado</v>
      </c>
      <c r="L164" s="9">
        <f t="shared" ca="1" si="7"/>
        <v>26.827397260273976</v>
      </c>
      <c r="M164" s="7" t="str">
        <f t="shared" ca="1" si="8"/>
        <v>Egresso</v>
      </c>
      <c r="N164" s="9" t="str">
        <f t="shared" si="11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IF(LEFT(DATA.SAGA!$C166,8)="Mestrado","Mestrado",
IF(LEFT(DATA.SAGA!C166,9)="Doutorado","Doutorado",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2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6"/>
        <v>Formado</v>
      </c>
      <c r="L165" s="9">
        <f t="shared" ca="1" si="7"/>
        <v>23.605479452054794</v>
      </c>
      <c r="M165" s="7" t="str">
        <f t="shared" ca="1" si="8"/>
        <v>Egresso &gt; 5 anos</v>
      </c>
      <c r="N165" s="9" t="str">
        <f t="shared" si="11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IF(LEFT(DATA.SAGA!$C167,8)="Mestrado","Mestrado",
IF(LEFT(DATA.SAGA!C167,9)="Doutorado","Doutorado",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2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6"/>
        <v>Formado</v>
      </c>
      <c r="L166" s="9">
        <f t="shared" ca="1" si="7"/>
        <v>26.991780821917811</v>
      </c>
      <c r="M166" s="7" t="str">
        <f t="shared" ca="1" si="8"/>
        <v>Egresso</v>
      </c>
      <c r="N166" s="9" t="str">
        <f t="shared" si="11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IF(LEFT(DATA.SAGA!$C168,8)="Mestrado","Mestrado",
IF(LEFT(DATA.SAGA!C168,9)="Doutorado","Doutorado",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2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6"/>
        <v>Formado</v>
      </c>
      <c r="L167" s="9">
        <f t="shared" ca="1" si="7"/>
        <v>40.56986301369863</v>
      </c>
      <c r="M167" s="7" t="str">
        <f t="shared" ca="1" si="8"/>
        <v>Egresso</v>
      </c>
      <c r="N167" s="9" t="str">
        <f t="shared" si="11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IF(LEFT(DATA.SAGA!$C169,8)="Mestrado","Mestrado",
IF(LEFT(DATA.SAGA!C169,9)="Doutorado","Doutorado",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2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6"/>
        <v>Formado</v>
      </c>
      <c r="L168" s="9">
        <f t="shared" ca="1" si="7"/>
        <v>21.994520547945204</v>
      </c>
      <c r="M168" s="7" t="str">
        <f t="shared" ca="1" si="8"/>
        <v>Egresso &gt; 5 anos</v>
      </c>
      <c r="N168" s="9" t="str">
        <f t="shared" si="11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IF(LEFT(DATA.SAGA!$C170,8)="Mestrado","Mestrado",
IF(LEFT(DATA.SAGA!C170,9)="Doutorado","Doutorado",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2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6"/>
        <v>Formado</v>
      </c>
      <c r="L169" s="9">
        <f t="shared" ca="1" si="7"/>
        <v>21.797260273972604</v>
      </c>
      <c r="M169" s="7" t="str">
        <f t="shared" ca="1" si="8"/>
        <v>Egresso &gt; 5 anos</v>
      </c>
      <c r="N169" s="9" t="str">
        <f t="shared" si="11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IF(LEFT(DATA.SAGA!$C171,8)="Mestrado","Mestrado",
IF(LEFT(DATA.SAGA!C171,9)="Doutorado","Doutorado",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2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6"/>
        <v>Cancelado</v>
      </c>
      <c r="L170" s="9" t="str">
        <f t="shared" si="7"/>
        <v>*</v>
      </c>
      <c r="M170" s="7" t="str">
        <f t="shared" ca="1" si="8"/>
        <v>*</v>
      </c>
      <c r="N170" s="9" t="str">
        <f t="shared" si="11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IF(LEFT(DATA.SAGA!$C172,8)="Mestrado","Mestrado",
IF(LEFT(DATA.SAGA!C172,9)="Doutorado","Doutorado",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2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6"/>
        <v>Formado</v>
      </c>
      <c r="L171" s="9">
        <f t="shared" ca="1" si="7"/>
        <v>23.605479452054794</v>
      </c>
      <c r="M171" s="7" t="str">
        <f t="shared" ca="1" si="8"/>
        <v>Egresso &gt; 5 anos</v>
      </c>
      <c r="N171" s="9" t="str">
        <f t="shared" si="11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IF(LEFT(DATA.SAGA!$C173,8)="Mestrado","Mestrado",
IF(LEFT(DATA.SAGA!C173,9)="Doutorado","Doutorado",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2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6"/>
        <v>Formado</v>
      </c>
      <c r="L172" s="9">
        <f t="shared" ca="1" si="7"/>
        <v>19.298630136986301</v>
      </c>
      <c r="M172" s="7" t="str">
        <f t="shared" ca="1" si="8"/>
        <v>Egresso &gt; 5 anos</v>
      </c>
      <c r="N172" s="9" t="str">
        <f t="shared" si="11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IF(LEFT(DATA.SAGA!$C174,8)="Mestrado","Mestrado",
IF(LEFT(DATA.SAGA!C174,9)="Doutorado","Doutorado",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2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6"/>
        <v>Desligado</v>
      </c>
      <c r="L173" s="9" t="str">
        <f t="shared" si="7"/>
        <v>*</v>
      </c>
      <c r="M173" s="7" t="str">
        <f t="shared" ca="1" si="8"/>
        <v>*</v>
      </c>
      <c r="N173" s="9" t="str">
        <f t="shared" si="11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IF(LEFT(DATA.SAGA!$C175,8)="Mestrado","Mestrado",
IF(LEFT(DATA.SAGA!C175,9)="Doutorado","Doutorado",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2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6"/>
        <v>Formado</v>
      </c>
      <c r="L174" s="9">
        <f t="shared" ca="1" si="7"/>
        <v>27.682191780821917</v>
      </c>
      <c r="M174" s="7" t="str">
        <f t="shared" ca="1" si="8"/>
        <v>Egresso</v>
      </c>
      <c r="N174" s="9" t="str">
        <f t="shared" si="11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IF(LEFT(DATA.SAGA!$C176,8)="Mestrado","Mestrado",
IF(LEFT(DATA.SAGA!C176,9)="Doutorado","Doutorado",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2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6"/>
        <v>Desligado</v>
      </c>
      <c r="L175" s="9" t="str">
        <f t="shared" si="7"/>
        <v>*</v>
      </c>
      <c r="M175" s="7" t="str">
        <f t="shared" ca="1" si="8"/>
        <v>*</v>
      </c>
      <c r="N175" s="9" t="str">
        <f t="shared" si="11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IF(LEFT(DATA.SAGA!$C177,8)="Mestrado","Mestrado",
IF(LEFT(DATA.SAGA!C177,9)="Doutorado","Doutorado",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2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6"/>
        <v>Formado</v>
      </c>
      <c r="L176" s="9">
        <f t="shared" ca="1" si="7"/>
        <v>27.12328767123288</v>
      </c>
      <c r="M176" s="7" t="str">
        <f t="shared" ca="1" si="8"/>
        <v>Egresso</v>
      </c>
      <c r="N176" s="9" t="str">
        <f t="shared" si="11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IF(LEFT(DATA.SAGA!$C178,8)="Mestrado","Mestrado",
IF(LEFT(DATA.SAGA!C178,9)="Doutorado","Doutorado",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2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6"/>
        <v>Cancelado</v>
      </c>
      <c r="L177" s="9" t="str">
        <f t="shared" si="7"/>
        <v>*</v>
      </c>
      <c r="M177" s="7" t="str">
        <f t="shared" ca="1" si="8"/>
        <v>*</v>
      </c>
      <c r="N177" s="9" t="str">
        <f t="shared" si="11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IF(LEFT(DATA.SAGA!$C179,8)="Mestrado","Mestrado",
IF(LEFT(DATA.SAGA!C179,9)="Doutorado","Doutorado",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2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6"/>
        <v>Formado</v>
      </c>
      <c r="L178" s="9">
        <f t="shared" ca="1" si="7"/>
        <v>29.457534246575342</v>
      </c>
      <c r="M178" s="7" t="str">
        <f t="shared" ca="1" si="8"/>
        <v>Egresso</v>
      </c>
      <c r="N178" s="9" t="str">
        <f t="shared" si="11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IF(LEFT(DATA.SAGA!$C180,8)="Mestrado","Mestrado",
IF(LEFT(DATA.SAGA!C180,9)="Doutorado","Doutorado",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2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6"/>
        <v>Formado</v>
      </c>
      <c r="L179" s="9">
        <f t="shared" ca="1" si="7"/>
        <v>19.989041095890411</v>
      </c>
      <c r="M179" s="7" t="str">
        <f t="shared" ca="1" si="8"/>
        <v>Egresso</v>
      </c>
      <c r="N179" s="9" t="str">
        <f t="shared" si="11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IF(LEFT(DATA.SAGA!$C181,8)="Mestrado","Mestrado",
IF(LEFT(DATA.SAGA!C181,9)="Doutorado","Doutorado",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2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6"/>
        <v>Formado</v>
      </c>
      <c r="L180" s="9">
        <f t="shared" ca="1" si="7"/>
        <v>29.457534246575342</v>
      </c>
      <c r="M180" s="7" t="str">
        <f t="shared" ca="1" si="8"/>
        <v>Egresso</v>
      </c>
      <c r="N180" s="9" t="str">
        <f t="shared" si="11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IF(LEFT(DATA.SAGA!$C182,8)="Mestrado","Mestrado",
IF(LEFT(DATA.SAGA!C182,9)="Doutorado","Doutorado",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2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6"/>
        <v>Cancelado</v>
      </c>
      <c r="L181" s="9" t="str">
        <f t="shared" si="7"/>
        <v>*</v>
      </c>
      <c r="M181" s="7" t="str">
        <f t="shared" ca="1" si="8"/>
        <v>*</v>
      </c>
      <c r="N181" s="9" t="str">
        <f t="shared" si="11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IF(LEFT(DATA.SAGA!$C183,8)="Mestrado","Mestrado",
IF(LEFT(DATA.SAGA!C183,9)="Doutorado","Doutorado",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2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6"/>
        <v>Formado</v>
      </c>
      <c r="L182" s="9">
        <f t="shared" ca="1" si="7"/>
        <v>26.991780821917811</v>
      </c>
      <c r="M182" s="7" t="str">
        <f t="shared" ca="1" si="8"/>
        <v>Egresso</v>
      </c>
      <c r="N182" s="9" t="str">
        <f t="shared" si="11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IF(LEFT(DATA.SAGA!$C184,8)="Mestrado","Mestrado",
IF(LEFT(DATA.SAGA!C184,9)="Doutorado","Doutorado",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2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6"/>
        <v>Formado</v>
      </c>
      <c r="L183" s="9">
        <f t="shared" ca="1" si="7"/>
        <v>26.63013698630137</v>
      </c>
      <c r="M183" s="7" t="str">
        <f t="shared" ca="1" si="8"/>
        <v>Egresso</v>
      </c>
      <c r="N183" s="9" t="str">
        <f t="shared" si="11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IF(LEFT(DATA.SAGA!$C185,8)="Mestrado","Mestrado",
IF(LEFT(DATA.SAGA!C185,9)="Doutorado","Doutorado",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2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6"/>
        <v>Formado</v>
      </c>
      <c r="L184" s="9">
        <f t="shared" ca="1" si="7"/>
        <v>26.465753424657535</v>
      </c>
      <c r="M184" s="7" t="str">
        <f t="shared" ca="1" si="8"/>
        <v>Egresso</v>
      </c>
      <c r="N184" s="9" t="str">
        <f t="shared" si="11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IF(LEFT(DATA.SAGA!$C186,8)="Mestrado","Mestrado",
IF(LEFT(DATA.SAGA!C186,9)="Doutorado","Doutorado",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2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6"/>
        <v>Formado</v>
      </c>
      <c r="L185" s="9">
        <f t="shared" ca="1" si="7"/>
        <v>30.706849315068492</v>
      </c>
      <c r="M185" s="7" t="str">
        <f t="shared" ca="1" si="8"/>
        <v>Egresso</v>
      </c>
      <c r="N185" s="9" t="str">
        <f t="shared" si="11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IF(LEFT(DATA.SAGA!$C187,8)="Mestrado","Mestrado",
IF(LEFT(DATA.SAGA!C187,9)="Doutorado","Doutorado",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2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6"/>
        <v>Formado</v>
      </c>
      <c r="L186" s="9">
        <f t="shared" ca="1" si="7"/>
        <v>32.38356164383562</v>
      </c>
      <c r="M186" s="7" t="str">
        <f t="shared" ca="1" si="8"/>
        <v>Egresso</v>
      </c>
      <c r="N186" s="9" t="str">
        <f t="shared" si="11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IF(LEFT(DATA.SAGA!$C188,8)="Mestrado","Mestrado",
IF(LEFT(DATA.SAGA!C188,9)="Doutorado","Doutorado",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2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6"/>
        <v>Formado</v>
      </c>
      <c r="L187" s="9">
        <f t="shared" ca="1" si="7"/>
        <v>32.38356164383562</v>
      </c>
      <c r="M187" s="7" t="str">
        <f t="shared" ca="1" si="8"/>
        <v>Egresso</v>
      </c>
      <c r="N187" s="9" t="str">
        <f t="shared" si="11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IF(LEFT(DATA.SAGA!$C189,8)="Mestrado","Mestrado",
IF(LEFT(DATA.SAGA!C189,9)="Doutorado","Doutorado",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2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6"/>
        <v>Formado</v>
      </c>
      <c r="L188" s="9">
        <f t="shared" ca="1" si="7"/>
        <v>25.709589041095889</v>
      </c>
      <c r="M188" s="7" t="str">
        <f t="shared" ca="1" si="8"/>
        <v>Egresso</v>
      </c>
      <c r="N188" s="9" t="str">
        <f t="shared" si="11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IF(LEFT(DATA.SAGA!$C190,8)="Mestrado","Mestrado",
IF(LEFT(DATA.SAGA!C190,9)="Doutorado","Doutorado",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2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6"/>
        <v>Formado</v>
      </c>
      <c r="L189" s="9">
        <f t="shared" ca="1" si="7"/>
        <v>25.643835616438359</v>
      </c>
      <c r="M189" s="7" t="str">
        <f t="shared" ca="1" si="8"/>
        <v>Egresso</v>
      </c>
      <c r="N189" s="9" t="str">
        <f t="shared" si="11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IF(LEFT(DATA.SAGA!$C191,8)="Mestrado","Mestrado",
IF(LEFT(DATA.SAGA!C191,9)="Doutorado","Doutorado",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2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6"/>
        <v>Formado</v>
      </c>
      <c r="L190" s="9">
        <f t="shared" ca="1" si="7"/>
        <v>27.945205479452056</v>
      </c>
      <c r="M190" s="7" t="str">
        <f t="shared" ca="1" si="8"/>
        <v>Egresso</v>
      </c>
      <c r="N190" s="9" t="str">
        <f t="shared" si="11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IF(LEFT(DATA.SAGA!$C192,8)="Mestrado","Mestrado",
IF(LEFT(DATA.SAGA!C192,9)="Doutorado","Doutorado",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2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6"/>
        <v>Cancelado</v>
      </c>
      <c r="L191" s="9" t="str">
        <f t="shared" si="7"/>
        <v>*</v>
      </c>
      <c r="M191" s="7" t="str">
        <f t="shared" ca="1" si="8"/>
        <v>*</v>
      </c>
      <c r="N191" s="9" t="str">
        <f t="shared" si="11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IF(LEFT(DATA.SAGA!$C193,8)="Mestrado","Mestrado",
IF(LEFT(DATA.SAGA!C193,9)="Doutorado","Doutorado",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2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6"/>
        <v>Desligado</v>
      </c>
      <c r="L192" s="9" t="str">
        <f t="shared" si="7"/>
        <v>*</v>
      </c>
      <c r="M192" s="7" t="str">
        <f t="shared" ca="1" si="8"/>
        <v>*</v>
      </c>
      <c r="N192" s="9" t="str">
        <f t="shared" si="11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IF(LEFT(DATA.SAGA!$C194,8)="Mestrado","Mestrado",
IF(LEFT(DATA.SAGA!C194,9)="Doutorado","Doutorado",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2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6"/>
        <v>Formado</v>
      </c>
      <c r="L193" s="9">
        <f t="shared" ca="1" si="7"/>
        <v>24.624657534246577</v>
      </c>
      <c r="M193" s="7" t="str">
        <f t="shared" ca="1" si="8"/>
        <v>Egresso</v>
      </c>
      <c r="N193" s="9" t="str">
        <f t="shared" si="11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IF(LEFT(DATA.SAGA!$C195,8)="Mestrado","Mestrado",
IF(LEFT(DATA.SAGA!C195,9)="Doutorado","Doutorado",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2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si="6"/>
        <v>Formado</v>
      </c>
      <c r="L194" s="9">
        <f t="shared" ca="1" si="7"/>
        <v>24.854794520547944</v>
      </c>
      <c r="M194" s="7" t="str">
        <f t="shared" ca="1" si="8"/>
        <v>Egresso</v>
      </c>
      <c r="N194" s="9" t="str">
        <f t="shared" ref="N194:N257" si="13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IF(LEFT(DATA.SAGA!$C196,8)="Mestrado","Mestrado",
IF(LEFT(DATA.SAGA!C196,9)="Doutorado","Doutorado",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14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6"/>
        <v>Formado</v>
      </c>
      <c r="L195" s="9">
        <f t="shared" ca="1" si="7"/>
        <v>24.263013698630136</v>
      </c>
      <c r="M195" s="7" t="str">
        <f t="shared" ca="1" si="8"/>
        <v>Egresso</v>
      </c>
      <c r="N195" s="9" t="str">
        <f t="shared" si="13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IF(LEFT(DATA.SAGA!$C197,8)="Mestrado","Mestrado",
IF(LEFT(DATA.SAGA!C197,9)="Doutorado","Doutorado",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14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6"/>
        <v>Formado</v>
      </c>
      <c r="L196" s="9">
        <f t="shared" ca="1" si="7"/>
        <v>36</v>
      </c>
      <c r="M196" s="7" t="str">
        <f t="shared" ca="1" si="8"/>
        <v>Egresso</v>
      </c>
      <c r="N196" s="9" t="str">
        <f t="shared" si="13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IF(LEFT(DATA.SAGA!$C198,8)="Mestrado","Mestrado",
IF(LEFT(DATA.SAGA!C198,9)="Doutorado","Doutorado",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14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6"/>
        <v>Formado</v>
      </c>
      <c r="L197" s="9">
        <f t="shared" ca="1" si="7"/>
        <v>35.868493150684934</v>
      </c>
      <c r="M197" s="7" t="str">
        <f t="shared" ca="1" si="8"/>
        <v>Egresso</v>
      </c>
      <c r="N197" s="9" t="str">
        <f t="shared" si="13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IF(LEFT(DATA.SAGA!$C199,8)="Mestrado","Mestrado",
IF(LEFT(DATA.SAGA!C199,9)="Doutorado","Doutorado",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14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6"/>
        <v>Formado</v>
      </c>
      <c r="L198" s="9">
        <f t="shared" ca="1" si="7"/>
        <v>24.854794520547944</v>
      </c>
      <c r="M198" s="7" t="str">
        <f t="shared" ca="1" si="8"/>
        <v>Egresso</v>
      </c>
      <c r="N198" s="9" t="str">
        <f t="shared" si="13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IF(LEFT(DATA.SAGA!$C200,8)="Mestrado","Mestrado",
IF(LEFT(DATA.SAGA!C200,9)="Doutorado","Doutorado",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14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6"/>
        <v>Desligado</v>
      </c>
      <c r="L199" s="9" t="str">
        <f t="shared" si="7"/>
        <v>*</v>
      </c>
      <c r="M199" s="7" t="str">
        <f t="shared" ca="1" si="8"/>
        <v>*</v>
      </c>
      <c r="N199" s="9" t="str">
        <f t="shared" si="13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IF(LEFT(DATA.SAGA!$C201,8)="Mestrado","Mestrado",
IF(LEFT(DATA.SAGA!C201,9)="Doutorado","Doutorado",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14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6"/>
        <v>Formado</v>
      </c>
      <c r="L200" s="9">
        <f t="shared" ca="1" si="7"/>
        <v>23.210958904109589</v>
      </c>
      <c r="M200" s="7" t="str">
        <f t="shared" ca="1" si="8"/>
        <v>Egresso</v>
      </c>
      <c r="N200" s="9" t="str">
        <f t="shared" si="13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IF(LEFT(DATA.SAGA!$C202,8)="Mestrado","Mestrado",
IF(LEFT(DATA.SAGA!C202,9)="Doutorado","Doutorado",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14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6"/>
        <v>Cancelado</v>
      </c>
      <c r="L201" s="9" t="str">
        <f t="shared" si="7"/>
        <v>*</v>
      </c>
      <c r="M201" s="7" t="str">
        <f t="shared" ca="1" si="8"/>
        <v>*</v>
      </c>
      <c r="N201" s="9" t="str">
        <f t="shared" si="13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IF(LEFT(DATA.SAGA!$C203,8)="Mestrado","Mestrado",
IF(LEFT(DATA.SAGA!C203,9)="Doutorado","Doutorado",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14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6"/>
        <v>Formado</v>
      </c>
      <c r="L202" s="9">
        <f t="shared" ca="1" si="7"/>
        <v>27.12328767123288</v>
      </c>
      <c r="M202" s="7" t="str">
        <f t="shared" ca="1" si="8"/>
        <v>Egresso</v>
      </c>
      <c r="N202" s="9" t="str">
        <f t="shared" si="13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IF(LEFT(DATA.SAGA!$C204,8)="Mestrado","Mestrado",
IF(LEFT(DATA.SAGA!C204,9)="Doutorado","Doutorado",
"Pós-Doutorado"))</f>
        <v>Doutorado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14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6"/>
        <v>Desligado</v>
      </c>
      <c r="L203" s="9" t="str">
        <f t="shared" si="7"/>
        <v>*</v>
      </c>
      <c r="M203" s="7" t="str">
        <f t="shared" ca="1" si="8"/>
        <v>*</v>
      </c>
      <c r="N203" s="9" t="str">
        <f t="shared" si="13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IF(LEFT(DATA.SAGA!$C205,8)="Mestrado","Mestrado",
IF(LEFT(DATA.SAGA!C205,9)="Doutorado","Doutorado",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14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6"/>
        <v>Formado</v>
      </c>
      <c r="L204" s="9">
        <f t="shared" ca="1" si="7"/>
        <v>59.901369863013699</v>
      </c>
      <c r="M204" s="7" t="str">
        <f t="shared" ca="1" si="8"/>
        <v>Egresso</v>
      </c>
      <c r="N204" s="9" t="str">
        <f t="shared" si="13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IF(LEFT(DATA.SAGA!$C206,8)="Mestrado","Mestrado",
IF(LEFT(DATA.SAGA!C206,9)="Doutorado","Doutorado",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14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6"/>
        <v>Formado</v>
      </c>
      <c r="L205" s="9">
        <f t="shared" ca="1" si="7"/>
        <v>52.9972602739726</v>
      </c>
      <c r="M205" s="7" t="str">
        <f t="shared" ca="1" si="8"/>
        <v>Egresso</v>
      </c>
      <c r="N205" s="9" t="str">
        <f t="shared" si="13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IF(LEFT(DATA.SAGA!$C207,8)="Mestrado","Mestrado",
IF(LEFT(DATA.SAGA!C207,9)="Doutorado","Doutorado",
"Pós-Doutorado"))</f>
        <v>Mestrado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14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6"/>
        <v>Formado</v>
      </c>
      <c r="L206" s="9">
        <f t="shared" ca="1" si="7"/>
        <v>39.386301369863013</v>
      </c>
      <c r="M206" s="7" t="str">
        <f t="shared" ca="1" si="8"/>
        <v>Egresso</v>
      </c>
      <c r="N206" s="9" t="str">
        <f t="shared" si="13"/>
        <v>*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IF(LEFT(DATA.SAGA!$C208,8)="Mestrado","Mestrado",
IF(LEFT(DATA.SAGA!C208,9)="Doutorado","Doutorado",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14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6"/>
        <v>Formado</v>
      </c>
      <c r="L207" s="9">
        <f t="shared" ca="1" si="7"/>
        <v>28.339726027397258</v>
      </c>
      <c r="M207" s="7" t="str">
        <f t="shared" ca="1" si="8"/>
        <v>Egresso</v>
      </c>
      <c r="N207" s="9" t="str">
        <f t="shared" si="13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IF(LEFT(DATA.SAGA!$C209,8)="Mestrado","Mestrado",
IF(LEFT(DATA.SAGA!C209,9)="Doutorado","Doutorado",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14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6"/>
        <v>Formado</v>
      </c>
      <c r="L208" s="9">
        <f t="shared" ca="1" si="7"/>
        <v>35.243835616438353</v>
      </c>
      <c r="M208" s="7" t="str">
        <f t="shared" ca="1" si="8"/>
        <v>Egresso</v>
      </c>
      <c r="N208" s="9" t="str">
        <f t="shared" si="13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IF(LEFT(DATA.SAGA!$C210,8)="Mestrado","Mestrado",
IF(LEFT(DATA.SAGA!C210,9)="Doutorado","Doutorado",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14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6"/>
        <v>Formado</v>
      </c>
      <c r="L209" s="9">
        <f t="shared" ca="1" si="7"/>
        <v>24.230136986301368</v>
      </c>
      <c r="M209" s="7" t="str">
        <f t="shared" ca="1" si="8"/>
        <v>Egresso</v>
      </c>
      <c r="N209" s="9" t="str">
        <f t="shared" si="13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IF(LEFT(DATA.SAGA!$C211,8)="Mestrado","Mestrado",
IF(LEFT(DATA.SAGA!C211,9)="Doutorado","Doutorado",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14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6"/>
        <v>Formado</v>
      </c>
      <c r="L210" s="9">
        <f t="shared" ca="1" si="7"/>
        <v>36.295890410958904</v>
      </c>
      <c r="M210" s="7" t="str">
        <f t="shared" ca="1" si="8"/>
        <v>Egresso</v>
      </c>
      <c r="N210" s="9" t="str">
        <f t="shared" si="13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IF(LEFT(DATA.SAGA!$C212,8)="Mestrado","Mestrado",
IF(LEFT(DATA.SAGA!C212,9)="Doutorado","Doutorado",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14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6"/>
        <v>Desligado</v>
      </c>
      <c r="L211" s="9" t="str">
        <f t="shared" si="7"/>
        <v>*</v>
      </c>
      <c r="M211" s="7" t="str">
        <f t="shared" ca="1" si="8"/>
        <v>*</v>
      </c>
      <c r="N211" s="9" t="str">
        <f t="shared" si="13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IF(LEFT(DATA.SAGA!$C213,8)="Mestrado","Mestrado",
IF(LEFT(DATA.SAGA!C213,9)="Doutorado","Doutorado",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14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6"/>
        <v>Formado</v>
      </c>
      <c r="L212" s="9">
        <f t="shared" ca="1" si="7"/>
        <v>23.638356164383563</v>
      </c>
      <c r="M212" s="7" t="str">
        <f t="shared" ca="1" si="8"/>
        <v>Egresso</v>
      </c>
      <c r="N212" s="9" t="str">
        <f t="shared" si="13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IF(LEFT(DATA.SAGA!$C214,8)="Mestrado","Mestrado",
IF(LEFT(DATA.SAGA!C214,9)="Doutorado","Doutorado",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14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6"/>
        <v>Formado</v>
      </c>
      <c r="L213" s="9">
        <f t="shared" ca="1" si="7"/>
        <v>27.353424657534248</v>
      </c>
      <c r="M213" s="7" t="str">
        <f t="shared" ca="1" si="8"/>
        <v>Egresso</v>
      </c>
      <c r="N213" s="9" t="str">
        <f t="shared" si="13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IF(LEFT(DATA.SAGA!$C215,8)="Mestrado","Mestrado",
IF(LEFT(DATA.SAGA!C215,9)="Doutorado","Doutorado",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14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6"/>
        <v>Formado</v>
      </c>
      <c r="L214" s="9">
        <f t="shared" ca="1" si="7"/>
        <v>22.980821917808221</v>
      </c>
      <c r="M214" s="7" t="str">
        <f t="shared" ca="1" si="8"/>
        <v>Egresso</v>
      </c>
      <c r="N214" s="9" t="str">
        <f t="shared" si="13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IF(LEFT(DATA.SAGA!$C216,8)="Mestrado","Mestrado",
IF(LEFT(DATA.SAGA!C216,9)="Doutorado","Doutorado",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14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6"/>
        <v>Cancelado</v>
      </c>
      <c r="L215" s="9" t="str">
        <f t="shared" si="7"/>
        <v>*</v>
      </c>
      <c r="M215" s="7" t="str">
        <f t="shared" ca="1" si="8"/>
        <v>*</v>
      </c>
      <c r="N215" s="9" t="str">
        <f t="shared" si="13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IF(LEFT(DATA.SAGA!$C217,8)="Mestrado","Mestrado",
IF(LEFT(DATA.SAGA!C217,9)="Doutorado","Doutorado",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14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6"/>
        <v>Cancelado</v>
      </c>
      <c r="L216" s="9" t="str">
        <f t="shared" si="7"/>
        <v>*</v>
      </c>
      <c r="M216" s="7" t="str">
        <f t="shared" ca="1" si="8"/>
        <v>*</v>
      </c>
      <c r="N216" s="9" t="str">
        <f t="shared" si="13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IF(LEFT(DATA.SAGA!$C218,8)="Mestrado","Mestrado",
IF(LEFT(DATA.SAGA!C218,9)="Doutorado","Doutorado",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14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6"/>
        <v>Formado</v>
      </c>
      <c r="L217" s="9">
        <f t="shared" ca="1" si="7"/>
        <v>30.706849315068492</v>
      </c>
      <c r="M217" s="7" t="str">
        <f t="shared" ca="1" si="8"/>
        <v>Egresso</v>
      </c>
      <c r="N217" s="9" t="str">
        <f t="shared" si="13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IF(LEFT(DATA.SAGA!$C219,8)="Mestrado","Mestrado",
IF(LEFT(DATA.SAGA!C219,9)="Doutorado","Doutorado",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14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6"/>
        <v>Desligado</v>
      </c>
      <c r="L218" s="9" t="str">
        <f t="shared" si="7"/>
        <v>*</v>
      </c>
      <c r="M218" s="7" t="str">
        <f t="shared" ca="1" si="8"/>
        <v>*</v>
      </c>
      <c r="N218" s="9" t="str">
        <f t="shared" si="13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IF(LEFT(DATA.SAGA!$C220,8)="Mestrado","Mestrado",
IF(LEFT(DATA.SAGA!C220,9)="Doutorado","Doutorado",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14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6"/>
        <v>Formado</v>
      </c>
      <c r="L219" s="9">
        <f t="shared" ca="1" si="7"/>
        <v>28.56986301369863</v>
      </c>
      <c r="M219" s="7" t="str">
        <f t="shared" ca="1" si="8"/>
        <v>Egresso</v>
      </c>
      <c r="N219" s="9" t="str">
        <f t="shared" si="13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IF(LEFT(DATA.SAGA!$C221,8)="Mestrado","Mestrado",
IF(LEFT(DATA.SAGA!C221,9)="Doutorado","Doutorado",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14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6"/>
        <v>Desligado</v>
      </c>
      <c r="L220" s="9" t="str">
        <f t="shared" si="7"/>
        <v>*</v>
      </c>
      <c r="M220" s="7" t="str">
        <f t="shared" ca="1" si="8"/>
        <v>*</v>
      </c>
      <c r="N220" s="9" t="str">
        <f t="shared" si="13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IF(LEFT(DATA.SAGA!$C222,8)="Mestrado","Mestrado",
IF(LEFT(DATA.SAGA!C222,9)="Doutorado","Doutorado",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14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6"/>
        <v>Cancelado</v>
      </c>
      <c r="L221" s="9" t="str">
        <f t="shared" si="7"/>
        <v>*</v>
      </c>
      <c r="M221" s="7" t="str">
        <f t="shared" ca="1" si="8"/>
        <v>*</v>
      </c>
      <c r="N221" s="9" t="str">
        <f t="shared" si="13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IF(LEFT(DATA.SAGA!$C223,8)="Mestrado","Mestrado",
IF(LEFT(DATA.SAGA!C223,9)="Doutorado","Doutorado",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14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6"/>
        <v>Formado</v>
      </c>
      <c r="L222" s="9">
        <f t="shared" ca="1" si="7"/>
        <v>22.454794520547946</v>
      </c>
      <c r="M222" s="7" t="str">
        <f t="shared" ca="1" si="8"/>
        <v>Egresso</v>
      </c>
      <c r="N222" s="9" t="str">
        <f t="shared" si="13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IF(LEFT(DATA.SAGA!$C224,8)="Mestrado","Mestrado",
IF(LEFT(DATA.SAGA!C224,9)="Doutorado","Doutorado",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14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6"/>
        <v>Formado</v>
      </c>
      <c r="L223" s="9">
        <f t="shared" ca="1" si="7"/>
        <v>27.18904109589041</v>
      </c>
      <c r="M223" s="7" t="str">
        <f t="shared" ca="1" si="8"/>
        <v>Egresso</v>
      </c>
      <c r="N223" s="9" t="str">
        <f t="shared" si="13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IF(LEFT(DATA.SAGA!$C225,8)="Mestrado","Mestrado",
IF(LEFT(DATA.SAGA!C225,9)="Doutorado","Doutorado",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14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6"/>
        <v>Cancelado</v>
      </c>
      <c r="L224" s="9" t="str">
        <f t="shared" si="7"/>
        <v>*</v>
      </c>
      <c r="M224" s="7" t="str">
        <f t="shared" ca="1" si="8"/>
        <v>*</v>
      </c>
      <c r="N224" s="9" t="str">
        <f t="shared" si="13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IF(LEFT(DATA.SAGA!$C226,8)="Mestrado","Mestrado",
IF(LEFT(DATA.SAGA!C226,9)="Doutorado","Doutorado",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14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6"/>
        <v>Formado</v>
      </c>
      <c r="L225" s="9">
        <f t="shared" ca="1" si="7"/>
        <v>32.219178082191782</v>
      </c>
      <c r="M225" s="7" t="str">
        <f t="shared" ca="1" si="8"/>
        <v>Egresso</v>
      </c>
      <c r="N225" s="9" t="str">
        <f t="shared" si="13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IF(LEFT(DATA.SAGA!$C227,8)="Mestrado","Mestrado",
IF(LEFT(DATA.SAGA!C227,9)="Doutorado","Doutorado",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14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6"/>
        <v>Formado</v>
      </c>
      <c r="L226" s="9">
        <f t="shared" ca="1" si="7"/>
        <v>28.504109589041093</v>
      </c>
      <c r="M226" s="7" t="str">
        <f t="shared" ca="1" si="8"/>
        <v>Egresso</v>
      </c>
      <c r="N226" s="9" t="str">
        <f t="shared" si="13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IF(LEFT(DATA.SAGA!$C228,8)="Mestrado","Mestrado",
IF(LEFT(DATA.SAGA!C228,9)="Doutorado","Doutorado",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14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6"/>
        <v>Formado</v>
      </c>
      <c r="L227" s="9">
        <f t="shared" ca="1" si="7"/>
        <v>35.802739726027397</v>
      </c>
      <c r="M227" s="7" t="str">
        <f t="shared" ca="1" si="8"/>
        <v>Egresso</v>
      </c>
      <c r="N227" s="9" t="str">
        <f t="shared" si="13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IF(LEFT(DATA.SAGA!$C229,8)="Mestrado","Mestrado",
IF(LEFT(DATA.SAGA!C229,9)="Doutorado","Doutorado",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14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6"/>
        <v>Formado</v>
      </c>
      <c r="L228" s="9">
        <f t="shared" ca="1" si="7"/>
        <v>28.438356164383563</v>
      </c>
      <c r="M228" s="7" t="str">
        <f t="shared" ca="1" si="8"/>
        <v>Egresso</v>
      </c>
      <c r="N228" s="9" t="str">
        <f t="shared" si="13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IF(LEFT(DATA.SAGA!$C230,8)="Mestrado","Mestrado",
IF(LEFT(DATA.SAGA!C230,9)="Doutorado","Doutorado",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14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6"/>
        <v>Formado</v>
      </c>
      <c r="L229" s="9">
        <f t="shared" ca="1" si="7"/>
        <v>37.775342465753425</v>
      </c>
      <c r="M229" s="7" t="str">
        <f t="shared" ca="1" si="8"/>
        <v>Egresso</v>
      </c>
      <c r="N229" s="9" t="str">
        <f t="shared" si="13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IF(LEFT(DATA.SAGA!$C231,8)="Mestrado","Mestrado",
IF(LEFT(DATA.SAGA!C231,9)="Doutorado","Doutorado",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14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6"/>
        <v>Formado</v>
      </c>
      <c r="L230" s="9">
        <f t="shared" ca="1" si="7"/>
        <v>14.104109589041094</v>
      </c>
      <c r="M230" s="7" t="str">
        <f t="shared" ca="1" si="8"/>
        <v>Egresso</v>
      </c>
      <c r="N230" s="9" t="str">
        <f t="shared" si="13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IF(LEFT(DATA.SAGA!$C232,8)="Mestrado","Mestrado",
IF(LEFT(DATA.SAGA!C232,9)="Doutorado","Doutorado",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14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6"/>
        <v>Cancelado</v>
      </c>
      <c r="L231" s="9" t="str">
        <f t="shared" si="7"/>
        <v>*</v>
      </c>
      <c r="M231" s="7" t="str">
        <f t="shared" ca="1" si="8"/>
        <v>*</v>
      </c>
      <c r="N231" s="9" t="str">
        <f t="shared" si="13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IF(LEFT(DATA.SAGA!$C233,8)="Mestrado","Mestrado",
IF(LEFT(DATA.SAGA!C233,9)="Doutorado","Doutorado",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14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6"/>
        <v>Desligado</v>
      </c>
      <c r="L232" s="9" t="str">
        <f t="shared" si="7"/>
        <v>*</v>
      </c>
      <c r="M232" s="7" t="str">
        <f t="shared" ca="1" si="8"/>
        <v>*</v>
      </c>
      <c r="N232" s="9" t="str">
        <f t="shared" si="13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IF(LEFT(DATA.SAGA!$C234,8)="Mestrado","Mestrado",
IF(LEFT(DATA.SAGA!C234,9)="Doutorado","Doutorado",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14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6"/>
        <v>Formado</v>
      </c>
      <c r="L233" s="9">
        <f t="shared" ca="1" si="7"/>
        <v>19.824657534246576</v>
      </c>
      <c r="M233" s="7" t="str">
        <f t="shared" ca="1" si="8"/>
        <v>Egresso</v>
      </c>
      <c r="N233" s="9" t="str">
        <f t="shared" si="13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IF(LEFT(DATA.SAGA!$C235,8)="Mestrado","Mestrado",
IF(LEFT(DATA.SAGA!C235,9)="Doutorado","Doutorado",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14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6"/>
        <v>Formado</v>
      </c>
      <c r="L234" s="9">
        <f t="shared" ca="1" si="7"/>
        <v>27.813698630136987</v>
      </c>
      <c r="M234" s="7" t="str">
        <f t="shared" ca="1" si="8"/>
        <v>Egresso</v>
      </c>
      <c r="N234" s="9" t="str">
        <f t="shared" si="13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IF(LEFT(DATA.SAGA!$C236,8)="Mestrado","Mestrado",
IF(LEFT(DATA.SAGA!C236,9)="Doutorado","Doutorado",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14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6"/>
        <v>Formado</v>
      </c>
      <c r="L235" s="9">
        <f t="shared" ca="1" si="7"/>
        <v>19.758904109589039</v>
      </c>
      <c r="M235" s="7" t="str">
        <f t="shared" ca="1" si="8"/>
        <v>Egresso</v>
      </c>
      <c r="N235" s="9" t="str">
        <f t="shared" si="13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IF(LEFT(DATA.SAGA!$C237,8)="Mestrado","Mestrado",
IF(LEFT(DATA.SAGA!C237,9)="Doutorado","Doutorado",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14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6"/>
        <v>Formado</v>
      </c>
      <c r="L236" s="9">
        <f t="shared" ca="1" si="7"/>
        <v>28.273972602739725</v>
      </c>
      <c r="M236" s="7" t="str">
        <f t="shared" ca="1" si="8"/>
        <v>Egresso</v>
      </c>
      <c r="N236" s="9" t="str">
        <f t="shared" si="13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IF(LEFT(DATA.SAGA!$C238,8)="Mestrado","Mestrado",
IF(LEFT(DATA.SAGA!C238,9)="Doutorado","Doutorado",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14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6"/>
        <v>Formado</v>
      </c>
      <c r="L237" s="9">
        <f t="shared" ca="1" si="7"/>
        <v>20.712328767123289</v>
      </c>
      <c r="M237" s="7" t="str">
        <f t="shared" ca="1" si="8"/>
        <v>Egresso</v>
      </c>
      <c r="N237" s="9" t="str">
        <f t="shared" si="13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IF(LEFT(DATA.SAGA!$C239,8)="Mestrado","Mestrado",
IF(LEFT(DATA.SAGA!C239,9)="Doutorado","Doutorado",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14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6"/>
        <v>Formado</v>
      </c>
      <c r="L238" s="9">
        <f t="shared" ca="1" si="7"/>
        <v>37.972602739726028</v>
      </c>
      <c r="M238" s="7" t="str">
        <f t="shared" ca="1" si="8"/>
        <v>Egresso</v>
      </c>
      <c r="N238" s="9" t="str">
        <f t="shared" si="13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IF(LEFT(DATA.SAGA!$C240,8)="Mestrado","Mestrado",
IF(LEFT(DATA.SAGA!C240,9)="Doutorado","Doutorado",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14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6"/>
        <v>Desligado</v>
      </c>
      <c r="L239" s="9" t="str">
        <f t="shared" si="7"/>
        <v>*</v>
      </c>
      <c r="M239" s="7" t="str">
        <f t="shared" ca="1" si="8"/>
        <v>*</v>
      </c>
      <c r="N239" s="9" t="str">
        <f t="shared" si="13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IF(LEFT(DATA.SAGA!$C241,8)="Mestrado","Mestrado",
IF(LEFT(DATA.SAGA!C241,9)="Doutorado","Doutorado",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14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6"/>
        <v>Formado</v>
      </c>
      <c r="L240" s="9">
        <f t="shared" ca="1" si="7"/>
        <v>30.542465753424658</v>
      </c>
      <c r="M240" s="7" t="str">
        <f t="shared" ca="1" si="8"/>
        <v>Egresso</v>
      </c>
      <c r="N240" s="9" t="str">
        <f t="shared" si="13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IF(LEFT(DATA.SAGA!$C242,8)="Mestrado","Mestrado",
IF(LEFT(DATA.SAGA!C242,9)="Doutorado","Doutorado",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14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6"/>
        <v>Formado</v>
      </c>
      <c r="L241" s="9">
        <f t="shared" ca="1" si="7"/>
        <v>32.153424657534245</v>
      </c>
      <c r="M241" s="7" t="str">
        <f t="shared" ca="1" si="8"/>
        <v>Egresso</v>
      </c>
      <c r="N241" s="9" t="str">
        <f t="shared" si="13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IF(LEFT(DATA.SAGA!$C243,8)="Mestrado","Mestrado",
IF(LEFT(DATA.SAGA!C243,9)="Doutorado","Doutorado",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14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6"/>
        <v>Formado</v>
      </c>
      <c r="L242" s="9">
        <f t="shared" ca="1" si="7"/>
        <v>26.169863013698631</v>
      </c>
      <c r="M242" s="7" t="str">
        <f t="shared" ca="1" si="8"/>
        <v>Egresso</v>
      </c>
      <c r="N242" s="9" t="str">
        <f t="shared" si="13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IF(LEFT(DATA.SAGA!$C244,8)="Mestrado","Mestrado",
IF(LEFT(DATA.SAGA!C244,9)="Doutorado","Doutorado",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14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6"/>
        <v>Formado</v>
      </c>
      <c r="L243" s="9">
        <f t="shared" ca="1" si="7"/>
        <v>30.608219178082194</v>
      </c>
      <c r="M243" s="7" t="str">
        <f t="shared" ca="1" si="8"/>
        <v>Egresso</v>
      </c>
      <c r="N243" s="9" t="str">
        <f t="shared" si="13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IF(LEFT(DATA.SAGA!$C245,8)="Mestrado","Mestrado",
IF(LEFT(DATA.SAGA!C245,9)="Doutorado","Doutorado",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14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6"/>
        <v>Formado</v>
      </c>
      <c r="L244" s="9">
        <f t="shared" ca="1" si="7"/>
        <v>28.701369863013699</v>
      </c>
      <c r="M244" s="7" t="str">
        <f t="shared" ca="1" si="8"/>
        <v>Egresso</v>
      </c>
      <c r="N244" s="9" t="str">
        <f t="shared" si="13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IF(LEFT(DATA.SAGA!$C246,8)="Mestrado","Mestrado",
IF(LEFT(DATA.SAGA!C246,9)="Doutorado","Doutorado",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14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6"/>
        <v>Formado</v>
      </c>
      <c r="L245" s="9">
        <f t="shared" ca="1" si="7"/>
        <v>29.62191780821918</v>
      </c>
      <c r="M245" s="7" t="str">
        <f t="shared" ca="1" si="8"/>
        <v>Egresso</v>
      </c>
      <c r="N245" s="9" t="str">
        <f t="shared" si="13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IF(LEFT(DATA.SAGA!$C247,8)="Mestrado","Mestrado",
IF(LEFT(DATA.SAGA!C247,9)="Doutorado","Doutorado",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14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6"/>
        <v>Cancelado</v>
      </c>
      <c r="L246" s="9" t="str">
        <f t="shared" si="7"/>
        <v>*</v>
      </c>
      <c r="M246" s="7" t="str">
        <f t="shared" ca="1" si="8"/>
        <v>*</v>
      </c>
      <c r="N246" s="9" t="str">
        <f t="shared" si="13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IF(LEFT(DATA.SAGA!$C248,8)="Mestrado","Mestrado",
IF(LEFT(DATA.SAGA!C248,9)="Doutorado","Doutorado",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14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6"/>
        <v>Cancelado</v>
      </c>
      <c r="L247" s="9" t="str">
        <f t="shared" si="7"/>
        <v>*</v>
      </c>
      <c r="M247" s="7" t="str">
        <f t="shared" ca="1" si="8"/>
        <v>*</v>
      </c>
      <c r="N247" s="9" t="str">
        <f t="shared" si="13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IF(LEFT(DATA.SAGA!$C249,8)="Mestrado","Mestrado",
IF(LEFT(DATA.SAGA!C249,9)="Doutorado","Doutorado",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14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6"/>
        <v>Formado</v>
      </c>
      <c r="L248" s="9">
        <f t="shared" ca="1" si="7"/>
        <v>26.926027397260274</v>
      </c>
      <c r="M248" s="7" t="str">
        <f t="shared" ca="1" si="8"/>
        <v>Egresso</v>
      </c>
      <c r="N248" s="9" t="str">
        <f t="shared" si="13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IF(LEFT(DATA.SAGA!$C250,8)="Mestrado","Mestrado",
IF(LEFT(DATA.SAGA!C250,9)="Doutorado","Doutorado",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14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6"/>
        <v>Cancelado</v>
      </c>
      <c r="L249" s="9" t="str">
        <f t="shared" si="7"/>
        <v>*</v>
      </c>
      <c r="M249" s="7" t="str">
        <f t="shared" ca="1" si="8"/>
        <v>*</v>
      </c>
      <c r="N249" s="9" t="str">
        <f t="shared" si="13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IF(LEFT(DATA.SAGA!$C251,8)="Mestrado","Mestrado",
IF(LEFT(DATA.SAGA!C251,9)="Doutorado","Doutorado",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14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6"/>
        <v>Formado</v>
      </c>
      <c r="L250" s="9">
        <f t="shared" ca="1" si="7"/>
        <v>27.287671232876715</v>
      </c>
      <c r="M250" s="7" t="str">
        <f t="shared" ca="1" si="8"/>
        <v>Egresso</v>
      </c>
      <c r="N250" s="9" t="str">
        <f t="shared" si="13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IF(LEFT(DATA.SAGA!$C252,8)="Mestrado","Mestrado",
IF(LEFT(DATA.SAGA!C252,9)="Doutorado","Doutorado",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14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6"/>
        <v>Formado</v>
      </c>
      <c r="L251" s="9">
        <f t="shared" ca="1" si="7"/>
        <v>28.372602739726027</v>
      </c>
      <c r="M251" s="7" t="str">
        <f t="shared" ca="1" si="8"/>
        <v>Egresso</v>
      </c>
      <c r="N251" s="9" t="str">
        <f t="shared" si="13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IF(LEFT(DATA.SAGA!$C253,8)="Mestrado","Mestrado",
IF(LEFT(DATA.SAGA!C253,9)="Doutorado","Doutorado",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14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6"/>
        <v>Desligado</v>
      </c>
      <c r="L252" s="9" t="str">
        <f t="shared" si="7"/>
        <v>*</v>
      </c>
      <c r="M252" s="7" t="str">
        <f t="shared" ca="1" si="8"/>
        <v>*</v>
      </c>
      <c r="N252" s="9" t="str">
        <f t="shared" si="13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IF(LEFT(DATA.SAGA!$C254,8)="Mestrado","Mestrado",
IF(LEFT(DATA.SAGA!C254,9)="Doutorado","Doutorado",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14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6"/>
        <v>Formado</v>
      </c>
      <c r="L253" s="9">
        <f t="shared" ca="1" si="7"/>
        <v>26.926027397260274</v>
      </c>
      <c r="M253" s="7" t="str">
        <f t="shared" ca="1" si="8"/>
        <v>Egresso</v>
      </c>
      <c r="N253" s="9" t="str">
        <f t="shared" si="13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IF(LEFT(DATA.SAGA!$C255,8)="Mestrado","Mestrado",
IF(LEFT(DATA.SAGA!C255,9)="Doutorado","Doutorado",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14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6"/>
        <v>Desligado</v>
      </c>
      <c r="L254" s="9" t="str">
        <f t="shared" si="7"/>
        <v>*</v>
      </c>
      <c r="M254" s="7" t="str">
        <f t="shared" ca="1" si="8"/>
        <v>*</v>
      </c>
      <c r="N254" s="9" t="str">
        <f t="shared" si="13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IF(LEFT(DATA.SAGA!$C256,8)="Mestrado","Mestrado",
IF(LEFT(DATA.SAGA!C256,9)="Doutorado","Doutorado",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14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6"/>
        <v>Formado</v>
      </c>
      <c r="L255" s="9">
        <f t="shared" ca="1" si="7"/>
        <v>35.408219178082192</v>
      </c>
      <c r="M255" s="7" t="str">
        <f t="shared" ca="1" si="8"/>
        <v>Egresso</v>
      </c>
      <c r="N255" s="9" t="str">
        <f t="shared" si="13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IF(LEFT(DATA.SAGA!$C257,8)="Mestrado","Mestrado",
IF(LEFT(DATA.SAGA!C257,9)="Doutorado","Doutorado",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14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6"/>
        <v>Desligado</v>
      </c>
      <c r="L256" s="9" t="str">
        <f t="shared" si="7"/>
        <v>*</v>
      </c>
      <c r="M256" s="7" t="str">
        <f t="shared" ca="1" si="8"/>
        <v>*</v>
      </c>
      <c r="N256" s="9" t="str">
        <f t="shared" si="13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IF(LEFT(DATA.SAGA!$C258,8)="Mestrado","Mestrado",
IF(LEFT(DATA.SAGA!C258,9)="Doutorado","Doutorado",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14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ref="K257:K483" si="15">IF($D257="Formado",$D257,
IF(OR($D257="Abandono",$D257="Desligado",$D257="Jubilado",$D257="Trancado",$D257="Titulado",$D257="Externo",$D257="Cancelado",$D257="Upgrade"),$D257,
IF($A257="Mestrado",IF($J257&lt;=18,$D257,IF($J257&lt;=24,"Defesa imediata",IF($J257&lt;=36,"Defesa EM ATRASO","JUBILAR"))),
IF($J257&lt;=42,$D257,IF($J257&lt;=48,"Defesa imediata",IF($J257&lt;=60,"Defesa EM ATRASO","JUBILAR"))))))</f>
        <v>Formado</v>
      </c>
      <c r="L257" s="9">
        <f t="shared" ref="L257:L483" ca="1" si="16">IFERROR(VALUE(IF($K257="Formado",$J257,"")),"*")</f>
        <v>38.630136986301366</v>
      </c>
      <c r="M257" s="7" t="str">
        <f t="shared" ref="M257:M483" ca="1" si="17">IF($I257="*","*",
IF(YEAR(TODAY())-$I257&lt;6,"Egresso","Egresso &gt; 5 anos"))</f>
        <v>Egresso</v>
      </c>
      <c r="N257" s="9" t="str">
        <f t="shared" si="13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IF(LEFT(DATA.SAGA!$C259,8)="Mestrado","Mestrado",
IF(LEFT(DATA.SAGA!C259,9)="Doutorado","Doutorado",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14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si="15"/>
        <v>Formado</v>
      </c>
      <c r="L258" s="9">
        <f t="shared" ca="1" si="16"/>
        <v>29.095890410958901</v>
      </c>
      <c r="M258" s="7" t="str">
        <f t="shared" ca="1" si="17"/>
        <v>Egresso</v>
      </c>
      <c r="N258" s="9" t="str">
        <f t="shared" ref="N258:N321" si="18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IF(LEFT(DATA.SAGA!$C260,8)="Mestrado","Mestrado",
IF(LEFT(DATA.SAGA!C260,9)="Doutorado","Doutorado",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19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15"/>
        <v>Formado</v>
      </c>
      <c r="L259" s="9">
        <f t="shared" ca="1" si="16"/>
        <v>34.323287671232876</v>
      </c>
      <c r="M259" s="7" t="str">
        <f t="shared" ca="1" si="17"/>
        <v>Egresso</v>
      </c>
      <c r="N259" s="9" t="str">
        <f t="shared" si="18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IF(LEFT(DATA.SAGA!$C261,8)="Mestrado","Mestrado",
IF(LEFT(DATA.SAGA!C261,9)="Doutorado","Doutorado",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19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15"/>
        <v>Formado</v>
      </c>
      <c r="L260" s="9">
        <f t="shared" ca="1" si="16"/>
        <v>37.709589041095889</v>
      </c>
      <c r="M260" s="7" t="str">
        <f t="shared" ca="1" si="17"/>
        <v>Egresso</v>
      </c>
      <c r="N260" s="9" t="str">
        <f t="shared" si="18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IF(LEFT(DATA.SAGA!$C262,8)="Mestrado","Mestrado",
IF(LEFT(DATA.SAGA!C262,9)="Doutorado","Doutorado",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19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15"/>
        <v>Formado</v>
      </c>
      <c r="L261" s="9">
        <f t="shared" ca="1" si="16"/>
        <v>19.956164383561642</v>
      </c>
      <c r="M261" s="7" t="str">
        <f t="shared" ca="1" si="17"/>
        <v>Egresso</v>
      </c>
      <c r="N261" s="9" t="str">
        <f t="shared" si="18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IF(LEFT(DATA.SAGA!$C263,8)="Mestrado","Mestrado",
IF(LEFT(DATA.SAGA!C263,9)="Doutorado","Doutorado",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19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15"/>
        <v>Formado</v>
      </c>
      <c r="L262" s="9">
        <f t="shared" ca="1" si="16"/>
        <v>29.030136986301372</v>
      </c>
      <c r="M262" s="7" t="str">
        <f t="shared" ca="1" si="17"/>
        <v>Egresso</v>
      </c>
      <c r="N262" s="9" t="str">
        <f t="shared" si="18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IF(LEFT(DATA.SAGA!$C264,8)="Mestrado","Mestrado",
IF(LEFT(DATA.SAGA!C264,9)="Doutorado","Doutorado",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19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15"/>
        <v>Formado</v>
      </c>
      <c r="L263" s="9">
        <f t="shared" ca="1" si="16"/>
        <v>24.657534246575345</v>
      </c>
      <c r="M263" s="7" t="str">
        <f t="shared" ca="1" si="17"/>
        <v>Egresso</v>
      </c>
      <c r="N263" s="9" t="str">
        <f t="shared" si="18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IF(LEFT(DATA.SAGA!$C265,8)="Mestrado","Mestrado",
IF(LEFT(DATA.SAGA!C265,9)="Doutorado","Doutorado",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19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15"/>
        <v>Formado</v>
      </c>
      <c r="L264" s="9">
        <f t="shared" ca="1" si="16"/>
        <v>30.575342465753423</v>
      </c>
      <c r="M264" s="7" t="str">
        <f t="shared" ca="1" si="17"/>
        <v>Egresso</v>
      </c>
      <c r="N264" s="9" t="str">
        <f t="shared" si="18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IF(LEFT(DATA.SAGA!$C266,8)="Mestrado","Mestrado",
IF(LEFT(DATA.SAGA!C266,9)="Doutorado","Doutorado",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19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15"/>
        <v>Formado</v>
      </c>
      <c r="L265" s="9">
        <f t="shared" ca="1" si="16"/>
        <v>31.298630136986301</v>
      </c>
      <c r="M265" s="7" t="str">
        <f t="shared" ca="1" si="17"/>
        <v>Egresso</v>
      </c>
      <c r="N265" s="9" t="str">
        <f t="shared" si="18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IF(LEFT(DATA.SAGA!$C267,8)="Mestrado","Mestrado",
IF(LEFT(DATA.SAGA!C267,9)="Doutorado","Doutorado",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19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15"/>
        <v>Formado</v>
      </c>
      <c r="L266" s="9">
        <f t="shared" ca="1" si="16"/>
        <v>37.413698630136984</v>
      </c>
      <c r="M266" s="7" t="str">
        <f t="shared" ca="1" si="17"/>
        <v>Egresso</v>
      </c>
      <c r="N266" s="9" t="str">
        <f t="shared" si="18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IF(LEFT(DATA.SAGA!$C268,8)="Mestrado","Mestrado",
IF(LEFT(DATA.SAGA!C268,9)="Doutorado","Doutorado",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19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15"/>
        <v>Formado</v>
      </c>
      <c r="L267" s="9">
        <f t="shared" ca="1" si="16"/>
        <v>26.432876712328763</v>
      </c>
      <c r="M267" s="7" t="str">
        <f t="shared" ca="1" si="17"/>
        <v>Egresso</v>
      </c>
      <c r="N267" s="9" t="str">
        <f t="shared" si="18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IF(LEFT(DATA.SAGA!$C269,8)="Mestrado","Mestrado",
IF(LEFT(DATA.SAGA!C269,9)="Doutorado","Doutorado",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19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15"/>
        <v>Cancelado</v>
      </c>
      <c r="L268" s="9" t="str">
        <f t="shared" si="16"/>
        <v>*</v>
      </c>
      <c r="M268" s="7" t="str">
        <f t="shared" ca="1" si="17"/>
        <v>*</v>
      </c>
      <c r="N268" s="9" t="str">
        <f t="shared" si="18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IF(LEFT(DATA.SAGA!$C270,8)="Mestrado","Mestrado",
IF(LEFT(DATA.SAGA!C270,9)="Doutorado","Doutorado",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19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15"/>
        <v>Formado</v>
      </c>
      <c r="L269" s="9">
        <f t="shared" ca="1" si="16"/>
        <v>22.290410958904108</v>
      </c>
      <c r="M269" s="7" t="str">
        <f t="shared" ca="1" si="17"/>
        <v>Egresso</v>
      </c>
      <c r="N269" s="9" t="str">
        <f t="shared" si="18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IF(LEFT(DATA.SAGA!$C271,8)="Mestrado","Mestrado",
IF(LEFT(DATA.SAGA!C271,9)="Doutorado","Doutorado",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19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15"/>
        <v>Formado</v>
      </c>
      <c r="L270" s="9">
        <f t="shared" ca="1" si="16"/>
        <v>29.161643835616438</v>
      </c>
      <c r="M270" s="7" t="str">
        <f t="shared" ca="1" si="17"/>
        <v>Egresso</v>
      </c>
      <c r="N270" s="9" t="str">
        <f t="shared" si="18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IF(LEFT(DATA.SAGA!$C272,8)="Mestrado","Mestrado",
IF(LEFT(DATA.SAGA!C272,9)="Doutorado","Doutorado",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19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15"/>
        <v>Formado</v>
      </c>
      <c r="L271" s="9">
        <f t="shared" ca="1" si="16"/>
        <v>24.657534246575345</v>
      </c>
      <c r="M271" s="7" t="str">
        <f t="shared" ca="1" si="17"/>
        <v>Egresso</v>
      </c>
      <c r="N271" s="9" t="str">
        <f t="shared" si="18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IF(LEFT(DATA.SAGA!$C273,8)="Mestrado","Mestrado",
IF(LEFT(DATA.SAGA!C273,9)="Doutorado","Doutorado",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19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15"/>
        <v>Formado</v>
      </c>
      <c r="L272" s="9">
        <f t="shared" ca="1" si="16"/>
        <v>27.813698630136987</v>
      </c>
      <c r="M272" s="7" t="str">
        <f t="shared" ca="1" si="17"/>
        <v>Egresso</v>
      </c>
      <c r="N272" s="9" t="str">
        <f t="shared" si="18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IF(LEFT(DATA.SAGA!$C274,8)="Mestrado","Mestrado",
IF(LEFT(DATA.SAGA!C274,9)="Doutorado","Doutorado",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19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15"/>
        <v>Formado</v>
      </c>
      <c r="L273" s="9">
        <f t="shared" ca="1" si="16"/>
        <v>24.854794520547944</v>
      </c>
      <c r="M273" s="7" t="str">
        <f t="shared" ca="1" si="17"/>
        <v>Egresso</v>
      </c>
      <c r="N273" s="9" t="str">
        <f t="shared" si="18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IF(LEFT(DATA.SAGA!$C275,8)="Mestrado","Mestrado",
IF(LEFT(DATA.SAGA!C275,9)="Doutorado","Doutorado",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19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15"/>
        <v>Formado</v>
      </c>
      <c r="L274" s="9">
        <f t="shared" ca="1" si="16"/>
        <v>21.6</v>
      </c>
      <c r="M274" s="7" t="str">
        <f t="shared" ca="1" si="17"/>
        <v>Egresso</v>
      </c>
      <c r="N274" s="9" t="str">
        <f t="shared" si="18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IF(LEFT(DATA.SAGA!$C276,8)="Mestrado","Mestrado",
IF(LEFT(DATA.SAGA!C276,9)="Doutorado","Doutorado",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19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15"/>
        <v>Cancelado</v>
      </c>
      <c r="L275" s="9" t="str">
        <f t="shared" si="16"/>
        <v>*</v>
      </c>
      <c r="M275" s="7" t="str">
        <f t="shared" ca="1" si="17"/>
        <v>*</v>
      </c>
      <c r="N275" s="9" t="str">
        <f t="shared" si="18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IF(LEFT(DATA.SAGA!$C277,8)="Mestrado","Mestrado",
IF(LEFT(DATA.SAGA!C277,9)="Doutorado","Doutorado",
"Pós-Doutorado"))</f>
        <v>Doutorado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19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15"/>
        <v>Formado</v>
      </c>
      <c r="L276" s="9">
        <f t="shared" ca="1" si="16"/>
        <v>28.635616438356163</v>
      </c>
      <c r="M276" s="7" t="str">
        <f t="shared" ca="1" si="17"/>
        <v>Egresso</v>
      </c>
      <c r="N276" s="9" t="str">
        <f t="shared" si="18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IF(LEFT(DATA.SAGA!$C278,8)="Mestrado","Mestrado",
IF(LEFT(DATA.SAGA!C278,9)="Doutorado","Doutorado",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19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15"/>
        <v>Formado</v>
      </c>
      <c r="L277" s="9">
        <f t="shared" ca="1" si="16"/>
        <v>38.432876712328763</v>
      </c>
      <c r="M277" s="7" t="str">
        <f t="shared" ca="1" si="17"/>
        <v>Egresso</v>
      </c>
      <c r="N277" s="9" t="str">
        <f t="shared" si="18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IF(LEFT(DATA.SAGA!$C279,8)="Mestrado","Mestrado",
IF(LEFT(DATA.SAGA!C279,9)="Doutorado","Doutorado",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19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15"/>
        <v>Formado</v>
      </c>
      <c r="L278" s="9">
        <f t="shared" ca="1" si="16"/>
        <v>45.698630136986303</v>
      </c>
      <c r="M278" s="7" t="str">
        <f t="shared" ca="1" si="17"/>
        <v>Egresso</v>
      </c>
      <c r="N278" s="9" t="str">
        <f t="shared" si="18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IF(LEFT(DATA.SAGA!$C280,8)="Mestrado","Mestrado",
IF(LEFT(DATA.SAGA!C280,9)="Doutorado","Doutorado",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19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47.802739726027397</v>
      </c>
      <c r="K279" s="9" t="str">
        <f t="shared" ca="1" si="15"/>
        <v>Defesa imediata</v>
      </c>
      <c r="L279" s="9" t="str">
        <f t="shared" ca="1" si="16"/>
        <v>*</v>
      </c>
      <c r="M279" s="7" t="str">
        <f t="shared" ca="1" si="17"/>
        <v>*</v>
      </c>
      <c r="N279" s="9" t="str">
        <f t="shared" si="18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IF(LEFT(DATA.SAGA!$C281,8)="Mestrado","Mestrado",
IF(LEFT(DATA.SAGA!C281,9)="Doutorado","Doutorado",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19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15"/>
        <v>Formado</v>
      </c>
      <c r="L280" s="9">
        <f t="shared" ca="1" si="16"/>
        <v>45.567123287671237</v>
      </c>
      <c r="M280" s="7" t="str">
        <f t="shared" ca="1" si="17"/>
        <v>Egresso</v>
      </c>
      <c r="N280" s="9" t="str">
        <f t="shared" si="18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IF(LEFT(DATA.SAGA!$C282,8)="Mestrado","Mestrado",
IF(LEFT(DATA.SAGA!C282,9)="Doutorado","Doutorado",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19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15"/>
        <v>Formado</v>
      </c>
      <c r="L281" s="9">
        <f t="shared" ca="1" si="16"/>
        <v>45.534246575342465</v>
      </c>
      <c r="M281" s="7" t="str">
        <f t="shared" ca="1" si="17"/>
        <v>Egresso</v>
      </c>
      <c r="N281" s="9" t="str">
        <f t="shared" si="18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IF(LEFT(DATA.SAGA!$C283,8)="Mestrado","Mestrado",
IF(LEFT(DATA.SAGA!C283,9)="Doutorado","Doutorado",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19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15"/>
        <v>Formado</v>
      </c>
      <c r="L282" s="9">
        <f t="shared" ca="1" si="16"/>
        <v>48.460273972602735</v>
      </c>
      <c r="M282" s="7" t="str">
        <f t="shared" ca="1" si="17"/>
        <v>Egresso</v>
      </c>
      <c r="N282" s="9" t="str">
        <f t="shared" si="18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IF(LEFT(DATA.SAGA!$C284,8)="Mestrado","Mestrado",
IF(LEFT(DATA.SAGA!C284,9)="Doutorado","Doutorado",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19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47.802739726027397</v>
      </c>
      <c r="K283" s="9" t="str">
        <f t="shared" ca="1" si="15"/>
        <v>Defesa imediata</v>
      </c>
      <c r="L283" s="9" t="str">
        <f t="shared" ca="1" si="16"/>
        <v>*</v>
      </c>
      <c r="M283" s="7" t="str">
        <f t="shared" ca="1" si="17"/>
        <v>*</v>
      </c>
      <c r="N283" s="9" t="str">
        <f t="shared" si="18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IF(LEFT(DATA.SAGA!$C285,8)="Mestrado","Mestrado",
IF(LEFT(DATA.SAGA!C285,9)="Doutorado","Doutorado",
"Pós-Doutorado"))</f>
        <v>Mestrado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19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15"/>
        <v>Formado</v>
      </c>
      <c r="L284" s="9">
        <f t="shared" ca="1" si="16"/>
        <v>44.38356164383562</v>
      </c>
      <c r="M284" s="7" t="str">
        <f t="shared" ca="1" si="17"/>
        <v>Egresso</v>
      </c>
      <c r="N284" s="9" t="str">
        <f t="shared" si="18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IF(LEFT(DATA.SAGA!$C286,8)="Mestrado","Mestrado",
IF(LEFT(DATA.SAGA!C286,9)="Doutorado","Doutorado",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19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15"/>
        <v>Cancelado</v>
      </c>
      <c r="L285" s="9" t="str">
        <f t="shared" si="16"/>
        <v>*</v>
      </c>
      <c r="M285" s="7" t="str">
        <f t="shared" ca="1" si="17"/>
        <v>*</v>
      </c>
      <c r="N285" s="9" t="str">
        <f t="shared" si="18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IF(LEFT(DATA.SAGA!$C287,8)="Mestrado","Mestrado",
IF(LEFT(DATA.SAGA!C287,9)="Doutorado","Doutorado",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19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15"/>
        <v>Formado</v>
      </c>
      <c r="L286" s="9">
        <f t="shared" ca="1" si="16"/>
        <v>33.895890410958899</v>
      </c>
      <c r="M286" s="7" t="str">
        <f t="shared" ca="1" si="17"/>
        <v>Egresso</v>
      </c>
      <c r="N286" s="9" t="str">
        <f t="shared" si="18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IF(LEFT(DATA.SAGA!$C288,8)="Mestrado","Mestrado",
IF(LEFT(DATA.SAGA!C288,9)="Doutorado","Doutorado",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19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15"/>
        <v>Desligado</v>
      </c>
      <c r="L287" s="9" t="str">
        <f t="shared" si="16"/>
        <v>*</v>
      </c>
      <c r="M287" s="7" t="str">
        <f t="shared" ca="1" si="17"/>
        <v>*</v>
      </c>
      <c r="N287" s="9" t="str">
        <f t="shared" si="18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IF(LEFT(DATA.SAGA!$C289,8)="Mestrado","Mestrado",
IF(LEFT(DATA.SAGA!C289,9)="Doutorado","Doutorado",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19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15"/>
        <v>Upgrade</v>
      </c>
      <c r="L288" s="9" t="str">
        <f t="shared" si="16"/>
        <v>*</v>
      </c>
      <c r="M288" s="7" t="str">
        <f t="shared" ca="1" si="17"/>
        <v>*</v>
      </c>
      <c r="N288" s="9" t="str">
        <f t="shared" si="18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IF(LEFT(DATA.SAGA!$C290,8)="Mestrado","Mestrado",
IF(LEFT(DATA.SAGA!C290,9)="Doutorado","Doutorado",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19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15"/>
        <v>Formado</v>
      </c>
      <c r="L289" s="9">
        <f t="shared" ca="1" si="16"/>
        <v>37.512328767123293</v>
      </c>
      <c r="M289" s="7" t="str">
        <f t="shared" ca="1" si="17"/>
        <v>Egresso</v>
      </c>
      <c r="N289" s="9" t="str">
        <f t="shared" si="18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IF(LEFT(DATA.SAGA!$C291,8)="Mestrado","Mestrado",
IF(LEFT(DATA.SAGA!C291,9)="Doutorado","Doutorado",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19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15"/>
        <v>Formado</v>
      </c>
      <c r="L290" s="9">
        <f t="shared" ca="1" si="16"/>
        <v>20.153424657534249</v>
      </c>
      <c r="M290" s="7" t="str">
        <f t="shared" ca="1" si="17"/>
        <v>Egresso</v>
      </c>
      <c r="N290" s="9" t="str">
        <f t="shared" si="18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IF(LEFT(DATA.SAGA!$C292,8)="Mestrado","Mestrado",
IF(LEFT(DATA.SAGA!C292,9)="Doutorado","Doutorado",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19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15"/>
        <v>Formado</v>
      </c>
      <c r="L291" s="9">
        <f t="shared" ca="1" si="16"/>
        <v>30.969863013698628</v>
      </c>
      <c r="M291" s="7" t="str">
        <f t="shared" ca="1" si="17"/>
        <v>Egresso</v>
      </c>
      <c r="N291" s="9" t="str">
        <f t="shared" si="18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IF(LEFT(DATA.SAGA!$C293,8)="Mestrado","Mestrado",
IF(LEFT(DATA.SAGA!C293,9)="Doutorado","Doutorado",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19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15"/>
        <v>Cancelado</v>
      </c>
      <c r="L292" s="9" t="str">
        <f t="shared" si="16"/>
        <v>*</v>
      </c>
      <c r="M292" s="7" t="str">
        <f t="shared" ca="1" si="17"/>
        <v>*</v>
      </c>
      <c r="N292" s="9" t="str">
        <f t="shared" si="18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IF(LEFT(DATA.SAGA!$C294,8)="Mestrado","Mestrado",
IF(LEFT(DATA.SAGA!C294,9)="Doutorado","Doutorado",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19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15"/>
        <v>Formado</v>
      </c>
      <c r="L293" s="9">
        <f t="shared" ca="1" si="16"/>
        <v>29.128767123287673</v>
      </c>
      <c r="M293" s="7" t="str">
        <f t="shared" ca="1" si="17"/>
        <v>Egresso</v>
      </c>
      <c r="N293" s="9" t="str">
        <f t="shared" si="18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IF(LEFT(DATA.SAGA!$C295,8)="Mestrado","Mestrado",
IF(LEFT(DATA.SAGA!C295,9)="Doutorado","Doutorado",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19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15"/>
        <v>Desligado</v>
      </c>
      <c r="L294" s="9" t="str">
        <f t="shared" si="16"/>
        <v>*</v>
      </c>
      <c r="M294" s="7" t="str">
        <f t="shared" ca="1" si="17"/>
        <v>*</v>
      </c>
      <c r="N294" s="9" t="str">
        <f t="shared" si="18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IF(LEFT(DATA.SAGA!$C296,8)="Mestrado","Mestrado",
IF(LEFT(DATA.SAGA!C296,9)="Doutorado","Doutorado",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19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15"/>
        <v>Formado</v>
      </c>
      <c r="L295" s="9">
        <f t="shared" ca="1" si="16"/>
        <v>19.167123287671231</v>
      </c>
      <c r="M295" s="7" t="str">
        <f t="shared" ca="1" si="17"/>
        <v>Egresso</v>
      </c>
      <c r="N295" s="9" t="str">
        <f t="shared" si="18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IF(LEFT(DATA.SAGA!$C297,8)="Mestrado","Mestrado",
IF(LEFT(DATA.SAGA!C297,9)="Doutorado","Doutorado",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19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15"/>
        <v>Formado</v>
      </c>
      <c r="L296" s="9">
        <f t="shared" ca="1" si="16"/>
        <v>21.665753424657535</v>
      </c>
      <c r="M296" s="7" t="str">
        <f t="shared" ca="1" si="17"/>
        <v>Egresso</v>
      </c>
      <c r="N296" s="9" t="str">
        <f t="shared" si="18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IF(LEFT(DATA.SAGA!$C298,8)="Mestrado","Mestrado",
IF(LEFT(DATA.SAGA!C298,9)="Doutorado","Doutorado",
"Pós-Doutorado"))</f>
        <v>Doutorado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19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15"/>
        <v>Formado</v>
      </c>
      <c r="L297" s="9">
        <f t="shared" ca="1" si="16"/>
        <v>31.265753424657532</v>
      </c>
      <c r="M297" s="7" t="str">
        <f t="shared" ca="1" si="17"/>
        <v>Egresso</v>
      </c>
      <c r="N297" s="9" t="str">
        <f t="shared" si="18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IF(LEFT(DATA.SAGA!$C299,8)="Mestrado","Mestrado",
IF(LEFT(DATA.SAGA!C299,9)="Doutorado","Doutorado",
"Pós-Doutorado"))</f>
        <v>Mestrado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44254</v>
      </c>
      <c r="H298" s="9" t="str">
        <f t="shared" si="19"/>
        <v>2021-1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47.342465753424655</v>
      </c>
      <c r="K298" s="9" t="str">
        <f t="shared" ca="1" si="15"/>
        <v>JUBILAR</v>
      </c>
      <c r="L298" s="9" t="str">
        <f t="shared" ca="1" si="16"/>
        <v>*</v>
      </c>
      <c r="M298" s="7" t="str">
        <f t="shared" ca="1" si="17"/>
        <v>*</v>
      </c>
      <c r="N298" s="9" t="str">
        <f t="shared" si="18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IF(LEFT(DATA.SAGA!$C300,8)="Mestrado","Mestrado",
IF(LEFT(DATA.SAGA!C300,9)="Doutorado","Doutorado",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19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15"/>
        <v>Cancelado</v>
      </c>
      <c r="L299" s="9" t="str">
        <f t="shared" si="16"/>
        <v>*</v>
      </c>
      <c r="M299" s="7" t="str">
        <f t="shared" ca="1" si="17"/>
        <v>*</v>
      </c>
      <c r="N299" s="9" t="str">
        <f t="shared" si="18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IF(LEFT(DATA.SAGA!$C301,8)="Mestrado","Mestrado",
IF(LEFT(DATA.SAGA!C301,9)="Doutorado","Doutorado",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19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15"/>
        <v>Cancelado</v>
      </c>
      <c r="L300" s="9" t="str">
        <f t="shared" si="16"/>
        <v>*</v>
      </c>
      <c r="M300" s="7" t="str">
        <f t="shared" ca="1" si="17"/>
        <v>*</v>
      </c>
      <c r="N300" s="9" t="str">
        <f t="shared" si="18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IF(LEFT(DATA.SAGA!$C302,8)="Mestrado","Mestrado",
IF(LEFT(DATA.SAGA!C302,9)="Doutorado","Doutorado",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19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15"/>
        <v>Desligado</v>
      </c>
      <c r="L301" s="9" t="str">
        <f t="shared" si="16"/>
        <v>*</v>
      </c>
      <c r="M301" s="7" t="str">
        <f t="shared" ca="1" si="17"/>
        <v>*</v>
      </c>
      <c r="N301" s="9" t="str">
        <f t="shared" si="18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IF(LEFT(DATA.SAGA!$C303,8)="Mestrado","Mestrado",
IF(LEFT(DATA.SAGA!C303,9)="Doutorado","Doutorado",
"Pós-Doutorado"))</f>
        <v>Doutorado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19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15"/>
        <v>Formado</v>
      </c>
      <c r="L302" s="9">
        <f t="shared" ca="1" si="16"/>
        <v>28.043835616438354</v>
      </c>
      <c r="M302" s="7" t="str">
        <f t="shared" ca="1" si="17"/>
        <v>Egresso</v>
      </c>
      <c r="N302" s="9" t="str">
        <f t="shared" si="18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IF(LEFT(DATA.SAGA!$C304,8)="Mestrado","Mestrado",
IF(LEFT(DATA.SAGA!C304,9)="Doutorado","Doutorado",
"Pós-Doutorado"))</f>
        <v>Mestrado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44407</v>
      </c>
      <c r="H303" s="9" t="str">
        <f t="shared" si="19"/>
        <v>2021-2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42.31232876712329</v>
      </c>
      <c r="K303" s="9" t="str">
        <f t="shared" ca="1" si="15"/>
        <v>JUBILAR</v>
      </c>
      <c r="L303" s="9" t="str">
        <f t="shared" ca="1" si="16"/>
        <v>*</v>
      </c>
      <c r="M303" s="7" t="str">
        <f t="shared" ca="1" si="17"/>
        <v>*</v>
      </c>
      <c r="N303" s="9" t="str">
        <f t="shared" si="18"/>
        <v>*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IF(LEFT(DATA.SAGA!$C305,8)="Mestrado","Mestrado",
IF(LEFT(DATA.SAGA!C305,9)="Doutorado","Doutorado",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19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15"/>
        <v>Formado</v>
      </c>
      <c r="L304" s="9">
        <f t="shared" ca="1" si="16"/>
        <v>21.830136986301369</v>
      </c>
      <c r="M304" s="7" t="str">
        <f t="shared" ca="1" si="17"/>
        <v>Egresso</v>
      </c>
      <c r="N304" s="9" t="str">
        <f t="shared" si="18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IF(LEFT(DATA.SAGA!$C306,8)="Mestrado","Mestrado",
IF(LEFT(DATA.SAGA!C306,9)="Doutorado","Doutorado",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19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15"/>
        <v>Cancelado</v>
      </c>
      <c r="L305" s="9" t="str">
        <f t="shared" si="16"/>
        <v>*</v>
      </c>
      <c r="M305" s="7" t="str">
        <f t="shared" ca="1" si="17"/>
        <v>*</v>
      </c>
      <c r="N305" s="9" t="str">
        <f t="shared" si="18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IF(LEFT(DATA.SAGA!$C307,8)="Mestrado","Mestrado",
IF(LEFT(DATA.SAGA!C307,9)="Doutorado","Doutorado",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19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15"/>
        <v>Formado</v>
      </c>
      <c r="L306" s="9">
        <f t="shared" ca="1" si="16"/>
        <v>37.019178082191779</v>
      </c>
      <c r="M306" s="7" t="str">
        <f t="shared" ca="1" si="17"/>
        <v>Egresso</v>
      </c>
      <c r="N306" s="9" t="str">
        <f t="shared" si="18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IF(LEFT(DATA.SAGA!$C308,8)="Mestrado","Mestrado",
IF(LEFT(DATA.SAGA!C308,9)="Doutorado","Doutorado",
"Pós-Doutorado"))</f>
        <v>Doutorado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19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15"/>
        <v>Desligado</v>
      </c>
      <c r="L307" s="9" t="str">
        <f t="shared" si="16"/>
        <v>*</v>
      </c>
      <c r="M307" s="7" t="str">
        <f t="shared" ca="1" si="17"/>
        <v>*</v>
      </c>
      <c r="N307" s="9" t="str">
        <f t="shared" si="18"/>
        <v>Sim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IF(LEFT(DATA.SAGA!$C309,8)="Mestrado","Mestrado",
IF(LEFT(DATA.SAGA!C309,9)="Doutorado","Doutorado",
"Pós-Doutorado"))</f>
        <v>Mestrado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44422</v>
      </c>
      <c r="H308" s="9" t="str">
        <f t="shared" si="19"/>
        <v>2021-2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41.819178082191783</v>
      </c>
      <c r="K308" s="9" t="str">
        <f t="shared" ca="1" si="15"/>
        <v>JUBILAR</v>
      </c>
      <c r="L308" s="9" t="str">
        <f t="shared" ca="1" si="16"/>
        <v>*</v>
      </c>
      <c r="M308" s="7" t="str">
        <f t="shared" ca="1" si="17"/>
        <v>*</v>
      </c>
      <c r="N308" s="9" t="str">
        <f t="shared" si="18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IF(LEFT(DATA.SAGA!$C310,8)="Mestrado","Mestrado",
IF(LEFT(DATA.SAGA!C310,9)="Doutorado","Doutorado",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19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15"/>
        <v>Desligado</v>
      </c>
      <c r="L309" s="9" t="str">
        <f t="shared" si="16"/>
        <v>*</v>
      </c>
      <c r="M309" s="7" t="str">
        <f t="shared" ca="1" si="17"/>
        <v>*</v>
      </c>
      <c r="N309" s="9" t="str">
        <f t="shared" si="18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IF(LEFT(DATA.SAGA!$C311,8)="Mestrado","Mestrado",
IF(LEFT(DATA.SAGA!C311,9)="Doutorado","Doutorado",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19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15"/>
        <v>Desligado</v>
      </c>
      <c r="L310" s="9" t="str">
        <f t="shared" si="16"/>
        <v>*</v>
      </c>
      <c r="M310" s="7" t="str">
        <f t="shared" ca="1" si="17"/>
        <v>*</v>
      </c>
      <c r="N310" s="9" t="str">
        <f t="shared" si="18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IF(LEFT(DATA.SAGA!$C312,8)="Mestrado","Mestrado",
IF(LEFT(DATA.SAGA!C312,9)="Doutorado","Doutorado",
"Pós-Doutorado"))</f>
        <v>Doutorado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19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15"/>
        <v>Formado</v>
      </c>
      <c r="L311" s="9">
        <f t="shared" ca="1" si="16"/>
        <v>24.131506849315066</v>
      </c>
      <c r="M311" s="7" t="str">
        <f t="shared" ca="1" si="17"/>
        <v>Egresso</v>
      </c>
      <c r="N311" s="9" t="str">
        <f t="shared" si="18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IF(LEFT(DATA.SAGA!$C313,8)="Mestrado","Mestrado",
IF(LEFT(DATA.SAGA!C313,9)="Doutorado","Doutorado",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19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15"/>
        <v>Trancado</v>
      </c>
      <c r="L312" s="9" t="str">
        <f t="shared" si="16"/>
        <v>*</v>
      </c>
      <c r="M312" s="7" t="str">
        <f t="shared" ca="1" si="17"/>
        <v>*</v>
      </c>
      <c r="N312" s="9" t="str">
        <f t="shared" si="18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IF(LEFT(DATA.SAGA!$C314,8)="Mestrado","Mestrado",
IF(LEFT(DATA.SAGA!C314,9)="Doutorado","Doutorado",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19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15"/>
        <v>Cancelado</v>
      </c>
      <c r="L313" s="9" t="str">
        <f t="shared" si="16"/>
        <v>*</v>
      </c>
      <c r="M313" s="7" t="str">
        <f t="shared" ca="1" si="17"/>
        <v>*</v>
      </c>
      <c r="N313" s="9" t="str">
        <f t="shared" si="18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IF(LEFT(DATA.SAGA!$C315,8)="Mestrado","Mestrado",
IF(LEFT(DATA.SAGA!C315,9)="Doutorado","Doutorado",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19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15"/>
        <v>Trancado</v>
      </c>
      <c r="L314" s="9" t="str">
        <f t="shared" si="16"/>
        <v>*</v>
      </c>
      <c r="M314" s="7" t="str">
        <f t="shared" ca="1" si="17"/>
        <v>*</v>
      </c>
      <c r="N314" s="9" t="str">
        <f t="shared" si="18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IF(LEFT(DATA.SAGA!$C316,8)="Mestrado","Mestrado",
IF(LEFT(DATA.SAGA!C316,9)="Doutorado","Doutorado",
"Pós-Doutorado"))</f>
        <v>Mestrado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19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15"/>
        <v>Cancelado</v>
      </c>
      <c r="L315" s="9" t="str">
        <f t="shared" si="16"/>
        <v>*</v>
      </c>
      <c r="M315" s="7" t="str">
        <f t="shared" ca="1" si="17"/>
        <v>*</v>
      </c>
      <c r="N315" s="9" t="str">
        <f t="shared" si="18"/>
        <v>*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IF(LEFT(DATA.SAGA!$C317,8)="Mestrado","Mestrado",
IF(LEFT(DATA.SAGA!C317,9)="Doutorado","Doutorado",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19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15"/>
        <v>Desligado</v>
      </c>
      <c r="L316" s="9" t="str">
        <f t="shared" si="16"/>
        <v>*</v>
      </c>
      <c r="M316" s="7" t="str">
        <f t="shared" ca="1" si="17"/>
        <v>*</v>
      </c>
      <c r="N316" s="9" t="str">
        <f t="shared" si="18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IF(LEFT(DATA.SAGA!$C318,8)="Mestrado","Mestrado",
IF(LEFT(DATA.SAGA!C318,9)="Doutorado","Doutorado",
"Pós-Doutorado"))</f>
        <v>Doutorado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19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15"/>
        <v>Cancelado</v>
      </c>
      <c r="L317" s="9" t="str">
        <f t="shared" si="16"/>
        <v>*</v>
      </c>
      <c r="M317" s="7" t="str">
        <f t="shared" ca="1" si="17"/>
        <v>*</v>
      </c>
      <c r="N317" s="9" t="str">
        <f t="shared" si="18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IF(LEFT(DATA.SAGA!$C319,8)="Mestrado","Mestrado",
IF(LEFT(DATA.SAGA!C319,9)="Doutorado","Doutorado",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19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38.432876712328763</v>
      </c>
      <c r="K318" s="9" t="str">
        <f t="shared" ca="1" si="15"/>
        <v>Matriculado</v>
      </c>
      <c r="L318" s="9" t="str">
        <f t="shared" ca="1" si="16"/>
        <v>*</v>
      </c>
      <c r="M318" s="7" t="str">
        <f t="shared" ca="1" si="17"/>
        <v>*</v>
      </c>
      <c r="N318" s="9" t="str">
        <f t="shared" si="18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IF(LEFT(DATA.SAGA!$C320,8)="Mestrado","Mestrado",
IF(LEFT(DATA.SAGA!C320,9)="Doutorado","Doutorado",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19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38.432876712328763</v>
      </c>
      <c r="K319" s="9" t="str">
        <f t="shared" ca="1" si="15"/>
        <v>Matriculado</v>
      </c>
      <c r="L319" s="9" t="str">
        <f t="shared" ca="1" si="16"/>
        <v>*</v>
      </c>
      <c r="M319" s="7" t="str">
        <f t="shared" ca="1" si="17"/>
        <v>*</v>
      </c>
      <c r="N319" s="9" t="str">
        <f t="shared" si="18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IF(LEFT(DATA.SAGA!$C321,8)="Mestrado","Mestrado",
IF(LEFT(DATA.SAGA!C321,9)="Doutorado","Doutorado",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19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38.432876712328763</v>
      </c>
      <c r="K320" s="9" t="str">
        <f t="shared" ca="1" si="15"/>
        <v>Matriculado</v>
      </c>
      <c r="L320" s="9" t="str">
        <f t="shared" ca="1" si="16"/>
        <v>*</v>
      </c>
      <c r="M320" s="7" t="str">
        <f t="shared" ca="1" si="17"/>
        <v>*</v>
      </c>
      <c r="N320" s="9" t="str">
        <f t="shared" si="18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IF(LEFT(DATA.SAGA!$C322,8)="Mestrado","Mestrado",
IF(LEFT(DATA.SAGA!C322,9)="Doutorado","Doutorado",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19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15"/>
        <v>Formado</v>
      </c>
      <c r="L321" s="9">
        <f t="shared" ca="1" si="16"/>
        <v>35.178082191780824</v>
      </c>
      <c r="M321" s="7" t="str">
        <f t="shared" ca="1" si="17"/>
        <v>Egresso</v>
      </c>
      <c r="N321" s="9" t="str">
        <f t="shared" si="18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IF(LEFT(DATA.SAGA!$C323,8)="Mestrado","Mestrado",
IF(LEFT(DATA.SAGA!C323,9)="Doutorado","Doutorado",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19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38.432876712328763</v>
      </c>
      <c r="K322" s="9" t="str">
        <f t="shared" ca="1" si="15"/>
        <v>Matriculado</v>
      </c>
      <c r="L322" s="9" t="str">
        <f t="shared" ca="1" si="16"/>
        <v>*</v>
      </c>
      <c r="M322" s="7" t="str">
        <f t="shared" ca="1" si="17"/>
        <v>*</v>
      </c>
      <c r="N322" s="9" t="str">
        <f t="shared" ref="N322:N385" si="20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IF(LEFT(DATA.SAGA!$C324,8)="Mestrado","Mestrado",
IF(LEFT(DATA.SAGA!C324,9)="Doutorado","Doutorado",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21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38.432876712328763</v>
      </c>
      <c r="K323" s="9" t="str">
        <f t="shared" ca="1" si="15"/>
        <v>Matriculado</v>
      </c>
      <c r="L323" s="9" t="str">
        <f t="shared" ca="1" si="16"/>
        <v>*</v>
      </c>
      <c r="M323" s="7" t="str">
        <f t="shared" ca="1" si="17"/>
        <v>*</v>
      </c>
      <c r="N323" s="9" t="str">
        <f t="shared" si="20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IF(LEFT(DATA.SAGA!$C325,8)="Mestrado","Mestrado",
IF(LEFT(DATA.SAGA!C325,9)="Doutorado","Doutorado",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21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38.432876712328763</v>
      </c>
      <c r="K324" s="9" t="str">
        <f t="shared" ca="1" si="15"/>
        <v>Matriculado</v>
      </c>
      <c r="L324" s="9" t="str">
        <f t="shared" ca="1" si="16"/>
        <v>*</v>
      </c>
      <c r="M324" s="7" t="str">
        <f t="shared" ca="1" si="17"/>
        <v>*</v>
      </c>
      <c r="N324" s="9" t="str">
        <f t="shared" si="20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IF(LEFT(DATA.SAGA!$C326,8)="Mestrado","Mestrado",
IF(LEFT(DATA.SAGA!C326,9)="Doutorado","Doutorado",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21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38.432876712328763</v>
      </c>
      <c r="K325" s="9" t="str">
        <f t="shared" ca="1" si="15"/>
        <v>Matriculado</v>
      </c>
      <c r="L325" s="9" t="str">
        <f t="shared" ca="1" si="16"/>
        <v>*</v>
      </c>
      <c r="M325" s="7" t="str">
        <f t="shared" ca="1" si="17"/>
        <v>*</v>
      </c>
      <c r="N325" s="9" t="str">
        <f t="shared" si="20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IF(LEFT(DATA.SAGA!$C327,8)="Mestrado","Mestrado",
IF(LEFT(DATA.SAGA!C327,9)="Doutorado","Doutorado",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21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38.432876712328763</v>
      </c>
      <c r="K326" s="9" t="str">
        <f t="shared" ca="1" si="15"/>
        <v>Matriculado</v>
      </c>
      <c r="L326" s="9" t="str">
        <f t="shared" ca="1" si="16"/>
        <v>*</v>
      </c>
      <c r="M326" s="7" t="str">
        <f t="shared" ca="1" si="17"/>
        <v>*</v>
      </c>
      <c r="N326" s="9" t="str">
        <f t="shared" si="20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IF(LEFT(DATA.SAGA!$C328,8)="Mestrado","Mestrado",
IF(LEFT(DATA.SAGA!C328,9)="Doutorado","Doutorado",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21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38.432876712328763</v>
      </c>
      <c r="K327" s="9" t="str">
        <f t="shared" ca="1" si="15"/>
        <v>Matriculado</v>
      </c>
      <c r="L327" s="9" t="str">
        <f t="shared" ca="1" si="16"/>
        <v>*</v>
      </c>
      <c r="M327" s="7" t="str">
        <f t="shared" ca="1" si="17"/>
        <v>*</v>
      </c>
      <c r="N327" s="9" t="str">
        <f t="shared" si="20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IF(LEFT(DATA.SAGA!$C329,8)="Mestrado","Mestrado",
IF(LEFT(DATA.SAGA!C329,9)="Doutorado","Doutorado",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21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38.432876712328763</v>
      </c>
      <c r="K328" s="9" t="str">
        <f t="shared" ca="1" si="15"/>
        <v>Matriculado</v>
      </c>
      <c r="L328" s="9" t="str">
        <f t="shared" ca="1" si="16"/>
        <v>*</v>
      </c>
      <c r="M328" s="7" t="str">
        <f t="shared" ca="1" si="17"/>
        <v>*</v>
      </c>
      <c r="N328" s="9" t="str">
        <f t="shared" si="20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IF(LEFT(DATA.SAGA!$C330,8)="Mestrado","Mestrado",
IF(LEFT(DATA.SAGA!C330,9)="Doutorado","Doutorado",
"Pós-Doutorado"))</f>
        <v>Mestrado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44525</v>
      </c>
      <c r="H329" s="9" t="str">
        <f t="shared" si="21"/>
        <v>2021-2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38.432876712328763</v>
      </c>
      <c r="K329" s="9" t="str">
        <f t="shared" ca="1" si="15"/>
        <v>JUBILAR</v>
      </c>
      <c r="L329" s="9" t="str">
        <f t="shared" ca="1" si="16"/>
        <v>*</v>
      </c>
      <c r="M329" s="7" t="str">
        <f t="shared" ca="1" si="17"/>
        <v>*</v>
      </c>
      <c r="N329" s="9" t="str">
        <f t="shared" si="20"/>
        <v>*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IF(LEFT(DATA.SAGA!$C331,8)="Mestrado","Mestrado",
IF(LEFT(DATA.SAGA!C331,9)="Doutorado","Doutorado",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21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15"/>
        <v>Formado</v>
      </c>
      <c r="L330" s="9">
        <f t="shared" ca="1" si="16"/>
        <v>25.841095890410955</v>
      </c>
      <c r="M330" s="7" t="str">
        <f t="shared" ca="1" si="17"/>
        <v>Egresso</v>
      </c>
      <c r="N330" s="9" t="str">
        <f t="shared" si="20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IF(LEFT(DATA.SAGA!$C332,8)="Mestrado","Mestrado",
IF(LEFT(DATA.SAGA!C332,9)="Doutorado","Doutorado",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21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15"/>
        <v>Formado</v>
      </c>
      <c r="L331" s="9">
        <f t="shared" ca="1" si="16"/>
        <v>25.972602739726028</v>
      </c>
      <c r="M331" s="7" t="str">
        <f t="shared" ca="1" si="17"/>
        <v>Egresso</v>
      </c>
      <c r="N331" s="9" t="str">
        <f t="shared" si="20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IF(LEFT(DATA.SAGA!$C333,8)="Mestrado","Mestrado",
IF(LEFT(DATA.SAGA!C333,9)="Doutorado","Doutorado",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Matriculado</v>
      </c>
      <c r="E332" s="7" t="str">
        <f>IF(DATA.SAGA!J332="","*",DATA.SAGA!J332)</f>
        <v>RJ</v>
      </c>
      <c r="F332" s="7">
        <f>YEAR(DATA.SAGA!$B332)</f>
        <v>2020</v>
      </c>
      <c r="G332" s="8">
        <f>IF(OR($D332="Pré-Inscrito",$D332="Matriculado",$D332="Trancado"),
IF($A332="Mestrado",DATA.SAGA!$B332+(365*24/12),DATA.SAGA!$B332+(365*48/12)),"*")</f>
        <v>44602</v>
      </c>
      <c r="H332" s="9" t="str">
        <f t="shared" si="21"/>
        <v>2022-1</v>
      </c>
      <c r="I332" s="7" t="str">
        <f>IF(DATA.SAGA!$I332="","*",YEAR(DATA.SAGA!$I332))</f>
        <v>*</v>
      </c>
      <c r="J332" s="9">
        <f ca="1">IF($D332="Formado",(DATA.SAGA!$I332-DATA.SAGA!$B332)/365*12,
IF(OR($D332="Pré-Inscrito",$D332="Matriculado",$D332="Pré-inscrito"),(TODAY()-DATA.SAGA!$B332)/365*12,"*"))</f>
        <v>35.901369863013699</v>
      </c>
      <c r="K332" s="9" t="str">
        <f t="shared" ca="1" si="15"/>
        <v>Defesa EM ATRASO</v>
      </c>
      <c r="L332" s="9" t="str">
        <f t="shared" ca="1" si="16"/>
        <v>*</v>
      </c>
      <c r="M332" s="7" t="str">
        <f t="shared" ca="1" si="17"/>
        <v>*</v>
      </c>
      <c r="N332" s="9" t="str">
        <f t="shared" si="20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IF(LEFT(DATA.SAGA!$C334,8)="Mestrado","Mestrado",
IF(LEFT(DATA.SAGA!C334,9)="Doutorado","Doutorado",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21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15"/>
        <v>Formado</v>
      </c>
      <c r="L333" s="9">
        <f t="shared" ca="1" si="16"/>
        <v>25.939726027397263</v>
      </c>
      <c r="M333" s="7" t="str">
        <f t="shared" ca="1" si="17"/>
        <v>Egresso</v>
      </c>
      <c r="N333" s="9" t="str">
        <f t="shared" si="20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IF(LEFT(DATA.SAGA!$C335,8)="Mestrado","Mestrado",
IF(LEFT(DATA.SAGA!C335,9)="Doutorado","Doutorado",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21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15"/>
        <v>Formado</v>
      </c>
      <c r="L334" s="9">
        <f t="shared" ca="1" si="16"/>
        <v>22.323287671232876</v>
      </c>
      <c r="M334" s="7" t="str">
        <f t="shared" ca="1" si="17"/>
        <v>Egresso</v>
      </c>
      <c r="N334" s="9" t="str">
        <f t="shared" si="20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IF(LEFT(DATA.SAGA!$C336,8)="Mestrado","Mestrado",
IF(LEFT(DATA.SAGA!C336,9)="Doutorado","Doutorado",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21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15"/>
        <v>Formado</v>
      </c>
      <c r="L335" s="9">
        <f t="shared" ca="1" si="16"/>
        <v>26.4986301369863</v>
      </c>
      <c r="M335" s="7" t="str">
        <f t="shared" ca="1" si="17"/>
        <v>Egresso</v>
      </c>
      <c r="N335" s="9" t="str">
        <f t="shared" si="20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IF(LEFT(DATA.SAGA!$C337,8)="Mestrado","Mestrado",
IF(LEFT(DATA.SAGA!C337,9)="Doutorado","Doutorado",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21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15"/>
        <v>Formado</v>
      </c>
      <c r="L336" s="9">
        <f t="shared" ca="1" si="16"/>
        <v>28.273972602739725</v>
      </c>
      <c r="M336" s="7" t="str">
        <f t="shared" ca="1" si="17"/>
        <v>Egresso</v>
      </c>
      <c r="N336" s="9" t="str">
        <f t="shared" si="20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IF(LEFT(DATA.SAGA!$C338,8)="Mestrado","Mestrado",
IF(LEFT(DATA.SAGA!C338,9)="Doutorado","Doutorado",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21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15"/>
        <v>Formado</v>
      </c>
      <c r="L337" s="9">
        <f t="shared" ca="1" si="16"/>
        <v>25.249315068493146</v>
      </c>
      <c r="M337" s="7" t="str">
        <f t="shared" ca="1" si="17"/>
        <v>Egresso</v>
      </c>
      <c r="N337" s="9" t="str">
        <f t="shared" si="20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IF(LEFT(DATA.SAGA!$C339,8)="Mestrado","Mestrado",
IF(LEFT(DATA.SAGA!C339,9)="Doutorado","Doutorado",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21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15"/>
        <v>Cancelado</v>
      </c>
      <c r="L338" s="9" t="str">
        <f t="shared" si="16"/>
        <v>*</v>
      </c>
      <c r="M338" s="7" t="str">
        <f t="shared" ca="1" si="17"/>
        <v>*</v>
      </c>
      <c r="N338" s="9" t="str">
        <f t="shared" si="20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IF(LEFT(DATA.SAGA!$C340,8)="Mestrado","Mestrado",
IF(LEFT(DATA.SAGA!C340,9)="Doutorado","Doutorado",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21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35.802739726027397</v>
      </c>
      <c r="K339" s="9" t="str">
        <f t="shared" ca="1" si="15"/>
        <v>Defesa EM ATRASO</v>
      </c>
      <c r="L339" s="9" t="str">
        <f t="shared" ca="1" si="16"/>
        <v>*</v>
      </c>
      <c r="M339" s="7" t="str">
        <f t="shared" ca="1" si="17"/>
        <v>*</v>
      </c>
      <c r="N339" s="9" t="str">
        <f t="shared" si="20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IF(LEFT(DATA.SAGA!$C341,8)="Mestrado","Mestrado",
IF(LEFT(DATA.SAGA!C341,9)="Doutorado","Doutorado",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Matriculado</v>
      </c>
      <c r="E340" s="7" t="str">
        <f>IF(DATA.SAGA!J340="","*",DATA.SAGA!J340)</f>
        <v>RJ</v>
      </c>
      <c r="F340" s="7">
        <f>YEAR(DATA.SAGA!$B340)</f>
        <v>2020</v>
      </c>
      <c r="G340" s="8">
        <f>IF(OR($D340="Pré-Inscrito",$D340="Matriculado",$D340="Trancado"),
IF($A340="Mestrado",DATA.SAGA!$B340+(365*24/12),DATA.SAGA!$B340+(365*48/12)),"*")</f>
        <v>44605</v>
      </c>
      <c r="H340" s="9" t="str">
        <f t="shared" si="21"/>
        <v>2022-1</v>
      </c>
      <c r="I340" s="7" t="str">
        <f>IF(DATA.SAGA!$I340="","*",YEAR(DATA.SAGA!$I340))</f>
        <v>*</v>
      </c>
      <c r="J340" s="9">
        <f ca="1">IF($D340="Formado",(DATA.SAGA!$I340-DATA.SAGA!$B340)/365*12,
IF(OR($D340="Pré-Inscrito",$D340="Matriculado",$D340="Pré-inscrito"),(TODAY()-DATA.SAGA!$B340)/365*12,"*"))</f>
        <v>35.802739726027397</v>
      </c>
      <c r="K340" s="9" t="str">
        <f t="shared" ca="1" si="15"/>
        <v>Defesa EM ATRASO</v>
      </c>
      <c r="L340" s="9" t="str">
        <f t="shared" ca="1" si="16"/>
        <v>*</v>
      </c>
      <c r="M340" s="7" t="str">
        <f t="shared" ca="1" si="17"/>
        <v>*</v>
      </c>
      <c r="N340" s="9" t="str">
        <f t="shared" si="20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IF(LEFT(DATA.SAGA!$C342,8)="Mestrado","Mestrado",
IF(LEFT(DATA.SAGA!C342,9)="Doutorado","Doutorado",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21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15"/>
        <v>Formado</v>
      </c>
      <c r="L341" s="9">
        <f t="shared" ca="1" si="16"/>
        <v>29.589041095890412</v>
      </c>
      <c r="M341" s="7" t="str">
        <f t="shared" ca="1" si="17"/>
        <v>Egresso</v>
      </c>
      <c r="N341" s="9" t="str">
        <f t="shared" si="20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IF(LEFT(DATA.SAGA!$C343,8)="Mestrado","Mestrado",
IF(LEFT(DATA.SAGA!C343,9)="Doutorado","Doutorado",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21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35.802739726027397</v>
      </c>
      <c r="K342" s="9" t="str">
        <f t="shared" ca="1" si="15"/>
        <v>Defesa EM ATRASO</v>
      </c>
      <c r="L342" s="9" t="str">
        <f t="shared" ca="1" si="16"/>
        <v>*</v>
      </c>
      <c r="M342" s="7" t="str">
        <f t="shared" ca="1" si="17"/>
        <v>*</v>
      </c>
      <c r="N342" s="9" t="str">
        <f t="shared" si="20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IF(LEFT(DATA.SAGA!$C344,8)="Mestrado","Mestrado",
IF(LEFT(DATA.SAGA!C344,9)="Doutorado","Doutorado",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21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15"/>
        <v>Trancado</v>
      </c>
      <c r="L343" s="9" t="str">
        <f t="shared" si="16"/>
        <v>*</v>
      </c>
      <c r="M343" s="7" t="str">
        <f t="shared" ca="1" si="17"/>
        <v>*</v>
      </c>
      <c r="N343" s="9" t="str">
        <f t="shared" si="20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IF(LEFT(DATA.SAGA!$C345,8)="Mestrado","Mestrado",
IF(LEFT(DATA.SAGA!C345,9)="Doutorado","Doutorado",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21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35.704109589041096</v>
      </c>
      <c r="K344" s="9" t="str">
        <f t="shared" ca="1" si="15"/>
        <v>Defesa EM ATRASO</v>
      </c>
      <c r="L344" s="9" t="str">
        <f t="shared" ca="1" si="16"/>
        <v>*</v>
      </c>
      <c r="M344" s="7" t="str">
        <f t="shared" ca="1" si="17"/>
        <v>*</v>
      </c>
      <c r="N344" s="9" t="str">
        <f t="shared" si="20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IF(LEFT(DATA.SAGA!$C346,8)="Mestrado","Mestrado",
IF(LEFT(DATA.SAGA!C346,9)="Doutorado","Doutorado",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21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15"/>
        <v>Cancelado</v>
      </c>
      <c r="L345" s="9" t="str">
        <f t="shared" si="16"/>
        <v>*</v>
      </c>
      <c r="M345" s="7" t="str">
        <f t="shared" ca="1" si="17"/>
        <v>*</v>
      </c>
      <c r="N345" s="9" t="str">
        <f t="shared" si="20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IF(LEFT(DATA.SAGA!$C347,8)="Mestrado","Mestrado",
IF(LEFT(DATA.SAGA!C347,9)="Doutorado","Doutorado",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21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15"/>
        <v>Cancelado</v>
      </c>
      <c r="L346" s="9" t="str">
        <f t="shared" si="16"/>
        <v>*</v>
      </c>
      <c r="M346" s="7" t="str">
        <f t="shared" ca="1" si="17"/>
        <v>*</v>
      </c>
      <c r="N346" s="9" t="str">
        <f t="shared" si="20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IF(LEFT(DATA.SAGA!$C348,8)="Mestrado","Mestrado",
IF(LEFT(DATA.SAGA!C348,9)="Doutorado","Doutorado",
"Pós-Doutorado"))</f>
        <v>Doutorado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21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15"/>
        <v>Cancelado</v>
      </c>
      <c r="L347" s="9" t="str">
        <f t="shared" si="16"/>
        <v>*</v>
      </c>
      <c r="M347" s="7" t="str">
        <f t="shared" ca="1" si="17"/>
        <v>*</v>
      </c>
      <c r="N347" s="9" t="str">
        <f t="shared" si="20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IF(LEFT(DATA.SAGA!$C349,8)="Mestrado","Mestrado",
IF(LEFT(DATA.SAGA!C349,9)="Doutorado","Doutorado",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21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34.454794520547949</v>
      </c>
      <c r="K348" s="9" t="str">
        <f t="shared" ca="1" si="15"/>
        <v>Matriculado</v>
      </c>
      <c r="L348" s="9" t="str">
        <f t="shared" ca="1" si="16"/>
        <v>*</v>
      </c>
      <c r="M348" s="7" t="str">
        <f t="shared" ca="1" si="17"/>
        <v>*</v>
      </c>
      <c r="N348" s="9" t="str">
        <f t="shared" si="20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IF(LEFT(DATA.SAGA!$C350,8)="Mestrado","Mestrado",
IF(LEFT(DATA.SAGA!C350,9)="Doutorado","Doutorado",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21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33.041095890410958</v>
      </c>
      <c r="K349" s="9" t="str">
        <f t="shared" ca="1" si="15"/>
        <v>Matriculado</v>
      </c>
      <c r="L349" s="9" t="str">
        <f t="shared" ca="1" si="16"/>
        <v>*</v>
      </c>
      <c r="M349" s="7" t="str">
        <f t="shared" ca="1" si="17"/>
        <v>*</v>
      </c>
      <c r="N349" s="9" t="str">
        <f t="shared" si="20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IF(LEFT(DATA.SAGA!$C351,8)="Mestrado","Mestrado",
IF(LEFT(DATA.SAGA!C351,9)="Doutorado","Doutorado",
"Pós-Doutorado"))</f>
        <v>Mestrado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21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15"/>
        <v>Desligado</v>
      </c>
      <c r="L350" s="9" t="str">
        <f t="shared" si="16"/>
        <v>*</v>
      </c>
      <c r="M350" s="7" t="str">
        <f t="shared" ca="1" si="17"/>
        <v>*</v>
      </c>
      <c r="N350" s="9" t="str">
        <f t="shared" si="20"/>
        <v>*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IF(LEFT(DATA.SAGA!$C352,8)="Mestrado","Mestrado",
IF(LEFT(DATA.SAGA!C352,9)="Doutorado","Doutorado",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21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15"/>
        <v>Formado</v>
      </c>
      <c r="L351" s="9">
        <f t="shared" ca="1" si="16"/>
        <v>24.361643835616441</v>
      </c>
      <c r="M351" s="7" t="str">
        <f t="shared" ca="1" si="17"/>
        <v>Egresso</v>
      </c>
      <c r="N351" s="9" t="str">
        <f t="shared" si="20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IF(LEFT(DATA.SAGA!$C353,8)="Mestrado","Mestrado",
IF(LEFT(DATA.SAGA!C353,9)="Doutorado","Doutorado",
"Pós-Doutorado"))</f>
        <v>Doutorado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21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15"/>
        <v>Formado</v>
      </c>
      <c r="L352" s="9">
        <f t="shared" ca="1" si="16"/>
        <v>21.632876712328766</v>
      </c>
      <c r="M352" s="7" t="str">
        <f t="shared" ca="1" si="17"/>
        <v>Egresso</v>
      </c>
      <c r="N352" s="9" t="str">
        <f t="shared" si="20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IF(LEFT(DATA.SAGA!$C354,8)="Mestrado","Mestrado",
IF(LEFT(DATA.SAGA!C354,9)="Doutorado","Doutorado",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21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15"/>
        <v>Cancelado</v>
      </c>
      <c r="L353" s="9" t="str">
        <f t="shared" si="16"/>
        <v>*</v>
      </c>
      <c r="M353" s="7" t="str">
        <f t="shared" ca="1" si="17"/>
        <v>*</v>
      </c>
      <c r="N353" s="9" t="str">
        <f t="shared" si="20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IF(LEFT(DATA.SAGA!$C355,8)="Mestrado","Mestrado",
IF(LEFT(DATA.SAGA!C355,9)="Doutorado","Doutorado",
"Pós-Doutorado"))</f>
        <v>Mestrado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21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15"/>
        <v>Desligado</v>
      </c>
      <c r="L354" s="9" t="str">
        <f t="shared" si="16"/>
        <v>*</v>
      </c>
      <c r="M354" s="7" t="str">
        <f t="shared" ca="1" si="17"/>
        <v>*</v>
      </c>
      <c r="N354" s="9" t="str">
        <f t="shared" si="20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IF(LEFT(DATA.SAGA!$C356,8)="Mestrado","Mestrado",
IF(LEFT(DATA.SAGA!C356,9)="Doutorado","Doutorado",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21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29.950684931506849</v>
      </c>
      <c r="K355" s="9" t="str">
        <f t="shared" ca="1" si="15"/>
        <v>Defesa EM ATRASO</v>
      </c>
      <c r="L355" s="9" t="str">
        <f t="shared" ca="1" si="16"/>
        <v>*</v>
      </c>
      <c r="M355" s="7" t="str">
        <f t="shared" ca="1" si="17"/>
        <v>*</v>
      </c>
      <c r="N355" s="9" t="str">
        <f t="shared" si="20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IF(LEFT(DATA.SAGA!$C357,8)="Mestrado","Mestrado",
IF(LEFT(DATA.SAGA!C357,9)="Doutorado","Doutorado",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21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29.950684931506849</v>
      </c>
      <c r="K356" s="9" t="str">
        <f t="shared" ca="1" si="15"/>
        <v>Defesa EM ATRASO</v>
      </c>
      <c r="L356" s="9" t="str">
        <f t="shared" ca="1" si="16"/>
        <v>*</v>
      </c>
      <c r="M356" s="7" t="str">
        <f t="shared" ca="1" si="17"/>
        <v>*</v>
      </c>
      <c r="N356" s="9" t="str">
        <f t="shared" si="20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IF(LEFT(DATA.SAGA!$C358,8)="Mestrado","Mestrado",
IF(LEFT(DATA.SAGA!C358,9)="Doutorado","Doutorado",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21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15"/>
        <v>Desligado</v>
      </c>
      <c r="L357" s="9" t="str">
        <f t="shared" si="16"/>
        <v>*</v>
      </c>
      <c r="M357" s="7" t="str">
        <f t="shared" ca="1" si="17"/>
        <v>*</v>
      </c>
      <c r="N357" s="9" t="str">
        <f t="shared" si="20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IF(LEFT(DATA.SAGA!$C359,8)="Mestrado","Mestrado",
IF(LEFT(DATA.SAGA!C359,9)="Doutorado","Doutorado",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21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15"/>
        <v>Formado</v>
      </c>
      <c r="L358" s="9">
        <f t="shared" ca="1" si="16"/>
        <v>28.142465753424659</v>
      </c>
      <c r="M358" s="7" t="str">
        <f t="shared" ca="1" si="17"/>
        <v>Egresso</v>
      </c>
      <c r="N358" s="9" t="str">
        <f t="shared" si="20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IF(LEFT(DATA.SAGA!$C360,8)="Mestrado","Mestrado",
IF(LEFT(DATA.SAGA!C360,9)="Doutorado","Doutorado",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21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15"/>
        <v>Formado</v>
      </c>
      <c r="L359" s="9">
        <f t="shared" ca="1" si="16"/>
        <v>28.306849315068497</v>
      </c>
      <c r="M359" s="7" t="str">
        <f t="shared" ca="1" si="17"/>
        <v>Egresso</v>
      </c>
      <c r="N359" s="9" t="str">
        <f t="shared" si="20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IF(LEFT(DATA.SAGA!$C361,8)="Mestrado","Mestrado",
IF(LEFT(DATA.SAGA!C361,9)="Doutorado","Doutorado",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21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29.950684931506849</v>
      </c>
      <c r="K360" s="9" t="str">
        <f t="shared" ca="1" si="15"/>
        <v>Defesa EM ATRASO</v>
      </c>
      <c r="L360" s="9" t="str">
        <f t="shared" ca="1" si="16"/>
        <v>*</v>
      </c>
      <c r="M360" s="7" t="str">
        <f t="shared" ca="1" si="17"/>
        <v>*</v>
      </c>
      <c r="N360" s="9" t="str">
        <f t="shared" si="20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IF(LEFT(DATA.SAGA!$C362,8)="Mestrado","Mestrado",
IF(LEFT(DATA.SAGA!C362,9)="Doutorado","Doutorado",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21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29.950684931506849</v>
      </c>
      <c r="K361" s="9" t="str">
        <f t="shared" ca="1" si="15"/>
        <v>Defesa EM ATRASO</v>
      </c>
      <c r="L361" s="9" t="str">
        <f t="shared" ca="1" si="16"/>
        <v>*</v>
      </c>
      <c r="M361" s="7" t="str">
        <f t="shared" ca="1" si="17"/>
        <v>*</v>
      </c>
      <c r="N361" s="9" t="str">
        <f t="shared" si="20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IF(LEFT(DATA.SAGA!$C363,8)="Mestrado","Mestrado",
IF(LEFT(DATA.SAGA!C363,9)="Doutorado","Doutorado",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21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15"/>
        <v>Cancelado</v>
      </c>
      <c r="L362" s="9" t="str">
        <f t="shared" si="16"/>
        <v>*</v>
      </c>
      <c r="M362" s="7" t="str">
        <f t="shared" ca="1" si="17"/>
        <v>*</v>
      </c>
      <c r="N362" s="9" t="str">
        <f t="shared" si="20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IF(LEFT(DATA.SAGA!$C364,8)="Mestrado","Mestrado",
IF(LEFT(DATA.SAGA!C364,9)="Doutorado","Doutorado",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21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15"/>
        <v>Cancelado</v>
      </c>
      <c r="L363" s="9" t="str">
        <f t="shared" si="16"/>
        <v>*</v>
      </c>
      <c r="M363" s="7" t="str">
        <f t="shared" ca="1" si="17"/>
        <v>*</v>
      </c>
      <c r="N363" s="9" t="str">
        <f t="shared" si="20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IF(LEFT(DATA.SAGA!$C365,8)="Mestrado","Mestrado",
IF(LEFT(DATA.SAGA!C365,9)="Doutorado","Doutorado",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21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15"/>
        <v>Formado</v>
      </c>
      <c r="L364" s="9">
        <f t="shared" ca="1" si="16"/>
        <v>26.005479452054793</v>
      </c>
      <c r="M364" s="7" t="str">
        <f t="shared" ca="1" si="17"/>
        <v>Egresso</v>
      </c>
      <c r="N364" s="9" t="str">
        <f t="shared" si="20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IF(LEFT(DATA.SAGA!$C366,8)="Mestrado","Mestrado",
IF(LEFT(DATA.SAGA!C366,9)="Doutorado","Doutorado",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21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29.917808219178085</v>
      </c>
      <c r="K365" s="9" t="str">
        <f t="shared" ca="1" si="15"/>
        <v>Defesa EM ATRASO</v>
      </c>
      <c r="L365" s="9" t="str">
        <f t="shared" ca="1" si="16"/>
        <v>*</v>
      </c>
      <c r="M365" s="7" t="str">
        <f t="shared" ca="1" si="17"/>
        <v>*</v>
      </c>
      <c r="N365" s="9" t="str">
        <f t="shared" si="20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IF(LEFT(DATA.SAGA!$C367,8)="Mestrado","Mestrado",
IF(LEFT(DATA.SAGA!C367,9)="Doutorado","Doutorado",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21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15"/>
        <v>Trancado</v>
      </c>
      <c r="L366" s="9" t="str">
        <f t="shared" si="16"/>
        <v>*</v>
      </c>
      <c r="M366" s="7" t="str">
        <f t="shared" ca="1" si="17"/>
        <v>*</v>
      </c>
      <c r="N366" s="9" t="str">
        <f t="shared" si="20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IF(LEFT(DATA.SAGA!$C368,8)="Mestrado","Mestrado",
IF(LEFT(DATA.SAGA!C368,9)="Doutorado","Doutorado",
"Pós-Doutorado"))</f>
        <v>Doutorado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21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15"/>
        <v>Formado</v>
      </c>
      <c r="L367" s="9">
        <f t="shared" ca="1" si="16"/>
        <v>25.972602739726028</v>
      </c>
      <c r="M367" s="7" t="str">
        <f t="shared" ca="1" si="17"/>
        <v>Egresso</v>
      </c>
      <c r="N367" s="9" t="str">
        <f t="shared" si="20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IF(LEFT(DATA.SAGA!$C369,8)="Mestrado","Mestrado",
IF(LEFT(DATA.SAGA!C369,9)="Doutorado","Doutorado",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21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29.884931506849316</v>
      </c>
      <c r="K368" s="9" t="str">
        <f t="shared" ca="1" si="15"/>
        <v>Matriculado</v>
      </c>
      <c r="L368" s="9" t="str">
        <f t="shared" ca="1" si="16"/>
        <v>*</v>
      </c>
      <c r="M368" s="7" t="str">
        <f t="shared" ca="1" si="17"/>
        <v>*</v>
      </c>
      <c r="N368" s="9" t="str">
        <f t="shared" si="20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IF(LEFT(DATA.SAGA!$C370,8)="Mestrado","Mestrado",
IF(LEFT(DATA.SAGA!C370,9)="Doutorado","Doutorado",
"Pós-Doutorado"))</f>
        <v>Mestrado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21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15"/>
        <v>Desligado</v>
      </c>
      <c r="L369" s="9" t="str">
        <f t="shared" si="16"/>
        <v>*</v>
      </c>
      <c r="M369" s="7" t="str">
        <f t="shared" ca="1" si="17"/>
        <v>*</v>
      </c>
      <c r="N369" s="9" t="str">
        <f t="shared" si="20"/>
        <v>*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IF(LEFT(DATA.SAGA!$C371,8)="Mestrado","Mestrado",
IF(LEFT(DATA.SAGA!C371,9)="Doutorado","Doutorado",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21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15"/>
        <v>Formado</v>
      </c>
      <c r="L370" s="9">
        <f t="shared" ca="1" si="16"/>
        <v>18.805479452054794</v>
      </c>
      <c r="M370" s="7" t="str">
        <f t="shared" ca="1" si="17"/>
        <v>Egresso</v>
      </c>
      <c r="N370" s="9" t="str">
        <f t="shared" si="20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IF(LEFT(DATA.SAGA!$C372,8)="Mestrado","Mestrado",
IF(LEFT(DATA.SAGA!C372,9)="Doutorado","Doutorado",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21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15"/>
        <v>Formado</v>
      </c>
      <c r="L371" s="9">
        <f t="shared" ca="1" si="16"/>
        <v>28.142465753424659</v>
      </c>
      <c r="M371" s="7" t="str">
        <f t="shared" ca="1" si="17"/>
        <v>Egresso</v>
      </c>
      <c r="N371" s="9" t="str">
        <f t="shared" si="20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IF(LEFT(DATA.SAGA!$C373,8)="Mestrado","Mestrado",
IF(LEFT(DATA.SAGA!C373,9)="Doutorado","Doutorado",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21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15"/>
        <v>Desligado</v>
      </c>
      <c r="L372" s="9" t="str">
        <f t="shared" si="16"/>
        <v>*</v>
      </c>
      <c r="M372" s="7" t="str">
        <f t="shared" ca="1" si="17"/>
        <v>*</v>
      </c>
      <c r="N372" s="9" t="str">
        <f t="shared" si="20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IF(LEFT(DATA.SAGA!$C374,8)="Mestrado","Mestrado",
IF(LEFT(DATA.SAGA!C374,9)="Doutorado","Doutorado",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21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15"/>
        <v>Formado</v>
      </c>
      <c r="L373" s="9">
        <f t="shared" ca="1" si="16"/>
        <v>28.142465753424659</v>
      </c>
      <c r="M373" s="7" t="str">
        <f t="shared" ca="1" si="17"/>
        <v>Egresso</v>
      </c>
      <c r="N373" s="9" t="str">
        <f t="shared" si="20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IF(LEFT(DATA.SAGA!$C375,8)="Mestrado","Mestrado",
IF(LEFT(DATA.SAGA!C375,9)="Doutorado","Doutorado",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21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15"/>
        <v>Formado</v>
      </c>
      <c r="L374" s="9">
        <f t="shared" ca="1" si="16"/>
        <v>22.257534246575343</v>
      </c>
      <c r="M374" s="7" t="str">
        <f t="shared" ca="1" si="17"/>
        <v>Egresso</v>
      </c>
      <c r="N374" s="9" t="str">
        <f t="shared" si="20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IF(LEFT(DATA.SAGA!$C376,8)="Mestrado","Mestrado",
IF(LEFT(DATA.SAGA!C376,9)="Doutorado","Doutorado",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21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15"/>
        <v>Formado</v>
      </c>
      <c r="L375" s="9">
        <f t="shared" ca="1" si="16"/>
        <v>21.106849315068494</v>
      </c>
      <c r="M375" s="7" t="str">
        <f t="shared" ca="1" si="17"/>
        <v>Egresso</v>
      </c>
      <c r="N375" s="9" t="str">
        <f t="shared" si="20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IF(LEFT(DATA.SAGA!$C377,8)="Mestrado","Mestrado",
IF(LEFT(DATA.SAGA!C377,9)="Doutorado","Doutorado",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21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29.852054794520548</v>
      </c>
      <c r="K376" s="9" t="str">
        <f t="shared" ca="1" si="15"/>
        <v>Defesa EM ATRASO</v>
      </c>
      <c r="L376" s="9" t="str">
        <f t="shared" ca="1" si="16"/>
        <v>*</v>
      </c>
      <c r="M376" s="7" t="str">
        <f t="shared" ca="1" si="17"/>
        <v>*</v>
      </c>
      <c r="N376" s="9" t="str">
        <f t="shared" si="20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IF(LEFT(DATA.SAGA!$C378,8)="Mestrado","Mestrado",
IF(LEFT(DATA.SAGA!C378,9)="Doutorado","Doutorado",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21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15"/>
        <v>Desligado</v>
      </c>
      <c r="L377" s="9" t="str">
        <f t="shared" si="16"/>
        <v>*</v>
      </c>
      <c r="M377" s="7" t="str">
        <f t="shared" ca="1" si="17"/>
        <v>*</v>
      </c>
      <c r="N377" s="9" t="str">
        <f t="shared" si="20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IF(LEFT(DATA.SAGA!$C379,8)="Mestrado","Mestrado",
IF(LEFT(DATA.SAGA!C379,9)="Doutorado","Doutorado",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21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29.852054794520548</v>
      </c>
      <c r="K378" s="9" t="str">
        <f t="shared" ca="1" si="15"/>
        <v>Defesa EM ATRASO</v>
      </c>
      <c r="L378" s="9" t="str">
        <f t="shared" ca="1" si="16"/>
        <v>*</v>
      </c>
      <c r="M378" s="7" t="str">
        <f t="shared" ca="1" si="17"/>
        <v>*</v>
      </c>
      <c r="N378" s="9" t="str">
        <f t="shared" si="20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IF(LEFT(DATA.SAGA!$C380,8)="Mestrado","Mestrado",
IF(LEFT(DATA.SAGA!C380,9)="Doutorado","Doutorado",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21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15"/>
        <v>Cancelado</v>
      </c>
      <c r="L379" s="9" t="str">
        <f t="shared" si="16"/>
        <v>*</v>
      </c>
      <c r="M379" s="7" t="str">
        <f t="shared" ca="1" si="17"/>
        <v>*</v>
      </c>
      <c r="N379" s="9" t="str">
        <f t="shared" si="20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IF(LEFT(DATA.SAGA!$C381,8)="Mestrado","Mestrado",
IF(LEFT(DATA.SAGA!C381,9)="Doutorado","Doutorado",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21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29.81917808219178</v>
      </c>
      <c r="K380" s="9" t="str">
        <f t="shared" ca="1" si="15"/>
        <v>Defesa EM ATRASO</v>
      </c>
      <c r="L380" s="9" t="str">
        <f t="shared" ca="1" si="16"/>
        <v>*</v>
      </c>
      <c r="M380" s="7" t="str">
        <f t="shared" ca="1" si="17"/>
        <v>*</v>
      </c>
      <c r="N380" s="9" t="str">
        <f t="shared" si="20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IF(LEFT(DATA.SAGA!$C382,8)="Mestrado","Mestrado",
IF(LEFT(DATA.SAGA!C382,9)="Doutorado","Doutorado",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21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29.81917808219178</v>
      </c>
      <c r="K381" s="9" t="str">
        <f t="shared" ca="1" si="15"/>
        <v>Defesa EM ATRASO</v>
      </c>
      <c r="L381" s="9" t="str">
        <f t="shared" ca="1" si="16"/>
        <v>*</v>
      </c>
      <c r="M381" s="7" t="str">
        <f t="shared" ca="1" si="17"/>
        <v>*</v>
      </c>
      <c r="N381" s="9" t="str">
        <f t="shared" si="20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IF(LEFT(DATA.SAGA!$C383,8)="Mestrado","Mestrado",
IF(LEFT(DATA.SAGA!C383,9)="Doutorado","Doutorado",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21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29.81917808219178</v>
      </c>
      <c r="K382" s="9" t="str">
        <f t="shared" ca="1" si="15"/>
        <v>Defesa EM ATRASO</v>
      </c>
      <c r="L382" s="9" t="str">
        <f t="shared" ca="1" si="16"/>
        <v>*</v>
      </c>
      <c r="M382" s="7" t="str">
        <f t="shared" ca="1" si="17"/>
        <v>*</v>
      </c>
      <c r="N382" s="9" t="str">
        <f t="shared" si="20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IF(LEFT(DATA.SAGA!$C384,8)="Mestrado","Mestrado",
IF(LEFT(DATA.SAGA!C384,9)="Doutorado","Doutorado",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21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15"/>
        <v>Formado</v>
      </c>
      <c r="L383" s="9">
        <f t="shared" ca="1" si="16"/>
        <v>26.432876712328763</v>
      </c>
      <c r="M383" s="7" t="str">
        <f t="shared" ca="1" si="17"/>
        <v>Egresso</v>
      </c>
      <c r="N383" s="9" t="str">
        <f t="shared" si="20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IF(LEFT(DATA.SAGA!$C385,8)="Mestrado","Mestrado",
IF(LEFT(DATA.SAGA!C385,9)="Doutorado","Doutorado",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21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29.81917808219178</v>
      </c>
      <c r="K384" s="9" t="str">
        <f t="shared" ca="1" si="15"/>
        <v>Defesa EM ATRASO</v>
      </c>
      <c r="L384" s="9" t="str">
        <f t="shared" ca="1" si="16"/>
        <v>*</v>
      </c>
      <c r="M384" s="7" t="str">
        <f t="shared" ca="1" si="17"/>
        <v>*</v>
      </c>
      <c r="N384" s="9" t="str">
        <f t="shared" si="20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IF(LEFT(DATA.SAGA!$C386,8)="Mestrado","Mestrado",
IF(LEFT(DATA.SAGA!C386,9)="Doutorado","Doutorado",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21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15"/>
        <v>Trancado</v>
      </c>
      <c r="L385" s="9" t="str">
        <f t="shared" si="16"/>
        <v>*</v>
      </c>
      <c r="M385" s="7" t="str">
        <f t="shared" ca="1" si="17"/>
        <v>*</v>
      </c>
      <c r="N385" s="9" t="str">
        <f t="shared" si="20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IF(LEFT(DATA.SAGA!$C387,8)="Mestrado","Mestrado",
IF(LEFT(DATA.SAGA!C387,9)="Doutorado","Doutorado",
"Pós-Doutorado"))</f>
        <v>Doutorado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21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si="15"/>
        <v>Formado</v>
      </c>
      <c r="L386" s="9">
        <f t="shared" ca="1" si="16"/>
        <v>19.06849315068493</v>
      </c>
      <c r="M386" s="7" t="str">
        <f t="shared" ca="1" si="17"/>
        <v>Egresso</v>
      </c>
      <c r="N386" s="9" t="str">
        <f t="shared" ref="N386:N449" si="22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IF(LEFT(DATA.SAGA!$C388,8)="Mestrado","Mestrado",
IF(LEFT(DATA.SAGA!C388,9)="Doutorado","Doutorado",
"Pós-Doutorado"))</f>
        <v>Mestrado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44790</v>
      </c>
      <c r="H387" s="9" t="str">
        <f t="shared" ref="H387:H450" si="23">IF(OR($D387="Pré-Inscrito",$D387="Matriculado"),_xlfn.CONCAT(YEAR(G387),"-",IF(MONTH(G387)&lt;=6,1,2)),"*")</f>
        <v>2022-2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29.720547945205482</v>
      </c>
      <c r="K387" s="9" t="str">
        <f t="shared" ca="1" si="15"/>
        <v>Defesa EM ATRASO</v>
      </c>
      <c r="L387" s="9" t="str">
        <f t="shared" ca="1" si="16"/>
        <v>*</v>
      </c>
      <c r="M387" s="7" t="str">
        <f t="shared" ca="1" si="17"/>
        <v>*</v>
      </c>
      <c r="N387" s="9" t="str">
        <f t="shared" si="22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IF(LEFT(DATA.SAGA!$C389,8)="Mestrado","Mestrado",
IF(LEFT(DATA.SAGA!C389,9)="Doutorado","Doutorado",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23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15"/>
        <v>Cancelado</v>
      </c>
      <c r="L388" s="9" t="str">
        <f t="shared" si="16"/>
        <v>*</v>
      </c>
      <c r="M388" s="7" t="str">
        <f t="shared" ca="1" si="17"/>
        <v>*</v>
      </c>
      <c r="N388" s="9" t="str">
        <f t="shared" si="22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IF(LEFT(DATA.SAGA!$C390,8)="Mestrado","Mestrado",
IF(LEFT(DATA.SAGA!C390,9)="Doutorado","Doutorado",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23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29.589041095890412</v>
      </c>
      <c r="K389" s="9" t="str">
        <f t="shared" ca="1" si="15"/>
        <v>Defesa EM ATRASO</v>
      </c>
      <c r="L389" s="9" t="str">
        <f t="shared" ca="1" si="16"/>
        <v>*</v>
      </c>
      <c r="M389" s="7" t="str">
        <f t="shared" ca="1" si="17"/>
        <v>*</v>
      </c>
      <c r="N389" s="9" t="str">
        <f t="shared" si="22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IF(LEFT(DATA.SAGA!$C391,8)="Mestrado","Mestrado",
IF(LEFT(DATA.SAGA!C391,9)="Doutorado","Doutorado",
"Pós-Doutorado"))</f>
        <v>Doutorado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23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15"/>
        <v>Formado</v>
      </c>
      <c r="L390" s="9">
        <f t="shared" ca="1" si="16"/>
        <v>26.827397260273976</v>
      </c>
      <c r="M390" s="7" t="str">
        <f t="shared" ca="1" si="17"/>
        <v>Egresso</v>
      </c>
      <c r="N390" s="9" t="str">
        <f t="shared" si="22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IF(LEFT(DATA.SAGA!$C392,8)="Mestrado","Mestrado",
IF(LEFT(DATA.SAGA!C392,9)="Doutorado","Doutorado",
"Pós-Doutorado"))</f>
        <v>Mestrado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23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15"/>
        <v>Formado</v>
      </c>
      <c r="L391" s="9">
        <f t="shared" ca="1" si="16"/>
        <v>24.55890410958904</v>
      </c>
      <c r="M391" s="7" t="str">
        <f t="shared" ca="1" si="17"/>
        <v>Egresso</v>
      </c>
      <c r="N391" s="9" t="str">
        <f t="shared" si="22"/>
        <v>*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IF(LEFT(DATA.SAGA!$C393,8)="Mestrado","Mestrado",
IF(LEFT(DATA.SAGA!C393,9)="Doutorado","Doutorado",
"Pós-Doutorado"))</f>
        <v>Doutorado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45640</v>
      </c>
      <c r="H392" s="9" t="str">
        <f t="shared" si="23"/>
        <v>2024-2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25.775342465753425</v>
      </c>
      <c r="K392" s="9" t="str">
        <f t="shared" ca="1" si="15"/>
        <v>Matriculado</v>
      </c>
      <c r="L392" s="9" t="str">
        <f t="shared" ca="1" si="16"/>
        <v>*</v>
      </c>
      <c r="M392" s="7" t="str">
        <f t="shared" ca="1" si="17"/>
        <v>*</v>
      </c>
      <c r="N392" s="9" t="str">
        <f t="shared" si="22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IF(LEFT(DATA.SAGA!$C394,8)="Mestrado","Mestrado",
IF(LEFT(DATA.SAGA!C394,9)="Doutorado","Doutorado",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23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25.742465753424657</v>
      </c>
      <c r="K393" s="9" t="str">
        <f t="shared" ca="1" si="15"/>
        <v>Matriculado</v>
      </c>
      <c r="L393" s="9" t="str">
        <f t="shared" ca="1" si="16"/>
        <v>*</v>
      </c>
      <c r="M393" s="7" t="str">
        <f t="shared" ca="1" si="17"/>
        <v>*</v>
      </c>
      <c r="N393" s="9" t="str">
        <f t="shared" si="22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IF(LEFT(DATA.SAGA!$C395,8)="Mestrado","Mestrado",
IF(LEFT(DATA.SAGA!C395,9)="Doutorado","Doutorado",
"Pós-Doutorado"))</f>
        <v>Mestrado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44911</v>
      </c>
      <c r="H394" s="9" t="str">
        <f t="shared" si="23"/>
        <v>2022-2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25.742465753424657</v>
      </c>
      <c r="K394" s="9" t="str">
        <f t="shared" ca="1" si="15"/>
        <v>Defesa EM ATRASO</v>
      </c>
      <c r="L394" s="9" t="str">
        <f t="shared" ca="1" si="16"/>
        <v>*</v>
      </c>
      <c r="M394" s="7" t="str">
        <f t="shared" ca="1" si="17"/>
        <v>*</v>
      </c>
      <c r="N394" s="9" t="str">
        <f t="shared" si="22"/>
        <v>*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IF(LEFT(DATA.SAGA!$C396,8)="Mestrado","Mestrado",
IF(LEFT(DATA.SAGA!C396,9)="Doutorado","Doutorado",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23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15"/>
        <v>Cancelado</v>
      </c>
      <c r="L395" s="9" t="str">
        <f t="shared" si="16"/>
        <v>*</v>
      </c>
      <c r="M395" s="7" t="str">
        <f t="shared" ca="1" si="17"/>
        <v>*</v>
      </c>
      <c r="N395" s="9" t="str">
        <f t="shared" si="22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IF(LEFT(DATA.SAGA!$C397,8)="Mestrado","Mestrado",
IF(LEFT(DATA.SAGA!C397,9)="Doutorado","Doutorado",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23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25.742465753424657</v>
      </c>
      <c r="K396" s="9" t="str">
        <f t="shared" ca="1" si="15"/>
        <v>Defesa EM ATRASO</v>
      </c>
      <c r="L396" s="9" t="str">
        <f t="shared" ca="1" si="16"/>
        <v>*</v>
      </c>
      <c r="M396" s="7" t="str">
        <f t="shared" ca="1" si="17"/>
        <v>*</v>
      </c>
      <c r="N396" s="9" t="str">
        <f t="shared" si="22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IF(LEFT(DATA.SAGA!$C398,8)="Mestrado","Mestrado",
IF(LEFT(DATA.SAGA!C398,9)="Doutorado","Doutorado",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23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25.742465753424657</v>
      </c>
      <c r="K397" s="9" t="str">
        <f t="shared" ca="1" si="15"/>
        <v>Defesa EM ATRASO</v>
      </c>
      <c r="L397" s="9" t="str">
        <f t="shared" ca="1" si="16"/>
        <v>*</v>
      </c>
      <c r="M397" s="7" t="str">
        <f t="shared" ca="1" si="17"/>
        <v>*</v>
      </c>
      <c r="N397" s="9" t="str">
        <f t="shared" si="22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IF(LEFT(DATA.SAGA!$C399,8)="Mestrado","Mestrado",
IF(LEFT(DATA.SAGA!C399,9)="Doutorado","Doutorado",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IF($A398="Mestrado",DATA.SAGA!$B398+(365*24/12),DATA.SAGA!$B398+(365*48/12)),"*")</f>
        <v>44912</v>
      </c>
      <c r="H398" s="9" t="str">
        <f t="shared" si="23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25.709589041095889</v>
      </c>
      <c r="K398" s="9" t="str">
        <f t="shared" ca="1" si="15"/>
        <v>Defesa EM ATRASO</v>
      </c>
      <c r="L398" s="9" t="str">
        <f t="shared" ca="1" si="16"/>
        <v>*</v>
      </c>
      <c r="M398" s="7" t="str">
        <f t="shared" ca="1" si="17"/>
        <v>*</v>
      </c>
      <c r="N398" s="9" t="str">
        <f t="shared" si="22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IF(LEFT(DATA.SAGA!$C400,8)="Mestrado","Mestrado",
IF(LEFT(DATA.SAGA!C400,9)="Doutorado","Doutorado",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23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25.676712328767124</v>
      </c>
      <c r="K399" s="9" t="str">
        <f t="shared" ca="1" si="15"/>
        <v>Defesa EM ATRASO</v>
      </c>
      <c r="L399" s="9" t="str">
        <f t="shared" ca="1" si="16"/>
        <v>*</v>
      </c>
      <c r="M399" s="7" t="str">
        <f t="shared" ca="1" si="17"/>
        <v>*</v>
      </c>
      <c r="N399" s="9" t="str">
        <f t="shared" si="22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IF(LEFT(DATA.SAGA!$C401,8)="Mestrado","Mestrado",
IF(LEFT(DATA.SAGA!C401,9)="Doutorado","Doutorado",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23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15"/>
        <v>Formado</v>
      </c>
      <c r="L400" s="9">
        <f t="shared" ca="1" si="16"/>
        <v>24.032876712328768</v>
      </c>
      <c r="M400" s="7" t="str">
        <f t="shared" ca="1" si="17"/>
        <v>Egresso</v>
      </c>
      <c r="N400" s="9" t="str">
        <f t="shared" si="22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IF(LEFT(DATA.SAGA!$C402,8)="Mestrado","Mestrado",
IF(LEFT(DATA.SAGA!C402,9)="Doutorado","Doutorado",
"Pós-Doutorado"))</f>
        <v>Doutorado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45643</v>
      </c>
      <c r="H401" s="9" t="str">
        <f t="shared" si="23"/>
        <v>2024-2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25.676712328767124</v>
      </c>
      <c r="K401" s="9" t="str">
        <f t="shared" ca="1" si="15"/>
        <v>Matriculado</v>
      </c>
      <c r="L401" s="9" t="str">
        <f t="shared" ca="1" si="16"/>
        <v>*</v>
      </c>
      <c r="M401" s="7" t="str">
        <f t="shared" ca="1" si="17"/>
        <v>*</v>
      </c>
      <c r="N401" s="9" t="str">
        <f t="shared" si="22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IF(LEFT(DATA.SAGA!$C403,8)="Mestrado","Mestrado",
IF(LEFT(DATA.SAGA!C403,9)="Doutorado","Doutorado",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23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25.545205479452051</v>
      </c>
      <c r="K402" s="9" t="str">
        <f t="shared" ca="1" si="15"/>
        <v>Matriculado</v>
      </c>
      <c r="L402" s="9" t="str">
        <f t="shared" ca="1" si="16"/>
        <v>*</v>
      </c>
      <c r="M402" s="7" t="str">
        <f t="shared" ca="1" si="17"/>
        <v>*</v>
      </c>
      <c r="N402" s="9" t="str">
        <f t="shared" si="22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IF(LEFT(DATA.SAGA!$C404,8)="Mestrado","Mestrado",
IF(LEFT(DATA.SAGA!C404,9)="Doutorado","Doutorado",
"Pós-Doutorado"))</f>
        <v>Mestrado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44988</v>
      </c>
      <c r="H403" s="9" t="str">
        <f t="shared" si="23"/>
        <v>2023-1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23.210958904109589</v>
      </c>
      <c r="K403" s="9" t="str">
        <f t="shared" ca="1" si="15"/>
        <v>Defesa imediata</v>
      </c>
      <c r="L403" s="9" t="str">
        <f t="shared" ca="1" si="16"/>
        <v>*</v>
      </c>
      <c r="M403" s="7" t="str">
        <f t="shared" ca="1" si="17"/>
        <v>*</v>
      </c>
      <c r="N403" s="9" t="str">
        <f t="shared" si="22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IF(LEFT(DATA.SAGA!$C405,8)="Mestrado","Mestrado",
IF(LEFT(DATA.SAGA!C405,9)="Doutorado","Doutorado",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IF($A404="Mestrado",DATA.SAGA!$B404+(365*24/12),DATA.SAGA!$B404+(365*48/12)),"*")</f>
        <v>44988</v>
      </c>
      <c r="H404" s="9" t="str">
        <f t="shared" si="23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23.210958904109589</v>
      </c>
      <c r="K404" s="9" t="str">
        <f t="shared" ca="1" si="15"/>
        <v>Defesa imediata</v>
      </c>
      <c r="L404" s="9" t="str">
        <f t="shared" ca="1" si="16"/>
        <v>*</v>
      </c>
      <c r="M404" s="7" t="str">
        <f t="shared" ca="1" si="17"/>
        <v>*</v>
      </c>
      <c r="N404" s="9" t="str">
        <f t="shared" si="22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IF(LEFT(DATA.SAGA!$C406,8)="Mestrado","Mestrado",
IF(LEFT(DATA.SAGA!C406,9)="Doutorado","Doutorado",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23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23.210958904109589</v>
      </c>
      <c r="K405" s="9" t="str">
        <f t="shared" ca="1" si="15"/>
        <v>Defesa imediata</v>
      </c>
      <c r="L405" s="9" t="str">
        <f t="shared" ca="1" si="16"/>
        <v>*</v>
      </c>
      <c r="M405" s="7" t="str">
        <f t="shared" ca="1" si="17"/>
        <v>*</v>
      </c>
      <c r="N405" s="9" t="str">
        <f t="shared" si="22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IF(LEFT(DATA.SAGA!$C407,8)="Mestrado","Mestrado",
IF(LEFT(DATA.SAGA!C407,9)="Doutorado","Doutorado",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23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23.210958904109589</v>
      </c>
      <c r="K406" s="9" t="str">
        <f t="shared" ca="1" si="15"/>
        <v>Defesa imediata</v>
      </c>
      <c r="L406" s="9" t="str">
        <f t="shared" ca="1" si="16"/>
        <v>*</v>
      </c>
      <c r="M406" s="7" t="str">
        <f t="shared" ca="1" si="17"/>
        <v>*</v>
      </c>
      <c r="N406" s="9" t="str">
        <f t="shared" si="22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IF(LEFT(DATA.SAGA!$C408,8)="Mestrado","Mestrado",
IF(LEFT(DATA.SAGA!C408,9)="Doutorado","Doutorado",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Matriculado</v>
      </c>
      <c r="E407" s="7" t="str">
        <f>IF(DATA.SAGA!J407="","*",DATA.SAGA!J407)</f>
        <v>RJ</v>
      </c>
      <c r="F407" s="7">
        <f>YEAR(DATA.SAGA!$B407)</f>
        <v>2021</v>
      </c>
      <c r="G407" s="8">
        <f>IF(OR($D407="Pré-Inscrito",$D407="Matriculado",$D407="Trancado"),
IF($A407="Mestrado",DATA.SAGA!$B407+(365*24/12),DATA.SAGA!$B407+(365*48/12)),"*")</f>
        <v>44988</v>
      </c>
      <c r="H407" s="9" t="str">
        <f t="shared" si="23"/>
        <v>2023-1</v>
      </c>
      <c r="I407" s="7" t="str">
        <f>IF(DATA.SAGA!$I407="","*",YEAR(DATA.SAGA!$I407))</f>
        <v>*</v>
      </c>
      <c r="J407" s="9">
        <f ca="1">IF($D407="Formado",(DATA.SAGA!$I407-DATA.SAGA!$B407)/365*12,
IF(OR($D407="Pré-Inscrito",$D407="Matriculado",$D407="Pré-inscrito"),(TODAY()-DATA.SAGA!$B407)/365*12,"*"))</f>
        <v>23.210958904109589</v>
      </c>
      <c r="K407" s="9" t="str">
        <f t="shared" ca="1" si="15"/>
        <v>Defesa imediata</v>
      </c>
      <c r="L407" s="9" t="str">
        <f t="shared" ca="1" si="16"/>
        <v>*</v>
      </c>
      <c r="M407" s="7" t="str">
        <f t="shared" ca="1" si="17"/>
        <v>*</v>
      </c>
      <c r="N407" s="9" t="str">
        <f t="shared" si="22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IF(LEFT(DATA.SAGA!$C409,8)="Mestrado","Mestrado",
IF(LEFT(DATA.SAGA!C409,9)="Doutorado","Doutorado",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23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23.210958904109589</v>
      </c>
      <c r="K408" s="9" t="str">
        <f t="shared" ca="1" si="15"/>
        <v>Defesa imediata</v>
      </c>
      <c r="L408" s="9" t="str">
        <f t="shared" ca="1" si="16"/>
        <v>*</v>
      </c>
      <c r="M408" s="7" t="str">
        <f t="shared" ca="1" si="17"/>
        <v>*</v>
      </c>
      <c r="N408" s="9" t="str">
        <f t="shared" si="22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IF(LEFT(DATA.SAGA!$C410,8)="Mestrado","Mestrado",
IF(LEFT(DATA.SAGA!C410,9)="Doutorado","Doutorado",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23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23.210958904109589</v>
      </c>
      <c r="K409" s="9" t="str">
        <f t="shared" ca="1" si="15"/>
        <v>Defesa imediata</v>
      </c>
      <c r="L409" s="9" t="str">
        <f t="shared" ca="1" si="16"/>
        <v>*</v>
      </c>
      <c r="M409" s="7" t="str">
        <f t="shared" ca="1" si="17"/>
        <v>*</v>
      </c>
      <c r="N409" s="9" t="str">
        <f t="shared" si="22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IF(LEFT(DATA.SAGA!$C411,8)="Mestrado","Mestrado",
IF(LEFT(DATA.SAGA!C411,9)="Doutorado","Doutorado",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23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23.210958904109589</v>
      </c>
      <c r="K410" s="9" t="str">
        <f t="shared" ca="1" si="15"/>
        <v>Defesa imediata</v>
      </c>
      <c r="L410" s="9" t="str">
        <f t="shared" ca="1" si="16"/>
        <v>*</v>
      </c>
      <c r="M410" s="7" t="str">
        <f t="shared" ca="1" si="17"/>
        <v>*</v>
      </c>
      <c r="N410" s="9" t="str">
        <f t="shared" si="22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IF(LEFT(DATA.SAGA!$C412,8)="Mestrado","Mestrado",
IF(LEFT(DATA.SAGA!C412,9)="Doutorado","Doutorado",
"Pós-Doutorado"))</f>
        <v>Doutorado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45718</v>
      </c>
      <c r="H411" s="9" t="str">
        <f t="shared" si="23"/>
        <v>2025-1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23.210958904109589</v>
      </c>
      <c r="K411" s="9" t="str">
        <f t="shared" ca="1" si="15"/>
        <v>Matriculado</v>
      </c>
      <c r="L411" s="9" t="str">
        <f t="shared" ca="1" si="16"/>
        <v>*</v>
      </c>
      <c r="M411" s="7" t="str">
        <f t="shared" ca="1" si="17"/>
        <v>*</v>
      </c>
      <c r="N411" s="9" t="str">
        <f t="shared" si="22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IF(LEFT(DATA.SAGA!$C413,8)="Mestrado","Mestrado",
IF(LEFT(DATA.SAGA!C413,9)="Doutorado","Doutorado",
"Pós-Doutorado"))</f>
        <v>Mestrado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44989</v>
      </c>
      <c r="H412" s="9" t="str">
        <f t="shared" si="23"/>
        <v>2023-1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23.17808219178082</v>
      </c>
      <c r="K412" s="9" t="str">
        <f t="shared" ca="1" si="15"/>
        <v>Defesa imediata</v>
      </c>
      <c r="L412" s="9" t="str">
        <f t="shared" ca="1" si="16"/>
        <v>*</v>
      </c>
      <c r="M412" s="7" t="str">
        <f t="shared" ca="1" si="17"/>
        <v>*</v>
      </c>
      <c r="N412" s="9" t="str">
        <f t="shared" si="22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IF(LEFT(DATA.SAGA!$C414,8)="Mestrado","Mestrado",
IF(LEFT(DATA.SAGA!C414,9)="Doutorado","Doutorado",
"Pós-Doutorado"))</f>
        <v>Doutorado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45719</v>
      </c>
      <c r="H413" s="9" t="str">
        <f t="shared" si="23"/>
        <v>2025-1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23.17808219178082</v>
      </c>
      <c r="K413" s="9" t="str">
        <f t="shared" ca="1" si="15"/>
        <v>Matriculado</v>
      </c>
      <c r="L413" s="9" t="str">
        <f t="shared" ca="1" si="16"/>
        <v>*</v>
      </c>
      <c r="M413" s="7" t="str">
        <f t="shared" ca="1" si="17"/>
        <v>*</v>
      </c>
      <c r="N413" s="9" t="str">
        <f t="shared" si="22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IF(LEFT(DATA.SAGA!$C415,8)="Mestrado","Mestrado",
IF(LEFT(DATA.SAGA!C415,9)="Doutorado","Doutorado",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23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15"/>
        <v>Cancelado</v>
      </c>
      <c r="L414" s="9" t="str">
        <f t="shared" si="16"/>
        <v>*</v>
      </c>
      <c r="M414" s="7" t="str">
        <f t="shared" ca="1" si="17"/>
        <v>*</v>
      </c>
      <c r="N414" s="9" t="str">
        <f t="shared" si="22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IF(LEFT(DATA.SAGA!$C416,8)="Mestrado","Mestrado",
IF(LEFT(DATA.SAGA!C416,9)="Doutorado","Doutorado",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23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23.145205479452056</v>
      </c>
      <c r="K415" s="9" t="str">
        <f t="shared" ca="1" si="15"/>
        <v>Pré-inscrito</v>
      </c>
      <c r="L415" s="9" t="str">
        <f t="shared" ca="1" si="16"/>
        <v>*</v>
      </c>
      <c r="M415" s="7" t="str">
        <f t="shared" ca="1" si="17"/>
        <v>*</v>
      </c>
      <c r="N415" s="9" t="str">
        <f t="shared" si="22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IF(LEFT(DATA.SAGA!$C417,8)="Mestrado","Mestrado",
IF(LEFT(DATA.SAGA!C417,9)="Doutorado","Doutorado",
"Pós-Doutorado"))</f>
        <v>Mestrado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44990</v>
      </c>
      <c r="H416" s="9" t="str">
        <f t="shared" si="23"/>
        <v>2023-1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23.145205479452056</v>
      </c>
      <c r="K416" s="9" t="str">
        <f t="shared" ca="1" si="15"/>
        <v>Defesa imediata</v>
      </c>
      <c r="L416" s="9" t="str">
        <f t="shared" ca="1" si="16"/>
        <v>*</v>
      </c>
      <c r="M416" s="7" t="str">
        <f t="shared" ca="1" si="17"/>
        <v>*</v>
      </c>
      <c r="N416" s="9" t="str">
        <f t="shared" si="22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IF(LEFT(DATA.SAGA!$C418,8)="Mestrado","Mestrado",
IF(LEFT(DATA.SAGA!C418,9)="Doutorado","Doutorado",
"Pós-Doutorado"))</f>
        <v>Doutorado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23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15"/>
        <v>Cancelado</v>
      </c>
      <c r="L417" s="9" t="str">
        <f t="shared" si="16"/>
        <v>*</v>
      </c>
      <c r="M417" s="7" t="str">
        <f t="shared" ca="1" si="17"/>
        <v>*</v>
      </c>
      <c r="N417" s="9" t="str">
        <f t="shared" si="22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IF(LEFT(DATA.SAGA!$C419,8)="Mestrado","Mestrado",
IF(LEFT(DATA.SAGA!C419,9)="Doutorado","Doutorado",
"Pós-Doutorado"))</f>
        <v>Mestrado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44991</v>
      </c>
      <c r="H418" s="9" t="str">
        <f t="shared" si="23"/>
        <v>2023-1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23.112328767123287</v>
      </c>
      <c r="K418" s="9" t="str">
        <f t="shared" ca="1" si="15"/>
        <v>Defesa imediata</v>
      </c>
      <c r="L418" s="9" t="str">
        <f t="shared" ca="1" si="16"/>
        <v>*</v>
      </c>
      <c r="M418" s="7" t="str">
        <f t="shared" ca="1" si="17"/>
        <v>*</v>
      </c>
      <c r="N418" s="9" t="str">
        <f t="shared" si="22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IF(LEFT(DATA.SAGA!$C420,8)="Mestrado","Mestrado",
IF(LEFT(DATA.SAGA!C420,9)="Doutorado","Doutorado",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23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15"/>
        <v>Cancelado</v>
      </c>
      <c r="L419" s="9" t="str">
        <f t="shared" si="16"/>
        <v>*</v>
      </c>
      <c r="M419" s="7" t="str">
        <f t="shared" ca="1" si="17"/>
        <v>*</v>
      </c>
      <c r="N419" s="9" t="str">
        <f t="shared" si="22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IF(LEFT(DATA.SAGA!$C421,8)="Mestrado","Mestrado",
IF(LEFT(DATA.SAGA!C421,9)="Doutorado","Doutorado",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23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23.112328767123287</v>
      </c>
      <c r="K420" s="9" t="str">
        <f t="shared" ca="1" si="15"/>
        <v>Defesa imediata</v>
      </c>
      <c r="L420" s="9" t="str">
        <f t="shared" ca="1" si="16"/>
        <v>*</v>
      </c>
      <c r="M420" s="7" t="str">
        <f t="shared" ca="1" si="17"/>
        <v>*</v>
      </c>
      <c r="N420" s="9" t="str">
        <f t="shared" si="22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IF(LEFT(DATA.SAGA!$C422,8)="Mestrado","Mestrado",
IF(LEFT(DATA.SAGA!C422,9)="Doutorado","Doutorado",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23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23.112328767123287</v>
      </c>
      <c r="K421" s="9" t="str">
        <f t="shared" ca="1" si="15"/>
        <v>Defesa imediata</v>
      </c>
      <c r="L421" s="9" t="str">
        <f t="shared" ca="1" si="16"/>
        <v>*</v>
      </c>
      <c r="M421" s="7" t="str">
        <f t="shared" ca="1" si="17"/>
        <v>*</v>
      </c>
      <c r="N421" s="9" t="str">
        <f t="shared" si="22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IF(LEFT(DATA.SAGA!$C423,8)="Mestrado","Mestrado",
IF(LEFT(DATA.SAGA!C423,9)="Doutorado","Doutorado",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23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15"/>
        <v>Cancelado</v>
      </c>
      <c r="L422" s="9" t="str">
        <f t="shared" si="16"/>
        <v>*</v>
      </c>
      <c r="M422" s="7" t="str">
        <f t="shared" ca="1" si="17"/>
        <v>*</v>
      </c>
      <c r="N422" s="9" t="str">
        <f t="shared" si="22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IF(LEFT(DATA.SAGA!$C424,8)="Mestrado","Mestrado",
IF(LEFT(DATA.SAGA!C424,9)="Doutorado","Doutorado",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Matriculado</v>
      </c>
      <c r="E423" s="7" t="str">
        <f>IF(DATA.SAGA!J423="","*",DATA.SAGA!J423)</f>
        <v>MA</v>
      </c>
      <c r="F423" s="7">
        <f>YEAR(DATA.SAGA!$B423)</f>
        <v>2021</v>
      </c>
      <c r="G423" s="8">
        <f>IF(OR($D423="Pré-Inscrito",$D423="Matriculado",$D423="Trancado"),
IF($A423="Mestrado",DATA.SAGA!$B423+(365*24/12),DATA.SAGA!$B423+(365*48/12)),"*")</f>
        <v>45010</v>
      </c>
      <c r="H423" s="9" t="str">
        <f t="shared" si="23"/>
        <v>2023-1</v>
      </c>
      <c r="I423" s="7" t="str">
        <f>IF(DATA.SAGA!$I423="","*",YEAR(DATA.SAGA!$I423))</f>
        <v>*</v>
      </c>
      <c r="J423" s="9">
        <f ca="1">IF($D423="Formado",(DATA.SAGA!$I423-DATA.SAGA!$B423)/365*12,
IF(OR($D423="Pré-Inscrito",$D423="Matriculado",$D423="Pré-inscrito"),(TODAY()-DATA.SAGA!$B423)/365*12,"*"))</f>
        <v>22.487671232876714</v>
      </c>
      <c r="K423" s="9" t="str">
        <f t="shared" ca="1" si="15"/>
        <v>Defesa imediata</v>
      </c>
      <c r="L423" s="9" t="str">
        <f t="shared" ca="1" si="16"/>
        <v>*</v>
      </c>
      <c r="M423" s="7" t="str">
        <f t="shared" ca="1" si="17"/>
        <v>*</v>
      </c>
      <c r="N423" s="9" t="str">
        <f t="shared" si="22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IF(LEFT(DATA.SAGA!$C425,8)="Mestrado","Mestrado",
IF(LEFT(DATA.SAGA!C425,9)="Doutorado","Doutorado",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23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22.487671232876714</v>
      </c>
      <c r="K424" s="9" t="str">
        <f t="shared" ca="1" si="15"/>
        <v>Defesa imediata</v>
      </c>
      <c r="L424" s="9" t="str">
        <f t="shared" ca="1" si="16"/>
        <v>*</v>
      </c>
      <c r="M424" s="7" t="str">
        <f t="shared" ca="1" si="17"/>
        <v>*</v>
      </c>
      <c r="N424" s="9" t="str">
        <f t="shared" si="22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IF(LEFT(DATA.SAGA!$C426,8)="Mestrado","Mestrado",
IF(LEFT(DATA.SAGA!C426,9)="Doutorado","Doutorado",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23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22.454794520547946</v>
      </c>
      <c r="K425" s="9" t="str">
        <f t="shared" ca="1" si="15"/>
        <v>Defesa imediata</v>
      </c>
      <c r="L425" s="9" t="str">
        <f t="shared" ca="1" si="16"/>
        <v>*</v>
      </c>
      <c r="M425" s="7" t="str">
        <f t="shared" ca="1" si="17"/>
        <v>*</v>
      </c>
      <c r="N425" s="9" t="str">
        <f t="shared" si="22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IF(LEFT(DATA.SAGA!$C427,8)="Mestrado","Mestrado",
IF(LEFT(DATA.SAGA!C427,9)="Doutorado","Doutorado",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23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22.454794520547946</v>
      </c>
      <c r="K426" s="9" t="str">
        <f t="shared" ca="1" si="15"/>
        <v>Defesa imediata</v>
      </c>
      <c r="L426" s="9" t="str">
        <f t="shared" ca="1" si="16"/>
        <v>*</v>
      </c>
      <c r="M426" s="7" t="str">
        <f t="shared" ca="1" si="17"/>
        <v>*</v>
      </c>
      <c r="N426" s="9" t="str">
        <f t="shared" si="22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IF(LEFT(DATA.SAGA!$C428,8)="Mestrado","Mestrado",
IF(LEFT(DATA.SAGA!C428,9)="Doutorado","Doutorado",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23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22.356164383561641</v>
      </c>
      <c r="K427" s="9" t="str">
        <f t="shared" ca="1" si="15"/>
        <v>Defesa imediata</v>
      </c>
      <c r="L427" s="9" t="str">
        <f t="shared" ca="1" si="16"/>
        <v>*</v>
      </c>
      <c r="M427" s="7" t="str">
        <f t="shared" ca="1" si="17"/>
        <v>*</v>
      </c>
      <c r="N427" s="9" t="str">
        <f t="shared" si="22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IF(LEFT(DATA.SAGA!$C429,8)="Mestrado","Mestrado",
IF(LEFT(DATA.SAGA!C429,9)="Doutorado","Doutorado",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23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15"/>
        <v>Formado</v>
      </c>
      <c r="L428" s="9">
        <f t="shared" ca="1" si="16"/>
        <v>20.284931506849315</v>
      </c>
      <c r="M428" s="7" t="str">
        <f t="shared" ca="1" si="17"/>
        <v>Egresso</v>
      </c>
      <c r="N428" s="9" t="str">
        <f t="shared" si="22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IF(LEFT(DATA.SAGA!$C430,8)="Mestrado","Mestrado",
IF(LEFT(DATA.SAGA!C430,9)="Doutorado","Doutorado",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23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22.356164383561641</v>
      </c>
      <c r="K429" s="9" t="str">
        <f t="shared" ca="1" si="15"/>
        <v>Defesa imediata</v>
      </c>
      <c r="L429" s="9" t="str">
        <f t="shared" ca="1" si="16"/>
        <v>*</v>
      </c>
      <c r="M429" s="7" t="str">
        <f t="shared" ca="1" si="17"/>
        <v>*</v>
      </c>
      <c r="N429" s="9" t="str">
        <f t="shared" si="22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IF(LEFT(DATA.SAGA!$C431,8)="Mestrado","Mestrado",
IF(LEFT(DATA.SAGA!C431,9)="Doutorado","Doutorado",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23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22.356164383561641</v>
      </c>
      <c r="K430" s="9" t="str">
        <f t="shared" ca="1" si="15"/>
        <v>Defesa imediata</v>
      </c>
      <c r="L430" s="9" t="str">
        <f t="shared" ca="1" si="16"/>
        <v>*</v>
      </c>
      <c r="M430" s="7" t="str">
        <f t="shared" ca="1" si="17"/>
        <v>*</v>
      </c>
      <c r="N430" s="9" t="str">
        <f t="shared" si="22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IF(LEFT(DATA.SAGA!$C432,8)="Mestrado","Mestrado",
IF(LEFT(DATA.SAGA!C432,9)="Doutorado","Doutorado",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23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22.323287671232876</v>
      </c>
      <c r="K431" s="9" t="str">
        <f t="shared" ca="1" si="15"/>
        <v>Defesa imediata</v>
      </c>
      <c r="L431" s="9" t="str">
        <f t="shared" ca="1" si="16"/>
        <v>*</v>
      </c>
      <c r="M431" s="7" t="str">
        <f t="shared" ca="1" si="17"/>
        <v>*</v>
      </c>
      <c r="N431" s="9" t="str">
        <f t="shared" si="22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IF(LEFT(DATA.SAGA!$C433,8)="Mestrado","Mestrado",
IF(LEFT(DATA.SAGA!C433,9)="Doutorado","Doutorado",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23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22.093150684931508</v>
      </c>
      <c r="K432" s="9" t="str">
        <f t="shared" ca="1" si="15"/>
        <v>Defesa imediata</v>
      </c>
      <c r="L432" s="9" t="str">
        <f t="shared" ca="1" si="16"/>
        <v>*</v>
      </c>
      <c r="M432" s="7" t="str">
        <f t="shared" ca="1" si="17"/>
        <v>*</v>
      </c>
      <c r="N432" s="9" t="str">
        <f t="shared" si="22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IF(LEFT(DATA.SAGA!$C434,8)="Mestrado","Mestrado",
IF(LEFT(DATA.SAGA!C434,9)="Doutorado","Doutorado",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23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15"/>
        <v>Cancelado</v>
      </c>
      <c r="L433" s="9" t="str">
        <f t="shared" si="16"/>
        <v>*</v>
      </c>
      <c r="M433" s="7" t="str">
        <f t="shared" ca="1" si="17"/>
        <v>*</v>
      </c>
      <c r="N433" s="9" t="str">
        <f t="shared" si="22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IF(LEFT(DATA.SAGA!$C435,8)="Mestrado","Mestrado",
IF(LEFT(DATA.SAGA!C435,9)="Doutorado","Doutorado",
"Pós-Doutorado"))</f>
        <v>Doutorado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45753</v>
      </c>
      <c r="H434" s="9" t="str">
        <f t="shared" si="23"/>
        <v>2025-1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22.06027397260274</v>
      </c>
      <c r="K434" s="9" t="str">
        <f t="shared" ca="1" si="15"/>
        <v>Pré-inscrito</v>
      </c>
      <c r="L434" s="9" t="str">
        <f t="shared" ca="1" si="16"/>
        <v>*</v>
      </c>
      <c r="M434" s="7" t="str">
        <f t="shared" ca="1" si="17"/>
        <v>*</v>
      </c>
      <c r="N434" s="9" t="str">
        <f t="shared" si="22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IF(LEFT(DATA.SAGA!$C436,8)="Mestrado","Mestrado",
IF(LEFT(DATA.SAGA!C436,9)="Doutorado","Doutorado",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23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20.186301369863013</v>
      </c>
      <c r="K435" s="9" t="str">
        <f t="shared" ca="1" si="15"/>
        <v>Matriculado</v>
      </c>
      <c r="L435" s="9" t="str">
        <f t="shared" ca="1" si="16"/>
        <v>*</v>
      </c>
      <c r="M435" s="7" t="str">
        <f t="shared" ca="1" si="17"/>
        <v>*</v>
      </c>
      <c r="N435" s="9" t="str">
        <f t="shared" si="22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IF(LEFT(DATA.SAGA!$C437,8)="Mestrado","Mestrado",
IF(LEFT(DATA.SAGA!C437,9)="Doutorado","Doutorado",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23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17.917808219178081</v>
      </c>
      <c r="K436" s="9" t="str">
        <f t="shared" ca="1" si="15"/>
        <v>Matriculado</v>
      </c>
      <c r="L436" s="9" t="str">
        <f t="shared" ca="1" si="16"/>
        <v>*</v>
      </c>
      <c r="M436" s="7" t="str">
        <f t="shared" ca="1" si="17"/>
        <v>*</v>
      </c>
      <c r="N436" s="9" t="str">
        <f t="shared" si="22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IF(LEFT(DATA.SAGA!$C438,8)="Mestrado","Mestrado",
IF(LEFT(DATA.SAGA!C438,9)="Doutorado","Doutorado",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23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17.917808219178081</v>
      </c>
      <c r="K437" s="9" t="str">
        <f t="shared" ca="1" si="15"/>
        <v>Matriculado</v>
      </c>
      <c r="L437" s="9" t="str">
        <f t="shared" ca="1" si="16"/>
        <v>*</v>
      </c>
      <c r="M437" s="7" t="str">
        <f t="shared" ca="1" si="17"/>
        <v>*</v>
      </c>
      <c r="N437" s="9" t="str">
        <f t="shared" si="22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IF(LEFT(DATA.SAGA!$C439,8)="Mestrado","Mestrado",
IF(LEFT(DATA.SAGA!C439,9)="Doutorado","Doutorado",
"Pós-Doutorado"))</f>
        <v>Mestrado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45149</v>
      </c>
      <c r="H438" s="9" t="str">
        <f t="shared" si="23"/>
        <v>2023-2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17.917808219178081</v>
      </c>
      <c r="K438" s="9" t="str">
        <f t="shared" ca="1" si="15"/>
        <v>Matriculado</v>
      </c>
      <c r="L438" s="9" t="str">
        <f t="shared" ca="1" si="16"/>
        <v>*</v>
      </c>
      <c r="M438" s="7" t="str">
        <f t="shared" ca="1" si="17"/>
        <v>*</v>
      </c>
      <c r="N438" s="9" t="str">
        <f t="shared" si="22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IF(LEFT(DATA.SAGA!$C440,8)="Mestrado","Mestrado",
IF(LEFT(DATA.SAGA!C440,9)="Doutorado","Doutorado",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23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17.917808219178081</v>
      </c>
      <c r="K439" s="9" t="str">
        <f t="shared" ca="1" si="15"/>
        <v>Matriculado</v>
      </c>
      <c r="L439" s="9" t="str">
        <f t="shared" ca="1" si="16"/>
        <v>*</v>
      </c>
      <c r="M439" s="7" t="str">
        <f t="shared" ca="1" si="17"/>
        <v>*</v>
      </c>
      <c r="N439" s="9" t="str">
        <f t="shared" si="22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IF(LEFT(DATA.SAGA!$C441,8)="Mestrado","Mestrado",
IF(LEFT(DATA.SAGA!C441,9)="Doutorado","Doutorado",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23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17.917808219178081</v>
      </c>
      <c r="K440" s="9" t="str">
        <f t="shared" ca="1" si="15"/>
        <v>Matriculado</v>
      </c>
      <c r="L440" s="9" t="str">
        <f t="shared" ca="1" si="16"/>
        <v>*</v>
      </c>
      <c r="M440" s="7" t="str">
        <f t="shared" ca="1" si="17"/>
        <v>*</v>
      </c>
      <c r="N440" s="9" t="str">
        <f t="shared" si="22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IF(LEFT(DATA.SAGA!$C442,8)="Mestrado","Mestrado",
IF(LEFT(DATA.SAGA!C442,9)="Doutorado","Doutorado",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23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15"/>
        <v>Trancado</v>
      </c>
      <c r="L441" s="9" t="str">
        <f t="shared" si="16"/>
        <v>*</v>
      </c>
      <c r="M441" s="7" t="str">
        <f t="shared" ca="1" si="17"/>
        <v>*</v>
      </c>
      <c r="N441" s="9" t="str">
        <f t="shared" si="22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IF(LEFT(DATA.SAGA!$C443,8)="Mestrado","Mestrado",
IF(LEFT(DATA.SAGA!C443,9)="Doutorado","Doutorado",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23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17.917808219178081</v>
      </c>
      <c r="K442" s="9" t="str">
        <f t="shared" ca="1" si="15"/>
        <v>Matriculado</v>
      </c>
      <c r="L442" s="9" t="str">
        <f t="shared" ca="1" si="16"/>
        <v>*</v>
      </c>
      <c r="M442" s="7" t="str">
        <f t="shared" ca="1" si="17"/>
        <v>*</v>
      </c>
      <c r="N442" s="9" t="str">
        <f t="shared" si="22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IF(LEFT(DATA.SAGA!$C444,8)="Mestrado","Mestrado",
IF(LEFT(DATA.SAGA!C444,9)="Doutorado","Doutorado",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23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17.917808219178081</v>
      </c>
      <c r="K443" s="9" t="str">
        <f t="shared" ca="1" si="15"/>
        <v>Matriculado</v>
      </c>
      <c r="L443" s="9" t="str">
        <f t="shared" ca="1" si="16"/>
        <v>*</v>
      </c>
      <c r="M443" s="7" t="str">
        <f t="shared" ca="1" si="17"/>
        <v>*</v>
      </c>
      <c r="N443" s="9" t="str">
        <f t="shared" si="22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IF(LEFT(DATA.SAGA!$C445,8)="Mestrado","Mestrado",
IF(LEFT(DATA.SAGA!C445,9)="Doutorado","Doutorado",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23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15"/>
        <v>Trancado</v>
      </c>
      <c r="L444" s="9" t="str">
        <f t="shared" si="16"/>
        <v>*</v>
      </c>
      <c r="M444" s="7" t="str">
        <f t="shared" ca="1" si="17"/>
        <v>*</v>
      </c>
      <c r="N444" s="9" t="str">
        <f t="shared" si="22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IF(LEFT(DATA.SAGA!$C446,8)="Mestrado","Mestrado",
IF(LEFT(DATA.SAGA!C446,9)="Doutorado","Doutorado",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23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17.917808219178081</v>
      </c>
      <c r="K445" s="9" t="str">
        <f t="shared" ca="1" si="15"/>
        <v>Matriculado</v>
      </c>
      <c r="L445" s="9" t="str">
        <f t="shared" ca="1" si="16"/>
        <v>*</v>
      </c>
      <c r="M445" s="7" t="str">
        <f t="shared" ca="1" si="17"/>
        <v>*</v>
      </c>
      <c r="N445" s="9" t="str">
        <f t="shared" si="22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IF(LEFT(DATA.SAGA!$C447,8)="Mestrado","Mestrado",
IF(LEFT(DATA.SAGA!C447,9)="Doutorado","Doutorado",
"Pós-Doutorado"))</f>
        <v>Doutorado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45880</v>
      </c>
      <c r="H446" s="9" t="str">
        <f t="shared" si="23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15"/>
        <v>Trancado</v>
      </c>
      <c r="L446" s="9" t="str">
        <f t="shared" si="16"/>
        <v>*</v>
      </c>
      <c r="M446" s="7" t="str">
        <f t="shared" ca="1" si="17"/>
        <v>*</v>
      </c>
      <c r="N446" s="9" t="str">
        <f t="shared" si="22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IF(LEFT(DATA.SAGA!$C448,8)="Mestrado","Mestrado",
IF(LEFT(DATA.SAGA!C448,9)="Doutorado","Doutorado",
"Pós-Doutorado"))</f>
        <v>Mestrado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45151</v>
      </c>
      <c r="H447" s="9" t="str">
        <f t="shared" si="23"/>
        <v>2023-2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17.852054794520548</v>
      </c>
      <c r="K447" s="9" t="str">
        <f t="shared" ca="1" si="15"/>
        <v>Matriculado</v>
      </c>
      <c r="L447" s="9" t="str">
        <f t="shared" ca="1" si="16"/>
        <v>*</v>
      </c>
      <c r="M447" s="7" t="str">
        <f t="shared" ca="1" si="17"/>
        <v>*</v>
      </c>
      <c r="N447" s="9" t="str">
        <f t="shared" si="22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IF(LEFT(DATA.SAGA!$C449,8)="Mestrado","Mestrado",
IF(LEFT(DATA.SAGA!C449,9)="Doutorado","Doutorado",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23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17.852054794520548</v>
      </c>
      <c r="K448" s="9" t="str">
        <f t="shared" ca="1" si="15"/>
        <v>Matriculado</v>
      </c>
      <c r="L448" s="9" t="str">
        <f t="shared" ca="1" si="16"/>
        <v>*</v>
      </c>
      <c r="M448" s="7" t="str">
        <f t="shared" ca="1" si="17"/>
        <v>*</v>
      </c>
      <c r="N448" s="9" t="str">
        <f t="shared" si="22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IF(LEFT(DATA.SAGA!$C450,8)="Mestrado","Mestrado",
IF(LEFT(DATA.SAGA!C450,9)="Doutorado","Doutorado",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23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15"/>
        <v>Trancado</v>
      </c>
      <c r="L449" s="9" t="str">
        <f t="shared" si="16"/>
        <v>*</v>
      </c>
      <c r="M449" s="7" t="str">
        <f t="shared" ca="1" si="17"/>
        <v>*</v>
      </c>
      <c r="N449" s="9" t="str">
        <f t="shared" si="22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IF(LEFT(DATA.SAGA!$C451,8)="Mestrado","Mestrado",
IF(LEFT(DATA.SAGA!C451,9)="Doutorado","Doutorado",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23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17.852054794520548</v>
      </c>
      <c r="K450" s="9" t="str">
        <f t="shared" ca="1" si="15"/>
        <v>Matriculado</v>
      </c>
      <c r="L450" s="9" t="str">
        <f t="shared" ca="1" si="16"/>
        <v>*</v>
      </c>
      <c r="M450" s="7" t="str">
        <f t="shared" ca="1" si="17"/>
        <v>*</v>
      </c>
      <c r="N450" s="9" t="str">
        <f t="shared" ref="N450:N507" si="24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IF(LEFT(DATA.SAGA!$C452,8)="Mestrado","Mestrado",
IF(LEFT(DATA.SAGA!C452,9)="Doutorado","Doutorado",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482" si="25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15"/>
        <v>Cancelado</v>
      </c>
      <c r="L451" s="9" t="str">
        <f t="shared" si="16"/>
        <v>*</v>
      </c>
      <c r="M451" s="7" t="str">
        <f t="shared" ca="1" si="17"/>
        <v>*</v>
      </c>
      <c r="N451" s="9" t="str">
        <f t="shared" si="24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IF(LEFT(DATA.SAGA!$C453,8)="Mestrado","Mestrado",
IF(LEFT(DATA.SAGA!C453,9)="Doutorado","Doutorado",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25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17.852054794520548</v>
      </c>
      <c r="K452" s="9" t="str">
        <f t="shared" ca="1" si="15"/>
        <v>Matriculado</v>
      </c>
      <c r="L452" s="9" t="str">
        <f t="shared" ca="1" si="16"/>
        <v>*</v>
      </c>
      <c r="M452" s="7" t="str">
        <f t="shared" ca="1" si="17"/>
        <v>*</v>
      </c>
      <c r="N452" s="9" t="str">
        <f t="shared" si="24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IF(LEFT(DATA.SAGA!$C454,8)="Mestrado","Mestrado",
IF(LEFT(DATA.SAGA!C454,9)="Doutorado","Doutorado",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25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15"/>
        <v>Trancado</v>
      </c>
      <c r="L453" s="9" t="str">
        <f t="shared" si="16"/>
        <v>*</v>
      </c>
      <c r="M453" s="7" t="str">
        <f t="shared" ca="1" si="17"/>
        <v>*</v>
      </c>
      <c r="N453" s="9" t="str">
        <f t="shared" si="24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IF(LEFT(DATA.SAGA!$C455,8)="Mestrado","Mestrado",
IF(LEFT(DATA.SAGA!C455,9)="Doutorado","Doutorado",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25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17.852054794520548</v>
      </c>
      <c r="K454" s="9" t="str">
        <f t="shared" ca="1" si="15"/>
        <v>Matriculado</v>
      </c>
      <c r="L454" s="9" t="str">
        <f t="shared" ca="1" si="16"/>
        <v>*</v>
      </c>
      <c r="M454" s="7" t="str">
        <f t="shared" ca="1" si="17"/>
        <v>*</v>
      </c>
      <c r="N454" s="9" t="str">
        <f t="shared" si="24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IF(LEFT(DATA.SAGA!$C456,8)="Mestrado","Mestrado",
IF(LEFT(DATA.SAGA!C456,9)="Doutorado","Doutorado",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25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15"/>
        <v>Trancado</v>
      </c>
      <c r="L455" s="9" t="str">
        <f t="shared" si="16"/>
        <v>*</v>
      </c>
      <c r="M455" s="7" t="str">
        <f t="shared" ca="1" si="17"/>
        <v>*</v>
      </c>
      <c r="N455" s="9" t="str">
        <f t="shared" si="24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IF(LEFT(DATA.SAGA!$C457,8)="Mestrado","Mestrado",
IF(LEFT(DATA.SAGA!C457,9)="Doutorado","Doutorado",
"Pós-Doutorado"))</f>
        <v>Doutorado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46053</v>
      </c>
      <c r="H456" s="9" t="str">
        <f t="shared" si="25"/>
        <v>2026-1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12.197260273972603</v>
      </c>
      <c r="K456" s="9" t="str">
        <f t="shared" ca="1" si="15"/>
        <v>Matriculado</v>
      </c>
      <c r="L456" s="9" t="str">
        <f t="shared" ca="1" si="16"/>
        <v>*</v>
      </c>
      <c r="M456" s="7" t="str">
        <f t="shared" ca="1" si="17"/>
        <v>*</v>
      </c>
      <c r="N456" s="9" t="str">
        <f t="shared" si="24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IF(LEFT(DATA.SAGA!$C458,8)="Mestrado","Mestrado",
IF(LEFT(DATA.SAGA!C458,9)="Doutorado","Doutorado",
"Pós-Doutorado"))</f>
        <v>Mestrado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45324</v>
      </c>
      <c r="H457" s="9" t="str">
        <f t="shared" si="25"/>
        <v>2024-1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12.164383561643836</v>
      </c>
      <c r="K457" s="9" t="str">
        <f t="shared" ca="1" si="15"/>
        <v>Matriculado</v>
      </c>
      <c r="L457" s="9" t="str">
        <f t="shared" ca="1" si="16"/>
        <v>*</v>
      </c>
      <c r="M457" s="7" t="str">
        <f t="shared" ca="1" si="17"/>
        <v>*</v>
      </c>
      <c r="N457" s="9" t="str">
        <f t="shared" si="24"/>
        <v>*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IF(LEFT(DATA.SAGA!$C459,8)="Mestrado","Mestrado",
IF(LEFT(DATA.SAGA!C459,9)="Doutorado","Doutorado",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25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12.164383561643836</v>
      </c>
      <c r="K458" s="9" t="str">
        <f t="shared" ca="1" si="15"/>
        <v>Matriculado</v>
      </c>
      <c r="L458" s="9" t="str">
        <f t="shared" ca="1" si="16"/>
        <v>*</v>
      </c>
      <c r="M458" s="7" t="str">
        <f t="shared" ca="1" si="17"/>
        <v>*</v>
      </c>
      <c r="N458" s="9" t="str">
        <f t="shared" si="24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IF(LEFT(DATA.SAGA!$C460,8)="Mestrado","Mestrado",
IF(LEFT(DATA.SAGA!C460,9)="Doutorado","Doutorado",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25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12.164383561643836</v>
      </c>
      <c r="K459" s="9" t="str">
        <f t="shared" ca="1" si="15"/>
        <v>Matriculado</v>
      </c>
      <c r="L459" s="9" t="str">
        <f t="shared" ca="1" si="16"/>
        <v>*</v>
      </c>
      <c r="M459" s="7" t="str">
        <f t="shared" ca="1" si="17"/>
        <v>*</v>
      </c>
      <c r="N459" s="9" t="str">
        <f t="shared" si="24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IF(LEFT(DATA.SAGA!$C461,8)="Mestrado","Mestrado",
IF(LEFT(DATA.SAGA!C461,9)="Doutorado","Doutorado",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25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15"/>
        <v>Trancado</v>
      </c>
      <c r="L460" s="9" t="str">
        <f t="shared" si="16"/>
        <v>*</v>
      </c>
      <c r="M460" s="7" t="str">
        <f t="shared" ca="1" si="17"/>
        <v>*</v>
      </c>
      <c r="N460" s="9" t="str">
        <f t="shared" si="24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IF(LEFT(DATA.SAGA!$C462,8)="Mestrado","Mestrado",
IF(LEFT(DATA.SAGA!C462,9)="Doutorado","Doutorado",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25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12.164383561643836</v>
      </c>
      <c r="K461" s="9" t="str">
        <f t="shared" ca="1" si="15"/>
        <v>Matriculado</v>
      </c>
      <c r="L461" s="9" t="str">
        <f t="shared" ca="1" si="16"/>
        <v>*</v>
      </c>
      <c r="M461" s="7" t="str">
        <f t="shared" ca="1" si="17"/>
        <v>*</v>
      </c>
      <c r="N461" s="9" t="str">
        <f t="shared" si="24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IF(LEFT(DATA.SAGA!$C463,8)="Mestrado","Mestrado",
IF(LEFT(DATA.SAGA!C463,9)="Doutorado","Doutorado",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25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12.164383561643836</v>
      </c>
      <c r="K462" s="9" t="str">
        <f t="shared" ca="1" si="15"/>
        <v>Matriculado</v>
      </c>
      <c r="L462" s="9" t="str">
        <f t="shared" ca="1" si="16"/>
        <v>*</v>
      </c>
      <c r="M462" s="7" t="str">
        <f t="shared" ca="1" si="17"/>
        <v>*</v>
      </c>
      <c r="N462" s="9" t="str">
        <f t="shared" si="24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IF(LEFT(DATA.SAGA!$C464,8)="Mestrado","Mestrado",
IF(LEFT(DATA.SAGA!C464,9)="Doutorado","Doutorado",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25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12.164383561643836</v>
      </c>
      <c r="K463" s="9" t="str">
        <f t="shared" ca="1" si="15"/>
        <v>Matriculado</v>
      </c>
      <c r="L463" s="9" t="str">
        <f t="shared" ca="1" si="16"/>
        <v>*</v>
      </c>
      <c r="M463" s="7" t="str">
        <f t="shared" ca="1" si="17"/>
        <v>*</v>
      </c>
      <c r="N463" s="9" t="str">
        <f t="shared" si="24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IF(LEFT(DATA.SAGA!$C465,8)="Mestrado","Mestrado",
IF(LEFT(DATA.SAGA!C465,9)="Doutorado","Doutorado",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25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12.164383561643836</v>
      </c>
      <c r="K464" s="9" t="str">
        <f t="shared" ca="1" si="15"/>
        <v>Pré-Inscrito</v>
      </c>
      <c r="L464" s="9" t="str">
        <f t="shared" ca="1" si="16"/>
        <v>*</v>
      </c>
      <c r="M464" s="7" t="str">
        <f t="shared" ca="1" si="17"/>
        <v>*</v>
      </c>
      <c r="N464" s="9" t="str">
        <f t="shared" si="24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IF(LEFT(DATA.SAGA!$C466,8)="Mestrado","Mestrado",
IF(LEFT(DATA.SAGA!C466,9)="Doutorado","Doutorado",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25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12.164383561643836</v>
      </c>
      <c r="K465" s="9" t="str">
        <f t="shared" ca="1" si="15"/>
        <v>Matriculado</v>
      </c>
      <c r="L465" s="9" t="str">
        <f t="shared" ca="1" si="16"/>
        <v>*</v>
      </c>
      <c r="M465" s="7" t="str">
        <f t="shared" ca="1" si="17"/>
        <v>*</v>
      </c>
      <c r="N465" s="9" t="str">
        <f t="shared" si="24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IF(LEFT(DATA.SAGA!$C467,8)="Mestrado","Mestrado",
IF(LEFT(DATA.SAGA!C467,9)="Doutorado","Doutorado",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25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12.164383561643836</v>
      </c>
      <c r="K466" s="9" t="str">
        <f t="shared" ca="1" si="15"/>
        <v>Matriculado</v>
      </c>
      <c r="L466" s="9" t="str">
        <f t="shared" ca="1" si="16"/>
        <v>*</v>
      </c>
      <c r="M466" s="7" t="str">
        <f t="shared" ca="1" si="17"/>
        <v>*</v>
      </c>
      <c r="N466" s="9" t="str">
        <f t="shared" si="24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IF(LEFT(DATA.SAGA!$C468,8)="Mestrado","Mestrado",
IF(LEFT(DATA.SAGA!C468,9)="Doutorado","Doutorado",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25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12.164383561643836</v>
      </c>
      <c r="K467" s="9" t="str">
        <f t="shared" ca="1" si="15"/>
        <v>Matriculado</v>
      </c>
      <c r="L467" s="9" t="str">
        <f t="shared" ca="1" si="16"/>
        <v>*</v>
      </c>
      <c r="M467" s="7" t="str">
        <f t="shared" ca="1" si="17"/>
        <v>*</v>
      </c>
      <c r="N467" s="9" t="str">
        <f t="shared" si="24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IF(LEFT(DATA.SAGA!$C469,8)="Mestrado","Mestrado",
IF(LEFT(DATA.SAGA!C469,9)="Doutorado","Doutorado",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25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15"/>
        <v>Trancado</v>
      </c>
      <c r="L468" s="9" t="str">
        <f t="shared" si="16"/>
        <v>*</v>
      </c>
      <c r="M468" s="7" t="str">
        <f t="shared" ca="1" si="17"/>
        <v>*</v>
      </c>
      <c r="N468" s="9" t="str">
        <f t="shared" si="24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IF(LEFT(DATA.SAGA!$C470,8)="Mestrado","Mestrado",
IF(LEFT(DATA.SAGA!C470,9)="Doutorado","Doutorado",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25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12.164383561643836</v>
      </c>
      <c r="K469" s="9" t="str">
        <f t="shared" ca="1" si="15"/>
        <v>Matriculado</v>
      </c>
      <c r="L469" s="9" t="str">
        <f t="shared" ca="1" si="16"/>
        <v>*</v>
      </c>
      <c r="M469" s="7" t="str">
        <f t="shared" ca="1" si="17"/>
        <v>*</v>
      </c>
      <c r="N469" s="9" t="str">
        <f t="shared" si="24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IF(LEFT(DATA.SAGA!$C471,8)="Mestrado","Mestrado",
IF(LEFT(DATA.SAGA!C471,9)="Doutorado","Doutorado",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25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12.164383561643836</v>
      </c>
      <c r="K470" s="9" t="str">
        <f t="shared" ca="1" si="15"/>
        <v>Matriculado</v>
      </c>
      <c r="L470" s="9" t="str">
        <f t="shared" ca="1" si="16"/>
        <v>*</v>
      </c>
      <c r="M470" s="7" t="str">
        <f t="shared" ca="1" si="17"/>
        <v>*</v>
      </c>
      <c r="N470" s="9" t="str">
        <f t="shared" si="24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IF(LEFT(DATA.SAGA!$C472,8)="Mestrado","Mestrado",
IF(LEFT(DATA.SAGA!C472,9)="Doutorado","Doutorado",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25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12.164383561643836</v>
      </c>
      <c r="K471" s="9" t="str">
        <f t="shared" ca="1" si="15"/>
        <v>Matriculado</v>
      </c>
      <c r="L471" s="9" t="str">
        <f t="shared" ca="1" si="16"/>
        <v>*</v>
      </c>
      <c r="M471" s="7" t="str">
        <f t="shared" ca="1" si="17"/>
        <v>*</v>
      </c>
      <c r="N471" s="9" t="str">
        <f t="shared" si="24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IF(LEFT(DATA.SAGA!$C473,8)="Mestrado","Mestrado",
IF(LEFT(DATA.SAGA!C473,9)="Doutorado","Doutorado",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25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12.164383561643836</v>
      </c>
      <c r="K472" s="9" t="str">
        <f t="shared" ca="1" si="15"/>
        <v>Pré-Inscrito</v>
      </c>
      <c r="L472" s="9" t="str">
        <f t="shared" ca="1" si="16"/>
        <v>*</v>
      </c>
      <c r="M472" s="7" t="str">
        <f t="shared" ca="1" si="17"/>
        <v>*</v>
      </c>
      <c r="N472" s="9" t="str">
        <f t="shared" si="24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IF(LEFT(DATA.SAGA!$C474,8)="Mestrado","Mestrado",
IF(LEFT(DATA.SAGA!C474,9)="Doutorado","Doutorado",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25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12.164383561643836</v>
      </c>
      <c r="K473" s="9" t="str">
        <f t="shared" ca="1" si="15"/>
        <v>Matriculado</v>
      </c>
      <c r="L473" s="9" t="str">
        <f t="shared" ca="1" si="16"/>
        <v>*</v>
      </c>
      <c r="M473" s="7" t="str">
        <f t="shared" ca="1" si="17"/>
        <v>*</v>
      </c>
      <c r="N473" s="9" t="str">
        <f t="shared" si="24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IF(LEFT(DATA.SAGA!$C475,8)="Mestrado","Mestrado",
IF(LEFT(DATA.SAGA!C475,9)="Doutorado","Doutorado",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25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12.164383561643836</v>
      </c>
      <c r="K474" s="9" t="str">
        <f t="shared" ca="1" si="15"/>
        <v>Matriculado</v>
      </c>
      <c r="L474" s="9" t="str">
        <f t="shared" ca="1" si="16"/>
        <v>*</v>
      </c>
      <c r="M474" s="7" t="str">
        <f t="shared" ca="1" si="17"/>
        <v>*</v>
      </c>
      <c r="N474" s="9" t="str">
        <f t="shared" si="24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IF(LEFT(DATA.SAGA!$C476,8)="Mestrado","Mestrado",
IF(LEFT(DATA.SAGA!C476,9)="Doutorado","Doutorado",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25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11.934246575342467</v>
      </c>
      <c r="K475" s="9" t="str">
        <f t="shared" ca="1" si="15"/>
        <v>Pré-Inscrito</v>
      </c>
      <c r="L475" s="9" t="str">
        <f t="shared" ca="1" si="16"/>
        <v>*</v>
      </c>
      <c r="M475" s="7" t="str">
        <f t="shared" ca="1" si="17"/>
        <v>*</v>
      </c>
      <c r="N475" s="9" t="str">
        <f t="shared" si="24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IF(LEFT(DATA.SAGA!$C477,8)="Mestrado","Mestrado",
IF(LEFT(DATA.SAGA!C477,9)="Doutorado","Doutorado",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25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11.934246575342467</v>
      </c>
      <c r="K476" s="9" t="str">
        <f t="shared" ca="1" si="15"/>
        <v>Matriculado</v>
      </c>
      <c r="L476" s="9" t="str">
        <f t="shared" ca="1" si="16"/>
        <v>*</v>
      </c>
      <c r="M476" s="7" t="str">
        <f t="shared" ca="1" si="17"/>
        <v>*</v>
      </c>
      <c r="N476" s="9" t="str">
        <f t="shared" si="24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IF(LEFT(DATA.SAGA!$C478,8)="Mestrado","Mestrado",
IF(LEFT(DATA.SAGA!C478,9)="Doutorado","Doutorado",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25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11.901369863013699</v>
      </c>
      <c r="K477" s="9" t="str">
        <f t="shared" ca="1" si="15"/>
        <v>Matriculado</v>
      </c>
      <c r="L477" s="9" t="str">
        <f t="shared" ca="1" si="16"/>
        <v>*</v>
      </c>
      <c r="M477" s="7" t="str">
        <f t="shared" ca="1" si="17"/>
        <v>*</v>
      </c>
      <c r="N477" s="9" t="str">
        <f t="shared" si="24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IF(LEFT(DATA.SAGA!$C479,8)="Mestrado","Mestrado",
IF(LEFT(DATA.SAGA!C479,9)="Doutorado","Doutorado",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25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11.901369863013699</v>
      </c>
      <c r="K478" s="9" t="str">
        <f t="shared" ca="1" si="15"/>
        <v>Pré-Inscrito</v>
      </c>
      <c r="L478" s="9" t="str">
        <f t="shared" ca="1" si="16"/>
        <v>*</v>
      </c>
      <c r="M478" s="7" t="str">
        <f t="shared" ca="1" si="17"/>
        <v>*</v>
      </c>
      <c r="N478" s="9" t="str">
        <f t="shared" si="24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IF(LEFT(DATA.SAGA!$C480,8)="Mestrado","Mestrado",
IF(LEFT(DATA.SAGA!C480,9)="Doutorado","Doutorado",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25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11.868493150684932</v>
      </c>
      <c r="K479" s="9" t="str">
        <f t="shared" ca="1" si="15"/>
        <v>Matriculado</v>
      </c>
      <c r="L479" s="9" t="str">
        <f t="shared" ca="1" si="16"/>
        <v>*</v>
      </c>
      <c r="M479" s="7" t="str">
        <f t="shared" ca="1" si="17"/>
        <v>*</v>
      </c>
      <c r="N479" s="9" t="str">
        <f t="shared" si="24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IF(LEFT(DATA.SAGA!$C481,8)="Mestrado","Mestrado",
IF(LEFT(DATA.SAGA!C481,9)="Doutorado","Doutorado",
"Pós-Doutorado"))</f>
        <v>Doutorado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46063</v>
      </c>
      <c r="H480" s="9" t="str">
        <f t="shared" si="25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15"/>
        <v>Trancado</v>
      </c>
      <c r="L480" s="9" t="str">
        <f t="shared" si="16"/>
        <v>*</v>
      </c>
      <c r="M480" s="7" t="str">
        <f t="shared" ca="1" si="17"/>
        <v>*</v>
      </c>
      <c r="N480" s="9" t="str">
        <f t="shared" si="24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IF(LEFT(DATA.SAGA!$C482,8)="Mestrado","Mestrado",
IF(LEFT(DATA.SAGA!C482,9)="Doutorado","Doutorado",
"Pós-Doutorado"))</f>
        <v>Mestrado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45336</v>
      </c>
      <c r="H481" s="9" t="str">
        <f t="shared" si="25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15"/>
        <v>Trancado</v>
      </c>
      <c r="L481" s="9" t="str">
        <f t="shared" si="16"/>
        <v>*</v>
      </c>
      <c r="M481" s="7" t="str">
        <f t="shared" ca="1" si="17"/>
        <v>*</v>
      </c>
      <c r="N481" s="9" t="str">
        <f t="shared" si="24"/>
        <v>*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IF(LEFT(DATA.SAGA!$C483,8)="Mestrado","Mestrado",
IF(LEFT(DATA.SAGA!C483,9)="Doutorado","Doutorado",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25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11.243835616438357</v>
      </c>
      <c r="K482" s="9" t="str">
        <f t="shared" ca="1" si="15"/>
        <v>Pré-Inscrito</v>
      </c>
      <c r="L482" s="9" t="str">
        <f t="shared" ca="1" si="16"/>
        <v>*</v>
      </c>
      <c r="M482" s="7" t="str">
        <f t="shared" ca="1" si="17"/>
        <v>*</v>
      </c>
      <c r="N482" s="9" t="str">
        <f t="shared" si="24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IF(LEFT(DATA.SAGA!$C484,8)="Mestrado","Mestrado",
IF(LEFT(DATA.SAGA!C484,9)="Doutorado","Doutorado",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ref="H483:H504" si="26">IF(OR($D483="Pré-Inscrito",$D483="Matriculado"),_xlfn.CONCAT(YEAR(G483),"-",IF(MONTH(G483)&lt;=6,1,2)),"*")</f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5.7863013698630139</v>
      </c>
      <c r="K483" s="9" t="str">
        <f t="shared" ca="1" si="15"/>
        <v>Matriculado</v>
      </c>
      <c r="L483" s="9" t="str">
        <f t="shared" ca="1" si="16"/>
        <v>*</v>
      </c>
      <c r="M483" s="7" t="str">
        <f t="shared" ca="1" si="17"/>
        <v>*</v>
      </c>
      <c r="N483" s="9" t="str">
        <f t="shared" si="24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IF(LEFT(DATA.SAGA!$C485,8)="Mestrado","Mestrado",
IF(LEFT(DATA.SAGA!C485,9)="Doutorado","Doutorado",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26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5.7863013698630139</v>
      </c>
      <c r="K484" s="9" t="str">
        <f t="shared" ref="K484:K507" ca="1" si="27">IF($D484="Formado",$D484,
IF(OR($D484="Abandono",$D484="Desligado",$D484="Jubilado",$D484="Trancado",$D484="Titulado",$D484="Externo",$D484="Cancelado",$D484="Upgrade"),$D484,
IF($A484="Mestrado",IF($J484&lt;=18,$D484,IF($J484&lt;=24,"Defesa imediata",IF($J484&lt;=36,"Defesa EM ATRASO","JUBILAR"))),
IF($J484&lt;=42,$D484,IF($J484&lt;=48,"Defesa imediata",IF($J484&lt;=60,"Defesa EM ATRASO","JUBILAR"))))))</f>
        <v>Matriculado</v>
      </c>
      <c r="L484" s="9" t="str">
        <f t="shared" ref="L484:L507" ca="1" si="28">IFERROR(VALUE(IF($K484="Formado",$J484,"")),"*")</f>
        <v>*</v>
      </c>
      <c r="M484" s="7" t="str">
        <f t="shared" ref="M484:M507" ca="1" si="29">IF($I484="*","*",
IF(YEAR(TODAY())-$I484&lt;6,"Egresso","Egresso &gt; 5 anos"))</f>
        <v>*</v>
      </c>
      <c r="N484" s="9" t="str">
        <f t="shared" si="24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IF(LEFT(DATA.SAGA!$C486,8)="Mestrado","Mestrado",
IF(LEFT(DATA.SAGA!C486,9)="Doutorado","Doutorado",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26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27"/>
        <v>Trancado</v>
      </c>
      <c r="L485" s="9" t="str">
        <f t="shared" si="28"/>
        <v>*</v>
      </c>
      <c r="M485" s="7" t="str">
        <f t="shared" ca="1" si="29"/>
        <v>*</v>
      </c>
      <c r="N485" s="9" t="str">
        <f t="shared" si="24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IF(LEFT(DATA.SAGA!$C487,8)="Mestrado","Mestrado",
IF(LEFT(DATA.SAGA!C487,9)="Doutorado","Doutorado",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26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27"/>
        <v>Trancado</v>
      </c>
      <c r="L486" s="9" t="str">
        <f t="shared" si="28"/>
        <v>*</v>
      </c>
      <c r="M486" s="7" t="str">
        <f t="shared" ca="1" si="29"/>
        <v>*</v>
      </c>
      <c r="N486" s="9" t="str">
        <f t="shared" si="24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IF(LEFT(DATA.SAGA!$C488,8)="Mestrado","Mestrado",
IF(LEFT(DATA.SAGA!C488,9)="Doutorado","Doutorado",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26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5.7863013698630139</v>
      </c>
      <c r="K487" s="9" t="str">
        <f t="shared" ca="1" si="27"/>
        <v>Matriculado</v>
      </c>
      <c r="L487" s="9" t="str">
        <f t="shared" ca="1" si="28"/>
        <v>*</v>
      </c>
      <c r="M487" s="7" t="str">
        <f t="shared" ca="1" si="29"/>
        <v>*</v>
      </c>
      <c r="N487" s="9" t="str">
        <f t="shared" si="24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IF(LEFT(DATA.SAGA!$C489,8)="Mestrado","Mestrado",
IF(LEFT(DATA.SAGA!C489,9)="Doutorado","Doutorado",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26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5.7863013698630139</v>
      </c>
      <c r="K488" s="9" t="str">
        <f t="shared" ca="1" si="27"/>
        <v>Matriculado</v>
      </c>
      <c r="L488" s="9" t="str">
        <f t="shared" ca="1" si="28"/>
        <v>*</v>
      </c>
      <c r="M488" s="7" t="str">
        <f t="shared" ca="1" si="29"/>
        <v>*</v>
      </c>
      <c r="N488" s="9" t="str">
        <f t="shared" si="24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IF(LEFT(DATA.SAGA!$C490,8)="Mestrado","Mestrado",
IF(LEFT(DATA.SAGA!C490,9)="Doutorado","Doutorado",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26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27"/>
        <v>JUBILAR</v>
      </c>
      <c r="L489" s="9" t="str">
        <f t="shared" ca="1" si="28"/>
        <v>*</v>
      </c>
      <c r="M489" s="7" t="str">
        <f t="shared" ca="1" si="29"/>
        <v>*</v>
      </c>
      <c r="N489" s="9" t="str">
        <f t="shared" si="24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IF(LEFT(DATA.SAGA!$C491,8)="Mestrado","Mestrado",
IF(LEFT(DATA.SAGA!C491,9)="Doutorado","Doutorado",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26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5.7863013698630139</v>
      </c>
      <c r="K490" s="9" t="str">
        <f t="shared" ca="1" si="27"/>
        <v>Matriculado</v>
      </c>
      <c r="L490" s="9" t="str">
        <f t="shared" ca="1" si="28"/>
        <v>*</v>
      </c>
      <c r="M490" s="7" t="str">
        <f t="shared" ca="1" si="29"/>
        <v>*</v>
      </c>
      <c r="N490" s="9" t="str">
        <f t="shared" si="24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IF(LEFT(DATA.SAGA!$C492,8)="Mestrado","Mestrado",
IF(LEFT(DATA.SAGA!C492,9)="Doutorado","Doutorado",
"Pós-Doutorado"))</f>
        <v>Doutorado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46248</v>
      </c>
      <c r="H491" s="9" t="str">
        <f t="shared" si="26"/>
        <v>2026-2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5.7863013698630139</v>
      </c>
      <c r="K491" s="9" t="str">
        <f t="shared" ca="1" si="27"/>
        <v>Matriculado</v>
      </c>
      <c r="L491" s="9" t="str">
        <f t="shared" ca="1" si="28"/>
        <v>*</v>
      </c>
      <c r="M491" s="7" t="str">
        <f t="shared" ca="1" si="29"/>
        <v>*</v>
      </c>
      <c r="N491" s="9" t="str">
        <f t="shared" si="24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IF(LEFT(DATA.SAGA!$C493,8)="Mestrado","Mestrado",
IF(LEFT(DATA.SAGA!C493,9)="Doutorado","Doutorado",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26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5.7863013698630139</v>
      </c>
      <c r="K492" s="9" t="str">
        <f t="shared" ca="1" si="27"/>
        <v>Matriculado</v>
      </c>
      <c r="L492" s="9" t="str">
        <f t="shared" ca="1" si="28"/>
        <v>*</v>
      </c>
      <c r="M492" s="7" t="str">
        <f t="shared" ca="1" si="29"/>
        <v>*</v>
      </c>
      <c r="N492" s="9" t="str">
        <f t="shared" si="24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IF(LEFT(DATA.SAGA!$C494,8)="Mestrado","Mestrado",
IF(LEFT(DATA.SAGA!C494,9)="Doutorado","Doutorado",
"Pós-Doutorado"))</f>
        <v>Mestrado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45518</v>
      </c>
      <c r="H493" s="9" t="str">
        <f t="shared" si="26"/>
        <v>2024-2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5.7863013698630139</v>
      </c>
      <c r="K493" s="9" t="str">
        <f t="shared" ca="1" si="27"/>
        <v>Matriculado</v>
      </c>
      <c r="L493" s="9" t="str">
        <f t="shared" ca="1" si="28"/>
        <v>*</v>
      </c>
      <c r="M493" s="7" t="str">
        <f t="shared" ca="1" si="29"/>
        <v>*</v>
      </c>
      <c r="N493" s="9" t="str">
        <f t="shared" si="24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IF(LEFT(DATA.SAGA!$C495,8)="Mestrado","Mestrado",
IF(LEFT(DATA.SAGA!C495,9)="Doutorado","Doutorado",
"Pós-Doutorado"))</f>
        <v>Doutorado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46248</v>
      </c>
      <c r="H494" s="9" t="str">
        <f t="shared" si="26"/>
        <v>2026-2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5.7863013698630139</v>
      </c>
      <c r="K494" s="9" t="str">
        <f t="shared" ca="1" si="27"/>
        <v>Matriculado</v>
      </c>
      <c r="L494" s="9" t="str">
        <f t="shared" ca="1" si="28"/>
        <v>*</v>
      </c>
      <c r="M494" s="7" t="str">
        <f t="shared" ca="1" si="29"/>
        <v>*</v>
      </c>
      <c r="N494" s="9" t="str">
        <f t="shared" si="24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IF(LEFT(DATA.SAGA!$C496,8)="Mestrado","Mestrado",
IF(LEFT(DATA.SAGA!C496,9)="Doutorado","Doutorado",
"Pós-Doutorado"))</f>
        <v>Mestrado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45518</v>
      </c>
      <c r="H495" s="9" t="str">
        <f t="shared" si="26"/>
        <v>2024-2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5.7863013698630139</v>
      </c>
      <c r="K495" s="9" t="str">
        <f t="shared" ca="1" si="27"/>
        <v>Matriculado</v>
      </c>
      <c r="L495" s="9" t="str">
        <f t="shared" ca="1" si="28"/>
        <v>*</v>
      </c>
      <c r="M495" s="7" t="str">
        <f t="shared" ca="1" si="29"/>
        <v>*</v>
      </c>
      <c r="N495" s="9" t="str">
        <f t="shared" si="24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IF(LEFT(DATA.SAGA!$C497,8)="Mestrado","Mestrado",
IF(LEFT(DATA.SAGA!C497,9)="Doutorado","Doutorado",
"Pós-Doutorado"))</f>
        <v>Doutorado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46248</v>
      </c>
      <c r="H496" s="9" t="str">
        <f t="shared" si="26"/>
        <v>2026-2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5.7863013698630139</v>
      </c>
      <c r="K496" s="9" t="str">
        <f t="shared" ca="1" si="27"/>
        <v>Matriculado</v>
      </c>
      <c r="L496" s="9" t="str">
        <f t="shared" ca="1" si="28"/>
        <v>*</v>
      </c>
      <c r="M496" s="7" t="str">
        <f t="shared" ca="1" si="29"/>
        <v>*</v>
      </c>
      <c r="N496" s="9" t="str">
        <f t="shared" si="24"/>
        <v>Sim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IF(LEFT(DATA.SAGA!$C498,8)="Mestrado","Mestrado",
IF(LEFT(DATA.SAGA!C498,9)="Doutorado","Doutorado",
"Pós-Doutorado"))</f>
        <v>Mestrado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45518</v>
      </c>
      <c r="H497" s="9" t="str">
        <f t="shared" si="26"/>
        <v>2024-2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5.7863013698630139</v>
      </c>
      <c r="K497" s="9" t="str">
        <f t="shared" ca="1" si="27"/>
        <v>Matriculado</v>
      </c>
      <c r="L497" s="9" t="str">
        <f t="shared" ca="1" si="28"/>
        <v>*</v>
      </c>
      <c r="M497" s="7" t="str">
        <f t="shared" ca="1" si="29"/>
        <v>*</v>
      </c>
      <c r="N497" s="9" t="str">
        <f t="shared" si="24"/>
        <v>*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IF(LEFT(DATA.SAGA!$C499,8)="Mestrado","Mestrado",
IF(LEFT(DATA.SAGA!C499,9)="Doutorado","Doutorado",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26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5.7863013698630139</v>
      </c>
      <c r="K498" s="9" t="str">
        <f t="shared" ca="1" si="27"/>
        <v>Matriculado</v>
      </c>
      <c r="L498" s="9" t="str">
        <f t="shared" ca="1" si="28"/>
        <v>*</v>
      </c>
      <c r="M498" s="7" t="str">
        <f t="shared" ca="1" si="29"/>
        <v>*</v>
      </c>
      <c r="N498" s="9" t="str">
        <f t="shared" si="24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IF(LEFT(DATA.SAGA!$C500,8)="Mestrado","Mestrado",
IF(LEFT(DATA.SAGA!C500,9)="Doutorado","Doutorado",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26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5.7863013698630139</v>
      </c>
      <c r="K499" s="9" t="str">
        <f t="shared" ca="1" si="27"/>
        <v>Matriculado</v>
      </c>
      <c r="L499" s="9" t="str">
        <f t="shared" ca="1" si="28"/>
        <v>*</v>
      </c>
      <c r="M499" s="7" t="str">
        <f t="shared" ca="1" si="29"/>
        <v>*</v>
      </c>
      <c r="N499" s="9" t="str">
        <f t="shared" si="24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IF(LEFT(DATA.SAGA!$C501,8)="Mestrado","Mestrado",
IF(LEFT(DATA.SAGA!C501,9)="Doutorado","Doutorado",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26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5.7863013698630139</v>
      </c>
      <c r="K500" s="9" t="str">
        <f t="shared" ca="1" si="27"/>
        <v>Matriculado</v>
      </c>
      <c r="L500" s="9" t="str">
        <f t="shared" ca="1" si="28"/>
        <v>*</v>
      </c>
      <c r="M500" s="7" t="str">
        <f t="shared" ca="1" si="29"/>
        <v>*</v>
      </c>
      <c r="N500" s="9" t="str">
        <f t="shared" si="24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IF(LEFT(DATA.SAGA!$C502,8)="Mestrado","Mestrado",
IF(LEFT(DATA.SAGA!C502,9)="Doutorado","Doutorado",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26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27"/>
        <v>JUBILAR</v>
      </c>
      <c r="L501" s="9" t="str">
        <f t="shared" ca="1" si="28"/>
        <v>*</v>
      </c>
      <c r="M501" s="7" t="str">
        <f t="shared" ca="1" si="29"/>
        <v>*</v>
      </c>
      <c r="N501" s="9" t="str">
        <f t="shared" si="24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IF(LEFT(DATA.SAGA!$C503,8)="Mestrado","Mestrado",
IF(LEFT(DATA.SAGA!C503,9)="Doutorado","Doutorado",
"Pós-Doutorado"))</f>
        <v>Doutorado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26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27"/>
        <v>JUBILAR</v>
      </c>
      <c r="L502" s="9" t="str">
        <f t="shared" ca="1" si="28"/>
        <v>*</v>
      </c>
      <c r="M502" s="7" t="str">
        <f t="shared" ca="1" si="29"/>
        <v>*</v>
      </c>
      <c r="N502" s="9" t="str">
        <f t="shared" si="24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IF(LEFT(DATA.SAGA!$C504,8)="Mestrado","Mestrado",
IF(LEFT(DATA.SAGA!C504,9)="Doutorado","Doutorado",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26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5.7863013698630139</v>
      </c>
      <c r="K503" s="9" t="str">
        <f t="shared" ca="1" si="27"/>
        <v>Matriculado</v>
      </c>
      <c r="L503" s="9" t="str">
        <f t="shared" ca="1" si="28"/>
        <v>*</v>
      </c>
      <c r="M503" s="7" t="str">
        <f t="shared" ca="1" si="29"/>
        <v>*</v>
      </c>
      <c r="N503" s="9" t="str">
        <f t="shared" si="24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IF(LEFT(DATA.SAGA!$C505,8)="Mestrado","Mestrado",
IF(LEFT(DATA.SAGA!C505,9)="Doutorado","Doutorado",
"Pós-Doutorado"))</f>
        <v>Mestrado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45518</v>
      </c>
      <c r="H504" s="9" t="str">
        <f t="shared" si="26"/>
        <v>2024-2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5.7863013698630139</v>
      </c>
      <c r="K504" s="9" t="str">
        <f t="shared" ca="1" si="27"/>
        <v>Matriculado</v>
      </c>
      <c r="L504" s="9" t="str">
        <f t="shared" ca="1" si="28"/>
        <v>*</v>
      </c>
      <c r="M504" s="7" t="str">
        <f t="shared" ca="1" si="29"/>
        <v>*</v>
      </c>
      <c r="N504" s="9" t="str">
        <f t="shared" si="24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IF(LEFT(DATA.SAGA!$C506,8)="Mestrado","Mestrado",
IF(LEFT(DATA.SAGA!C506,9)="Doutorado","Doutorado",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ref="H505:H507" si="30">IF(OR($D505="Pré-Inscrito",$D505="Matriculado"),_xlfn.CONCAT(YEAR(G505),"-",IF(MONTH(G505)&lt;=6,1,2)),"*")</f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27"/>
        <v>Trancado</v>
      </c>
      <c r="L505" s="9" t="str">
        <f t="shared" si="28"/>
        <v>*</v>
      </c>
      <c r="M505" s="7" t="str">
        <f t="shared" ca="1" si="29"/>
        <v>*</v>
      </c>
      <c r="N505" s="9" t="str">
        <f t="shared" si="24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IF(LEFT(DATA.SAGA!$C507,8)="Mestrado","Mestrado",
IF(LEFT(DATA.SAGA!C507,9)="Doutorado","Doutorado",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3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27"/>
        <v>Trancado</v>
      </c>
      <c r="L506" s="9" t="str">
        <f t="shared" si="28"/>
        <v>*</v>
      </c>
      <c r="M506" s="7" t="str">
        <f t="shared" ca="1" si="29"/>
        <v>*</v>
      </c>
      <c r="N506" s="9" t="str">
        <f t="shared" si="24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IF(LEFT(DATA.SAGA!$C508,8)="Mestrado","Mestrado",
IF(LEFT(DATA.SAGA!C508,9)="Doutorado","Doutorado",
"Pós-Doutorado"))</f>
        <v>Pós-Doutorado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3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27"/>
        <v>JUBILAR</v>
      </c>
      <c r="L507" s="9" t="str">
        <f t="shared" ca="1" si="28"/>
        <v>*</v>
      </c>
      <c r="M507" s="7" t="str">
        <f t="shared" ca="1" si="29"/>
        <v>*</v>
      </c>
      <c r="N507" s="9" t="str">
        <f t="shared" si="24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0"/>
      <c r="C508" s="10"/>
      <c r="D508" s="1"/>
      <c r="E508" s="1"/>
      <c r="F508" s="10"/>
      <c r="G508" s="3"/>
      <c r="H508" s="3"/>
      <c r="I508" s="10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0"/>
      <c r="C509" s="10"/>
      <c r="D509" s="1"/>
      <c r="E509" s="1"/>
      <c r="F509" s="10"/>
      <c r="G509" s="3"/>
      <c r="H509" s="3"/>
      <c r="I509" s="10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0"/>
      <c r="C510" s="10"/>
      <c r="D510" s="1"/>
      <c r="E510" s="1"/>
      <c r="F510" s="10"/>
      <c r="G510" s="3"/>
      <c r="H510" s="3"/>
      <c r="I510" s="10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0"/>
      <c r="C511" s="10"/>
      <c r="D511" s="1"/>
      <c r="E511" s="1"/>
      <c r="F511" s="10"/>
      <c r="G511" s="3"/>
      <c r="H511" s="3"/>
      <c r="I511" s="10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0"/>
      <c r="C512" s="10"/>
      <c r="D512" s="1"/>
      <c r="E512" s="1"/>
      <c r="F512" s="10"/>
      <c r="G512" s="3"/>
      <c r="H512" s="3"/>
      <c r="I512" s="10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0"/>
      <c r="C513" s="10"/>
      <c r="D513" s="1"/>
      <c r="E513" s="1"/>
      <c r="F513" s="10"/>
      <c r="G513" s="3"/>
      <c r="H513" s="3"/>
      <c r="I513" s="10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0"/>
      <c r="C514" s="10"/>
      <c r="D514" s="1"/>
      <c r="E514" s="1"/>
      <c r="F514" s="10"/>
      <c r="G514" s="3"/>
      <c r="H514" s="3"/>
      <c r="I514" s="10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0"/>
      <c r="C515" s="10"/>
      <c r="D515" s="1"/>
      <c r="E515" s="1"/>
      <c r="F515" s="10"/>
      <c r="G515" s="3"/>
      <c r="H515" s="3"/>
      <c r="I515" s="10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0"/>
      <c r="C516" s="10"/>
      <c r="D516" s="1"/>
      <c r="E516" s="1"/>
      <c r="F516" s="10"/>
      <c r="G516" s="3"/>
      <c r="H516" s="3"/>
      <c r="I516" s="10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0"/>
      <c r="C517" s="10"/>
      <c r="D517" s="1"/>
      <c r="E517" s="1"/>
      <c r="F517" s="10"/>
      <c r="G517" s="3"/>
      <c r="H517" s="3"/>
      <c r="I517" s="10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0"/>
      <c r="C518" s="10"/>
      <c r="D518" s="1"/>
      <c r="E518" s="1"/>
      <c r="F518" s="10"/>
      <c r="G518" s="3"/>
      <c r="H518" s="3"/>
      <c r="I518" s="10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0"/>
      <c r="C519" s="10"/>
      <c r="D519" s="1"/>
      <c r="E519" s="1"/>
      <c r="F519" s="10"/>
      <c r="G519" s="3"/>
      <c r="H519" s="3"/>
      <c r="I519" s="10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0"/>
      <c r="C520" s="10"/>
      <c r="D520" s="1"/>
      <c r="E520" s="1"/>
      <c r="F520" s="10"/>
      <c r="G520" s="3"/>
      <c r="H520" s="3"/>
      <c r="I520" s="10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0"/>
      <c r="C521" s="10"/>
      <c r="D521" s="1"/>
      <c r="E521" s="1"/>
      <c r="F521" s="10"/>
      <c r="G521" s="3"/>
      <c r="H521" s="3"/>
      <c r="I521" s="10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0"/>
      <c r="C522" s="10"/>
      <c r="D522" s="1"/>
      <c r="E522" s="1"/>
      <c r="F522" s="10"/>
      <c r="G522" s="3"/>
      <c r="H522" s="3"/>
      <c r="I522" s="10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0"/>
      <c r="C523" s="10"/>
      <c r="D523" s="1"/>
      <c r="E523" s="1"/>
      <c r="F523" s="10"/>
      <c r="G523" s="3"/>
      <c r="H523" s="3"/>
      <c r="I523" s="10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0"/>
      <c r="C524" s="10"/>
      <c r="D524" s="1"/>
      <c r="E524" s="1"/>
      <c r="F524" s="10"/>
      <c r="G524" s="3"/>
      <c r="H524" s="3"/>
      <c r="I524" s="10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0"/>
      <c r="C525" s="10"/>
      <c r="D525" s="1"/>
      <c r="E525" s="1"/>
      <c r="F525" s="10"/>
      <c r="G525" s="3"/>
      <c r="H525" s="3"/>
      <c r="I525" s="10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0"/>
      <c r="C526" s="10"/>
      <c r="D526" s="1"/>
      <c r="E526" s="1"/>
      <c r="F526" s="10"/>
      <c r="G526" s="3"/>
      <c r="H526" s="3"/>
      <c r="I526" s="10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0"/>
      <c r="C527" s="10"/>
      <c r="D527" s="1"/>
      <c r="E527" s="1"/>
      <c r="F527" s="10"/>
      <c r="G527" s="3"/>
      <c r="H527" s="3"/>
      <c r="I527" s="10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0"/>
      <c r="C528" s="10"/>
      <c r="D528" s="1"/>
      <c r="E528" s="1"/>
      <c r="F528" s="10"/>
      <c r="G528" s="3"/>
      <c r="H528" s="3"/>
      <c r="I528" s="10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0"/>
      <c r="C529" s="10"/>
      <c r="D529" s="1"/>
      <c r="E529" s="1"/>
      <c r="F529" s="10"/>
      <c r="G529" s="3"/>
      <c r="H529" s="3"/>
      <c r="I529" s="10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0"/>
      <c r="C530" s="10"/>
      <c r="D530" s="1"/>
      <c r="E530" s="1"/>
      <c r="F530" s="10"/>
      <c r="G530" s="3"/>
      <c r="H530" s="3"/>
      <c r="I530" s="10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0"/>
      <c r="C531" s="10"/>
      <c r="D531" s="1"/>
      <c r="E531" s="1"/>
      <c r="F531" s="10"/>
      <c r="G531" s="3"/>
      <c r="H531" s="3"/>
      <c r="I531" s="10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0"/>
      <c r="C994" s="10"/>
      <c r="D994" s="1"/>
      <c r="E994" s="1"/>
      <c r="F994" s="10"/>
      <c r="G994" s="3"/>
      <c r="H994" s="3"/>
      <c r="I994" s="10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autoFilter ref="A1:N482" xr:uid="{00000000-0001-0000-0700-000000000000}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tabSelected="1" zoomScaleNormal="100" workbookViewId="0">
      <pane ySplit="1" topLeftCell="A467" activePane="bottomLeft" state="frozen"/>
      <selection pane="bottomLeft" activeCell="A507" sqref="A507"/>
    </sheetView>
  </sheetViews>
  <sheetFormatPr baseColWidth="10" defaultColWidth="14.5" defaultRowHeight="15" customHeight="1" x14ac:dyDescent="0.2"/>
  <cols>
    <col min="1" max="1" width="22.1640625" style="17" customWidth="1"/>
    <col min="2" max="2" width="16" style="18" customWidth="1"/>
    <col min="3" max="3" width="43.33203125" style="17" customWidth="1"/>
    <col min="4" max="4" width="40.33203125" style="17" customWidth="1"/>
    <col min="5" max="5" width="49.1640625" style="17" customWidth="1"/>
    <col min="6" max="6" width="28" style="17" customWidth="1"/>
    <col min="7" max="7" width="22.6640625" style="17" customWidth="1"/>
    <col min="8" max="8" width="11" style="17" customWidth="1"/>
    <col min="9" max="9" width="10.83203125" style="17" customWidth="1"/>
    <col min="10" max="10" width="4.1640625" style="17" customWidth="1"/>
    <col min="11" max="11" width="13.6640625" style="17" customWidth="1"/>
    <col min="12" max="22" width="8.83203125" style="17" customWidth="1"/>
    <col min="23" max="16384" width="14.5" style="17"/>
  </cols>
  <sheetData>
    <row r="1" spans="1:22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">
      <c r="A2" s="14" t="s">
        <v>53</v>
      </c>
      <c r="B2" s="15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 x14ac:dyDescent="0.2">
      <c r="A3" s="14" t="s">
        <v>53</v>
      </c>
      <c r="B3" s="15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 x14ac:dyDescent="0.2">
      <c r="A4" s="14" t="s">
        <v>53</v>
      </c>
      <c r="B4" s="15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5">
        <v>40892</v>
      </c>
      <c r="J4" s="14" t="s">
        <v>57</v>
      </c>
      <c r="K4" s="14" t="s">
        <v>58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2">
      <c r="A5" s="14" t="s">
        <v>53</v>
      </c>
      <c r="B5" s="15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5">
        <v>40891</v>
      </c>
      <c r="J5" s="14" t="s">
        <v>57</v>
      </c>
      <c r="K5" s="14" t="s">
        <v>58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2">
      <c r="A6" s="14" t="s">
        <v>53</v>
      </c>
      <c r="B6" s="15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5">
        <v>40889</v>
      </c>
      <c r="J6" s="14" t="s">
        <v>57</v>
      </c>
      <c r="K6" s="14" t="s">
        <v>58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2">
      <c r="A7" s="14" t="s">
        <v>53</v>
      </c>
      <c r="B7" s="15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5">
        <v>40870</v>
      </c>
      <c r="J7" s="14" t="s">
        <v>57</v>
      </c>
      <c r="K7" s="14" t="s">
        <v>58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2">
      <c r="A8" s="14" t="s">
        <v>53</v>
      </c>
      <c r="B8" s="15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2">
      <c r="A9" s="14" t="s">
        <v>53</v>
      </c>
      <c r="B9" s="15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4" t="s">
        <v>53</v>
      </c>
      <c r="B10" s="15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5">
        <v>40892</v>
      </c>
      <c r="J10" s="14" t="s">
        <v>57</v>
      </c>
      <c r="K10" s="14" t="s">
        <v>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2">
      <c r="A11" s="14" t="s">
        <v>53</v>
      </c>
      <c r="B11" s="15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5">
        <v>41262</v>
      </c>
      <c r="J11" s="14" t="s">
        <v>57</v>
      </c>
      <c r="K11" s="14" t="s">
        <v>58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2">
      <c r="A12" s="14" t="s">
        <v>53</v>
      </c>
      <c r="B12" s="15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5">
        <v>40786</v>
      </c>
      <c r="J12" s="14" t="s">
        <v>57</v>
      </c>
      <c r="K12" s="14" t="s">
        <v>58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2">
      <c r="A13" s="14" t="s">
        <v>53</v>
      </c>
      <c r="B13" s="15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5">
        <v>40889</v>
      </c>
      <c r="J13" s="14" t="s">
        <v>57</v>
      </c>
      <c r="K13" s="14" t="s">
        <v>58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2">
      <c r="A14" s="14" t="s">
        <v>53</v>
      </c>
      <c r="B14" s="15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5">
        <v>40891</v>
      </c>
      <c r="J14" s="14" t="s">
        <v>57</v>
      </c>
      <c r="K14" s="14" t="s">
        <v>58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2">
      <c r="A15" s="14" t="s">
        <v>53</v>
      </c>
      <c r="B15" s="15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2">
      <c r="A16" s="14" t="s">
        <v>53</v>
      </c>
      <c r="B16" s="15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5">
        <v>41089</v>
      </c>
      <c r="J16" s="14" t="s">
        <v>57</v>
      </c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2">
      <c r="A17" s="14" t="s">
        <v>53</v>
      </c>
      <c r="B17" s="15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5">
        <v>41176</v>
      </c>
      <c r="J17" s="14" t="s">
        <v>57</v>
      </c>
      <c r="K17" s="14" t="s">
        <v>58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2">
      <c r="A18" s="14" t="s">
        <v>53</v>
      </c>
      <c r="B18" s="15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5">
        <v>41087</v>
      </c>
      <c r="J18" s="14" t="s">
        <v>57</v>
      </c>
      <c r="K18" s="14" t="s">
        <v>58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2">
      <c r="A19" s="14" t="s">
        <v>53</v>
      </c>
      <c r="B19" s="15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5">
        <v>41989</v>
      </c>
      <c r="J19" s="14" t="s">
        <v>93</v>
      </c>
      <c r="K19" s="14" t="s">
        <v>58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2">
      <c r="A20" s="14" t="s">
        <v>53</v>
      </c>
      <c r="B20" s="15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5">
        <v>41150</v>
      </c>
      <c r="J20" s="14" t="s">
        <v>57</v>
      </c>
      <c r="K20" s="14" t="s">
        <v>58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2">
      <c r="A21" s="14" t="s">
        <v>53</v>
      </c>
      <c r="B21" s="15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5">
        <v>41261</v>
      </c>
      <c r="J21" s="14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2">
      <c r="A22" s="14" t="s">
        <v>53</v>
      </c>
      <c r="B22" s="15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5">
        <v>41234</v>
      </c>
      <c r="J22" s="14" t="s">
        <v>57</v>
      </c>
      <c r="K22" s="14" t="s">
        <v>58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2">
      <c r="A23" s="14" t="s">
        <v>53</v>
      </c>
      <c r="B23" s="15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5">
        <v>41288</v>
      </c>
      <c r="J23" s="14" t="s">
        <v>57</v>
      </c>
      <c r="K23" s="14" t="s">
        <v>58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2">
      <c r="A24" s="14" t="s">
        <v>53</v>
      </c>
      <c r="B24" s="15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5">
        <v>41240</v>
      </c>
      <c r="J24" s="14" t="s">
        <v>57</v>
      </c>
      <c r="K24" s="14" t="s">
        <v>58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2">
      <c r="A25" s="14" t="s">
        <v>53</v>
      </c>
      <c r="B25" s="15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5">
        <v>41298</v>
      </c>
      <c r="J25" s="14" t="s">
        <v>57</v>
      </c>
      <c r="K25" s="14" t="s">
        <v>58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2">
      <c r="A26" s="14" t="s">
        <v>53</v>
      </c>
      <c r="B26" s="15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5">
        <v>41324</v>
      </c>
      <c r="J26" s="14" t="s">
        <v>57</v>
      </c>
      <c r="K26" s="14" t="s">
        <v>58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 x14ac:dyDescent="0.2">
      <c r="A27" s="14" t="s">
        <v>53</v>
      </c>
      <c r="B27" s="15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5">
        <v>41261</v>
      </c>
      <c r="J27" s="14" t="s">
        <v>57</v>
      </c>
      <c r="K27" s="14" t="s">
        <v>58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 x14ac:dyDescent="0.2">
      <c r="A28" s="14" t="s">
        <v>53</v>
      </c>
      <c r="B28" s="15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5">
        <v>41248</v>
      </c>
      <c r="J28" s="14" t="s">
        <v>57</v>
      </c>
      <c r="K28" s="14" t="s">
        <v>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 x14ac:dyDescent="0.2">
      <c r="A29" s="14" t="s">
        <v>53</v>
      </c>
      <c r="B29" s="15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 x14ac:dyDescent="0.2">
      <c r="A30" s="14" t="s">
        <v>53</v>
      </c>
      <c r="B30" s="15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 x14ac:dyDescent="0.2">
      <c r="A31" s="14" t="s">
        <v>53</v>
      </c>
      <c r="B31" s="15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5">
        <v>41570</v>
      </c>
      <c r="J31" s="14" t="s">
        <v>57</v>
      </c>
      <c r="K31" s="14" t="s">
        <v>58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 x14ac:dyDescent="0.2">
      <c r="A32" s="14" t="s">
        <v>53</v>
      </c>
      <c r="B32" s="15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 x14ac:dyDescent="0.2">
      <c r="A33" s="14" t="s">
        <v>53</v>
      </c>
      <c r="B33" s="15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5">
        <v>41543</v>
      </c>
      <c r="J33" s="14" t="s">
        <v>127</v>
      </c>
      <c r="K33" s="14" t="s">
        <v>58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">
      <c r="A34" s="14" t="s">
        <v>53</v>
      </c>
      <c r="B34" s="15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5">
        <v>41488</v>
      </c>
      <c r="J34" s="14" t="s">
        <v>57</v>
      </c>
      <c r="K34" s="1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 x14ac:dyDescent="0.2">
      <c r="A35" s="14" t="s">
        <v>53</v>
      </c>
      <c r="B35" s="15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5">
        <v>41473</v>
      </c>
      <c r="J35" s="14" t="s">
        <v>57</v>
      </c>
      <c r="K35" s="14" t="s">
        <v>58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 x14ac:dyDescent="0.2">
      <c r="A36" s="14" t="s">
        <v>53</v>
      </c>
      <c r="B36" s="15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 x14ac:dyDescent="0.2">
      <c r="A37" s="14" t="s">
        <v>53</v>
      </c>
      <c r="B37" s="15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5">
        <v>41499</v>
      </c>
      <c r="J37" s="14" t="s">
        <v>57</v>
      </c>
      <c r="K37" s="14" t="s">
        <v>58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 x14ac:dyDescent="0.2">
      <c r="A38" s="14" t="s">
        <v>53</v>
      </c>
      <c r="B38" s="15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 x14ac:dyDescent="0.2">
      <c r="A39" s="14" t="s">
        <v>53</v>
      </c>
      <c r="B39" s="15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5">
        <v>41709</v>
      </c>
      <c r="J39" s="14" t="s">
        <v>57</v>
      </c>
      <c r="K39" s="14" t="s">
        <v>58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 x14ac:dyDescent="0.2">
      <c r="A40" s="14" t="s">
        <v>53</v>
      </c>
      <c r="B40" s="15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5">
        <v>41695</v>
      </c>
      <c r="J40" s="14" t="s">
        <v>57</v>
      </c>
      <c r="K40" s="14" t="s">
        <v>58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 x14ac:dyDescent="0.2">
      <c r="A41" s="14" t="s">
        <v>53</v>
      </c>
      <c r="B41" s="15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5">
        <v>41654</v>
      </c>
      <c r="J41" s="14" t="s">
        <v>57</v>
      </c>
      <c r="K41" s="14" t="s">
        <v>58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 x14ac:dyDescent="0.2">
      <c r="A42" s="14" t="s">
        <v>53</v>
      </c>
      <c r="B42" s="15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5">
        <v>41892</v>
      </c>
      <c r="J42" s="14" t="s">
        <v>57</v>
      </c>
      <c r="K42" s="14" t="s">
        <v>58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 x14ac:dyDescent="0.2">
      <c r="A43" s="14" t="s">
        <v>53</v>
      </c>
      <c r="B43" s="15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5">
        <v>41586</v>
      </c>
      <c r="J43" s="14" t="s">
        <v>57</v>
      </c>
      <c r="K43" s="14" t="s">
        <v>58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 x14ac:dyDescent="0.2">
      <c r="A44" s="14" t="s">
        <v>53</v>
      </c>
      <c r="B44" s="15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5">
        <v>41627</v>
      </c>
      <c r="J44" s="14" t="s">
        <v>57</v>
      </c>
      <c r="K44" s="14" t="s">
        <v>58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 x14ac:dyDescent="0.2">
      <c r="A45" s="14" t="s">
        <v>53</v>
      </c>
      <c r="B45" s="15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5">
        <v>41989</v>
      </c>
      <c r="J45" s="14" t="s">
        <v>57</v>
      </c>
      <c r="K45" s="14" t="s">
        <v>58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 x14ac:dyDescent="0.2">
      <c r="A46" s="14" t="s">
        <v>53</v>
      </c>
      <c r="B46" s="15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5">
        <v>41848</v>
      </c>
      <c r="J46" s="14" t="s">
        <v>57</v>
      </c>
      <c r="K46" s="14" t="s">
        <v>58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 x14ac:dyDescent="0.2">
      <c r="A47" s="14" t="s">
        <v>53</v>
      </c>
      <c r="B47" s="15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 x14ac:dyDescent="0.2">
      <c r="A48" s="14" t="s">
        <v>53</v>
      </c>
      <c r="B48" s="15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5">
        <v>41597</v>
      </c>
      <c r="J48" s="14" t="s">
        <v>57</v>
      </c>
      <c r="K48" s="14" t="s">
        <v>58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 x14ac:dyDescent="0.2">
      <c r="A49" s="14" t="s">
        <v>53</v>
      </c>
      <c r="B49" s="15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 x14ac:dyDescent="0.2">
      <c r="A50" s="14" t="s">
        <v>53</v>
      </c>
      <c r="B50" s="15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 x14ac:dyDescent="0.2">
      <c r="A51" s="14" t="s">
        <v>53</v>
      </c>
      <c r="B51" s="15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5">
        <v>41989</v>
      </c>
      <c r="J51" s="14" t="s">
        <v>57</v>
      </c>
      <c r="K51" s="14" t="s">
        <v>58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 x14ac:dyDescent="0.2">
      <c r="A52" s="14" t="s">
        <v>53</v>
      </c>
      <c r="B52" s="15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5">
        <v>42185</v>
      </c>
      <c r="J52" s="14" t="s">
        <v>57</v>
      </c>
      <c r="K52" s="14" t="s">
        <v>58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 x14ac:dyDescent="0.2">
      <c r="A53" s="14" t="s">
        <v>53</v>
      </c>
      <c r="B53" s="15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5">
        <v>41942</v>
      </c>
      <c r="J53" s="14" t="s">
        <v>57</v>
      </c>
      <c r="K53" s="14" t="s">
        <v>58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 x14ac:dyDescent="0.2">
      <c r="A54" s="14" t="s">
        <v>53</v>
      </c>
      <c r="B54" s="15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5">
        <v>41989</v>
      </c>
      <c r="J54" s="14" t="s">
        <v>57</v>
      </c>
      <c r="K54" s="1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 x14ac:dyDescent="0.2">
      <c r="A55" s="14" t="s">
        <v>53</v>
      </c>
      <c r="B55" s="15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5">
        <v>42087</v>
      </c>
      <c r="J55" s="14" t="s">
        <v>168</v>
      </c>
      <c r="K55" s="14" t="s">
        <v>58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 x14ac:dyDescent="0.2">
      <c r="A56" s="14" t="s">
        <v>53</v>
      </c>
      <c r="B56" s="15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5">
        <v>42061</v>
      </c>
      <c r="J56" s="14" t="s">
        <v>57</v>
      </c>
      <c r="K56" s="14" t="s">
        <v>58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 x14ac:dyDescent="0.2">
      <c r="A57" s="14" t="s">
        <v>53</v>
      </c>
      <c r="B57" s="15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 x14ac:dyDescent="0.2">
      <c r="A58" s="14" t="s">
        <v>53</v>
      </c>
      <c r="B58" s="15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5">
        <v>42065</v>
      </c>
      <c r="J58" s="14" t="s">
        <v>57</v>
      </c>
      <c r="K58" s="14" t="s">
        <v>58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 x14ac:dyDescent="0.2">
      <c r="A59" s="14" t="s">
        <v>53</v>
      </c>
      <c r="B59" s="15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5">
        <v>42079</v>
      </c>
      <c r="J59" s="14" t="s">
        <v>57</v>
      </c>
      <c r="K59" s="14" t="s">
        <v>58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 x14ac:dyDescent="0.2">
      <c r="A60" s="14" t="s">
        <v>53</v>
      </c>
      <c r="B60" s="15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5">
        <v>42032</v>
      </c>
      <c r="J60" s="14" t="s">
        <v>57</v>
      </c>
      <c r="K60" s="14" t="s">
        <v>58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 x14ac:dyDescent="0.2">
      <c r="A61" s="14" t="s">
        <v>53</v>
      </c>
      <c r="B61" s="15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5">
        <v>42066</v>
      </c>
      <c r="J61" s="14" t="s">
        <v>57</v>
      </c>
      <c r="K61" s="14" t="s">
        <v>58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 x14ac:dyDescent="0.2">
      <c r="A62" s="14" t="s">
        <v>53</v>
      </c>
      <c r="B62" s="15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 x14ac:dyDescent="0.2">
      <c r="A63" s="14" t="s">
        <v>53</v>
      </c>
      <c r="B63" s="15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5">
        <v>41989</v>
      </c>
      <c r="J63" s="14" t="s">
        <v>57</v>
      </c>
      <c r="K63" s="14" t="s">
        <v>58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 x14ac:dyDescent="0.2">
      <c r="A64" s="14" t="s">
        <v>53</v>
      </c>
      <c r="B64" s="15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 x14ac:dyDescent="0.2">
      <c r="A65" s="14" t="s">
        <v>53</v>
      </c>
      <c r="B65" s="15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5">
        <v>42717</v>
      </c>
      <c r="J65" s="14" t="s">
        <v>57</v>
      </c>
      <c r="K65" s="14" t="s">
        <v>58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 x14ac:dyDescent="0.2">
      <c r="A66" s="14" t="s">
        <v>53</v>
      </c>
      <c r="B66" s="15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5">
        <v>42242</v>
      </c>
      <c r="J66" s="14" t="s">
        <v>57</v>
      </c>
      <c r="K66" s="14" t="s">
        <v>58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 x14ac:dyDescent="0.2">
      <c r="A67" s="14" t="s">
        <v>53</v>
      </c>
      <c r="B67" s="15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 x14ac:dyDescent="0.2">
      <c r="A68" s="14" t="s">
        <v>53</v>
      </c>
      <c r="B68" s="15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5">
        <v>42025</v>
      </c>
      <c r="J68" s="14" t="s">
        <v>57</v>
      </c>
      <c r="K68" s="14" t="s">
        <v>58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 x14ac:dyDescent="0.2">
      <c r="A69" s="14" t="s">
        <v>53</v>
      </c>
      <c r="B69" s="15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5">
        <v>42921</v>
      </c>
      <c r="J69" s="14" t="s">
        <v>57</v>
      </c>
      <c r="K69" s="1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 x14ac:dyDescent="0.2">
      <c r="A70" s="14" t="s">
        <v>53</v>
      </c>
      <c r="B70" s="15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5">
        <v>42216</v>
      </c>
      <c r="J70" s="14" t="s">
        <v>57</v>
      </c>
      <c r="K70" s="14" t="s">
        <v>58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 x14ac:dyDescent="0.2">
      <c r="A71" s="14" t="s">
        <v>53</v>
      </c>
      <c r="B71" s="15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 x14ac:dyDescent="0.2">
      <c r="A72" s="14" t="s">
        <v>53</v>
      </c>
      <c r="B72" s="15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5">
        <v>42401</v>
      </c>
      <c r="J72" s="14" t="s">
        <v>57</v>
      </c>
      <c r="K72" s="14" t="s">
        <v>58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 x14ac:dyDescent="0.2">
      <c r="A73" s="14" t="s">
        <v>53</v>
      </c>
      <c r="B73" s="15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5">
        <v>42213</v>
      </c>
      <c r="J73" s="14" t="s">
        <v>57</v>
      </c>
      <c r="K73" s="14" t="s">
        <v>58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 x14ac:dyDescent="0.2">
      <c r="A74" s="14" t="s">
        <v>53</v>
      </c>
      <c r="B74" s="15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5">
        <v>42193</v>
      </c>
      <c r="J74" s="14" t="s">
        <v>57</v>
      </c>
      <c r="K74" s="1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 x14ac:dyDescent="0.2">
      <c r="A75" s="14" t="s">
        <v>53</v>
      </c>
      <c r="B75" s="15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5">
        <v>42216</v>
      </c>
      <c r="J75" s="14" t="s">
        <v>57</v>
      </c>
      <c r="K75" s="14" t="s">
        <v>58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 x14ac:dyDescent="0.2">
      <c r="A76" s="14" t="s">
        <v>53</v>
      </c>
      <c r="B76" s="15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5">
        <v>42211</v>
      </c>
      <c r="J76" s="14" t="s">
        <v>57</v>
      </c>
      <c r="K76" s="14" t="s">
        <v>58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 x14ac:dyDescent="0.2">
      <c r="A77" s="14" t="s">
        <v>53</v>
      </c>
      <c r="B77" s="15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5">
        <v>42320</v>
      </c>
      <c r="J77" s="14" t="s">
        <v>57</v>
      </c>
      <c r="K77" s="14" t="s">
        <v>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 x14ac:dyDescent="0.2">
      <c r="A78" s="14" t="s">
        <v>53</v>
      </c>
      <c r="B78" s="15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5">
        <v>42318</v>
      </c>
      <c r="J78" s="14" t="s">
        <v>57</v>
      </c>
      <c r="K78" s="14" t="s">
        <v>58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 x14ac:dyDescent="0.2">
      <c r="A79" s="14" t="s">
        <v>53</v>
      </c>
      <c r="B79" s="15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5">
        <v>41989</v>
      </c>
      <c r="J79" s="14" t="s">
        <v>57</v>
      </c>
      <c r="K79" s="1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 x14ac:dyDescent="0.2">
      <c r="A80" s="14" t="s">
        <v>53</v>
      </c>
      <c r="B80" s="15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 x14ac:dyDescent="0.2">
      <c r="A81" s="14" t="s">
        <v>53</v>
      </c>
      <c r="B81" s="15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5">
        <v>42347</v>
      </c>
      <c r="J81" s="14" t="s">
        <v>57</v>
      </c>
      <c r="K81" s="14" t="s">
        <v>58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 x14ac:dyDescent="0.2">
      <c r="A82" s="14" t="s">
        <v>53</v>
      </c>
      <c r="B82" s="15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5">
        <v>42548</v>
      </c>
      <c r="J82" s="14" t="s">
        <v>57</v>
      </c>
      <c r="K82" s="14" t="s">
        <v>58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 x14ac:dyDescent="0.2">
      <c r="A83" s="14" t="s">
        <v>53</v>
      </c>
      <c r="B83" s="15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 x14ac:dyDescent="0.2">
      <c r="A84" s="14" t="s">
        <v>53</v>
      </c>
      <c r="B84" s="15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5">
        <v>42397</v>
      </c>
      <c r="J84" s="14" t="s">
        <v>57</v>
      </c>
      <c r="K84" s="14" t="s">
        <v>58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 x14ac:dyDescent="0.2">
      <c r="A85" s="14" t="s">
        <v>53</v>
      </c>
      <c r="B85" s="15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5">
        <v>42401</v>
      </c>
      <c r="J85" s="14" t="s">
        <v>57</v>
      </c>
      <c r="K85" s="14" t="s">
        <v>58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 x14ac:dyDescent="0.2">
      <c r="A86" s="14" t="s">
        <v>53</v>
      </c>
      <c r="B86" s="15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5">
        <v>42396</v>
      </c>
      <c r="J86" s="14" t="s">
        <v>168</v>
      </c>
      <c r="K86" s="14" t="s">
        <v>58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 x14ac:dyDescent="0.2">
      <c r="A87" s="14" t="s">
        <v>53</v>
      </c>
      <c r="B87" s="15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5">
        <v>42578</v>
      </c>
      <c r="J87" s="14" t="s">
        <v>57</v>
      </c>
      <c r="K87" s="14" t="s">
        <v>58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 x14ac:dyDescent="0.2">
      <c r="A88" s="14" t="s">
        <v>53</v>
      </c>
      <c r="B88" s="15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5">
        <v>42580</v>
      </c>
      <c r="J88" s="14" t="s">
        <v>57</v>
      </c>
      <c r="K88" s="14" t="s">
        <v>58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14" t="s">
        <v>53</v>
      </c>
      <c r="B89" s="15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5">
        <v>42718</v>
      </c>
      <c r="J89" s="14" t="s">
        <v>57</v>
      </c>
      <c r="K89" s="1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 x14ac:dyDescent="0.2">
      <c r="A90" s="14" t="s">
        <v>53</v>
      </c>
      <c r="B90" s="15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5">
        <v>42611</v>
      </c>
      <c r="J90" s="14" t="s">
        <v>57</v>
      </c>
      <c r="K90" s="14" t="s">
        <v>58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 x14ac:dyDescent="0.2">
      <c r="A91" s="14" t="s">
        <v>53</v>
      </c>
      <c r="B91" s="15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5">
        <v>42641</v>
      </c>
      <c r="J91" s="14" t="s">
        <v>57</v>
      </c>
      <c r="K91" s="14" t="s">
        <v>58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 x14ac:dyDescent="0.2">
      <c r="A92" s="14" t="s">
        <v>53</v>
      </c>
      <c r="B92" s="15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 x14ac:dyDescent="0.2">
      <c r="A93" s="14" t="s">
        <v>53</v>
      </c>
      <c r="B93" s="15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5">
        <v>42717</v>
      </c>
      <c r="J93" s="14" t="s">
        <v>243</v>
      </c>
      <c r="K93" s="14" t="s">
        <v>58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 x14ac:dyDescent="0.2">
      <c r="A94" s="14" t="s">
        <v>53</v>
      </c>
      <c r="B94" s="15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5">
        <v>42920</v>
      </c>
      <c r="J94" s="14" t="s">
        <v>57</v>
      </c>
      <c r="K94" s="14" t="s">
        <v>58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 x14ac:dyDescent="0.2">
      <c r="A95" s="14" t="s">
        <v>53</v>
      </c>
      <c r="B95" s="15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5">
        <v>42606</v>
      </c>
      <c r="J95" s="14" t="s">
        <v>57</v>
      </c>
      <c r="K95" s="14" t="s">
        <v>58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 x14ac:dyDescent="0.2">
      <c r="A96" s="14" t="s">
        <v>53</v>
      </c>
      <c r="B96" s="15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5">
        <v>42696</v>
      </c>
      <c r="J96" s="14" t="s">
        <v>57</v>
      </c>
      <c r="K96" s="14" t="s">
        <v>58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 x14ac:dyDescent="0.2">
      <c r="A97" s="14" t="s">
        <v>53</v>
      </c>
      <c r="B97" s="15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5">
        <v>42661</v>
      </c>
      <c r="J97" s="14" t="s">
        <v>57</v>
      </c>
      <c r="K97" s="14" t="s">
        <v>58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 x14ac:dyDescent="0.2">
      <c r="A98" s="14" t="s">
        <v>53</v>
      </c>
      <c r="B98" s="15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5">
        <v>42921</v>
      </c>
      <c r="J98" s="14" t="s">
        <v>57</v>
      </c>
      <c r="K98" s="14" t="s">
        <v>58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 x14ac:dyDescent="0.2">
      <c r="A99" s="14" t="s">
        <v>53</v>
      </c>
      <c r="B99" s="15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5">
        <v>42563</v>
      </c>
      <c r="J99" s="14" t="s">
        <v>57</v>
      </c>
      <c r="K99" s="1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 x14ac:dyDescent="0.2">
      <c r="A100" s="14" t="s">
        <v>53</v>
      </c>
      <c r="B100" s="15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5">
        <v>42501</v>
      </c>
      <c r="J100" s="14" t="s">
        <v>168</v>
      </c>
      <c r="K100" s="14" t="s">
        <v>58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 x14ac:dyDescent="0.2">
      <c r="A101" s="14" t="s">
        <v>53</v>
      </c>
      <c r="B101" s="15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5">
        <v>42920</v>
      </c>
      <c r="J101" s="14" t="s">
        <v>57</v>
      </c>
      <c r="K101" s="14" t="s">
        <v>58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 x14ac:dyDescent="0.2">
      <c r="A102" s="14" t="s">
        <v>53</v>
      </c>
      <c r="B102" s="15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5">
        <v>42710</v>
      </c>
      <c r="J102" s="14" t="s">
        <v>57</v>
      </c>
      <c r="K102" s="14" t="s">
        <v>58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 x14ac:dyDescent="0.2">
      <c r="A103" s="14" t="s">
        <v>53</v>
      </c>
      <c r="B103" s="15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5">
        <v>42611</v>
      </c>
      <c r="J103" s="14" t="s">
        <v>57</v>
      </c>
      <c r="K103" s="14" t="s">
        <v>58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 x14ac:dyDescent="0.2">
      <c r="A104" s="14" t="s">
        <v>53</v>
      </c>
      <c r="B104" s="15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5">
        <v>42648</v>
      </c>
      <c r="J104" s="14" t="s">
        <v>57</v>
      </c>
      <c r="K104" s="14" t="s">
        <v>58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 x14ac:dyDescent="0.2">
      <c r="A105" s="14" t="s">
        <v>53</v>
      </c>
      <c r="B105" s="15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 x14ac:dyDescent="0.2">
      <c r="A106" s="14" t="s">
        <v>53</v>
      </c>
      <c r="B106" s="15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5">
        <v>42725</v>
      </c>
      <c r="J106" s="14" t="s">
        <v>57</v>
      </c>
      <c r="K106" s="14" t="s">
        <v>58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 x14ac:dyDescent="0.2">
      <c r="A107" s="14" t="s">
        <v>53</v>
      </c>
      <c r="B107" s="15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 x14ac:dyDescent="0.2">
      <c r="A108" s="14" t="s">
        <v>53</v>
      </c>
      <c r="B108" s="15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 x14ac:dyDescent="0.2">
      <c r="A109" s="14" t="s">
        <v>53</v>
      </c>
      <c r="B109" s="15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5">
        <v>43292</v>
      </c>
      <c r="J109" s="14" t="s">
        <v>57</v>
      </c>
      <c r="K109" s="1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 x14ac:dyDescent="0.2">
      <c r="A110" s="14" t="s">
        <v>53</v>
      </c>
      <c r="B110" s="15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5">
        <v>42718</v>
      </c>
      <c r="J110" s="14" t="s">
        <v>57</v>
      </c>
      <c r="K110" s="14" t="s">
        <v>58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 x14ac:dyDescent="0.2">
      <c r="A111" s="14" t="s">
        <v>53</v>
      </c>
      <c r="B111" s="15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5">
        <v>42717</v>
      </c>
      <c r="J111" s="14"/>
      <c r="K111" s="1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 x14ac:dyDescent="0.2">
      <c r="A112" s="14" t="s">
        <v>53</v>
      </c>
      <c r="B112" s="15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5">
        <v>42823</v>
      </c>
      <c r="J112" s="14" t="s">
        <v>57</v>
      </c>
      <c r="K112" s="14" t="s">
        <v>58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 x14ac:dyDescent="0.2">
      <c r="A113" s="14" t="s">
        <v>53</v>
      </c>
      <c r="B113" s="15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5">
        <v>42760</v>
      </c>
      <c r="J113" s="14" t="s">
        <v>57</v>
      </c>
      <c r="K113" s="14" t="s">
        <v>58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 x14ac:dyDescent="0.2">
      <c r="A114" s="14" t="s">
        <v>53</v>
      </c>
      <c r="B114" s="15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5">
        <v>42825</v>
      </c>
      <c r="J114" s="14" t="s">
        <v>168</v>
      </c>
      <c r="K114" s="1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 x14ac:dyDescent="0.2">
      <c r="A115" s="14" t="s">
        <v>53</v>
      </c>
      <c r="B115" s="15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5">
        <v>43084</v>
      </c>
      <c r="J115" s="14" t="s">
        <v>57</v>
      </c>
      <c r="K115" s="14" t="s">
        <v>58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 x14ac:dyDescent="0.2">
      <c r="A116" s="14" t="s">
        <v>53</v>
      </c>
      <c r="B116" s="15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5">
        <v>42669</v>
      </c>
      <c r="J116" s="14" t="s">
        <v>57</v>
      </c>
      <c r="K116" s="14" t="s">
        <v>58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 x14ac:dyDescent="0.2">
      <c r="A117" s="14" t="s">
        <v>53</v>
      </c>
      <c r="B117" s="15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 x14ac:dyDescent="0.2">
      <c r="A118" s="14" t="s">
        <v>53</v>
      </c>
      <c r="B118" s="15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 x14ac:dyDescent="0.2">
      <c r="A119" s="14" t="s">
        <v>53</v>
      </c>
      <c r="B119" s="15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5">
        <v>42716</v>
      </c>
      <c r="J119" s="14" t="s">
        <v>57</v>
      </c>
      <c r="K119" s="14" t="s">
        <v>58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 x14ac:dyDescent="0.2">
      <c r="A120" s="14" t="s">
        <v>53</v>
      </c>
      <c r="B120" s="15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5">
        <v>42991</v>
      </c>
      <c r="J120" s="14" t="s">
        <v>57</v>
      </c>
      <c r="K120" s="14" t="s">
        <v>58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 x14ac:dyDescent="0.2">
      <c r="A121" s="14" t="s">
        <v>53</v>
      </c>
      <c r="B121" s="15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5">
        <v>43084</v>
      </c>
      <c r="J121" s="14" t="s">
        <v>57</v>
      </c>
      <c r="K121" s="14" t="s">
        <v>58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 x14ac:dyDescent="0.2">
      <c r="A122" s="14" t="s">
        <v>53</v>
      </c>
      <c r="B122" s="15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5">
        <v>42823</v>
      </c>
      <c r="J122" s="14" t="s">
        <v>57</v>
      </c>
      <c r="K122" s="14" t="s">
        <v>58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 x14ac:dyDescent="0.2">
      <c r="A123" s="14" t="s">
        <v>53</v>
      </c>
      <c r="B123" s="15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5">
        <v>42913</v>
      </c>
      <c r="J123" s="14" t="s">
        <v>57</v>
      </c>
      <c r="K123" s="14" t="s">
        <v>58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 x14ac:dyDescent="0.2">
      <c r="A124" s="14" t="s">
        <v>53</v>
      </c>
      <c r="B124" s="15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5">
        <v>42709</v>
      </c>
      <c r="J124" s="14" t="s">
        <v>57</v>
      </c>
      <c r="K124" s="14" t="s">
        <v>58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 x14ac:dyDescent="0.2">
      <c r="A125" s="14" t="s">
        <v>53</v>
      </c>
      <c r="B125" s="15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 x14ac:dyDescent="0.2">
      <c r="A126" s="14" t="s">
        <v>53</v>
      </c>
      <c r="B126" s="15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 x14ac:dyDescent="0.2">
      <c r="A127" s="14" t="s">
        <v>53</v>
      </c>
      <c r="B127" s="15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 x14ac:dyDescent="0.2">
      <c r="A128" s="14" t="s">
        <v>53</v>
      </c>
      <c r="B128" s="15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5">
        <v>42935</v>
      </c>
      <c r="J128" s="14" t="s">
        <v>57</v>
      </c>
      <c r="K128" s="14" t="s">
        <v>58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 x14ac:dyDescent="0.2">
      <c r="A129" s="14" t="s">
        <v>53</v>
      </c>
      <c r="B129" s="15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5">
        <v>42942</v>
      </c>
      <c r="J129" s="14" t="s">
        <v>57</v>
      </c>
      <c r="K129" s="14" t="s">
        <v>58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 x14ac:dyDescent="0.2">
      <c r="A130" s="14" t="s">
        <v>53</v>
      </c>
      <c r="B130" s="15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5">
        <v>42991</v>
      </c>
      <c r="J130" s="14" t="s">
        <v>57</v>
      </c>
      <c r="K130" s="14" t="s">
        <v>58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 x14ac:dyDescent="0.2">
      <c r="A131" s="14" t="s">
        <v>53</v>
      </c>
      <c r="B131" s="15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5">
        <v>42914</v>
      </c>
      <c r="J131" s="14" t="s">
        <v>57</v>
      </c>
      <c r="K131" s="14" t="s">
        <v>58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 x14ac:dyDescent="0.2">
      <c r="A132" s="14" t="s">
        <v>53</v>
      </c>
      <c r="B132" s="15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5">
        <v>42914</v>
      </c>
      <c r="J132" s="14" t="s">
        <v>57</v>
      </c>
      <c r="K132" s="14" t="s">
        <v>58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 x14ac:dyDescent="0.2">
      <c r="A133" s="14" t="s">
        <v>53</v>
      </c>
      <c r="B133" s="15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5">
        <v>42915</v>
      </c>
      <c r="J133" s="14" t="s">
        <v>168</v>
      </c>
      <c r="K133" s="14" t="s">
        <v>58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 x14ac:dyDescent="0.2">
      <c r="A134" s="14" t="s">
        <v>53</v>
      </c>
      <c r="B134" s="15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5">
        <v>43033</v>
      </c>
      <c r="J134" s="14" t="s">
        <v>57</v>
      </c>
      <c r="K134" s="14" t="s">
        <v>58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 x14ac:dyDescent="0.2">
      <c r="A135" s="14" t="s">
        <v>53</v>
      </c>
      <c r="B135" s="15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5">
        <v>42851</v>
      </c>
      <c r="J135" s="14" t="s">
        <v>57</v>
      </c>
      <c r="K135" s="14" t="s">
        <v>58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 x14ac:dyDescent="0.2">
      <c r="A136" s="14" t="s">
        <v>53</v>
      </c>
      <c r="B136" s="15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5">
        <v>43524</v>
      </c>
      <c r="J136" s="14" t="s">
        <v>57</v>
      </c>
      <c r="K136" s="14" t="s">
        <v>58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 x14ac:dyDescent="0.2">
      <c r="A137" s="14" t="s">
        <v>53</v>
      </c>
      <c r="B137" s="15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5">
        <v>42963</v>
      </c>
      <c r="J137" s="14" t="s">
        <v>57</v>
      </c>
      <c r="K137" s="14" t="s">
        <v>58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 x14ac:dyDescent="0.2">
      <c r="A138" s="14" t="s">
        <v>53</v>
      </c>
      <c r="B138" s="15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5">
        <v>42774</v>
      </c>
      <c r="J138" s="14" t="s">
        <v>57</v>
      </c>
      <c r="K138" s="14" t="s">
        <v>58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 x14ac:dyDescent="0.2">
      <c r="A139" s="14" t="s">
        <v>53</v>
      </c>
      <c r="B139" s="15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5">
        <v>42947</v>
      </c>
      <c r="J139" s="14"/>
      <c r="K139" s="1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 x14ac:dyDescent="0.2">
      <c r="A140" s="14" t="s">
        <v>53</v>
      </c>
      <c r="B140" s="15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5">
        <v>42984</v>
      </c>
      <c r="J140" s="14" t="s">
        <v>93</v>
      </c>
      <c r="K140" s="14" t="s">
        <v>58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 x14ac:dyDescent="0.2">
      <c r="A141" s="14" t="s">
        <v>53</v>
      </c>
      <c r="B141" s="15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 x14ac:dyDescent="0.2">
      <c r="A142" s="14" t="s">
        <v>53</v>
      </c>
      <c r="B142" s="15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5">
        <v>42879</v>
      </c>
      <c r="J142" s="14" t="s">
        <v>57</v>
      </c>
      <c r="K142" s="14" t="s">
        <v>58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 x14ac:dyDescent="0.2">
      <c r="A143" s="14" t="s">
        <v>53</v>
      </c>
      <c r="B143" s="15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5">
        <v>42864</v>
      </c>
      <c r="J143" s="14" t="s">
        <v>168</v>
      </c>
      <c r="K143" s="14" t="s">
        <v>58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 x14ac:dyDescent="0.2">
      <c r="A144" s="14" t="s">
        <v>53</v>
      </c>
      <c r="B144" s="15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5">
        <v>42893</v>
      </c>
      <c r="J144" s="14" t="s">
        <v>57</v>
      </c>
      <c r="K144" s="14" t="s">
        <v>58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 x14ac:dyDescent="0.2">
      <c r="A145" s="14" t="s">
        <v>53</v>
      </c>
      <c r="B145" s="15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5">
        <v>42858</v>
      </c>
      <c r="J145" s="14" t="s">
        <v>57</v>
      </c>
      <c r="K145" s="14" t="s">
        <v>58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 x14ac:dyDescent="0.2">
      <c r="A146" s="14" t="s">
        <v>53</v>
      </c>
      <c r="B146" s="15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 x14ac:dyDescent="0.2">
      <c r="A147" s="14" t="s">
        <v>53</v>
      </c>
      <c r="B147" s="15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5">
        <v>43439</v>
      </c>
      <c r="J147" s="14" t="s">
        <v>57</v>
      </c>
      <c r="K147" s="14" t="s">
        <v>58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 x14ac:dyDescent="0.2">
      <c r="A148" s="14" t="s">
        <v>53</v>
      </c>
      <c r="B148" s="15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5">
        <v>43768</v>
      </c>
      <c r="J148" s="14" t="s">
        <v>57</v>
      </c>
      <c r="K148" s="14" t="s">
        <v>58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 x14ac:dyDescent="0.2">
      <c r="A149" s="14" t="s">
        <v>53</v>
      </c>
      <c r="B149" s="15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5">
        <v>43761</v>
      </c>
      <c r="J149" s="14" t="s">
        <v>57</v>
      </c>
      <c r="K149" s="14" t="s">
        <v>58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 x14ac:dyDescent="0.2">
      <c r="A150" s="14" t="s">
        <v>53</v>
      </c>
      <c r="B150" s="15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5">
        <v>43773</v>
      </c>
      <c r="J150" s="14" t="s">
        <v>57</v>
      </c>
      <c r="K150" s="14" t="s">
        <v>58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 x14ac:dyDescent="0.2">
      <c r="A151" s="14" t="s">
        <v>53</v>
      </c>
      <c r="B151" s="15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5">
        <v>43766</v>
      </c>
      <c r="J151" s="14" t="s">
        <v>57</v>
      </c>
      <c r="K151" s="14" t="s">
        <v>58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 x14ac:dyDescent="0.2">
      <c r="A152" s="14" t="s">
        <v>53</v>
      </c>
      <c r="B152" s="15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5">
        <v>44096</v>
      </c>
      <c r="J152" s="14" t="s">
        <v>57</v>
      </c>
      <c r="K152" s="14" t="s">
        <v>58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 x14ac:dyDescent="0.2">
      <c r="A153" s="14" t="s">
        <v>53</v>
      </c>
      <c r="B153" s="15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5">
        <v>44131</v>
      </c>
      <c r="J153" s="14" t="s">
        <v>57</v>
      </c>
      <c r="K153" s="14" t="s">
        <v>58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 x14ac:dyDescent="0.2">
      <c r="A154" s="14" t="s">
        <v>53</v>
      </c>
      <c r="B154" s="15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5">
        <v>43794</v>
      </c>
      <c r="J154" s="14" t="s">
        <v>57</v>
      </c>
      <c r="K154" s="14" t="s">
        <v>58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 x14ac:dyDescent="0.2">
      <c r="A155" s="14" t="s">
        <v>53</v>
      </c>
      <c r="B155" s="15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5">
        <v>44103</v>
      </c>
      <c r="J155" s="14" t="s">
        <v>57</v>
      </c>
      <c r="K155" s="14" t="s">
        <v>58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 x14ac:dyDescent="0.2">
      <c r="A156" s="14" t="s">
        <v>53</v>
      </c>
      <c r="B156" s="15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5">
        <v>43766</v>
      </c>
      <c r="J156" s="14" t="s">
        <v>57</v>
      </c>
      <c r="K156" s="14" t="s">
        <v>58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 x14ac:dyDescent="0.2">
      <c r="A157" s="14" t="s">
        <v>53</v>
      </c>
      <c r="B157" s="15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5">
        <v>43980</v>
      </c>
      <c r="J157" s="14" t="s">
        <v>57</v>
      </c>
      <c r="K157" s="14" t="s">
        <v>58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 x14ac:dyDescent="0.2">
      <c r="A158" s="14" t="s">
        <v>53</v>
      </c>
      <c r="B158" s="15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5">
        <v>43773</v>
      </c>
      <c r="J158" s="14" t="s">
        <v>57</v>
      </c>
      <c r="K158" s="14" t="s">
        <v>58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 x14ac:dyDescent="0.2">
      <c r="A159" s="14" t="s">
        <v>53</v>
      </c>
      <c r="B159" s="15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5">
        <v>44060</v>
      </c>
      <c r="J159" s="14" t="s">
        <v>57</v>
      </c>
      <c r="K159" s="14" t="s">
        <v>58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 x14ac:dyDescent="0.2">
      <c r="A160" s="14" t="s">
        <v>53</v>
      </c>
      <c r="B160" s="15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5">
        <v>43087</v>
      </c>
      <c r="J160" s="14" t="s">
        <v>57</v>
      </c>
      <c r="K160" s="14" t="s">
        <v>58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 x14ac:dyDescent="0.2">
      <c r="A161" s="14" t="s">
        <v>53</v>
      </c>
      <c r="B161" s="15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 x14ac:dyDescent="0.2">
      <c r="A162" s="14" t="s">
        <v>53</v>
      </c>
      <c r="B162" s="15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 x14ac:dyDescent="0.2">
      <c r="A163" s="14" t="s">
        <v>53</v>
      </c>
      <c r="B163" s="15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 x14ac:dyDescent="0.2">
      <c r="A164" s="14" t="s">
        <v>53</v>
      </c>
      <c r="B164" s="15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5">
        <v>43187</v>
      </c>
      <c r="J164" s="14" t="s">
        <v>57</v>
      </c>
      <c r="K164" s="14" t="s">
        <v>58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 x14ac:dyDescent="0.2">
      <c r="A165" s="14" t="s">
        <v>53</v>
      </c>
      <c r="B165" s="15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5">
        <v>43089</v>
      </c>
      <c r="J165" s="14" t="s">
        <v>57</v>
      </c>
      <c r="K165" s="14" t="s">
        <v>58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 x14ac:dyDescent="0.2">
      <c r="A166" s="14" t="s">
        <v>53</v>
      </c>
      <c r="B166" s="15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5">
        <v>43192</v>
      </c>
      <c r="J166" s="14" t="s">
        <v>57</v>
      </c>
      <c r="K166" s="14" t="s">
        <v>58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 x14ac:dyDescent="0.2">
      <c r="A167" s="14" t="s">
        <v>53</v>
      </c>
      <c r="B167" s="15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5">
        <v>43605</v>
      </c>
      <c r="J167" s="14" t="s">
        <v>57</v>
      </c>
      <c r="K167" s="14" t="s">
        <v>58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 x14ac:dyDescent="0.2">
      <c r="A168" s="14" t="s">
        <v>53</v>
      </c>
      <c r="B168" s="15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5">
        <v>43040</v>
      </c>
      <c r="J168" s="14" t="s">
        <v>57</v>
      </c>
      <c r="K168" s="14" t="s">
        <v>58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 x14ac:dyDescent="0.2">
      <c r="A169" s="14" t="s">
        <v>53</v>
      </c>
      <c r="B169" s="15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5">
        <v>43034</v>
      </c>
      <c r="J169" s="14" t="s">
        <v>57</v>
      </c>
      <c r="K169" s="14" t="s">
        <v>58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 x14ac:dyDescent="0.2">
      <c r="A170" s="14" t="s">
        <v>53</v>
      </c>
      <c r="B170" s="15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 x14ac:dyDescent="0.2">
      <c r="A171" s="14" t="s">
        <v>53</v>
      </c>
      <c r="B171" s="15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5">
        <v>43089</v>
      </c>
      <c r="J171" s="14" t="s">
        <v>57</v>
      </c>
      <c r="K171" s="14" t="s">
        <v>58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 x14ac:dyDescent="0.2">
      <c r="A172" s="14" t="s">
        <v>53</v>
      </c>
      <c r="B172" s="15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5">
        <v>42958</v>
      </c>
      <c r="J172" s="14" t="s">
        <v>57</v>
      </c>
      <c r="K172" s="14" t="s">
        <v>58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 x14ac:dyDescent="0.2">
      <c r="A173" s="14" t="s">
        <v>53</v>
      </c>
      <c r="B173" s="15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 x14ac:dyDescent="0.2">
      <c r="A174" s="14" t="s">
        <v>53</v>
      </c>
      <c r="B174" s="15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5">
        <v>43397</v>
      </c>
      <c r="J174" s="14" t="s">
        <v>57</v>
      </c>
      <c r="K174" s="14" t="s">
        <v>58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 x14ac:dyDescent="0.2">
      <c r="A175" s="14" t="s">
        <v>53</v>
      </c>
      <c r="B175" s="15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 x14ac:dyDescent="0.2">
      <c r="A176" s="14" t="s">
        <v>53</v>
      </c>
      <c r="B176" s="15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5">
        <v>43381</v>
      </c>
      <c r="J176" s="14" t="s">
        <v>57</v>
      </c>
      <c r="K176" s="14" t="s">
        <v>58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 x14ac:dyDescent="0.2">
      <c r="A177" s="14" t="s">
        <v>53</v>
      </c>
      <c r="B177" s="15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 x14ac:dyDescent="0.2">
      <c r="A178" s="14" t="s">
        <v>53</v>
      </c>
      <c r="B178" s="15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5">
        <v>43453</v>
      </c>
      <c r="J178" s="14" t="s">
        <v>57</v>
      </c>
      <c r="K178" s="14" t="s">
        <v>58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 x14ac:dyDescent="0.2">
      <c r="A179" s="14" t="s">
        <v>53</v>
      </c>
      <c r="B179" s="15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5">
        <v>43166</v>
      </c>
      <c r="J179" s="14" t="s">
        <v>57</v>
      </c>
      <c r="K179" s="14" t="s">
        <v>58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 x14ac:dyDescent="0.2">
      <c r="A180" s="14" t="s">
        <v>53</v>
      </c>
      <c r="B180" s="15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5">
        <v>43454</v>
      </c>
      <c r="J180" s="14" t="s">
        <v>57</v>
      </c>
      <c r="K180" s="14" t="s">
        <v>58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 x14ac:dyDescent="0.2">
      <c r="A181" s="14" t="s">
        <v>53</v>
      </c>
      <c r="B181" s="15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 x14ac:dyDescent="0.2">
      <c r="A182" s="14" t="s">
        <v>53</v>
      </c>
      <c r="B182" s="15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5">
        <v>43523</v>
      </c>
      <c r="J182" s="14" t="s">
        <v>57</v>
      </c>
      <c r="K182" s="14" t="s">
        <v>58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 x14ac:dyDescent="0.2">
      <c r="A183" s="14" t="s">
        <v>53</v>
      </c>
      <c r="B183" s="15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5">
        <v>43522</v>
      </c>
      <c r="J183" s="14" t="s">
        <v>57</v>
      </c>
      <c r="K183" s="14" t="s">
        <v>58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 x14ac:dyDescent="0.2">
      <c r="A184" s="14" t="s">
        <v>53</v>
      </c>
      <c r="B184" s="15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5">
        <v>43517</v>
      </c>
      <c r="J184" s="14" t="s">
        <v>415</v>
      </c>
      <c r="K184" s="14" t="s">
        <v>58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 x14ac:dyDescent="0.2">
      <c r="A185" s="14" t="s">
        <v>53</v>
      </c>
      <c r="B185" s="15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5">
        <v>43658</v>
      </c>
      <c r="J185" s="14" t="s">
        <v>168</v>
      </c>
      <c r="K185" s="14" t="s">
        <v>58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 x14ac:dyDescent="0.2">
      <c r="A186" s="14" t="s">
        <v>53</v>
      </c>
      <c r="B186" s="15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5">
        <v>43726</v>
      </c>
      <c r="J186" s="14" t="s">
        <v>57</v>
      </c>
      <c r="K186" s="14" t="s">
        <v>58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 x14ac:dyDescent="0.2">
      <c r="A187" s="14" t="s">
        <v>53</v>
      </c>
      <c r="B187" s="15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5">
        <v>43726</v>
      </c>
      <c r="J187" s="14" t="s">
        <v>57</v>
      </c>
      <c r="K187" s="14" t="s">
        <v>58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 x14ac:dyDescent="0.2">
      <c r="A188" s="14" t="s">
        <v>53</v>
      </c>
      <c r="B188" s="15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5">
        <v>43523</v>
      </c>
      <c r="J188" s="14" t="s">
        <v>57</v>
      </c>
      <c r="K188" s="14" t="s">
        <v>58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 x14ac:dyDescent="0.2">
      <c r="A189" s="14" t="s">
        <v>53</v>
      </c>
      <c r="B189" s="15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5">
        <v>43521</v>
      </c>
      <c r="J189" s="14" t="s">
        <v>57</v>
      </c>
      <c r="K189" s="14" t="s">
        <v>58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 x14ac:dyDescent="0.2">
      <c r="A190" s="14" t="s">
        <v>53</v>
      </c>
      <c r="B190" s="15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5">
        <v>43591</v>
      </c>
      <c r="J190" s="14" t="s">
        <v>57</v>
      </c>
      <c r="K190" s="14" t="s">
        <v>58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 x14ac:dyDescent="0.2">
      <c r="A191" s="14" t="s">
        <v>53</v>
      </c>
      <c r="B191" s="15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 x14ac:dyDescent="0.2">
      <c r="A192" s="14" t="s">
        <v>53</v>
      </c>
      <c r="B192" s="15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 x14ac:dyDescent="0.2">
      <c r="A193" s="14" t="s">
        <v>53</v>
      </c>
      <c r="B193" s="15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5">
        <v>43668</v>
      </c>
      <c r="J193" s="14" t="s">
        <v>57</v>
      </c>
      <c r="K193" s="14" t="s">
        <v>58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 x14ac:dyDescent="0.2">
      <c r="A194" s="14" t="s">
        <v>53</v>
      </c>
      <c r="B194" s="15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5">
        <v>43675</v>
      </c>
      <c r="J194" s="14" t="s">
        <v>57</v>
      </c>
      <c r="K194" s="14" t="s">
        <v>58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 x14ac:dyDescent="0.2">
      <c r="A195" s="14" t="s">
        <v>53</v>
      </c>
      <c r="B195" s="15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5">
        <v>43658</v>
      </c>
      <c r="J195" s="14" t="s">
        <v>57</v>
      </c>
      <c r="K195" s="14" t="s">
        <v>58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 x14ac:dyDescent="0.2">
      <c r="A196" s="14" t="s">
        <v>53</v>
      </c>
      <c r="B196" s="15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5">
        <v>44015</v>
      </c>
      <c r="J196" s="14" t="s">
        <v>57</v>
      </c>
      <c r="K196" s="14" t="s">
        <v>58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 x14ac:dyDescent="0.2">
      <c r="A197" s="14" t="s">
        <v>53</v>
      </c>
      <c r="B197" s="15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5">
        <v>44011</v>
      </c>
      <c r="J197" s="14" t="s">
        <v>57</v>
      </c>
      <c r="K197" s="14" t="s">
        <v>58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 x14ac:dyDescent="0.2">
      <c r="A198" s="14" t="s">
        <v>53</v>
      </c>
      <c r="B198" s="15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5">
        <v>43677</v>
      </c>
      <c r="J198" s="14" t="s">
        <v>57</v>
      </c>
      <c r="K198" s="14" t="s">
        <v>58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 x14ac:dyDescent="0.2">
      <c r="A199" s="14" t="s">
        <v>53</v>
      </c>
      <c r="B199" s="15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 x14ac:dyDescent="0.2">
      <c r="A200" s="14" t="s">
        <v>53</v>
      </c>
      <c r="B200" s="15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5">
        <v>43628</v>
      </c>
      <c r="J200" s="14" t="s">
        <v>168</v>
      </c>
      <c r="K200" s="14" t="s">
        <v>58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 x14ac:dyDescent="0.2">
      <c r="A201" s="14" t="s">
        <v>53</v>
      </c>
      <c r="B201" s="15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 x14ac:dyDescent="0.2">
      <c r="A202" s="14" t="s">
        <v>53</v>
      </c>
      <c r="B202" s="15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5">
        <v>43747</v>
      </c>
      <c r="J202" s="14" t="s">
        <v>57</v>
      </c>
      <c r="K202" s="14" t="s">
        <v>58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 x14ac:dyDescent="0.2">
      <c r="A203" s="14" t="s">
        <v>53</v>
      </c>
      <c r="B203" s="15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 x14ac:dyDescent="0.2">
      <c r="A204" s="14" t="s">
        <v>53</v>
      </c>
      <c r="B204" s="15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5">
        <v>44750</v>
      </c>
      <c r="J204" s="14" t="s">
        <v>57</v>
      </c>
      <c r="K204" s="14" t="s">
        <v>58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 x14ac:dyDescent="0.2">
      <c r="A205" s="14" t="s">
        <v>53</v>
      </c>
      <c r="B205" s="15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5">
        <v>44546</v>
      </c>
      <c r="J205" s="14" t="s">
        <v>57</v>
      </c>
      <c r="K205" s="14" t="s">
        <v>58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 x14ac:dyDescent="0.2">
      <c r="A206" s="14" t="s">
        <v>53</v>
      </c>
      <c r="B206" s="15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5">
        <v>44132</v>
      </c>
      <c r="J206" s="14" t="s">
        <v>57</v>
      </c>
      <c r="K206" s="14" t="s">
        <v>58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 x14ac:dyDescent="0.2">
      <c r="A207" s="14" t="s">
        <v>53</v>
      </c>
      <c r="B207" s="15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5">
        <v>43796</v>
      </c>
      <c r="J207" s="14" t="s">
        <v>57</v>
      </c>
      <c r="K207" s="14" t="s">
        <v>58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 x14ac:dyDescent="0.2">
      <c r="A208" s="14" t="s">
        <v>53</v>
      </c>
      <c r="B208" s="15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5">
        <v>44152</v>
      </c>
      <c r="J208" s="14" t="s">
        <v>57</v>
      </c>
      <c r="K208" s="14" t="s">
        <v>58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 x14ac:dyDescent="0.2">
      <c r="A209" s="14" t="s">
        <v>53</v>
      </c>
      <c r="B209" s="15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5">
        <v>43817</v>
      </c>
      <c r="J209" s="14" t="s">
        <v>57</v>
      </c>
      <c r="K209" s="14" t="s">
        <v>58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 x14ac:dyDescent="0.2">
      <c r="A210" s="14" t="s">
        <v>53</v>
      </c>
      <c r="B210" s="15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5">
        <v>44186</v>
      </c>
      <c r="J210" s="14" t="s">
        <v>57</v>
      </c>
      <c r="K210" s="14" t="s">
        <v>58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 x14ac:dyDescent="0.2">
      <c r="A211" s="14" t="s">
        <v>53</v>
      </c>
      <c r="B211" s="15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 x14ac:dyDescent="0.2">
      <c r="A212" s="14" t="s">
        <v>53</v>
      </c>
      <c r="B212" s="15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5">
        <v>43801</v>
      </c>
      <c r="J212" s="14" t="s">
        <v>57</v>
      </c>
      <c r="K212" s="14" t="s">
        <v>58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 x14ac:dyDescent="0.2">
      <c r="A213" s="14" t="s">
        <v>53</v>
      </c>
      <c r="B213" s="15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5">
        <v>43915</v>
      </c>
      <c r="J213" s="14" t="s">
        <v>456</v>
      </c>
      <c r="K213" s="14" t="s">
        <v>58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 x14ac:dyDescent="0.2">
      <c r="A214" s="14" t="s">
        <v>53</v>
      </c>
      <c r="B214" s="15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5">
        <v>43782</v>
      </c>
      <c r="J214" s="14" t="s">
        <v>57</v>
      </c>
      <c r="K214" s="14" t="s">
        <v>58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 x14ac:dyDescent="0.2">
      <c r="A215" s="14" t="s">
        <v>53</v>
      </c>
      <c r="B215" s="15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 x14ac:dyDescent="0.2">
      <c r="A216" s="14" t="s">
        <v>53</v>
      </c>
      <c r="B216" s="15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 x14ac:dyDescent="0.2">
      <c r="A217" s="14" t="s">
        <v>53</v>
      </c>
      <c r="B217" s="15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5">
        <v>44018</v>
      </c>
      <c r="J217" s="14" t="s">
        <v>57</v>
      </c>
      <c r="K217" s="14" t="s">
        <v>58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 x14ac:dyDescent="0.2">
      <c r="A218" s="14" t="s">
        <v>53</v>
      </c>
      <c r="B218" s="15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 x14ac:dyDescent="0.2">
      <c r="A219" s="14" t="s">
        <v>53</v>
      </c>
      <c r="B219" s="15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5">
        <v>43957</v>
      </c>
      <c r="J219" s="14" t="s">
        <v>57</v>
      </c>
      <c r="K219" s="14" t="s">
        <v>58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 x14ac:dyDescent="0.2">
      <c r="A220" s="14" t="s">
        <v>53</v>
      </c>
      <c r="B220" s="15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 x14ac:dyDescent="0.2">
      <c r="A221" s="14" t="s">
        <v>53</v>
      </c>
      <c r="B221" s="15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 x14ac:dyDescent="0.2">
      <c r="A222" s="14" t="s">
        <v>53</v>
      </c>
      <c r="B222" s="15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5">
        <v>43815</v>
      </c>
      <c r="J222" s="14" t="s">
        <v>57</v>
      </c>
      <c r="K222" s="14" t="s">
        <v>58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 x14ac:dyDescent="0.2">
      <c r="A223" s="14" t="s">
        <v>53</v>
      </c>
      <c r="B223" s="15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5">
        <v>43977</v>
      </c>
      <c r="J223" s="14" t="s">
        <v>57</v>
      </c>
      <c r="K223" s="14" t="s">
        <v>58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 x14ac:dyDescent="0.2">
      <c r="A224" s="14" t="s">
        <v>53</v>
      </c>
      <c r="B224" s="15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 x14ac:dyDescent="0.2">
      <c r="A225" s="14" t="s">
        <v>53</v>
      </c>
      <c r="B225" s="15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5">
        <v>44295</v>
      </c>
      <c r="J225" s="14" t="s">
        <v>57</v>
      </c>
      <c r="K225" s="14" t="s">
        <v>58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 x14ac:dyDescent="0.2">
      <c r="A226" s="14" t="s">
        <v>53</v>
      </c>
      <c r="B226" s="15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5">
        <v>44182</v>
      </c>
      <c r="J226" s="14" t="s">
        <v>57</v>
      </c>
      <c r="K226" s="14" t="s">
        <v>58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 x14ac:dyDescent="0.2">
      <c r="A227" s="14" t="s">
        <v>53</v>
      </c>
      <c r="B227" s="15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5">
        <v>44404</v>
      </c>
      <c r="J227" s="14" t="s">
        <v>57</v>
      </c>
      <c r="K227" s="14" t="s">
        <v>58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 x14ac:dyDescent="0.2">
      <c r="A228" s="14" t="s">
        <v>53</v>
      </c>
      <c r="B228" s="15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5">
        <v>44183</v>
      </c>
      <c r="J228" s="14" t="s">
        <v>57</v>
      </c>
      <c r="K228" s="14" t="s">
        <v>58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 x14ac:dyDescent="0.2">
      <c r="A229" s="14" t="s">
        <v>53</v>
      </c>
      <c r="B229" s="15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5">
        <v>44467</v>
      </c>
      <c r="J229" s="14" t="s">
        <v>57</v>
      </c>
      <c r="K229" s="14" t="s">
        <v>58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 x14ac:dyDescent="0.2">
      <c r="A230" s="14" t="s">
        <v>53</v>
      </c>
      <c r="B230" s="15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5">
        <v>43747</v>
      </c>
      <c r="J230" s="14" t="s">
        <v>57</v>
      </c>
      <c r="K230" s="14" t="s">
        <v>58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 x14ac:dyDescent="0.2">
      <c r="A231" s="14" t="s">
        <v>53</v>
      </c>
      <c r="B231" s="15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 x14ac:dyDescent="0.2">
      <c r="A232" s="14" t="s">
        <v>53</v>
      </c>
      <c r="B232" s="15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 x14ac:dyDescent="0.2">
      <c r="A233" s="14" t="s">
        <v>53</v>
      </c>
      <c r="B233" s="15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5">
        <v>43922</v>
      </c>
      <c r="J233" s="14" t="s">
        <v>57</v>
      </c>
      <c r="K233" s="14" t="s">
        <v>58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 x14ac:dyDescent="0.2">
      <c r="A234" s="14" t="s">
        <v>53</v>
      </c>
      <c r="B234" s="15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5">
        <v>44166</v>
      </c>
      <c r="J234" s="14" t="s">
        <v>57</v>
      </c>
      <c r="K234" s="1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 x14ac:dyDescent="0.2">
      <c r="A235" s="14" t="s">
        <v>53</v>
      </c>
      <c r="B235" s="15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5">
        <v>43921</v>
      </c>
      <c r="J235" s="14" t="s">
        <v>57</v>
      </c>
      <c r="K235" s="14" t="s">
        <v>58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 x14ac:dyDescent="0.2">
      <c r="A236" s="14" t="s">
        <v>53</v>
      </c>
      <c r="B236" s="15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5">
        <v>44180</v>
      </c>
      <c r="J236" s="14" t="s">
        <v>168</v>
      </c>
      <c r="K236" s="14" t="s">
        <v>58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 x14ac:dyDescent="0.2">
      <c r="A237" s="14" t="s">
        <v>53</v>
      </c>
      <c r="B237" s="15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5">
        <v>43950</v>
      </c>
      <c r="J237" s="14" t="s">
        <v>57</v>
      </c>
      <c r="K237" s="14" t="s">
        <v>58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 x14ac:dyDescent="0.2">
      <c r="A238" s="14" t="s">
        <v>53</v>
      </c>
      <c r="B238" s="15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5">
        <v>44475</v>
      </c>
      <c r="J238" s="14" t="s">
        <v>57</v>
      </c>
      <c r="K238" s="14" t="s">
        <v>58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 x14ac:dyDescent="0.2">
      <c r="A239" s="14" t="s">
        <v>53</v>
      </c>
      <c r="B239" s="15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 x14ac:dyDescent="0.2">
      <c r="A240" s="14" t="s">
        <v>53</v>
      </c>
      <c r="B240" s="15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5">
        <v>44250</v>
      </c>
      <c r="J240" s="14" t="s">
        <v>57</v>
      </c>
      <c r="K240" s="14" t="s">
        <v>58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 x14ac:dyDescent="0.2">
      <c r="A241" s="14" t="s">
        <v>53</v>
      </c>
      <c r="B241" s="15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5">
        <v>44299</v>
      </c>
      <c r="J241" s="14" t="s">
        <v>57</v>
      </c>
      <c r="K241" s="14" t="s">
        <v>58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 x14ac:dyDescent="0.2">
      <c r="A242" s="14" t="s">
        <v>53</v>
      </c>
      <c r="B242" s="15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5">
        <v>44117</v>
      </c>
      <c r="J242" s="14" t="s">
        <v>57</v>
      </c>
      <c r="K242" s="14" t="s">
        <v>58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 x14ac:dyDescent="0.2">
      <c r="A243" s="14" t="s">
        <v>53</v>
      </c>
      <c r="B243" s="15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5">
        <v>44379</v>
      </c>
      <c r="J243" s="14" t="s">
        <v>57</v>
      </c>
      <c r="K243" s="14" t="s">
        <v>58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 x14ac:dyDescent="0.2">
      <c r="A244" s="14" t="s">
        <v>53</v>
      </c>
      <c r="B244" s="15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5">
        <v>44321</v>
      </c>
      <c r="J244" s="14" t="s">
        <v>57</v>
      </c>
      <c r="K244" s="14" t="s">
        <v>58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 x14ac:dyDescent="0.2">
      <c r="A245" s="14" t="s">
        <v>53</v>
      </c>
      <c r="B245" s="15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5">
        <v>44349</v>
      </c>
      <c r="J245" s="14" t="s">
        <v>57</v>
      </c>
      <c r="K245" s="14" t="s">
        <v>58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 x14ac:dyDescent="0.2">
      <c r="A246" s="14" t="s">
        <v>53</v>
      </c>
      <c r="B246" s="15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 x14ac:dyDescent="0.2">
      <c r="A247" s="14" t="s">
        <v>53</v>
      </c>
      <c r="B247" s="15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 x14ac:dyDescent="0.2">
      <c r="A248" s="14" t="s">
        <v>53</v>
      </c>
      <c r="B248" s="15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5">
        <v>44267</v>
      </c>
      <c r="J248" s="14" t="s">
        <v>57</v>
      </c>
      <c r="K248" s="14" t="s">
        <v>58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 x14ac:dyDescent="0.2">
      <c r="A249" s="14" t="s">
        <v>53</v>
      </c>
      <c r="B249" s="15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 x14ac:dyDescent="0.2">
      <c r="A250" s="14" t="s">
        <v>53</v>
      </c>
      <c r="B250" s="15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5">
        <v>44278</v>
      </c>
      <c r="J250" s="14" t="s">
        <v>57</v>
      </c>
      <c r="K250" s="14" t="s">
        <v>58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 x14ac:dyDescent="0.2">
      <c r="A251" s="14" t="s">
        <v>53</v>
      </c>
      <c r="B251" s="15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5">
        <v>44314</v>
      </c>
      <c r="J251" s="14" t="s">
        <v>57</v>
      </c>
      <c r="K251" s="14" t="s">
        <v>58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 x14ac:dyDescent="0.2">
      <c r="A252" s="14" t="s">
        <v>53</v>
      </c>
      <c r="B252" s="15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 x14ac:dyDescent="0.2">
      <c r="A253" s="14" t="s">
        <v>53</v>
      </c>
      <c r="B253" s="15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5">
        <v>44272</v>
      </c>
      <c r="J253" s="14" t="s">
        <v>57</v>
      </c>
      <c r="K253" s="14" t="s">
        <v>58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 x14ac:dyDescent="0.2">
      <c r="A254" s="14" t="s">
        <v>53</v>
      </c>
      <c r="B254" s="15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 x14ac:dyDescent="0.2">
      <c r="A255" s="14" t="s">
        <v>53</v>
      </c>
      <c r="B255" s="15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5">
        <v>44550</v>
      </c>
      <c r="J255" s="14" t="s">
        <v>57</v>
      </c>
      <c r="K255" s="14" t="s">
        <v>58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 x14ac:dyDescent="0.2">
      <c r="A256" s="14" t="s">
        <v>53</v>
      </c>
      <c r="B256" s="15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 x14ac:dyDescent="0.2">
      <c r="A257" s="14" t="s">
        <v>53</v>
      </c>
      <c r="B257" s="15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5">
        <v>44657</v>
      </c>
      <c r="J257" s="14" t="s">
        <v>57</v>
      </c>
      <c r="K257" s="14" t="s">
        <v>58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 x14ac:dyDescent="0.2">
      <c r="A258" s="14" t="s">
        <v>53</v>
      </c>
      <c r="B258" s="15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5">
        <v>44375</v>
      </c>
      <c r="J258" s="14" t="s">
        <v>57</v>
      </c>
      <c r="K258" s="14" t="s">
        <v>58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 x14ac:dyDescent="0.2">
      <c r="A259" s="14" t="s">
        <v>53</v>
      </c>
      <c r="B259" s="15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5">
        <v>44545</v>
      </c>
      <c r="J259" s="14" t="s">
        <v>57</v>
      </c>
      <c r="K259" s="14" t="s">
        <v>58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 x14ac:dyDescent="0.2">
      <c r="A260" s="14" t="s">
        <v>541</v>
      </c>
      <c r="B260" s="15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5">
        <v>44650</v>
      </c>
      <c r="J260" s="14" t="s">
        <v>456</v>
      </c>
      <c r="K260" s="14" t="s">
        <v>58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 x14ac:dyDescent="0.2">
      <c r="A261" s="14" t="s">
        <v>541</v>
      </c>
      <c r="B261" s="15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5">
        <v>44110</v>
      </c>
      <c r="J261" s="14" t="s">
        <v>456</v>
      </c>
      <c r="K261" s="14" t="s">
        <v>58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 x14ac:dyDescent="0.2">
      <c r="A262" s="14" t="s">
        <v>541</v>
      </c>
      <c r="B262" s="15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5">
        <v>44386</v>
      </c>
      <c r="J262" s="14" t="s">
        <v>57</v>
      </c>
      <c r="K262" s="14" t="s">
        <v>58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 x14ac:dyDescent="0.2">
      <c r="A263" s="14" t="s">
        <v>541</v>
      </c>
      <c r="B263" s="15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5">
        <v>44253</v>
      </c>
      <c r="J263" s="14" t="s">
        <v>57</v>
      </c>
      <c r="K263" s="14" t="s">
        <v>58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 x14ac:dyDescent="0.2">
      <c r="A264" s="14" t="s">
        <v>541</v>
      </c>
      <c r="B264" s="15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5">
        <v>44433</v>
      </c>
      <c r="J264" s="14" t="s">
        <v>456</v>
      </c>
      <c r="K264" s="14" t="s">
        <v>58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 x14ac:dyDescent="0.2">
      <c r="A265" s="14" t="s">
        <v>541</v>
      </c>
      <c r="B265" s="15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5">
        <v>44455</v>
      </c>
      <c r="J265" s="14" t="s">
        <v>456</v>
      </c>
      <c r="K265" s="14" t="s">
        <v>58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 x14ac:dyDescent="0.2">
      <c r="A266" s="14" t="s">
        <v>541</v>
      </c>
      <c r="B266" s="15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5">
        <v>44641</v>
      </c>
      <c r="J266" s="14" t="s">
        <v>57</v>
      </c>
      <c r="K266" s="14" t="s">
        <v>58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 x14ac:dyDescent="0.2">
      <c r="A267" s="14" t="s">
        <v>541</v>
      </c>
      <c r="B267" s="15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5">
        <v>44307</v>
      </c>
      <c r="J267" s="14" t="s">
        <v>456</v>
      </c>
      <c r="K267" s="14" t="s">
        <v>58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 x14ac:dyDescent="0.2">
      <c r="A268" s="14" t="s">
        <v>541</v>
      </c>
      <c r="B268" s="15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 x14ac:dyDescent="0.2">
      <c r="A269" s="14" t="s">
        <v>541</v>
      </c>
      <c r="B269" s="15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5">
        <v>44181</v>
      </c>
      <c r="J269" s="14" t="s">
        <v>57</v>
      </c>
      <c r="K269" s="14" t="s">
        <v>58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 x14ac:dyDescent="0.2">
      <c r="A270" s="14" t="s">
        <v>541</v>
      </c>
      <c r="B270" s="15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5">
        <v>44390</v>
      </c>
      <c r="J270" s="14" t="s">
        <v>456</v>
      </c>
      <c r="K270" s="14" t="s">
        <v>58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 x14ac:dyDescent="0.2">
      <c r="A271" s="14" t="s">
        <v>541</v>
      </c>
      <c r="B271" s="15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5">
        <v>44253</v>
      </c>
      <c r="J271" s="14" t="s">
        <v>456</v>
      </c>
      <c r="K271" s="14" t="s">
        <v>58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 x14ac:dyDescent="0.2">
      <c r="A272" s="14" t="s">
        <v>541</v>
      </c>
      <c r="B272" s="15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5">
        <v>44349</v>
      </c>
      <c r="J272" s="14" t="s">
        <v>57</v>
      </c>
      <c r="K272" s="14" t="s">
        <v>58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 x14ac:dyDescent="0.2">
      <c r="A273" s="14" t="s">
        <v>541</v>
      </c>
      <c r="B273" s="15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5">
        <v>44259</v>
      </c>
      <c r="J273" s="14" t="s">
        <v>57</v>
      </c>
      <c r="K273" s="14" t="s">
        <v>58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 x14ac:dyDescent="0.2">
      <c r="A274" s="14" t="s">
        <v>541</v>
      </c>
      <c r="B274" s="15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5">
        <v>44160</v>
      </c>
      <c r="J274" s="14" t="s">
        <v>57</v>
      </c>
      <c r="K274" s="14" t="s">
        <v>58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 x14ac:dyDescent="0.2">
      <c r="A275" s="14" t="s">
        <v>541</v>
      </c>
      <c r="B275" s="15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 x14ac:dyDescent="0.2">
      <c r="A276" s="14" t="s">
        <v>541</v>
      </c>
      <c r="B276" s="15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5">
        <v>44378</v>
      </c>
      <c r="J276" s="14" t="s">
        <v>57</v>
      </c>
      <c r="K276" s="14" t="s">
        <v>58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 x14ac:dyDescent="0.2">
      <c r="A277" s="14" t="s">
        <v>541</v>
      </c>
      <c r="B277" s="15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5">
        <v>44679</v>
      </c>
      <c r="J277" s="14" t="s">
        <v>57</v>
      </c>
      <c r="K277" s="14" t="s">
        <v>58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 x14ac:dyDescent="0.2">
      <c r="A278" s="14" t="s">
        <v>541</v>
      </c>
      <c r="B278" s="15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25" t="s">
        <v>2</v>
      </c>
      <c r="I278" s="15">
        <v>44900</v>
      </c>
      <c r="J278" s="14" t="s">
        <v>57</v>
      </c>
      <c r="K278" s="14" t="s">
        <v>58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 x14ac:dyDescent="0.2">
      <c r="A279" s="14" t="s">
        <v>541</v>
      </c>
      <c r="B279" s="15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 x14ac:dyDescent="0.2">
      <c r="A280" s="14" t="s">
        <v>541</v>
      </c>
      <c r="B280" s="15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5">
        <v>44896</v>
      </c>
      <c r="J280" s="14" t="s">
        <v>456</v>
      </c>
      <c r="K280" s="14" t="s">
        <v>58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 x14ac:dyDescent="0.2">
      <c r="A281" s="14" t="s">
        <v>541</v>
      </c>
      <c r="B281" s="15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5">
        <v>44895</v>
      </c>
      <c r="J281" s="14" t="s">
        <v>57</v>
      </c>
      <c r="K281" s="14" t="s">
        <v>58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 x14ac:dyDescent="0.2">
      <c r="A282" s="14" t="s">
        <v>541</v>
      </c>
      <c r="B282" s="15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32" t="s">
        <v>2</v>
      </c>
      <c r="I282" s="15">
        <v>44984</v>
      </c>
      <c r="J282" s="14" t="s">
        <v>456</v>
      </c>
      <c r="K282" s="14" t="s">
        <v>58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 x14ac:dyDescent="0.2">
      <c r="A283" s="14" t="s">
        <v>541</v>
      </c>
      <c r="B283" s="15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 x14ac:dyDescent="0.2">
      <c r="A284" s="14" t="s">
        <v>541</v>
      </c>
      <c r="B284" s="15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5">
        <v>44860</v>
      </c>
      <c r="J284" s="14" t="s">
        <v>456</v>
      </c>
      <c r="K284" s="14" t="s">
        <v>58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 x14ac:dyDescent="0.2">
      <c r="A285" s="14" t="s">
        <v>53</v>
      </c>
      <c r="B285" s="15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 x14ac:dyDescent="0.2">
      <c r="A286" s="14" t="s">
        <v>53</v>
      </c>
      <c r="B286" s="15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5">
        <v>44545</v>
      </c>
      <c r="J286" s="14" t="s">
        <v>127</v>
      </c>
      <c r="K286" s="14" t="s">
        <v>58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 x14ac:dyDescent="0.2">
      <c r="A287" s="14" t="s">
        <v>53</v>
      </c>
      <c r="B287" s="15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 x14ac:dyDescent="0.2">
      <c r="A288" s="14" t="s">
        <v>541</v>
      </c>
      <c r="B288" s="15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5"/>
      <c r="J288" s="14" t="s">
        <v>57</v>
      </c>
      <c r="K288" s="14" t="s">
        <v>58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 x14ac:dyDescent="0.2">
      <c r="A289" s="14" t="s">
        <v>541</v>
      </c>
      <c r="B289" s="15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5">
        <v>44659</v>
      </c>
      <c r="J289" s="14" t="s">
        <v>57</v>
      </c>
      <c r="K289" s="14" t="s">
        <v>58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 x14ac:dyDescent="0.2">
      <c r="A290" s="14" t="s">
        <v>541</v>
      </c>
      <c r="B290" s="15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5">
        <v>44131</v>
      </c>
      <c r="J290" s="14" t="s">
        <v>57</v>
      </c>
      <c r="K290" s="14" t="s">
        <v>58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 x14ac:dyDescent="0.2">
      <c r="A291" s="14" t="s">
        <v>541</v>
      </c>
      <c r="B291" s="15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5">
        <v>44460</v>
      </c>
      <c r="J291" s="14" t="s">
        <v>57</v>
      </c>
      <c r="K291" s="14" t="s">
        <v>58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 x14ac:dyDescent="0.2">
      <c r="A292" s="14" t="s">
        <v>53</v>
      </c>
      <c r="B292" s="15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 x14ac:dyDescent="0.2">
      <c r="A293" s="14" t="s">
        <v>541</v>
      </c>
      <c r="B293" s="15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5">
        <v>44404</v>
      </c>
      <c r="J293" s="14" t="s">
        <v>57</v>
      </c>
      <c r="K293" s="14" t="s">
        <v>58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 x14ac:dyDescent="0.2">
      <c r="A294" s="14" t="s">
        <v>541</v>
      </c>
      <c r="B294" s="15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 x14ac:dyDescent="0.2">
      <c r="A295" s="14" t="s">
        <v>541</v>
      </c>
      <c r="B295" s="15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5">
        <v>44104</v>
      </c>
      <c r="J295" s="14" t="s">
        <v>57</v>
      </c>
      <c r="K295" s="14" t="s">
        <v>58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 x14ac:dyDescent="0.2">
      <c r="A296" s="14" t="s">
        <v>541</v>
      </c>
      <c r="B296" s="15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5">
        <v>44182</v>
      </c>
      <c r="J296" s="14" t="s">
        <v>57</v>
      </c>
      <c r="K296" s="14" t="s">
        <v>58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 x14ac:dyDescent="0.2">
      <c r="A297" s="14" t="s">
        <v>541</v>
      </c>
      <c r="B297" s="15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5">
        <v>44474</v>
      </c>
      <c r="J297" s="14" t="s">
        <v>618</v>
      </c>
      <c r="K297" s="14" t="s">
        <v>58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 x14ac:dyDescent="0.2">
      <c r="A298" s="14" t="s">
        <v>541</v>
      </c>
      <c r="B298" s="15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 x14ac:dyDescent="0.2">
      <c r="A299" s="14" t="s">
        <v>53</v>
      </c>
      <c r="B299" s="15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 x14ac:dyDescent="0.2">
      <c r="A300" s="14" t="s">
        <v>53</v>
      </c>
      <c r="B300" s="15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 x14ac:dyDescent="0.2">
      <c r="A301" s="14" t="s">
        <v>53</v>
      </c>
      <c r="B301" s="15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 x14ac:dyDescent="0.2">
      <c r="A302" s="14" t="s">
        <v>53</v>
      </c>
      <c r="B302" s="15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5">
        <v>44529</v>
      </c>
      <c r="J302" s="14" t="s">
        <v>57</v>
      </c>
      <c r="K302" s="14" t="s">
        <v>58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 x14ac:dyDescent="0.2">
      <c r="A303" s="14" t="s">
        <v>53</v>
      </c>
      <c r="B303" s="15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 x14ac:dyDescent="0.2">
      <c r="A304" s="14" t="s">
        <v>53</v>
      </c>
      <c r="B304" s="15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5">
        <v>44342</v>
      </c>
      <c r="J304" s="14" t="s">
        <v>57</v>
      </c>
      <c r="K304" s="14" t="s">
        <v>58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 x14ac:dyDescent="0.2">
      <c r="A305" s="14" t="s">
        <v>53</v>
      </c>
      <c r="B305" s="15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 x14ac:dyDescent="0.2">
      <c r="A306" s="14" t="s">
        <v>53</v>
      </c>
      <c r="B306" s="15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5">
        <v>44817</v>
      </c>
      <c r="J306" s="14" t="s">
        <v>57</v>
      </c>
      <c r="K306" s="14" t="s">
        <v>58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 x14ac:dyDescent="0.2">
      <c r="A307" s="14" t="s">
        <v>53</v>
      </c>
      <c r="B307" s="15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 x14ac:dyDescent="0.2">
      <c r="A308" s="14" t="s">
        <v>53</v>
      </c>
      <c r="B308" s="15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 x14ac:dyDescent="0.2">
      <c r="A309" s="14" t="s">
        <v>53</v>
      </c>
      <c r="B309" s="15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 x14ac:dyDescent="0.2">
      <c r="A310" s="14" t="s">
        <v>53</v>
      </c>
      <c r="B310" s="15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 x14ac:dyDescent="0.2">
      <c r="A311" s="14" t="s">
        <v>53</v>
      </c>
      <c r="B311" s="15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5">
        <v>44426</v>
      </c>
      <c r="J311" s="14" t="s">
        <v>57</v>
      </c>
      <c r="K311" s="14" t="s">
        <v>58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 x14ac:dyDescent="0.2">
      <c r="A312" s="14" t="s">
        <v>541</v>
      </c>
      <c r="B312" s="15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 x14ac:dyDescent="0.2">
      <c r="A313" s="14" t="s">
        <v>541</v>
      </c>
      <c r="B313" s="15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 x14ac:dyDescent="0.2">
      <c r="A314" s="14" t="s">
        <v>541</v>
      </c>
      <c r="B314" s="15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 x14ac:dyDescent="0.2">
      <c r="A315" s="14" t="s">
        <v>541</v>
      </c>
      <c r="B315" s="15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 x14ac:dyDescent="0.2">
      <c r="A316" s="14" t="s">
        <v>53</v>
      </c>
      <c r="B316" s="15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 x14ac:dyDescent="0.2">
      <c r="A317" s="14" t="s">
        <v>53</v>
      </c>
      <c r="B317" s="15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 x14ac:dyDescent="0.2">
      <c r="A318" s="14" t="s">
        <v>53</v>
      </c>
      <c r="B318" s="15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 x14ac:dyDescent="0.2">
      <c r="A319" s="14" t="s">
        <v>53</v>
      </c>
      <c r="B319" s="15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 x14ac:dyDescent="0.2">
      <c r="A320" s="14" t="s">
        <v>53</v>
      </c>
      <c r="B320" s="15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 x14ac:dyDescent="0.2">
      <c r="A321" s="14" t="s">
        <v>53</v>
      </c>
      <c r="B321" s="15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5">
        <v>44865</v>
      </c>
      <c r="J321" s="14" t="s">
        <v>57</v>
      </c>
      <c r="K321" s="14" t="s">
        <v>58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 x14ac:dyDescent="0.2">
      <c r="A322" s="14" t="s">
        <v>53</v>
      </c>
      <c r="B322" s="15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 x14ac:dyDescent="0.2">
      <c r="A323" s="14" t="s">
        <v>53</v>
      </c>
      <c r="B323" s="15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 x14ac:dyDescent="0.2">
      <c r="A324" s="14" t="s">
        <v>53</v>
      </c>
      <c r="B324" s="15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 x14ac:dyDescent="0.2">
      <c r="A325" s="14" t="s">
        <v>53</v>
      </c>
      <c r="B325" s="15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 x14ac:dyDescent="0.2">
      <c r="A326" s="14" t="s">
        <v>53</v>
      </c>
      <c r="B326" s="15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 x14ac:dyDescent="0.2">
      <c r="A327" s="14" t="s">
        <v>53</v>
      </c>
      <c r="B327" s="15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 x14ac:dyDescent="0.2">
      <c r="A328" s="14" t="s">
        <v>53</v>
      </c>
      <c r="B328" s="15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 x14ac:dyDescent="0.2">
      <c r="A329" s="14" t="s">
        <v>53</v>
      </c>
      <c r="B329" s="15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 x14ac:dyDescent="0.2">
      <c r="A330" s="14" t="s">
        <v>53</v>
      </c>
      <c r="B330" s="15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5">
        <v>44658</v>
      </c>
      <c r="J330" s="14" t="s">
        <v>57</v>
      </c>
      <c r="K330" s="14" t="s">
        <v>58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 x14ac:dyDescent="0.2">
      <c r="A331" s="14" t="s">
        <v>53</v>
      </c>
      <c r="B331" s="15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5">
        <v>44662</v>
      </c>
      <c r="J331" s="14" t="s">
        <v>57</v>
      </c>
      <c r="K331" s="14" t="s">
        <v>58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 x14ac:dyDescent="0.2">
      <c r="A332" s="14" t="s">
        <v>53</v>
      </c>
      <c r="B332" s="15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14" t="s">
        <v>1</v>
      </c>
      <c r="I332" s="14"/>
      <c r="J332" s="14" t="s">
        <v>57</v>
      </c>
      <c r="K332" s="14" t="s">
        <v>58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 x14ac:dyDescent="0.2">
      <c r="A333" s="14" t="s">
        <v>53</v>
      </c>
      <c r="B333" s="15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5">
        <v>44662</v>
      </c>
      <c r="J333" s="14" t="s">
        <v>57</v>
      </c>
      <c r="K333" s="14" t="s">
        <v>58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 x14ac:dyDescent="0.2">
      <c r="A334" s="14" t="s">
        <v>53</v>
      </c>
      <c r="B334" s="15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5">
        <v>44552</v>
      </c>
      <c r="J334" s="14" t="s">
        <v>57</v>
      </c>
      <c r="K334" s="14" t="s">
        <v>58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 x14ac:dyDescent="0.2">
      <c r="A335" s="14" t="s">
        <v>53</v>
      </c>
      <c r="B335" s="15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5">
        <v>44679</v>
      </c>
      <c r="J335" s="14" t="s">
        <v>57</v>
      </c>
      <c r="K335" s="14" t="s">
        <v>58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 x14ac:dyDescent="0.2">
      <c r="A336" s="14" t="s">
        <v>53</v>
      </c>
      <c r="B336" s="15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5">
        <v>44733</v>
      </c>
      <c r="J336" s="14" t="s">
        <v>243</v>
      </c>
      <c r="K336" s="14" t="s">
        <v>58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 x14ac:dyDescent="0.2">
      <c r="A337" s="14" t="s">
        <v>53</v>
      </c>
      <c r="B337" s="15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5">
        <v>44642</v>
      </c>
      <c r="J337" s="14" t="s">
        <v>57</v>
      </c>
      <c r="K337" s="14" t="s">
        <v>58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 x14ac:dyDescent="0.2">
      <c r="A338" s="14" t="s">
        <v>53</v>
      </c>
      <c r="B338" s="15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23" t="s">
        <v>4</v>
      </c>
      <c r="I338" s="14"/>
      <c r="J338" s="14" t="s">
        <v>57</v>
      </c>
      <c r="K338" s="14" t="s">
        <v>58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 x14ac:dyDescent="0.2">
      <c r="A339" s="14" t="s">
        <v>53</v>
      </c>
      <c r="B339" s="15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 x14ac:dyDescent="0.2">
      <c r="A340" s="14" t="s">
        <v>53</v>
      </c>
      <c r="B340" s="15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1</v>
      </c>
      <c r="I340" s="14"/>
      <c r="J340" s="14" t="s">
        <v>57</v>
      </c>
      <c r="K340" s="14" t="s">
        <v>58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 x14ac:dyDescent="0.2">
      <c r="A341" s="14" t="s">
        <v>53</v>
      </c>
      <c r="B341" s="15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5">
        <v>44775</v>
      </c>
      <c r="J341" s="14" t="s">
        <v>673</v>
      </c>
      <c r="K341" s="14" t="s">
        <v>58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 x14ac:dyDescent="0.2">
      <c r="A342" s="14" t="s">
        <v>53</v>
      </c>
      <c r="B342" s="15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 x14ac:dyDescent="0.2">
      <c r="A343" s="14" t="s">
        <v>53</v>
      </c>
      <c r="B343" s="15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 x14ac:dyDescent="0.2">
      <c r="A344" s="14" t="s">
        <v>53</v>
      </c>
      <c r="B344" s="15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28" t="s">
        <v>1</v>
      </c>
      <c r="I344" s="14"/>
      <c r="J344" s="14" t="s">
        <v>684</v>
      </c>
      <c r="K344" s="14" t="s">
        <v>58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 x14ac:dyDescent="0.2">
      <c r="A345" s="14" t="s">
        <v>53</v>
      </c>
      <c r="B345" s="15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 x14ac:dyDescent="0.2">
      <c r="A346" s="14" t="s">
        <v>53</v>
      </c>
      <c r="B346" s="15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 x14ac:dyDescent="0.2">
      <c r="A347" s="14" t="s">
        <v>53</v>
      </c>
      <c r="B347" s="15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 x14ac:dyDescent="0.2">
      <c r="A348" s="14" t="s">
        <v>53</v>
      </c>
      <c r="B348" s="15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 x14ac:dyDescent="0.2">
      <c r="A349" s="14" t="s">
        <v>53</v>
      </c>
      <c r="B349" s="15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 x14ac:dyDescent="0.2">
      <c r="A350" s="14" t="s">
        <v>53</v>
      </c>
      <c r="B350" s="15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 x14ac:dyDescent="0.2">
      <c r="A351" s="14" t="s">
        <v>53</v>
      </c>
      <c r="B351" s="15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5">
        <v>44788</v>
      </c>
      <c r="J351" s="14" t="s">
        <v>57</v>
      </c>
      <c r="K351" s="14" t="s">
        <v>58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 x14ac:dyDescent="0.2">
      <c r="A352" s="14" t="s">
        <v>53</v>
      </c>
      <c r="B352" s="15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5">
        <v>44706</v>
      </c>
      <c r="J352" s="14" t="s">
        <v>57</v>
      </c>
      <c r="K352" s="14" t="s">
        <v>58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 x14ac:dyDescent="0.2">
      <c r="A353" s="14" t="s">
        <v>53</v>
      </c>
      <c r="B353" s="15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 x14ac:dyDescent="0.2">
      <c r="A354" s="14" t="s">
        <v>53</v>
      </c>
      <c r="B354" s="15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 x14ac:dyDescent="0.2">
      <c r="A355" s="14" t="s">
        <v>53</v>
      </c>
      <c r="B355" s="15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 x14ac:dyDescent="0.2">
      <c r="A356" s="14" t="s">
        <v>53</v>
      </c>
      <c r="B356" s="15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 x14ac:dyDescent="0.2">
      <c r="A357" s="14" t="s">
        <v>53</v>
      </c>
      <c r="B357" s="15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 x14ac:dyDescent="0.2">
      <c r="A358" s="14" t="s">
        <v>53</v>
      </c>
      <c r="B358" s="15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26" t="s">
        <v>2</v>
      </c>
      <c r="I358" s="15">
        <v>44909</v>
      </c>
      <c r="J358" s="14" t="s">
        <v>57</v>
      </c>
      <c r="K358" s="14" t="s">
        <v>58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 x14ac:dyDescent="0.2">
      <c r="A359" s="14" t="s">
        <v>53</v>
      </c>
      <c r="B359" s="15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24" t="s">
        <v>2</v>
      </c>
      <c r="I359" s="15">
        <v>44914</v>
      </c>
      <c r="J359" s="14" t="s">
        <v>57</v>
      </c>
      <c r="K359" s="14" t="s">
        <v>58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 x14ac:dyDescent="0.2">
      <c r="A360" s="14" t="s">
        <v>53</v>
      </c>
      <c r="B360" s="15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 x14ac:dyDescent="0.2">
      <c r="A361" s="14" t="s">
        <v>53</v>
      </c>
      <c r="B361" s="15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 x14ac:dyDescent="0.2">
      <c r="A362" s="14" t="s">
        <v>53</v>
      </c>
      <c r="B362" s="15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 x14ac:dyDescent="0.2">
      <c r="A363" s="14" t="s">
        <v>53</v>
      </c>
      <c r="B363" s="15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 x14ac:dyDescent="0.2">
      <c r="A364" s="14" t="s">
        <v>53</v>
      </c>
      <c r="B364" s="15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5">
        <v>44845</v>
      </c>
      <c r="J364" s="14" t="s">
        <v>57</v>
      </c>
      <c r="K364" s="14" t="s">
        <v>58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 x14ac:dyDescent="0.2">
      <c r="A365" s="14" t="s">
        <v>53</v>
      </c>
      <c r="B365" s="15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 x14ac:dyDescent="0.2">
      <c r="A366" s="14" t="s">
        <v>53</v>
      </c>
      <c r="B366" s="15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 x14ac:dyDescent="0.2">
      <c r="A367" s="14" t="s">
        <v>53</v>
      </c>
      <c r="B367" s="15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5">
        <v>44844</v>
      </c>
      <c r="J367" s="14" t="s">
        <v>57</v>
      </c>
      <c r="K367" s="14" t="s">
        <v>58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 x14ac:dyDescent="0.2">
      <c r="A368" s="14" t="s">
        <v>53</v>
      </c>
      <c r="B368" s="15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 x14ac:dyDescent="0.2">
      <c r="A369" s="14" t="s">
        <v>53</v>
      </c>
      <c r="B369" s="15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 x14ac:dyDescent="0.2">
      <c r="A370" s="14" t="s">
        <v>53</v>
      </c>
      <c r="B370" s="15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5">
        <v>44627</v>
      </c>
      <c r="J370" s="14" t="s">
        <v>673</v>
      </c>
      <c r="K370" s="14" t="s">
        <v>58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 x14ac:dyDescent="0.2">
      <c r="A371" s="14" t="s">
        <v>53</v>
      </c>
      <c r="B371" s="15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29" t="s">
        <v>2</v>
      </c>
      <c r="I371" s="15">
        <v>44911</v>
      </c>
      <c r="J371" s="14" t="s">
        <v>456</v>
      </c>
      <c r="K371" s="14" t="s">
        <v>58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 x14ac:dyDescent="0.2">
      <c r="A372" s="14" t="s">
        <v>53</v>
      </c>
      <c r="B372" s="15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 x14ac:dyDescent="0.2">
      <c r="A373" s="14" t="s">
        <v>53</v>
      </c>
      <c r="B373" s="15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27" t="s">
        <v>2</v>
      </c>
      <c r="I373" s="15">
        <v>44911</v>
      </c>
      <c r="J373" s="14" t="s">
        <v>728</v>
      </c>
      <c r="K373" s="14" t="s">
        <v>58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 x14ac:dyDescent="0.2">
      <c r="A374" s="14" t="s">
        <v>53</v>
      </c>
      <c r="B374" s="15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5">
        <v>44732</v>
      </c>
      <c r="J374" s="14" t="s">
        <v>731</v>
      </c>
      <c r="K374" s="14" t="s">
        <v>58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 x14ac:dyDescent="0.2">
      <c r="A375" s="14" t="s">
        <v>53</v>
      </c>
      <c r="B375" s="15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5">
        <v>44697</v>
      </c>
      <c r="J375" s="14" t="s">
        <v>93</v>
      </c>
      <c r="K375" s="14" t="s">
        <v>58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 x14ac:dyDescent="0.2">
      <c r="A376" s="14" t="s">
        <v>53</v>
      </c>
      <c r="B376" s="15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 x14ac:dyDescent="0.2">
      <c r="A377" s="14" t="s">
        <v>53</v>
      </c>
      <c r="B377" s="15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 x14ac:dyDescent="0.2">
      <c r="A378" s="14" t="s">
        <v>53</v>
      </c>
      <c r="B378" s="15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 x14ac:dyDescent="0.2">
      <c r="A379" s="14" t="s">
        <v>53</v>
      </c>
      <c r="B379" s="15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 x14ac:dyDescent="0.2">
      <c r="A380" s="14" t="s">
        <v>53</v>
      </c>
      <c r="B380" s="15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 x14ac:dyDescent="0.2">
      <c r="A381" s="14" t="s">
        <v>53</v>
      </c>
      <c r="B381" s="15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 x14ac:dyDescent="0.2">
      <c r="A382" s="14" t="s">
        <v>53</v>
      </c>
      <c r="B382" s="15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 x14ac:dyDescent="0.2">
      <c r="A383" s="14" t="s">
        <v>53</v>
      </c>
      <c r="B383" s="15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5">
        <v>44861</v>
      </c>
      <c r="J383" s="14" t="s">
        <v>57</v>
      </c>
      <c r="K383" s="14" t="s">
        <v>58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 x14ac:dyDescent="0.2">
      <c r="A384" s="14" t="s">
        <v>53</v>
      </c>
      <c r="B384" s="15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 x14ac:dyDescent="0.2">
      <c r="A385" s="14" t="s">
        <v>53</v>
      </c>
      <c r="B385" s="15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 x14ac:dyDescent="0.2">
      <c r="A386" s="14" t="s">
        <v>53</v>
      </c>
      <c r="B386" s="15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5">
        <v>44637</v>
      </c>
      <c r="J386" s="14" t="s">
        <v>57</v>
      </c>
      <c r="K386" s="14" t="s">
        <v>58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 x14ac:dyDescent="0.2">
      <c r="A387" s="14" t="s">
        <v>53</v>
      </c>
      <c r="B387" s="15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 x14ac:dyDescent="0.2">
      <c r="A388" s="14" t="s">
        <v>53</v>
      </c>
      <c r="B388" s="15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 x14ac:dyDescent="0.2">
      <c r="A389" s="14" t="s">
        <v>53</v>
      </c>
      <c r="B389" s="15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 x14ac:dyDescent="0.2">
      <c r="A390" s="14" t="s">
        <v>53</v>
      </c>
      <c r="B390" s="15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5">
        <v>44887</v>
      </c>
      <c r="J390" s="14" t="s">
        <v>456</v>
      </c>
      <c r="K390" s="14" t="s">
        <v>58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 x14ac:dyDescent="0.2">
      <c r="A391" s="14" t="s">
        <v>541</v>
      </c>
      <c r="B391" s="15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5">
        <v>44886</v>
      </c>
      <c r="J391" s="14" t="s">
        <v>57</v>
      </c>
      <c r="K391" s="14" t="s">
        <v>58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 x14ac:dyDescent="0.2">
      <c r="A392" s="14" t="s">
        <v>53</v>
      </c>
      <c r="B392" s="15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 x14ac:dyDescent="0.2">
      <c r="A393" s="14" t="s">
        <v>53</v>
      </c>
      <c r="B393" s="15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 x14ac:dyDescent="0.2">
      <c r="A394" s="14" t="s">
        <v>53</v>
      </c>
      <c r="B394" s="15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 x14ac:dyDescent="0.2">
      <c r="A395" s="14" t="s">
        <v>53</v>
      </c>
      <c r="B395" s="15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 x14ac:dyDescent="0.2">
      <c r="A396" s="14" t="s">
        <v>53</v>
      </c>
      <c r="B396" s="15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 x14ac:dyDescent="0.2">
      <c r="A397" s="14" t="s">
        <v>53</v>
      </c>
      <c r="B397" s="15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 x14ac:dyDescent="0.2">
      <c r="A398" s="14" t="s">
        <v>53</v>
      </c>
      <c r="B398" s="15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 x14ac:dyDescent="0.2">
      <c r="A399" s="14" t="s">
        <v>53</v>
      </c>
      <c r="B399" s="15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 x14ac:dyDescent="0.2">
      <c r="A400" s="14" t="s">
        <v>53</v>
      </c>
      <c r="B400" s="15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22" t="s">
        <v>2</v>
      </c>
      <c r="I400" s="15">
        <v>44914</v>
      </c>
      <c r="J400" s="14" t="s">
        <v>57</v>
      </c>
      <c r="K400" s="14" t="s">
        <v>58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 x14ac:dyDescent="0.2">
      <c r="A401" s="14" t="s">
        <v>53</v>
      </c>
      <c r="B401" s="15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 x14ac:dyDescent="0.2">
      <c r="A402" s="14" t="s">
        <v>53</v>
      </c>
      <c r="B402" s="15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 x14ac:dyDescent="0.2">
      <c r="A403" s="14" t="s">
        <v>53</v>
      </c>
      <c r="B403" s="15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 x14ac:dyDescent="0.2">
      <c r="A404" s="14" t="s">
        <v>53</v>
      </c>
      <c r="B404" s="15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 x14ac:dyDescent="0.2">
      <c r="A405" s="14" t="s">
        <v>53</v>
      </c>
      <c r="B405" s="15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 x14ac:dyDescent="0.2">
      <c r="A406" s="14" t="s">
        <v>53</v>
      </c>
      <c r="B406" s="15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 x14ac:dyDescent="0.2">
      <c r="A407" s="14" t="s">
        <v>53</v>
      </c>
      <c r="B407" s="15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1</v>
      </c>
      <c r="I407" s="14"/>
      <c r="J407" s="14" t="s">
        <v>57</v>
      </c>
      <c r="K407" s="14" t="s">
        <v>58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 x14ac:dyDescent="0.2">
      <c r="A408" s="14" t="s">
        <v>53</v>
      </c>
      <c r="B408" s="15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 x14ac:dyDescent="0.2">
      <c r="A409" s="14" t="s">
        <v>53</v>
      </c>
      <c r="B409" s="15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 x14ac:dyDescent="0.2">
      <c r="A410" s="14" t="s">
        <v>53</v>
      </c>
      <c r="B410" s="15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 x14ac:dyDescent="0.2">
      <c r="A411" s="14" t="s">
        <v>53</v>
      </c>
      <c r="B411" s="15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 x14ac:dyDescent="0.2">
      <c r="A412" s="14" t="s">
        <v>53</v>
      </c>
      <c r="B412" s="15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 x14ac:dyDescent="0.2">
      <c r="A413" s="14" t="s">
        <v>53</v>
      </c>
      <c r="B413" s="15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 x14ac:dyDescent="0.2">
      <c r="A414" s="14" t="s">
        <v>53</v>
      </c>
      <c r="B414" s="15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 x14ac:dyDescent="0.2">
      <c r="A415" s="14" t="s">
        <v>53</v>
      </c>
      <c r="B415" s="15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 x14ac:dyDescent="0.2">
      <c r="A416" s="14" t="s">
        <v>53</v>
      </c>
      <c r="B416" s="15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 x14ac:dyDescent="0.2">
      <c r="A417" s="14" t="s">
        <v>53</v>
      </c>
      <c r="B417" s="15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 x14ac:dyDescent="0.2">
      <c r="A418" s="14" t="s">
        <v>53</v>
      </c>
      <c r="B418" s="15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 x14ac:dyDescent="0.2">
      <c r="A419" s="14" t="s">
        <v>53</v>
      </c>
      <c r="B419" s="15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 x14ac:dyDescent="0.2">
      <c r="A420" s="14" t="s">
        <v>53</v>
      </c>
      <c r="B420" s="15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 x14ac:dyDescent="0.2">
      <c r="A421" s="14" t="s">
        <v>53</v>
      </c>
      <c r="B421" s="15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 x14ac:dyDescent="0.2">
      <c r="A422" s="14" t="s">
        <v>53</v>
      </c>
      <c r="B422" s="15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 x14ac:dyDescent="0.2">
      <c r="A423" s="14" t="s">
        <v>827</v>
      </c>
      <c r="B423" s="15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14" t="s">
        <v>1</v>
      </c>
      <c r="I423" s="14"/>
      <c r="J423" s="14" t="s">
        <v>731</v>
      </c>
      <c r="K423" s="14" t="s">
        <v>58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 x14ac:dyDescent="0.2">
      <c r="A424" s="14" t="s">
        <v>827</v>
      </c>
      <c r="B424" s="15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 x14ac:dyDescent="0.2">
      <c r="A425" s="14" t="s">
        <v>827</v>
      </c>
      <c r="B425" s="15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 x14ac:dyDescent="0.2">
      <c r="A426" s="14" t="s">
        <v>827</v>
      </c>
      <c r="B426" s="15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 x14ac:dyDescent="0.2">
      <c r="A427" s="14" t="s">
        <v>827</v>
      </c>
      <c r="B427" s="15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 x14ac:dyDescent="0.2">
      <c r="A428" s="14" t="s">
        <v>827</v>
      </c>
      <c r="B428" s="15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5">
        <v>44901</v>
      </c>
      <c r="J428" s="14" t="s">
        <v>731</v>
      </c>
      <c r="K428" s="14" t="s">
        <v>58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 x14ac:dyDescent="0.2">
      <c r="A429" s="14" t="s">
        <v>827</v>
      </c>
      <c r="B429" s="15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 x14ac:dyDescent="0.2">
      <c r="A430" s="14" t="s">
        <v>827</v>
      </c>
      <c r="B430" s="15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 x14ac:dyDescent="0.2">
      <c r="A431" s="14" t="s">
        <v>827</v>
      </c>
      <c r="B431" s="15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 x14ac:dyDescent="0.2">
      <c r="A432" s="14" t="s">
        <v>827</v>
      </c>
      <c r="B432" s="15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 x14ac:dyDescent="0.2">
      <c r="A433" s="14" t="s">
        <v>827</v>
      </c>
      <c r="B433" s="15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 x14ac:dyDescent="0.2">
      <c r="A434" s="14" t="s">
        <v>827</v>
      </c>
      <c r="B434" s="15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 x14ac:dyDescent="0.2">
      <c r="A435" s="14" t="s">
        <v>53</v>
      </c>
      <c r="B435" s="15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5"/>
      <c r="J435" s="14" t="s">
        <v>57</v>
      </c>
      <c r="K435" s="14" t="s">
        <v>58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 x14ac:dyDescent="0.2">
      <c r="A436" s="14" t="s">
        <v>53</v>
      </c>
      <c r="B436" s="15">
        <v>44419</v>
      </c>
      <c r="C436" s="14" t="s">
        <v>352</v>
      </c>
      <c r="D436" s="14" t="s">
        <v>513</v>
      </c>
      <c r="E436" s="14" t="s">
        <v>514</v>
      </c>
      <c r="F436" s="16" t="s">
        <v>10</v>
      </c>
      <c r="G436" s="14"/>
      <c r="H436" s="14" t="s">
        <v>1</v>
      </c>
      <c r="I436" s="14"/>
      <c r="J436" s="14" t="s">
        <v>57</v>
      </c>
      <c r="K436" s="14" t="s">
        <v>58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 x14ac:dyDescent="0.2">
      <c r="A437" s="14" t="s">
        <v>53</v>
      </c>
      <c r="B437" s="15">
        <v>44419</v>
      </c>
      <c r="C437" s="14" t="s">
        <v>352</v>
      </c>
      <c r="D437" s="14" t="s">
        <v>544</v>
      </c>
      <c r="E437" s="14" t="s">
        <v>545</v>
      </c>
      <c r="F437" s="16" t="s">
        <v>9</v>
      </c>
      <c r="G437" s="14"/>
      <c r="H437" s="14" t="s">
        <v>1</v>
      </c>
      <c r="I437" s="14"/>
      <c r="J437" s="14" t="s">
        <v>456</v>
      </c>
      <c r="K437" s="14" t="s">
        <v>58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 x14ac:dyDescent="0.2">
      <c r="A438" s="14" t="s">
        <v>53</v>
      </c>
      <c r="B438" s="15">
        <v>44419</v>
      </c>
      <c r="C438" s="14" t="s">
        <v>352</v>
      </c>
      <c r="D438" s="14" t="s">
        <v>872</v>
      </c>
      <c r="E438" s="14" t="s">
        <v>873</v>
      </c>
      <c r="F438" s="16" t="s">
        <v>18</v>
      </c>
      <c r="G438" s="14"/>
      <c r="H438" s="14" t="s">
        <v>1</v>
      </c>
      <c r="I438" s="14"/>
      <c r="J438" s="14" t="s">
        <v>57</v>
      </c>
      <c r="K438" s="14" t="s">
        <v>58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 x14ac:dyDescent="0.2">
      <c r="A439" s="14" t="s">
        <v>53</v>
      </c>
      <c r="B439" s="15">
        <v>44419</v>
      </c>
      <c r="C439" s="14" t="s">
        <v>54</v>
      </c>
      <c r="D439" s="14" t="s">
        <v>854</v>
      </c>
      <c r="E439" s="14" t="s">
        <v>855</v>
      </c>
      <c r="F439" s="16" t="s">
        <v>17</v>
      </c>
      <c r="G439" s="14"/>
      <c r="H439" s="14" t="s">
        <v>1</v>
      </c>
      <c r="I439" s="14"/>
      <c r="J439" s="14" t="s">
        <v>57</v>
      </c>
      <c r="K439" s="14" t="s">
        <v>58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 x14ac:dyDescent="0.2">
      <c r="A440" s="14" t="s">
        <v>53</v>
      </c>
      <c r="B440" s="15">
        <v>44419</v>
      </c>
      <c r="C440" s="14" t="s">
        <v>54</v>
      </c>
      <c r="D440" s="14" t="s">
        <v>878</v>
      </c>
      <c r="E440" s="14" t="s">
        <v>879</v>
      </c>
      <c r="F440" s="16" t="s">
        <v>19</v>
      </c>
      <c r="G440" s="14"/>
      <c r="H440" s="14" t="s">
        <v>1</v>
      </c>
      <c r="I440" s="14"/>
      <c r="J440" s="14" t="s">
        <v>57</v>
      </c>
      <c r="K440" s="14" t="s">
        <v>58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 x14ac:dyDescent="0.2">
      <c r="A441" s="14" t="s">
        <v>53</v>
      </c>
      <c r="B441" s="15">
        <v>44419</v>
      </c>
      <c r="C441" s="14" t="s">
        <v>54</v>
      </c>
      <c r="D441" s="14" t="s">
        <v>856</v>
      </c>
      <c r="E441" s="14" t="s">
        <v>857</v>
      </c>
      <c r="F441" s="16"/>
      <c r="G441" s="14"/>
      <c r="H441" s="14" t="s">
        <v>6</v>
      </c>
      <c r="I441" s="14"/>
      <c r="J441" s="14" t="s">
        <v>57</v>
      </c>
      <c r="K441" s="14" t="s">
        <v>58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 x14ac:dyDescent="0.2">
      <c r="A442" s="14" t="s">
        <v>53</v>
      </c>
      <c r="B442" s="15">
        <v>44419</v>
      </c>
      <c r="C442" s="14" t="s">
        <v>54</v>
      </c>
      <c r="D442" s="14" t="s">
        <v>858</v>
      </c>
      <c r="E442" s="14" t="s">
        <v>859</v>
      </c>
      <c r="F442" s="16" t="s">
        <v>17</v>
      </c>
      <c r="G442" s="14"/>
      <c r="H442" s="14" t="s">
        <v>1</v>
      </c>
      <c r="I442" s="14"/>
      <c r="J442" s="14" t="s">
        <v>57</v>
      </c>
      <c r="K442" s="14" t="s">
        <v>58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 x14ac:dyDescent="0.2">
      <c r="A443" s="14" t="s">
        <v>53</v>
      </c>
      <c r="B443" s="15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 x14ac:dyDescent="0.2">
      <c r="A444" s="14" t="s">
        <v>53</v>
      </c>
      <c r="B444" s="15">
        <v>44419</v>
      </c>
      <c r="C444" s="14" t="s">
        <v>54</v>
      </c>
      <c r="D444" s="14" t="s">
        <v>874</v>
      </c>
      <c r="E444" s="14" t="s">
        <v>875</v>
      </c>
      <c r="F444" s="16"/>
      <c r="G444" s="14"/>
      <c r="H444" s="14" t="s">
        <v>6</v>
      </c>
      <c r="I444" s="14"/>
      <c r="J444" s="14"/>
      <c r="K444" s="1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 x14ac:dyDescent="0.2">
      <c r="A445" s="14" t="s">
        <v>53</v>
      </c>
      <c r="B445" s="15">
        <v>44419</v>
      </c>
      <c r="C445" s="14" t="s">
        <v>54</v>
      </c>
      <c r="D445" s="14" t="s">
        <v>864</v>
      </c>
      <c r="E445" s="14" t="s">
        <v>865</v>
      </c>
      <c r="F445" s="16" t="s">
        <v>14</v>
      </c>
      <c r="G445" s="14"/>
      <c r="H445" s="14" t="s">
        <v>1</v>
      </c>
      <c r="I445" s="14"/>
      <c r="J445" s="14"/>
      <c r="K445" s="1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 x14ac:dyDescent="0.2">
      <c r="A446" s="14" t="s">
        <v>53</v>
      </c>
      <c r="B446" s="15">
        <v>44420</v>
      </c>
      <c r="C446" s="14" t="s">
        <v>54</v>
      </c>
      <c r="D446" s="14" t="s">
        <v>866</v>
      </c>
      <c r="E446" s="14" t="s">
        <v>867</v>
      </c>
      <c r="F446" s="16"/>
      <c r="G446" s="14"/>
      <c r="H446" s="14" t="s">
        <v>6</v>
      </c>
      <c r="I446" s="14"/>
      <c r="J446" s="14" t="s">
        <v>684</v>
      </c>
      <c r="K446" s="14" t="s">
        <v>58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 x14ac:dyDescent="0.2">
      <c r="A447" s="14" t="s">
        <v>53</v>
      </c>
      <c r="B447" s="15">
        <v>44421</v>
      </c>
      <c r="C447" s="14" t="s">
        <v>352</v>
      </c>
      <c r="D447" s="14" t="s">
        <v>880</v>
      </c>
      <c r="E447" s="14" t="s">
        <v>881</v>
      </c>
      <c r="F447" s="16" t="s">
        <v>8</v>
      </c>
      <c r="G447" s="14"/>
      <c r="H447" s="14" t="s">
        <v>1</v>
      </c>
      <c r="I447" s="14"/>
      <c r="J447" s="14" t="s">
        <v>57</v>
      </c>
      <c r="K447" s="14" t="s">
        <v>58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 x14ac:dyDescent="0.2">
      <c r="A448" s="14" t="s">
        <v>53</v>
      </c>
      <c r="B448" s="15">
        <v>44421</v>
      </c>
      <c r="C448" s="14" t="s">
        <v>54</v>
      </c>
      <c r="D448" s="14" t="s">
        <v>108</v>
      </c>
      <c r="E448" s="14" t="s">
        <v>109</v>
      </c>
      <c r="F448" s="16" t="s">
        <v>8</v>
      </c>
      <c r="G448" s="14"/>
      <c r="H448" s="14" t="s">
        <v>1</v>
      </c>
      <c r="I448" s="14"/>
      <c r="J448" s="14"/>
      <c r="K448" s="1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 x14ac:dyDescent="0.2">
      <c r="A449" s="14" t="s">
        <v>53</v>
      </c>
      <c r="B449" s="15">
        <v>44421</v>
      </c>
      <c r="C449" s="14" t="s">
        <v>54</v>
      </c>
      <c r="D449" s="14" t="s">
        <v>852</v>
      </c>
      <c r="E449" s="14" t="s">
        <v>853</v>
      </c>
      <c r="F449" s="16"/>
      <c r="G449" s="14"/>
      <c r="H449" s="14" t="s">
        <v>6</v>
      </c>
      <c r="I449" s="14"/>
      <c r="J449" s="14" t="s">
        <v>57</v>
      </c>
      <c r="K449" s="14" t="s">
        <v>58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 x14ac:dyDescent="0.2">
      <c r="A450" s="14" t="s">
        <v>53</v>
      </c>
      <c r="B450" s="15">
        <v>44421</v>
      </c>
      <c r="C450" s="14" t="s">
        <v>54</v>
      </c>
      <c r="D450" s="14" t="s">
        <v>860</v>
      </c>
      <c r="E450" s="14" t="s">
        <v>861</v>
      </c>
      <c r="F450" s="16" t="s">
        <v>9</v>
      </c>
      <c r="G450" s="14"/>
      <c r="H450" s="14" t="s">
        <v>1</v>
      </c>
      <c r="I450" s="14"/>
      <c r="J450" s="14" t="s">
        <v>57</v>
      </c>
      <c r="K450" s="14" t="s">
        <v>58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 x14ac:dyDescent="0.2">
      <c r="A451" s="14" t="s">
        <v>53</v>
      </c>
      <c r="B451" s="15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 x14ac:dyDescent="0.2">
      <c r="A452" s="14" t="s">
        <v>53</v>
      </c>
      <c r="B452" s="15">
        <v>44421</v>
      </c>
      <c r="C452" s="14" t="s">
        <v>54</v>
      </c>
      <c r="D452" s="14" t="s">
        <v>885</v>
      </c>
      <c r="E452" s="14" t="s">
        <v>886</v>
      </c>
      <c r="F452" s="16" t="s">
        <v>17</v>
      </c>
      <c r="G452" s="14"/>
      <c r="H452" s="14" t="s">
        <v>1</v>
      </c>
      <c r="I452" s="14"/>
      <c r="J452" s="14" t="s">
        <v>57</v>
      </c>
      <c r="K452" s="14" t="s">
        <v>58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 x14ac:dyDescent="0.2">
      <c r="A453" s="14" t="s">
        <v>53</v>
      </c>
      <c r="B453" s="15">
        <v>44421</v>
      </c>
      <c r="C453" s="14" t="s">
        <v>54</v>
      </c>
      <c r="D453" s="14" t="s">
        <v>862</v>
      </c>
      <c r="E453" s="14" t="s">
        <v>863</v>
      </c>
      <c r="F453" s="16"/>
      <c r="G453" s="14"/>
      <c r="H453" s="14" t="s">
        <v>6</v>
      </c>
      <c r="I453" s="14"/>
      <c r="J453" s="14" t="s">
        <v>57</v>
      </c>
      <c r="K453" s="14" t="s">
        <v>58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 x14ac:dyDescent="0.2">
      <c r="A454" s="14" t="s">
        <v>53</v>
      </c>
      <c r="B454" s="15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 x14ac:dyDescent="0.2">
      <c r="A455" s="14" t="s">
        <v>53</v>
      </c>
      <c r="B455" s="15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 x14ac:dyDescent="0.2">
      <c r="A456" s="14" t="s">
        <v>53</v>
      </c>
      <c r="B456" s="15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 x14ac:dyDescent="0.2">
      <c r="A457" s="14" t="s">
        <v>53</v>
      </c>
      <c r="B457" s="15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 x14ac:dyDescent="0.2">
      <c r="A458" s="14" t="s">
        <v>53</v>
      </c>
      <c r="B458" s="15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 x14ac:dyDescent="0.2">
      <c r="A459" s="14" t="s">
        <v>53</v>
      </c>
      <c r="B459" s="15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 x14ac:dyDescent="0.2">
      <c r="A460" s="14" t="s">
        <v>53</v>
      </c>
      <c r="B460" s="15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31" t="s">
        <v>6</v>
      </c>
      <c r="I460" s="14"/>
      <c r="J460" s="14" t="s">
        <v>57</v>
      </c>
      <c r="K460" s="14" t="s">
        <v>58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 x14ac:dyDescent="0.2">
      <c r="A461" s="14" t="s">
        <v>53</v>
      </c>
      <c r="B461" s="15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 x14ac:dyDescent="0.2">
      <c r="A462" s="14" t="s">
        <v>53</v>
      </c>
      <c r="B462" s="15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 x14ac:dyDescent="0.2">
      <c r="A463" s="14" t="s">
        <v>53</v>
      </c>
      <c r="B463" s="15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 x14ac:dyDescent="0.2">
      <c r="A464" s="14" t="s">
        <v>53</v>
      </c>
      <c r="B464" s="15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 x14ac:dyDescent="0.2">
      <c r="A465" s="14" t="s">
        <v>53</v>
      </c>
      <c r="B465" s="15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 x14ac:dyDescent="0.2">
      <c r="A466" s="14" t="s">
        <v>53</v>
      </c>
      <c r="B466" s="15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 x14ac:dyDescent="0.2">
      <c r="A467" s="14" t="s">
        <v>53</v>
      </c>
      <c r="B467" s="15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 x14ac:dyDescent="0.2">
      <c r="A468" s="14" t="s">
        <v>53</v>
      </c>
      <c r="B468" s="15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 x14ac:dyDescent="0.2">
      <c r="A469" s="14" t="s">
        <v>53</v>
      </c>
      <c r="B469" s="15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 x14ac:dyDescent="0.2">
      <c r="A470" s="14" t="s">
        <v>53</v>
      </c>
      <c r="B470" s="15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 x14ac:dyDescent="0.2">
      <c r="A471" s="14" t="s">
        <v>53</v>
      </c>
      <c r="B471" s="15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 x14ac:dyDescent="0.2">
      <c r="A472" s="14" t="s">
        <v>53</v>
      </c>
      <c r="B472" s="15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 x14ac:dyDescent="0.2">
      <c r="A473" s="14" t="s">
        <v>827</v>
      </c>
      <c r="B473" s="15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 x14ac:dyDescent="0.2">
      <c r="A474" s="14" t="s">
        <v>827</v>
      </c>
      <c r="B474" s="15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 x14ac:dyDescent="0.2">
      <c r="A475" s="14" t="s">
        <v>53</v>
      </c>
      <c r="B475" s="15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 x14ac:dyDescent="0.2">
      <c r="A476" s="14" t="s">
        <v>53</v>
      </c>
      <c r="B476" s="15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 x14ac:dyDescent="0.2">
      <c r="A477" s="14" t="s">
        <v>53</v>
      </c>
      <c r="B477" s="15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 x14ac:dyDescent="0.2">
      <c r="A478" s="14" t="s">
        <v>53</v>
      </c>
      <c r="B478" s="15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 x14ac:dyDescent="0.2">
      <c r="A479" s="14" t="s">
        <v>53</v>
      </c>
      <c r="B479" s="15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 x14ac:dyDescent="0.2">
      <c r="A480" s="14" t="s">
        <v>53</v>
      </c>
      <c r="B480" s="15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 x14ac:dyDescent="0.2">
      <c r="A481" s="14" t="s">
        <v>53</v>
      </c>
      <c r="B481" s="15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 x14ac:dyDescent="0.2">
      <c r="A482" s="14" t="s">
        <v>53</v>
      </c>
      <c r="B482" s="15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 x14ac:dyDescent="0.2">
      <c r="A483" s="19" t="s">
        <v>53</v>
      </c>
      <c r="B483" s="20">
        <v>44788</v>
      </c>
      <c r="C483" s="19" t="s">
        <v>54</v>
      </c>
      <c r="D483" s="19" t="s">
        <v>937</v>
      </c>
      <c r="E483" s="19" t="s">
        <v>956</v>
      </c>
      <c r="F483" s="19" t="s">
        <v>10</v>
      </c>
      <c r="G483" s="19"/>
      <c r="H483" s="19" t="s">
        <v>1</v>
      </c>
      <c r="I483" s="19"/>
      <c r="J483" s="19" t="s">
        <v>57</v>
      </c>
      <c r="K483" s="19" t="s">
        <v>983</v>
      </c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 x14ac:dyDescent="0.2">
      <c r="A484" s="19" t="s">
        <v>53</v>
      </c>
      <c r="B484" s="20">
        <v>44788</v>
      </c>
      <c r="C484" s="19" t="s">
        <v>54</v>
      </c>
      <c r="D484" s="19" t="s">
        <v>941</v>
      </c>
      <c r="E484" s="19" t="s">
        <v>960</v>
      </c>
      <c r="F484" s="19" t="s">
        <v>9</v>
      </c>
      <c r="G484" s="19"/>
      <c r="H484" s="19" t="s">
        <v>1</v>
      </c>
      <c r="I484" s="19"/>
      <c r="J484" s="19" t="s">
        <v>57</v>
      </c>
      <c r="K484" s="19" t="s">
        <v>983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 x14ac:dyDescent="0.2">
      <c r="A485" s="19" t="s">
        <v>53</v>
      </c>
      <c r="B485" s="20">
        <v>44788</v>
      </c>
      <c r="C485" s="19" t="s">
        <v>54</v>
      </c>
      <c r="D485" s="19" t="s">
        <v>942</v>
      </c>
      <c r="E485" s="19" t="s">
        <v>961</v>
      </c>
      <c r="F485" s="19"/>
      <c r="G485" s="19"/>
      <c r="H485" s="19" t="s">
        <v>6</v>
      </c>
      <c r="I485" s="19"/>
      <c r="J485" s="19" t="s">
        <v>57</v>
      </c>
      <c r="K485" s="19" t="s">
        <v>983</v>
      </c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 x14ac:dyDescent="0.2">
      <c r="A486" s="19" t="s">
        <v>53</v>
      </c>
      <c r="B486" s="20">
        <v>44788</v>
      </c>
      <c r="C486" s="19" t="s">
        <v>54</v>
      </c>
      <c r="D486" s="19" t="s">
        <v>943</v>
      </c>
      <c r="E486" s="19" t="s">
        <v>962</v>
      </c>
      <c r="F486" s="19" t="s">
        <v>22</v>
      </c>
      <c r="G486" s="19"/>
      <c r="H486" s="19" t="s">
        <v>6</v>
      </c>
      <c r="I486" s="19"/>
      <c r="J486" s="19" t="s">
        <v>57</v>
      </c>
      <c r="K486" s="19" t="s">
        <v>983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 x14ac:dyDescent="0.2">
      <c r="A487" s="19" t="s">
        <v>53</v>
      </c>
      <c r="B487" s="20">
        <v>44788</v>
      </c>
      <c r="C487" s="19" t="s">
        <v>54</v>
      </c>
      <c r="D487" s="19" t="s">
        <v>944</v>
      </c>
      <c r="E487" s="19" t="s">
        <v>963</v>
      </c>
      <c r="F487" s="19" t="s">
        <v>22</v>
      </c>
      <c r="G487" s="19"/>
      <c r="H487" s="19" t="s">
        <v>1</v>
      </c>
      <c r="I487" s="19"/>
      <c r="J487" s="19" t="s">
        <v>57</v>
      </c>
      <c r="K487" s="19" t="s">
        <v>983</v>
      </c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 x14ac:dyDescent="0.2">
      <c r="A488" s="19" t="s">
        <v>53</v>
      </c>
      <c r="B488" s="20">
        <v>44788</v>
      </c>
      <c r="C488" s="19" t="s">
        <v>54</v>
      </c>
      <c r="D488" s="19" t="s">
        <v>938</v>
      </c>
      <c r="E488" s="19" t="s">
        <v>957</v>
      </c>
      <c r="F488" s="19" t="s">
        <v>22</v>
      </c>
      <c r="G488" s="19"/>
      <c r="H488" s="19" t="s">
        <v>1</v>
      </c>
      <c r="I488" s="19"/>
      <c r="J488" s="19" t="s">
        <v>57</v>
      </c>
      <c r="K488" s="19" t="s">
        <v>983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 x14ac:dyDescent="0.2">
      <c r="A489" s="19" t="s">
        <v>53</v>
      </c>
      <c r="B489" s="20">
        <v>44788</v>
      </c>
      <c r="C489" s="19" t="s">
        <v>54</v>
      </c>
      <c r="D489" s="19" t="s">
        <v>945</v>
      </c>
      <c r="E489" s="19" t="s">
        <v>964</v>
      </c>
      <c r="F489" s="19" t="s">
        <v>20</v>
      </c>
      <c r="G489" s="19"/>
      <c r="H489" s="19" t="s">
        <v>982</v>
      </c>
      <c r="I489" s="19"/>
      <c r="J489" s="19" t="s">
        <v>57</v>
      </c>
      <c r="K489" s="19" t="s">
        <v>983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 x14ac:dyDescent="0.2">
      <c r="A490" s="19" t="s">
        <v>53</v>
      </c>
      <c r="B490" s="20">
        <v>44788</v>
      </c>
      <c r="C490" s="19" t="s">
        <v>54</v>
      </c>
      <c r="D490" s="19" t="s">
        <v>946</v>
      </c>
      <c r="E490" s="19" t="s">
        <v>965</v>
      </c>
      <c r="F490" s="19" t="s">
        <v>17</v>
      </c>
      <c r="G490" s="19"/>
      <c r="H490" s="19" t="s">
        <v>1</v>
      </c>
      <c r="I490" s="19"/>
      <c r="J490" s="19" t="s">
        <v>618</v>
      </c>
      <c r="K490" s="19" t="s">
        <v>983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 x14ac:dyDescent="0.2">
      <c r="A491" s="19" t="s">
        <v>53</v>
      </c>
      <c r="B491" s="20">
        <v>44788</v>
      </c>
      <c r="C491" s="19" t="s">
        <v>54</v>
      </c>
      <c r="D491" s="19" t="s">
        <v>947</v>
      </c>
      <c r="E491" s="19" t="s">
        <v>966</v>
      </c>
      <c r="F491" s="19" t="s">
        <v>18</v>
      </c>
      <c r="G491" s="19"/>
      <c r="H491" s="19" t="s">
        <v>1</v>
      </c>
      <c r="I491" s="19"/>
      <c r="J491" s="19" t="s">
        <v>168</v>
      </c>
      <c r="K491" s="19" t="s">
        <v>983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 x14ac:dyDescent="0.2">
      <c r="A492" s="19" t="s">
        <v>53</v>
      </c>
      <c r="B492" s="20">
        <v>44788</v>
      </c>
      <c r="C492" s="19" t="s">
        <v>352</v>
      </c>
      <c r="D492" s="19" t="s">
        <v>663</v>
      </c>
      <c r="E492" s="19" t="s">
        <v>971</v>
      </c>
      <c r="F492" s="19" t="s">
        <v>17</v>
      </c>
      <c r="G492" s="19"/>
      <c r="H492" s="19" t="s">
        <v>1</v>
      </c>
      <c r="I492" s="19"/>
      <c r="J492" s="19" t="s">
        <v>243</v>
      </c>
      <c r="K492" s="19" t="s">
        <v>983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 x14ac:dyDescent="0.2">
      <c r="A493" s="19" t="s">
        <v>53</v>
      </c>
      <c r="B493" s="20">
        <v>44788</v>
      </c>
      <c r="C493" s="19" t="s">
        <v>352</v>
      </c>
      <c r="D493" s="19" t="s">
        <v>952</v>
      </c>
      <c r="E493" s="19" t="s">
        <v>972</v>
      </c>
      <c r="F493" s="19" t="s">
        <v>19</v>
      </c>
      <c r="G493" s="19"/>
      <c r="H493" s="19" t="s">
        <v>1</v>
      </c>
      <c r="I493" s="19"/>
      <c r="J493" s="19" t="s">
        <v>57</v>
      </c>
      <c r="K493" s="19" t="s">
        <v>983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 x14ac:dyDescent="0.2">
      <c r="A494" s="19" t="s">
        <v>53</v>
      </c>
      <c r="B494" s="20">
        <v>44788</v>
      </c>
      <c r="C494" s="19" t="s">
        <v>54</v>
      </c>
      <c r="D494" s="19" t="s">
        <v>948</v>
      </c>
      <c r="E494" s="19" t="s">
        <v>967</v>
      </c>
      <c r="F494" s="19" t="s">
        <v>16</v>
      </c>
      <c r="G494" s="19"/>
      <c r="H494" s="19" t="s">
        <v>1</v>
      </c>
      <c r="I494" s="19"/>
      <c r="J494" s="19" t="s">
        <v>57</v>
      </c>
      <c r="K494" s="19" t="s">
        <v>983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 x14ac:dyDescent="0.2">
      <c r="A495" s="19" t="s">
        <v>53</v>
      </c>
      <c r="B495" s="20">
        <v>44788</v>
      </c>
      <c r="C495" s="19" t="s">
        <v>352</v>
      </c>
      <c r="D495" s="19" t="s">
        <v>953</v>
      </c>
      <c r="E495" s="19" t="s">
        <v>973</v>
      </c>
      <c r="F495" s="19" t="s">
        <v>12</v>
      </c>
      <c r="G495" s="19"/>
      <c r="H495" s="19" t="s">
        <v>1</v>
      </c>
      <c r="I495" s="19"/>
      <c r="J495" s="19" t="s">
        <v>57</v>
      </c>
      <c r="K495" s="19" t="s">
        <v>983</v>
      </c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 x14ac:dyDescent="0.2">
      <c r="A496" s="19" t="s">
        <v>53</v>
      </c>
      <c r="B496" s="20">
        <v>44788</v>
      </c>
      <c r="C496" s="19" t="s">
        <v>54</v>
      </c>
      <c r="D496" s="19" t="s">
        <v>744</v>
      </c>
      <c r="E496" s="19" t="s">
        <v>745</v>
      </c>
      <c r="F496" s="19" t="s">
        <v>18</v>
      </c>
      <c r="G496" s="19"/>
      <c r="H496" s="19" t="s">
        <v>1</v>
      </c>
      <c r="I496" s="19"/>
      <c r="J496" s="19" t="s">
        <v>456</v>
      </c>
      <c r="K496" s="19" t="s">
        <v>983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 x14ac:dyDescent="0.2">
      <c r="A497" s="19" t="s">
        <v>53</v>
      </c>
      <c r="B497" s="20">
        <v>44788</v>
      </c>
      <c r="C497" s="19" t="s">
        <v>352</v>
      </c>
      <c r="D497" s="19" t="s">
        <v>262</v>
      </c>
      <c r="E497" s="19" t="s">
        <v>263</v>
      </c>
      <c r="F497" s="19" t="s">
        <v>12</v>
      </c>
      <c r="G497" s="19"/>
      <c r="H497" s="19" t="s">
        <v>1</v>
      </c>
      <c r="I497" s="19"/>
      <c r="J497" s="19" t="s">
        <v>57</v>
      </c>
      <c r="K497" s="19" t="s">
        <v>983</v>
      </c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 x14ac:dyDescent="0.2">
      <c r="A498" s="19" t="s">
        <v>53</v>
      </c>
      <c r="B498" s="20">
        <v>44788</v>
      </c>
      <c r="C498" s="19" t="s">
        <v>54</v>
      </c>
      <c r="D498" s="19" t="s">
        <v>949</v>
      </c>
      <c r="E498" s="19" t="s">
        <v>968</v>
      </c>
      <c r="F498" s="19" t="s">
        <v>9</v>
      </c>
      <c r="G498" s="19"/>
      <c r="H498" s="19" t="s">
        <v>1</v>
      </c>
      <c r="I498" s="19"/>
      <c r="J498" s="19" t="s">
        <v>57</v>
      </c>
      <c r="K498" s="19" t="s">
        <v>983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 x14ac:dyDescent="0.2">
      <c r="A499" s="19" t="s">
        <v>53</v>
      </c>
      <c r="B499" s="20">
        <v>44788</v>
      </c>
      <c r="C499" s="19" t="s">
        <v>54</v>
      </c>
      <c r="D499" s="19" t="s">
        <v>950</v>
      </c>
      <c r="E499" s="19" t="s">
        <v>969</v>
      </c>
      <c r="F499" s="19" t="s">
        <v>16</v>
      </c>
      <c r="G499" s="19"/>
      <c r="H499" s="19" t="s">
        <v>1</v>
      </c>
      <c r="I499" s="19"/>
      <c r="J499" s="19" t="s">
        <v>57</v>
      </c>
      <c r="K499" s="19" t="s">
        <v>58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 x14ac:dyDescent="0.2">
      <c r="A500" s="19" t="s">
        <v>53</v>
      </c>
      <c r="B500" s="20">
        <v>44788</v>
      </c>
      <c r="C500" s="19" t="s">
        <v>54</v>
      </c>
      <c r="D500" s="19" t="s">
        <v>939</v>
      </c>
      <c r="E500" s="19" t="s">
        <v>958</v>
      </c>
      <c r="F500" s="19" t="s">
        <v>9</v>
      </c>
      <c r="G500" s="19"/>
      <c r="H500" s="19" t="s">
        <v>1</v>
      </c>
      <c r="I500" s="19"/>
      <c r="J500" s="19" t="s">
        <v>57</v>
      </c>
      <c r="K500" s="19" t="s">
        <v>58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 x14ac:dyDescent="0.2">
      <c r="A501" s="19" t="s">
        <v>53</v>
      </c>
      <c r="B501" s="20">
        <v>44788</v>
      </c>
      <c r="C501" s="19" t="s">
        <v>54</v>
      </c>
      <c r="D501" s="19" t="s">
        <v>951</v>
      </c>
      <c r="E501" s="19" t="s">
        <v>970</v>
      </c>
      <c r="F501" s="19" t="s">
        <v>22</v>
      </c>
      <c r="G501" s="19"/>
      <c r="H501" s="19" t="s">
        <v>982</v>
      </c>
      <c r="I501" s="19"/>
      <c r="J501" s="19" t="s">
        <v>984</v>
      </c>
      <c r="K501" s="19" t="s">
        <v>984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 x14ac:dyDescent="0.2">
      <c r="A502" s="19" t="s">
        <v>53</v>
      </c>
      <c r="B502" s="20">
        <v>44788</v>
      </c>
      <c r="C502" s="19" t="s">
        <v>54</v>
      </c>
      <c r="D502" s="19" t="s">
        <v>940</v>
      </c>
      <c r="E502" s="19" t="s">
        <v>959</v>
      </c>
      <c r="F502" s="19" t="s">
        <v>20</v>
      </c>
      <c r="G502" s="19"/>
      <c r="H502" s="19" t="s">
        <v>982</v>
      </c>
      <c r="I502" s="19"/>
      <c r="J502" s="19" t="s">
        <v>984</v>
      </c>
      <c r="K502" s="19" t="s">
        <v>984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 x14ac:dyDescent="0.2">
      <c r="A503" s="19" t="s">
        <v>53</v>
      </c>
      <c r="B503" s="20">
        <v>44788</v>
      </c>
      <c r="C503" s="19" t="s">
        <v>352</v>
      </c>
      <c r="D503" s="19" t="s">
        <v>954</v>
      </c>
      <c r="E503" s="19" t="s">
        <v>974</v>
      </c>
      <c r="F503" s="19" t="s">
        <v>8</v>
      </c>
      <c r="G503" s="19"/>
      <c r="H503" s="19" t="s">
        <v>1</v>
      </c>
      <c r="I503" s="19"/>
      <c r="J503" s="19" t="s">
        <v>57</v>
      </c>
      <c r="K503" s="19" t="s">
        <v>58</v>
      </c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 x14ac:dyDescent="0.2">
      <c r="A504" s="19" t="s">
        <v>53</v>
      </c>
      <c r="B504" s="20">
        <v>44788</v>
      </c>
      <c r="C504" s="19" t="s">
        <v>352</v>
      </c>
      <c r="D504" s="19" t="s">
        <v>955</v>
      </c>
      <c r="E504" s="19" t="s">
        <v>975</v>
      </c>
      <c r="F504" s="19" t="s">
        <v>19</v>
      </c>
      <c r="G504" s="19"/>
      <c r="H504" s="19" t="s">
        <v>1</v>
      </c>
      <c r="I504" s="19"/>
      <c r="J504" s="19" t="s">
        <v>57</v>
      </c>
      <c r="K504" s="19" t="s">
        <v>58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 x14ac:dyDescent="0.2">
      <c r="A505" s="19" t="s">
        <v>53</v>
      </c>
      <c r="B505" s="20">
        <v>44802</v>
      </c>
      <c r="C505" s="19" t="s">
        <v>54</v>
      </c>
      <c r="D505" s="19" t="s">
        <v>976</v>
      </c>
      <c r="E505" s="19" t="s">
        <v>977</v>
      </c>
      <c r="F505" s="21" t="s">
        <v>22</v>
      </c>
      <c r="G505" s="19"/>
      <c r="H505" s="19" t="s">
        <v>6</v>
      </c>
      <c r="I505" s="19"/>
      <c r="J505" s="19" t="s">
        <v>57</v>
      </c>
      <c r="K505" s="19" t="s">
        <v>58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 x14ac:dyDescent="0.2">
      <c r="A506" s="19" t="s">
        <v>53</v>
      </c>
      <c r="B506" s="20">
        <v>44802</v>
      </c>
      <c r="C506" s="19" t="s">
        <v>54</v>
      </c>
      <c r="D506" s="19" t="s">
        <v>978</v>
      </c>
      <c r="E506" s="19" t="s">
        <v>979</v>
      </c>
      <c r="F506" s="21"/>
      <c r="G506" s="19"/>
      <c r="H506" s="19" t="s">
        <v>6</v>
      </c>
      <c r="I506" s="19"/>
      <c r="J506" s="19" t="s">
        <v>57</v>
      </c>
      <c r="K506" s="19" t="s">
        <v>58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 x14ac:dyDescent="0.2">
      <c r="A507" s="19" t="s">
        <v>53</v>
      </c>
      <c r="B507" s="20">
        <v>44802</v>
      </c>
      <c r="C507" s="19" t="s">
        <v>54</v>
      </c>
      <c r="D507" s="19" t="s">
        <v>980</v>
      </c>
      <c r="E507" s="19" t="s">
        <v>981</v>
      </c>
      <c r="F507" s="21" t="s">
        <v>10</v>
      </c>
      <c r="G507" s="19"/>
      <c r="H507" s="19" t="s">
        <v>982</v>
      </c>
      <c r="I507" s="19"/>
      <c r="J507" s="19" t="s">
        <v>984</v>
      </c>
      <c r="K507" s="19" t="s">
        <v>984</v>
      </c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 x14ac:dyDescent="0.2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 x14ac:dyDescent="0.2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 x14ac:dyDescent="0.2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 x14ac:dyDescent="0.2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 x14ac:dyDescent="0.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 x14ac:dyDescent="0.2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 x14ac:dyDescent="0.2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 x14ac:dyDescent="0.2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 x14ac:dyDescent="0.2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 x14ac:dyDescent="0.2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 x14ac:dyDescent="0.2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 x14ac:dyDescent="0.2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 x14ac:dyDescent="0.2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 x14ac:dyDescent="0.2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 x14ac:dyDescent="0.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 x14ac:dyDescent="0.2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 x14ac:dyDescent="0.2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 x14ac:dyDescent="0.2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 x14ac:dyDescent="0.2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 x14ac:dyDescent="0.2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 x14ac:dyDescent="0.2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 x14ac:dyDescent="0.2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 x14ac:dyDescent="0.2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 x14ac:dyDescent="0.2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 x14ac:dyDescent="0.2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 x14ac:dyDescent="0.2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 x14ac:dyDescent="0.2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 x14ac:dyDescent="0.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 x14ac:dyDescent="0.2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 x14ac:dyDescent="0.2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 x14ac:dyDescent="0.2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 x14ac:dyDescent="0.2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 x14ac:dyDescent="0.2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 x14ac:dyDescent="0.2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 x14ac:dyDescent="0.2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 x14ac:dyDescent="0.2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 x14ac:dyDescent="0.2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 x14ac:dyDescent="0.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 x14ac:dyDescent="0.2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 x14ac:dyDescent="0.2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 x14ac:dyDescent="0.2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 x14ac:dyDescent="0.2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 x14ac:dyDescent="0.2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 x14ac:dyDescent="0.2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 x14ac:dyDescent="0.2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 x14ac:dyDescent="0.2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 x14ac:dyDescent="0.2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 x14ac:dyDescent="0.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 x14ac:dyDescent="0.2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 x14ac:dyDescent="0.2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 x14ac:dyDescent="0.2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 x14ac:dyDescent="0.2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 x14ac:dyDescent="0.2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 x14ac:dyDescent="0.2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 x14ac:dyDescent="0.2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 x14ac:dyDescent="0.2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 x14ac:dyDescent="0.2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 x14ac:dyDescent="0.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 x14ac:dyDescent="0.2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 x14ac:dyDescent="0.2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 x14ac:dyDescent="0.2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 x14ac:dyDescent="0.2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 x14ac:dyDescent="0.2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 x14ac:dyDescent="0.2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 x14ac:dyDescent="0.2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 x14ac:dyDescent="0.2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 x14ac:dyDescent="0.2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 x14ac:dyDescent="0.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 x14ac:dyDescent="0.2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 x14ac:dyDescent="0.2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 x14ac:dyDescent="0.2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 x14ac:dyDescent="0.2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 x14ac:dyDescent="0.2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 x14ac:dyDescent="0.2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 x14ac:dyDescent="0.2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 x14ac:dyDescent="0.2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 x14ac:dyDescent="0.2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 x14ac:dyDescent="0.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 x14ac:dyDescent="0.2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 x14ac:dyDescent="0.2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 x14ac:dyDescent="0.2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 x14ac:dyDescent="0.2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 x14ac:dyDescent="0.2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 x14ac:dyDescent="0.2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 x14ac:dyDescent="0.2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 x14ac:dyDescent="0.2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 x14ac:dyDescent="0.2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 x14ac:dyDescent="0.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 x14ac:dyDescent="0.2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 x14ac:dyDescent="0.2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 x14ac:dyDescent="0.2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 x14ac:dyDescent="0.2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 x14ac:dyDescent="0.2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 x14ac:dyDescent="0.2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 x14ac:dyDescent="0.2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 x14ac:dyDescent="0.2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 x14ac:dyDescent="0.2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 x14ac:dyDescent="0.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 x14ac:dyDescent="0.2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 x14ac:dyDescent="0.2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 x14ac:dyDescent="0.2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 x14ac:dyDescent="0.2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 x14ac:dyDescent="0.2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 x14ac:dyDescent="0.2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 x14ac:dyDescent="0.2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 x14ac:dyDescent="0.2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 x14ac:dyDescent="0.2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 x14ac:dyDescent="0.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 x14ac:dyDescent="0.2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 x14ac:dyDescent="0.2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 x14ac:dyDescent="0.2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 x14ac:dyDescent="0.2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 x14ac:dyDescent="0.2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 x14ac:dyDescent="0.2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 x14ac:dyDescent="0.2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 x14ac:dyDescent="0.2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 x14ac:dyDescent="0.2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 x14ac:dyDescent="0.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 x14ac:dyDescent="0.2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 x14ac:dyDescent="0.2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 x14ac:dyDescent="0.2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 x14ac:dyDescent="0.2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 x14ac:dyDescent="0.2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 x14ac:dyDescent="0.2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 x14ac:dyDescent="0.2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 x14ac:dyDescent="0.2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 x14ac:dyDescent="0.2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 x14ac:dyDescent="0.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 x14ac:dyDescent="0.2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 x14ac:dyDescent="0.2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 x14ac:dyDescent="0.2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 x14ac:dyDescent="0.2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 x14ac:dyDescent="0.2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 x14ac:dyDescent="0.2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 x14ac:dyDescent="0.2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 x14ac:dyDescent="0.2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 x14ac:dyDescent="0.2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 x14ac:dyDescent="0.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 x14ac:dyDescent="0.2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 x14ac:dyDescent="0.2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 x14ac:dyDescent="0.2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 x14ac:dyDescent="0.2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 x14ac:dyDescent="0.2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 x14ac:dyDescent="0.2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 x14ac:dyDescent="0.2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 x14ac:dyDescent="0.2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2023-02-08T00:22:11Z</dcterms:modified>
</cp:coreProperties>
</file>