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xiaoz\Desktop\WFH\Brown Workfolder\Profound\R code\Inputs\"/>
    </mc:Choice>
  </mc:AlternateContent>
  <xr:revisionPtr revIDLastSave="0" documentId="13_ncr:1_{AF76D65B-0AA8-4ABB-B19D-D5370381CE4F}" xr6:coauthVersionLast="46" xr6:coauthVersionMax="46" xr10:uidLastSave="{00000000-0000-0000-0000-000000000000}"/>
  <bookViews>
    <workbookView xWindow="-120" yWindow="-120" windowWidth="29040" windowHeight="15840" firstSheet="7" activeTab="15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NxOnSurv" sheetId="17" r:id="rId19"/>
    <sheet name="Target" sheetId="23" r:id="rId20"/>
    <sheet name="CalibPar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E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<sst xmlns="http://schemas.openxmlformats.org/spreadsheetml/2006/main" count="1586" uniqueCount="196">
  <si>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</si>
  <si>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</si>
  <si>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</si>
  <si>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</si>
  <si>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</si>
  <si>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</si>
  <si>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</si>
  <si>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</si>
  <si>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</si>
  <si>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</si>
  <si>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</si>
  <si>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</si>
  <si>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</si>
  <si>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</si>
  <si>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</si>
  <si>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</si>
  <si>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</si>
  <si>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</si>
  <si>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</si>
  <si>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</si>
  <si>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</si>
  <si>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</si>
  <si>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</si>
  <si>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</si>
  <si>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</si>
  <si>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</si>
  <si>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</si>
  <si>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</si>
  <si>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</si>
  <si>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</si>
  <si>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</si>
  <si>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</si>
  <si>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</si>
  <si>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</si>
  <si>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</si>
  <si>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</si>
  <si>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</si>
  <si>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</si>
  <si>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</si>
  <si>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</si>
  <si>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</si>
  <si>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</si>
  <si>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</si>
  <si>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</si>
  <si>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</si>
  <si>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</si>
  <si>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</si>
  <si>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</si>
  <si>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</si>
  <si>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</si>
  <si>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</si>
  <si>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</si>
  <si>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</si>
  <si>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</si>
  <si>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</si>
  <si>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</si>
  <si>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</si>
  <si>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</si>
  <si>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</si>
  <si>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</si>
  <si>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</si>
  <si>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</si>
  <si>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</si>
  <si>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</si>
  <si>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</si>
  <si>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</si>
  <si>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</si>
  <si>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</si>
  <si>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</si>
  <si>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</si>
  <si>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</si>
  <si>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</si>
  <si>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</si>
  <si>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</si>
  <si>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</si>
  <si>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</si>
  <si>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</si>
  <si>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</si>
  <si>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</si>
  <si>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</si>
  <si>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</si>
  <si>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</si>
  <si>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</si>
  <si>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</si>
  <si>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</si>
  <si>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</si>
  <si>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</si>
  <si>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</si>
  <si>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</si>
  <si>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</si>
  <si>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</si>
  <si>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</si>
  <si>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</si>
  <si>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</si>
  <si>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</si>
  <si>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</si>
  <si>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</si>
  <si>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</si>
  <si>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</si>
  <si>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</si>
  <si>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</si>
  <si>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</si>
  <si>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</si>
  <si>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</si>
  <si>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</si>
  <si>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</si>
  <si>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</si>
  <si>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</si>
  <si>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</si>
  <si>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</si>
  <si>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</si>
  <si>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</si>
  <si>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</si>
  <si>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</si>
  <si>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</si>
  <si>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</si>
  <si>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</si>
  <si>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</si>
  <si>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</si>
  <si>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</si>
  <si>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ini.inact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</si>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</sst>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E19" sqref="E19"/>
    </sheetView>
  </sheetViews>
  <sheetFormatPr defaultRowHeight="15" x14ac:dyDescent="0.25"/>
  <cols>
    <col min="1" max="1" width="12.85546875" customWidth="1"/>
    <col min="2" max="2" width="10.28515625" customWidth="1"/>
  </cols>
  <sheetData>
    <row r="1" spans="1:11" x14ac:dyDescent="0.25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5">
      <c r="A2" t="s">
        <v>148</v>
      </c>
      <c r="B2" t="s">
        <v>50</v>
      </c>
      <c r="C2">
        <v>1059000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5">
      <c r="A3" t="s">
        <v>149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5">
      <c r="A4" t="s">
        <v>150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67</v>
      </c>
      <c r="G4" s="7">
        <f>C4</f>
        <v>5.1999999999999998E-2</v>
      </c>
      <c r="H4">
        <f>(E4-D4)/2/1.96</f>
        <v>7.7551020408163258E-3</v>
      </c>
      <c r="I4" t="s">
        <v>68</v>
      </c>
      <c r="J4" s="3"/>
      <c r="K4" s="3"/>
    </row>
    <row r="5" spans="1:11" x14ac:dyDescent="0.25">
      <c r="A5" t="s">
        <v>151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67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70</v>
      </c>
    </row>
    <row r="6" spans="1:11" x14ac:dyDescent="0.25">
      <c r="A6" t="s">
        <v>151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67</v>
      </c>
      <c r="G6" s="7">
        <f t="shared" si="0"/>
        <v>1.6E-2</v>
      </c>
      <c r="H6">
        <f t="shared" si="1"/>
        <v>1.5306122448979593E-3</v>
      </c>
      <c r="I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defaultRowHeight="15" x14ac:dyDescent="0.25"/>
  <cols>
    <col min="1" max="1" width="15.5703125" customWidth="1"/>
    <col min="2" max="2" width="12.5703125" customWidth="1"/>
  </cols>
  <sheetData>
    <row r="1" spans="1:10" x14ac:dyDescent="0.25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5">
      <c r="A2" t="s">
        <v>60</v>
      </c>
      <c r="B2" t="s">
        <v>50</v>
      </c>
      <c r="C2">
        <v>0.68500000000000005</v>
      </c>
    </row>
    <row r="3" spans="1:10" x14ac:dyDescent="0.25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5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5">
      <c r="A5" t="s">
        <v>190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193</v>
      </c>
      <c r="J5" s="18" t="s">
        <v>192</v>
      </c>
    </row>
    <row r="6" spans="1:10" x14ac:dyDescent="0.25">
      <c r="A6" t="s">
        <v>191</v>
      </c>
      <c r="B6" t="s">
        <v>50</v>
      </c>
      <c r="C6" s="14">
        <v>1.302</v>
      </c>
      <c r="D6">
        <v>1.232</v>
      </c>
      <c r="E6">
        <v>1.377</v>
      </c>
      <c r="I6" t="s">
        <v>194</v>
      </c>
      <c r="J6" s="18" t="s">
        <v>192</v>
      </c>
    </row>
    <row r="7" spans="1:10" x14ac:dyDescent="0.25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5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170</v>
      </c>
      <c r="G8">
        <v>19</v>
      </c>
      <c r="H8">
        <f>251-G8</f>
        <v>232</v>
      </c>
      <c r="I8" s="22" t="s">
        <v>173</v>
      </c>
      <c r="J8" s="18" t="s">
        <v>171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defaultRowHeight="15" x14ac:dyDescent="0.25"/>
  <cols>
    <col min="1" max="1" width="14.7109375" customWidth="1"/>
  </cols>
  <sheetData>
    <row r="1" spans="1:3" x14ac:dyDescent="0.25">
      <c r="A1" t="s">
        <v>139</v>
      </c>
      <c r="B1" t="s">
        <v>137</v>
      </c>
      <c r="C1" t="s">
        <v>138</v>
      </c>
    </row>
    <row r="2" spans="1:3" x14ac:dyDescent="0.25">
      <c r="A2" t="s">
        <v>174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defaultRowHeight="15" x14ac:dyDescent="0.25"/>
  <cols>
    <col min="1" max="1" width="14.7109375" customWidth="1"/>
  </cols>
  <sheetData>
    <row r="1" spans="1:3" x14ac:dyDescent="0.25">
      <c r="A1" t="s">
        <v>139</v>
      </c>
      <c r="B1" t="s">
        <v>137</v>
      </c>
      <c r="C1" t="s">
        <v>138</v>
      </c>
    </row>
    <row r="2" spans="1:3" x14ac:dyDescent="0.25">
      <c r="A2" t="s">
        <v>34</v>
      </c>
      <c r="B2" s="13">
        <v>0.3</v>
      </c>
      <c r="C2" s="13">
        <v>0.7</v>
      </c>
    </row>
    <row r="3" spans="1:3" x14ac:dyDescent="0.25">
      <c r="A3" t="s">
        <v>35</v>
      </c>
      <c r="B3" s="13">
        <v>0.30299999999999999</v>
      </c>
      <c r="C3" s="13">
        <v>0.69699999999999995</v>
      </c>
    </row>
    <row r="4" spans="1:3" x14ac:dyDescent="0.25">
      <c r="A4" t="s">
        <v>140</v>
      </c>
      <c r="B4" s="13">
        <v>0.16700000000000001</v>
      </c>
      <c r="C4" s="13">
        <v>0.83299999999999996</v>
      </c>
    </row>
    <row r="5" spans="1:3" x14ac:dyDescent="0.25">
      <c r="A5" t="s">
        <v>141</v>
      </c>
      <c r="B5" s="13">
        <v>0.29899999999999999</v>
      </c>
      <c r="C5" s="13">
        <v>0.70099999999999996</v>
      </c>
    </row>
    <row r="6" spans="1:3" x14ac:dyDescent="0.25">
      <c r="A6" t="s">
        <v>37</v>
      </c>
      <c r="B6" s="13">
        <v>0.10299999999999999</v>
      </c>
      <c r="C6" s="13">
        <v>0.89700000000000002</v>
      </c>
    </row>
    <row r="7" spans="1:3" x14ac:dyDescent="0.25">
      <c r="A7" t="s">
        <v>29</v>
      </c>
      <c r="B7" s="13">
        <v>0.18099999999999999</v>
      </c>
      <c r="C7" s="13">
        <v>0.81899999999999995</v>
      </c>
    </row>
    <row r="8" spans="1:3" x14ac:dyDescent="0.25">
      <c r="A8" t="s">
        <v>9</v>
      </c>
      <c r="B8" s="13">
        <v>0.186</v>
      </c>
      <c r="C8" s="13">
        <v>0.81399999999999995</v>
      </c>
    </row>
    <row r="9" spans="1:3" x14ac:dyDescent="0.25">
      <c r="A9" t="s">
        <v>10</v>
      </c>
      <c r="B9" s="13">
        <v>0.22900000000000001</v>
      </c>
      <c r="C9" s="13">
        <v>0.77100000000000002</v>
      </c>
    </row>
    <row r="10" spans="1:3" x14ac:dyDescent="0.25">
      <c r="A10" t="s">
        <v>30</v>
      </c>
      <c r="B10" s="13">
        <v>0.375</v>
      </c>
      <c r="C10" s="13">
        <v>0.625</v>
      </c>
    </row>
    <row r="11" spans="1:3" x14ac:dyDescent="0.25">
      <c r="A11" t="s">
        <v>11</v>
      </c>
      <c r="B11" s="13">
        <v>0.25700000000000001</v>
      </c>
      <c r="C11" s="13">
        <v>0.74299999999999999</v>
      </c>
    </row>
    <row r="12" spans="1:3" x14ac:dyDescent="0.25">
      <c r="A12" t="s">
        <v>38</v>
      </c>
      <c r="B12" s="13">
        <v>0.44800000000000001</v>
      </c>
      <c r="C12" s="13">
        <v>0.55200000000000005</v>
      </c>
    </row>
    <row r="13" spans="1:3" x14ac:dyDescent="0.25">
      <c r="A13" t="s">
        <v>12</v>
      </c>
      <c r="B13" s="13">
        <v>0.154</v>
      </c>
      <c r="C13" s="13">
        <v>0.84599999999999997</v>
      </c>
    </row>
    <row r="14" spans="1:3" x14ac:dyDescent="0.25">
      <c r="A14" t="s">
        <v>142</v>
      </c>
      <c r="B14" s="13">
        <v>0.32100000000000001</v>
      </c>
      <c r="C14" s="13">
        <v>0.67900000000000005</v>
      </c>
    </row>
    <row r="15" spans="1:3" x14ac:dyDescent="0.25">
      <c r="A15" t="s">
        <v>39</v>
      </c>
      <c r="B15" s="13">
        <v>0.104</v>
      </c>
      <c r="C15" s="13">
        <v>0.89600000000000002</v>
      </c>
    </row>
    <row r="16" spans="1:3" x14ac:dyDescent="0.25">
      <c r="A16" t="s">
        <v>23</v>
      </c>
      <c r="B16" s="13">
        <v>0.14299999999999999</v>
      </c>
      <c r="C16" s="13">
        <v>0.85699999999999998</v>
      </c>
    </row>
    <row r="17" spans="1:3" x14ac:dyDescent="0.25">
      <c r="A17" t="s">
        <v>14</v>
      </c>
      <c r="B17" s="13">
        <v>0.23499999999999999</v>
      </c>
      <c r="C17" s="13">
        <v>0.76500000000000001</v>
      </c>
    </row>
    <row r="18" spans="1:3" x14ac:dyDescent="0.25">
      <c r="A18" t="s">
        <v>143</v>
      </c>
      <c r="B18" s="13">
        <v>0.51100000000000001</v>
      </c>
      <c r="C18" s="13">
        <v>0.48899999999999999</v>
      </c>
    </row>
    <row r="19" spans="1:3" x14ac:dyDescent="0.25">
      <c r="A19" t="s">
        <v>24</v>
      </c>
      <c r="B19" s="13">
        <v>0.25</v>
      </c>
      <c r="C19" s="13">
        <v>0.75</v>
      </c>
    </row>
    <row r="20" spans="1:3" x14ac:dyDescent="0.25">
      <c r="A20" t="s">
        <v>25</v>
      </c>
      <c r="B20" s="13">
        <v>0.22700000000000001</v>
      </c>
      <c r="C20" s="13">
        <v>0.77300000000000002</v>
      </c>
    </row>
    <row r="21" spans="1:3" x14ac:dyDescent="0.25">
      <c r="A21" t="s">
        <v>40</v>
      </c>
      <c r="B21" s="13">
        <v>0.23899999999999999</v>
      </c>
      <c r="C21" s="13">
        <v>0.76100000000000001</v>
      </c>
    </row>
    <row r="22" spans="1:3" x14ac:dyDescent="0.25">
      <c r="A22" t="s">
        <v>41</v>
      </c>
      <c r="B22" s="13">
        <v>0.24894736842105261</v>
      </c>
      <c r="C22" s="13">
        <v>0.75105263157894742</v>
      </c>
    </row>
    <row r="23" spans="1:3" x14ac:dyDescent="0.25">
      <c r="A23" t="s">
        <v>26</v>
      </c>
      <c r="B23" s="13">
        <v>0.23300000000000001</v>
      </c>
      <c r="C23" s="13">
        <v>0.76700000000000002</v>
      </c>
    </row>
    <row r="24" spans="1:3" x14ac:dyDescent="0.25">
      <c r="A24" t="s">
        <v>42</v>
      </c>
      <c r="B24" s="13">
        <v>0.27200000000000002</v>
      </c>
      <c r="C24" s="13">
        <v>0.72799999999999998</v>
      </c>
    </row>
    <row r="25" spans="1:3" x14ac:dyDescent="0.25">
      <c r="A25" t="s">
        <v>16</v>
      </c>
      <c r="B25" s="13">
        <v>0.25600000000000001</v>
      </c>
      <c r="C25" s="13">
        <v>0.74399999999999999</v>
      </c>
    </row>
    <row r="26" spans="1:3" x14ac:dyDescent="0.25">
      <c r="A26" t="s">
        <v>17</v>
      </c>
      <c r="B26" s="13">
        <v>0.30199999999999999</v>
      </c>
      <c r="C26" s="13">
        <v>0.69799999999999995</v>
      </c>
    </row>
    <row r="27" spans="1:3" x14ac:dyDescent="0.25">
      <c r="A27" t="s">
        <v>18</v>
      </c>
      <c r="B27" s="13">
        <v>0.3</v>
      </c>
      <c r="C27" s="13">
        <v>0.7</v>
      </c>
    </row>
    <row r="28" spans="1:3" x14ac:dyDescent="0.25">
      <c r="A28" t="s">
        <v>27</v>
      </c>
      <c r="B28" s="13">
        <v>0.18</v>
      </c>
      <c r="C28" s="13">
        <v>0.82</v>
      </c>
    </row>
    <row r="29" spans="1:3" x14ac:dyDescent="0.25">
      <c r="A29" t="s">
        <v>19</v>
      </c>
      <c r="B29" s="13">
        <v>0.439</v>
      </c>
      <c r="C29" s="13">
        <v>0.56100000000000005</v>
      </c>
    </row>
    <row r="30" spans="1:3" x14ac:dyDescent="0.25">
      <c r="A30" t="s">
        <v>43</v>
      </c>
      <c r="B30" s="13">
        <v>0.25800000000000001</v>
      </c>
      <c r="C30" s="13">
        <v>0.74199999999999999</v>
      </c>
    </row>
    <row r="31" spans="1:3" x14ac:dyDescent="0.25">
      <c r="A31" t="s">
        <v>20</v>
      </c>
      <c r="B31" s="13">
        <v>0.16700000000000001</v>
      </c>
      <c r="C31" s="13">
        <v>0.83299999999999996</v>
      </c>
    </row>
    <row r="32" spans="1:3" x14ac:dyDescent="0.25">
      <c r="A32" t="s">
        <v>144</v>
      </c>
      <c r="B32" s="13">
        <v>0.22600000000000001</v>
      </c>
      <c r="C32" s="13">
        <v>0.77300000000000002</v>
      </c>
    </row>
    <row r="33" spans="1:3" x14ac:dyDescent="0.25">
      <c r="A33" t="s">
        <v>44</v>
      </c>
      <c r="B33" s="13">
        <v>0.25</v>
      </c>
      <c r="C33" s="13">
        <v>0.75</v>
      </c>
    </row>
    <row r="34" spans="1:3" x14ac:dyDescent="0.25">
      <c r="A34" t="s">
        <v>28</v>
      </c>
      <c r="B34" s="13">
        <v>0.16700000000000001</v>
      </c>
      <c r="C34" s="13">
        <v>0.83299999999999996</v>
      </c>
    </row>
    <row r="35" spans="1:3" x14ac:dyDescent="0.25">
      <c r="A35" t="s">
        <v>36</v>
      </c>
      <c r="B35" s="13">
        <v>0.14299999999999999</v>
      </c>
      <c r="C35" s="13">
        <v>0.85699999999999998</v>
      </c>
    </row>
    <row r="36" spans="1:3" x14ac:dyDescent="0.25">
      <c r="A36" t="s">
        <v>31</v>
      </c>
      <c r="B36" s="13">
        <v>0.34</v>
      </c>
      <c r="C36" s="13">
        <v>0.66</v>
      </c>
    </row>
    <row r="37" spans="1:3" x14ac:dyDescent="0.25">
      <c r="A37" t="s">
        <v>145</v>
      </c>
      <c r="B37" s="13">
        <v>0.33300000000000002</v>
      </c>
      <c r="C37" s="13">
        <v>0.66700000000000004</v>
      </c>
    </row>
    <row r="38" spans="1:3" x14ac:dyDescent="0.25">
      <c r="A38" t="s">
        <v>146</v>
      </c>
      <c r="B38" s="13">
        <v>0.13900000000000001</v>
      </c>
      <c r="C38" s="13">
        <v>0.86099999999999999</v>
      </c>
    </row>
    <row r="39" spans="1:3" x14ac:dyDescent="0.25">
      <c r="A39" t="s">
        <v>147</v>
      </c>
      <c r="B39" s="13">
        <v>0.19800000000000001</v>
      </c>
      <c r="C39" s="13">
        <v>0.80200000000000005</v>
      </c>
    </row>
    <row r="40" spans="1:3" x14ac:dyDescent="0.25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J22" sqref="J22"/>
    </sheetView>
  </sheetViews>
  <sheetFormatPr defaultRowHeight="15" x14ac:dyDescent="0.25"/>
  <cols>
    <col min="1" max="1" width="11.7109375" customWidth="1"/>
  </cols>
  <sheetData>
    <row r="1" spans="1:21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5">
      <c r="A2" t="s">
        <v>178</v>
      </c>
      <c r="B2" s="14">
        <v>0.1111111</v>
      </c>
      <c r="C2">
        <v>6.850038E-2</v>
      </c>
      <c r="D2">
        <v>0.17524139999999999</v>
      </c>
    </row>
    <row r="3" spans="1:21" x14ac:dyDescent="0.25">
      <c r="A3" t="s">
        <v>179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5">
      <c r="A4" t="s">
        <v>180</v>
      </c>
      <c r="B4">
        <v>0.8</v>
      </c>
      <c r="C4">
        <v>0.65</v>
      </c>
      <c r="D4">
        <v>0.95</v>
      </c>
    </row>
    <row r="12" spans="1:21" x14ac:dyDescent="0.25">
      <c r="L12" s="13"/>
      <c r="M12" s="13"/>
      <c r="N12" s="13"/>
      <c r="S12" s="13"/>
      <c r="T12" s="13"/>
      <c r="U12" s="13"/>
    </row>
    <row r="13" spans="1:21" x14ac:dyDescent="0.25">
      <c r="L13" s="13"/>
      <c r="M13" s="13"/>
      <c r="N13" s="13"/>
      <c r="S13" s="13"/>
      <c r="T13" s="13"/>
      <c r="U13" s="13"/>
    </row>
    <row r="14" spans="1:21" x14ac:dyDescent="0.25">
      <c r="L14" s="13"/>
      <c r="M14" s="13"/>
      <c r="N14" s="13"/>
      <c r="S14" s="13"/>
      <c r="T14" s="13"/>
      <c r="U14" s="13"/>
    </row>
    <row r="15" spans="1:21" x14ac:dyDescent="0.25">
      <c r="L15" s="13"/>
      <c r="M15" s="13"/>
      <c r="N15" s="13"/>
      <c r="S15" s="13"/>
      <c r="T15" s="13"/>
      <c r="U15" s="13"/>
    </row>
    <row r="16" spans="1:21" x14ac:dyDescent="0.25">
      <c r="L16" s="13"/>
      <c r="M16" s="13"/>
      <c r="N16" s="13"/>
      <c r="S16" s="13"/>
      <c r="T16" s="13"/>
      <c r="U16" s="13"/>
    </row>
    <row r="17" spans="12:22" x14ac:dyDescent="0.25">
      <c r="L17" s="13"/>
      <c r="M17" s="13"/>
      <c r="N17" s="13"/>
      <c r="S17" s="13"/>
      <c r="T17" s="13"/>
      <c r="U17" s="13"/>
    </row>
    <row r="18" spans="12:22" x14ac:dyDescent="0.25">
      <c r="L18" s="13"/>
      <c r="M18" s="13"/>
      <c r="N18" s="13"/>
      <c r="S18" s="13"/>
      <c r="T18" s="13"/>
      <c r="U18" s="13"/>
    </row>
    <row r="19" spans="12:22" x14ac:dyDescent="0.25">
      <c r="L19" s="13"/>
      <c r="M19" s="13"/>
      <c r="N19" s="13"/>
      <c r="S19" s="13"/>
      <c r="T19" s="13"/>
      <c r="U19" s="13"/>
    </row>
    <row r="21" spans="12:22" x14ac:dyDescent="0.25">
      <c r="L21" s="17"/>
      <c r="M21" s="17"/>
      <c r="N21" s="17"/>
      <c r="S21" s="17"/>
      <c r="T21" s="17"/>
      <c r="U21" s="17"/>
    </row>
    <row r="22" spans="12:22" x14ac:dyDescent="0.25">
      <c r="L22" s="17"/>
      <c r="M22" s="17"/>
      <c r="N22" s="17"/>
      <c r="S22" s="17"/>
      <c r="T22" s="17"/>
      <c r="U22" s="17"/>
    </row>
    <row r="23" spans="12:22" x14ac:dyDescent="0.25">
      <c r="L23" s="17"/>
      <c r="M23" s="17"/>
      <c r="N23" s="17"/>
      <c r="S23" s="17"/>
      <c r="T23" s="17"/>
      <c r="U23" s="17"/>
    </row>
    <row r="24" spans="12:22" x14ac:dyDescent="0.25">
      <c r="L24" s="17"/>
      <c r="M24" s="17"/>
      <c r="N24" s="17"/>
      <c r="S24" s="17"/>
      <c r="T24" s="17"/>
      <c r="U24" s="17"/>
    </row>
    <row r="29" spans="12:22" x14ac:dyDescent="0.25">
      <c r="L29" s="17"/>
      <c r="M29" s="17"/>
      <c r="S29" s="17"/>
      <c r="T29" s="17"/>
    </row>
    <row r="30" spans="12:22" x14ac:dyDescent="0.25">
      <c r="L30" s="17"/>
      <c r="M30" s="17"/>
      <c r="S30" s="17"/>
      <c r="T30" s="17"/>
    </row>
    <row r="32" spans="12:22" x14ac:dyDescent="0.25">
      <c r="O32" s="15"/>
      <c r="V32" s="15"/>
    </row>
    <row r="33" spans="15:22" x14ac:dyDescent="0.25">
      <c r="O33" s="15"/>
      <c r="V33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defaultRowHeight="15" x14ac:dyDescent="0.25"/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58</v>
      </c>
      <c r="B2">
        <v>15.5</v>
      </c>
      <c r="H2" t="s">
        <v>59</v>
      </c>
    </row>
    <row r="3" spans="1:8" x14ac:dyDescent="0.25">
      <c r="A3" t="s">
        <v>169</v>
      </c>
      <c r="B3" s="5">
        <v>0.3</v>
      </c>
      <c r="C3" s="5">
        <v>0</v>
      </c>
      <c r="D3" s="5">
        <v>0.6</v>
      </c>
    </row>
    <row r="4" spans="1:8" x14ac:dyDescent="0.25">
      <c r="A4" t="s">
        <v>172</v>
      </c>
      <c r="B4" s="5">
        <v>0.7</v>
      </c>
      <c r="C4" s="5">
        <v>0.4</v>
      </c>
      <c r="D4" s="5">
        <v>1</v>
      </c>
    </row>
    <row r="5" spans="1:8" x14ac:dyDescent="0.25">
      <c r="A5" t="s">
        <v>182</v>
      </c>
      <c r="B5">
        <v>0.9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defaultRowHeight="15" x14ac:dyDescent="0.25"/>
  <sheetData>
    <row r="1" spans="1:41" x14ac:dyDescent="0.25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5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5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5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5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5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5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5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5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tabSelected="1" workbookViewId="0">
      <selection activeCell="F10" sqref="F10"/>
    </sheetView>
  </sheetViews>
  <sheetFormatPr defaultRowHeight="15" x14ac:dyDescent="0.25"/>
  <sheetData>
    <row r="1" spans="1:2" x14ac:dyDescent="0.25">
      <c r="A1" t="s">
        <v>105</v>
      </c>
      <c r="B1" t="s">
        <v>0</v>
      </c>
    </row>
    <row r="2" spans="1:2" x14ac:dyDescent="0.25">
      <c r="A2">
        <v>2015</v>
      </c>
      <c r="B2">
        <v>979</v>
      </c>
    </row>
    <row r="3" spans="1:2" x14ac:dyDescent="0.25">
      <c r="A3">
        <v>2016</v>
      </c>
      <c r="B3">
        <v>2564</v>
      </c>
    </row>
    <row r="4" spans="1:2" x14ac:dyDescent="0.25">
      <c r="A4">
        <v>2017</v>
      </c>
      <c r="B4">
        <v>2893</v>
      </c>
    </row>
    <row r="5" spans="1:2" x14ac:dyDescent="0.25">
      <c r="A5">
        <v>2018</v>
      </c>
      <c r="B5">
        <v>8007</v>
      </c>
    </row>
    <row r="6" spans="1:2" x14ac:dyDescent="0.25">
      <c r="A6">
        <v>2019</v>
      </c>
      <c r="B6">
        <v>11098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defaultRowHeight="15" x14ac:dyDescent="0.25"/>
  <cols>
    <col min="1" max="1" width="16.85546875" style="19" customWidth="1"/>
    <col min="2" max="16384" width="9.140625" style="19"/>
  </cols>
  <sheetData>
    <row r="1" spans="1:40" x14ac:dyDescent="0.25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5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5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5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5">
      <c r="A5" s="19" t="s">
        <v>141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5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5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5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5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5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5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5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5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5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5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5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5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5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5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5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5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5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5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5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5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5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5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5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5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5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5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5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5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5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5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5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5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5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5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5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defaultRowHeight="15" x14ac:dyDescent="0.25"/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128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5">
      <c r="A3" t="s">
        <v>129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5">
      <c r="A4" t="s">
        <v>130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5">
      <c r="A5" t="s">
        <v>131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5">
      <c r="A6" t="s">
        <v>132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5">
      <c r="A7" t="s">
        <v>133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5">
      <c r="A8" t="s">
        <v>134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5">
      <c r="A9" t="s">
        <v>135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5">
      <c r="A10" t="s">
        <v>136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defaultRowHeight="15" x14ac:dyDescent="0.25"/>
  <cols>
    <col min="6" max="6" width="15" customWidth="1"/>
  </cols>
  <sheetData>
    <row r="1" spans="1:11" x14ac:dyDescent="0.25">
      <c r="A1" s="18" t="s">
        <v>102</v>
      </c>
      <c r="F1" t="s">
        <v>103</v>
      </c>
      <c r="H1" t="s">
        <v>104</v>
      </c>
    </row>
    <row r="2" spans="1:11" x14ac:dyDescent="0.25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5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5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5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5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5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5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5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5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5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5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5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5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5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5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5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5">
      <c r="B20" t="s">
        <v>91</v>
      </c>
      <c r="C20" t="s">
        <v>99</v>
      </c>
      <c r="I20" t="s">
        <v>91</v>
      </c>
      <c r="J20" t="s">
        <v>99</v>
      </c>
    </row>
    <row r="21" spans="1:14" x14ac:dyDescent="0.25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5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5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5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G1" sqref="G1"/>
    </sheetView>
  </sheetViews>
  <sheetFormatPr defaultRowHeight="15" x14ac:dyDescent="0.25"/>
  <cols>
    <col min="4" max="8" width="11.140625" customWidth="1"/>
    <col min="9" max="9" width="10.28515625" customWidth="1"/>
    <col min="10" max="10" width="10.5703125" customWidth="1"/>
    <col min="11" max="11" width="11.5703125" customWidth="1"/>
  </cols>
  <sheetData>
    <row r="1" spans="1:81" x14ac:dyDescent="0.25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141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5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5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5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5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5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5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5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5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5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5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5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5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5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5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5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5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5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5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5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5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5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5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5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5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5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5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5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5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5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5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5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5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5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5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5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5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5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5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5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5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5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5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5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5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5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5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5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5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5">
      <c r="D52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defaultRowHeight="15" x14ac:dyDescent="0.25"/>
  <sheetData>
    <row r="1" spans="1:3" x14ac:dyDescent="0.25">
      <c r="A1" s="8" t="s">
        <v>66</v>
      </c>
      <c r="B1" s="8" t="s">
        <v>105</v>
      </c>
      <c r="C1" s="8" t="s">
        <v>0</v>
      </c>
    </row>
    <row r="2" spans="1:3" x14ac:dyDescent="0.25">
      <c r="A2" s="24" t="s">
        <v>181</v>
      </c>
      <c r="B2" s="24">
        <v>2016</v>
      </c>
      <c r="C2" s="24">
        <v>290</v>
      </c>
    </row>
    <row r="3" spans="1:3" x14ac:dyDescent="0.25">
      <c r="A3" s="24" t="s">
        <v>181</v>
      </c>
      <c r="B3" s="24">
        <v>2017</v>
      </c>
      <c r="C3" s="24">
        <v>286</v>
      </c>
    </row>
    <row r="4" spans="1:3" x14ac:dyDescent="0.25">
      <c r="A4" s="24" t="s">
        <v>181</v>
      </c>
      <c r="B4" s="24">
        <v>2018</v>
      </c>
      <c r="C4" s="24">
        <v>272</v>
      </c>
    </row>
    <row r="5" spans="1:3" x14ac:dyDescent="0.25">
      <c r="A5" s="24" t="s">
        <v>181</v>
      </c>
      <c r="B5" s="24">
        <v>2019</v>
      </c>
      <c r="C5" s="24">
        <v>256</v>
      </c>
    </row>
    <row r="6" spans="1:3" x14ac:dyDescent="0.25">
      <c r="A6" s="24" t="s">
        <v>176</v>
      </c>
      <c r="B6">
        <v>2016</v>
      </c>
      <c r="C6" s="2">
        <f>197/290</f>
        <v>0.67931034482758623</v>
      </c>
    </row>
    <row r="7" spans="1:3" x14ac:dyDescent="0.25">
      <c r="A7" s="24" t="s">
        <v>176</v>
      </c>
      <c r="B7">
        <v>2017</v>
      </c>
      <c r="C7" s="2">
        <f>207/286</f>
        <v>0.72377622377622375</v>
      </c>
    </row>
    <row r="8" spans="1:3" x14ac:dyDescent="0.25">
      <c r="A8" s="24" t="s">
        <v>176</v>
      </c>
      <c r="B8">
        <v>2018</v>
      </c>
      <c r="C8" s="2">
        <f>226/272</f>
        <v>0.83088235294117652</v>
      </c>
    </row>
    <row r="9" spans="1:3" x14ac:dyDescent="0.25">
      <c r="A9" s="24" t="s">
        <v>176</v>
      </c>
      <c r="B9">
        <v>2019</v>
      </c>
      <c r="C9" s="2">
        <f>214/256</f>
        <v>0.8359375</v>
      </c>
    </row>
    <row r="10" spans="1:3" x14ac:dyDescent="0.25">
      <c r="A10" t="s">
        <v>175</v>
      </c>
      <c r="B10">
        <v>2016</v>
      </c>
      <c r="C10">
        <f>110+108+107+149+147+169+151+167+134+132+107+127</f>
        <v>1608</v>
      </c>
    </row>
    <row r="11" spans="1:3" x14ac:dyDescent="0.25">
      <c r="A11" t="s">
        <v>175</v>
      </c>
      <c r="B11">
        <v>2017</v>
      </c>
      <c r="C11">
        <f>124+109+106+150+121+153+141+165+156+171+139+144</f>
        <v>1679</v>
      </c>
    </row>
    <row r="12" spans="1:3" x14ac:dyDescent="0.25">
      <c r="A12" t="s">
        <v>175</v>
      </c>
      <c r="B12">
        <v>2018</v>
      </c>
      <c r="C12">
        <f>114+102+119+134+163+142+120+149+112+139+148+119</f>
        <v>1561</v>
      </c>
    </row>
    <row r="13" spans="1:3" x14ac:dyDescent="0.25">
      <c r="A13" t="s">
        <v>175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I33" sqref="I33"/>
    </sheetView>
  </sheetViews>
  <sheetFormatPr defaultRowHeight="15" x14ac:dyDescent="0.25"/>
  <cols>
    <col min="1" max="1" width="12.28515625" customWidth="1"/>
  </cols>
  <sheetData>
    <row r="1" spans="1:9" x14ac:dyDescent="0.25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5">
      <c r="A2" t="s">
        <v>121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OpioidPattern!F7</f>
        <v>0.86599999999999999</v>
      </c>
      <c r="I2" s="18"/>
    </row>
    <row r="3" spans="1:9" x14ac:dyDescent="0.25">
      <c r="A3" t="s">
        <v>187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5">
      <c r="A4" t="s">
        <v>153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5">
      <c r="A5" t="s">
        <v>154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5">
      <c r="A6" t="s">
        <v>124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5">
      <c r="A7" t="s">
        <v>125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5">
      <c r="A8" t="s">
        <v>126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5">
      <c r="A9" t="s">
        <v>156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5">
      <c r="A10" t="s">
        <v>178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5">
      <c r="A11" t="s">
        <v>179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5">
      <c r="A12" t="s">
        <v>180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5">
      <c r="A13" t="s">
        <v>184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5">
      <c r="A14" t="s">
        <v>185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5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5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5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5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5">
      <c r="A19" t="s">
        <v>169</v>
      </c>
      <c r="B19" t="s">
        <v>50</v>
      </c>
      <c r="C19">
        <v>0.5</v>
      </c>
      <c r="D19">
        <v>0.1</v>
      </c>
      <c r="E19">
        <v>0.9</v>
      </c>
    </row>
    <row r="20" spans="1:5" x14ac:dyDescent="0.25">
      <c r="A20" t="s">
        <v>172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I28" sqref="I28"/>
    </sheetView>
  </sheetViews>
  <sheetFormatPr defaultRowHeight="15" x14ac:dyDescent="0.25"/>
  <sheetData>
    <row r="1" spans="1:10" x14ac:dyDescent="0.25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5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5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5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5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5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5">
      <c r="A7" t="s">
        <v>51</v>
      </c>
      <c r="B7" t="s">
        <v>83</v>
      </c>
      <c r="C7" t="s">
        <v>79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5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5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5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5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5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5">
      <c r="A13" t="s">
        <v>51</v>
      </c>
      <c r="B13" t="s">
        <v>84</v>
      </c>
      <c r="C13" t="s">
        <v>79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5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5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5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5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5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5">
      <c r="A19" t="s">
        <v>51</v>
      </c>
      <c r="B19" t="s">
        <v>86</v>
      </c>
      <c r="C19" t="s">
        <v>79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5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5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5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5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5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5">
      <c r="A25" t="s">
        <v>51</v>
      </c>
      <c r="B25" t="s">
        <v>85</v>
      </c>
      <c r="C25" t="s">
        <v>79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5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5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5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5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5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5">
      <c r="A31" t="s">
        <v>52</v>
      </c>
      <c r="B31" t="s">
        <v>83</v>
      </c>
      <c r="C31" t="s">
        <v>79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5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5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5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5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5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5">
      <c r="A37" t="s">
        <v>52</v>
      </c>
      <c r="B37" t="s">
        <v>84</v>
      </c>
      <c r="C37" t="s">
        <v>79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5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5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5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5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5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5">
      <c r="A43" t="s">
        <v>52</v>
      </c>
      <c r="B43" t="s">
        <v>86</v>
      </c>
      <c r="C43" t="s">
        <v>79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5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5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5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5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5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5">
      <c r="A49" t="s">
        <v>52</v>
      </c>
      <c r="B49" t="s">
        <v>85</v>
      </c>
      <c r="C49" t="s">
        <v>79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7" sqref="I37"/>
    </sheetView>
  </sheetViews>
  <sheetFormatPr defaultRowHeight="15" x14ac:dyDescent="0.25"/>
  <sheetData>
    <row r="1" spans="1:10" x14ac:dyDescent="0.25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5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152</v>
      </c>
    </row>
    <row r="3" spans="1:10" x14ac:dyDescent="0.25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5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5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5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5">
      <c r="A7" t="s">
        <v>51</v>
      </c>
      <c r="B7" t="s">
        <v>83</v>
      </c>
      <c r="C7" t="s">
        <v>79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5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5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5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5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5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5">
      <c r="A13" t="s">
        <v>51</v>
      </c>
      <c r="B13" t="s">
        <v>84</v>
      </c>
      <c r="C13" t="s">
        <v>79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5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5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5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5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5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5">
      <c r="A19" t="s">
        <v>51</v>
      </c>
      <c r="B19" t="s">
        <v>86</v>
      </c>
      <c r="C19" t="s">
        <v>79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5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5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5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5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5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5">
      <c r="A25" t="s">
        <v>51</v>
      </c>
      <c r="B25" t="s">
        <v>85</v>
      </c>
      <c r="C25" t="s">
        <v>79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5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5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5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5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5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5">
      <c r="A31" t="s">
        <v>52</v>
      </c>
      <c r="B31" t="s">
        <v>83</v>
      </c>
      <c r="C31" t="s">
        <v>79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5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5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5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5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5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5">
      <c r="A37" t="s">
        <v>52</v>
      </c>
      <c r="B37" t="s">
        <v>84</v>
      </c>
      <c r="C37" t="s">
        <v>79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5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5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5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5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5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5">
      <c r="A43" t="s">
        <v>52</v>
      </c>
      <c r="B43" t="s">
        <v>86</v>
      </c>
      <c r="C43" t="s">
        <v>79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5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5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5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5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5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5">
      <c r="A49" t="s">
        <v>52</v>
      </c>
      <c r="B49" t="s">
        <v>85</v>
      </c>
      <c r="C49" t="s">
        <v>79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N27" sqref="N27"/>
    </sheetView>
  </sheetViews>
  <sheetFormatPr defaultRowHeight="15" x14ac:dyDescent="0.25"/>
  <cols>
    <col min="1" max="1" width="13.5703125" customWidth="1"/>
    <col min="5" max="5" width="8.85546875" customWidth="1"/>
    <col min="6" max="6" width="8.28515625" customWidth="1"/>
    <col min="8" max="8" width="9.28515625" customWidth="1"/>
  </cols>
  <sheetData>
    <row r="1" spans="1:11" x14ac:dyDescent="0.25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5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5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5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5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5">
      <c r="A6" t="s">
        <v>120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5">
      <c r="A7" t="s">
        <v>121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183</v>
      </c>
      <c r="K7" t="s">
        <v>186</v>
      </c>
    </row>
    <row r="8" spans="1:11" x14ac:dyDescent="0.25">
      <c r="A8" t="s">
        <v>187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188</v>
      </c>
      <c r="K8" s="3"/>
    </row>
    <row r="9" spans="1:11" x14ac:dyDescent="0.25">
      <c r="A9" s="6" t="s">
        <v>122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5">
      <c r="A10" s="6" t="s">
        <v>122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5">
      <c r="A11" s="6" t="s">
        <v>122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3" spans="1:11" x14ac:dyDescent="0.25">
      <c r="E13" s="3"/>
    </row>
    <row r="18" spans="6:8" x14ac:dyDescent="0.25">
      <c r="F18" s="3"/>
      <c r="H18" s="4"/>
    </row>
    <row r="19" spans="6:8" x14ac:dyDescent="0.25">
      <c r="F19" s="3"/>
      <c r="H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defaultRowHeight="15" x14ac:dyDescent="0.25"/>
  <cols>
    <col min="1" max="1" width="11" customWidth="1"/>
  </cols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123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189</v>
      </c>
    </row>
    <row r="3" spans="1:8" x14ac:dyDescent="0.25">
      <c r="A3" t="s">
        <v>122</v>
      </c>
      <c r="B3" s="10">
        <v>0.25244517036746611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defaultRowHeight="15" x14ac:dyDescent="0.25"/>
  <cols>
    <col min="1" max="1" width="11.5703125" customWidth="1"/>
    <col min="11" max="11" width="12" bestFit="1" customWidth="1"/>
  </cols>
  <sheetData>
    <row r="1" spans="1:11" x14ac:dyDescent="0.25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167</v>
      </c>
      <c r="I1" s="8" t="s">
        <v>6</v>
      </c>
      <c r="J1" s="8" t="s">
        <v>87</v>
      </c>
    </row>
    <row r="2" spans="1:11" x14ac:dyDescent="0.25">
      <c r="A2" t="s">
        <v>159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158</v>
      </c>
      <c r="J2" s="18" t="s">
        <v>165</v>
      </c>
      <c r="K2" s="12"/>
    </row>
    <row r="3" spans="1:11" x14ac:dyDescent="0.25">
      <c r="A3" t="s">
        <v>160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158</v>
      </c>
      <c r="J3" s="18" t="s">
        <v>168</v>
      </c>
      <c r="K3" s="12"/>
    </row>
    <row r="4" spans="1:11" x14ac:dyDescent="0.25">
      <c r="A4" t="s">
        <v>161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158</v>
      </c>
      <c r="K4" s="12"/>
    </row>
    <row r="5" spans="1:11" x14ac:dyDescent="0.25">
      <c r="A5" t="s">
        <v>162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158</v>
      </c>
      <c r="K5" s="12"/>
    </row>
    <row r="6" spans="1:11" x14ac:dyDescent="0.25">
      <c r="A6" t="s">
        <v>163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158</v>
      </c>
      <c r="K6" s="12"/>
    </row>
    <row r="7" spans="1:11" x14ac:dyDescent="0.25">
      <c r="A7" t="s">
        <v>164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158</v>
      </c>
      <c r="K7" s="12"/>
    </row>
    <row r="8" spans="1:11" x14ac:dyDescent="0.25">
      <c r="A8" t="s">
        <v>166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158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defaultRowHeight="15" x14ac:dyDescent="0.25"/>
  <cols>
    <col min="1" max="1" width="9.85546875" customWidth="1"/>
    <col min="2" max="2" width="12.140625" customWidth="1"/>
  </cols>
  <sheetData>
    <row r="1" spans="1:9" x14ac:dyDescent="0.25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5">
      <c r="A2" t="s">
        <v>153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5">
      <c r="A3" t="s">
        <v>154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5">
      <c r="A4" t="s">
        <v>155</v>
      </c>
      <c r="B4" t="s">
        <v>110</v>
      </c>
      <c r="C4">
        <v>0</v>
      </c>
    </row>
    <row r="5" spans="1:9" x14ac:dyDescent="0.25">
      <c r="A5" t="s">
        <v>124</v>
      </c>
      <c r="B5" t="s">
        <v>157</v>
      </c>
      <c r="C5">
        <v>2.9</v>
      </c>
      <c r="D5">
        <v>1.7</v>
      </c>
      <c r="E5">
        <v>5</v>
      </c>
      <c r="F5" t="s">
        <v>177</v>
      </c>
    </row>
    <row r="6" spans="1:9" x14ac:dyDescent="0.25">
      <c r="A6" t="s">
        <v>125</v>
      </c>
      <c r="B6" t="s">
        <v>157</v>
      </c>
      <c r="C6" s="15">
        <v>2.9950980392156863</v>
      </c>
      <c r="D6" s="15">
        <v>1.5079650915246505</v>
      </c>
      <c r="E6" s="15">
        <v>5.9488195813894986</v>
      </c>
      <c r="F6" t="s">
        <v>177</v>
      </c>
    </row>
    <row r="7" spans="1:9" x14ac:dyDescent="0.25">
      <c r="A7" t="s">
        <v>126</v>
      </c>
      <c r="B7" t="s">
        <v>157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5">
      <c r="A8" t="s">
        <v>156</v>
      </c>
      <c r="B8" t="s">
        <v>157</v>
      </c>
      <c r="C8">
        <v>3.5</v>
      </c>
      <c r="D8">
        <v>1.9</v>
      </c>
      <c r="E8">
        <v>6.4</v>
      </c>
    </row>
    <row r="9" spans="1:9" x14ac:dyDescent="0.25">
      <c r="A9" t="s">
        <v>127</v>
      </c>
      <c r="B9" t="s">
        <v>157</v>
      </c>
      <c r="C9" s="6">
        <v>1</v>
      </c>
      <c r="D9">
        <v>0.8</v>
      </c>
      <c r="E9">
        <v>1.2</v>
      </c>
      <c r="I9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defaultRowHeight="15" x14ac:dyDescent="0.25"/>
  <cols>
    <col min="1" max="1" width="12.85546875" customWidth="1"/>
  </cols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111</v>
      </c>
      <c r="B2">
        <v>4.1800000000000002E-4</v>
      </c>
    </row>
    <row r="3" spans="1:8" x14ac:dyDescent="0.25">
      <c r="A3" t="s">
        <v>112</v>
      </c>
      <c r="B3">
        <v>2.0199999999999999E-2</v>
      </c>
    </row>
    <row r="4" spans="1:8" x14ac:dyDescent="0.25">
      <c r="A4" t="s">
        <v>113</v>
      </c>
      <c r="B4">
        <v>8.2400000000000008E-3</v>
      </c>
    </row>
    <row r="5" spans="1:8" x14ac:dyDescent="0.25">
      <c r="A5" t="s">
        <v>114</v>
      </c>
      <c r="B5">
        <v>5.9500000000000004E-3</v>
      </c>
    </row>
    <row r="6" spans="1:8" x14ac:dyDescent="0.25">
      <c r="A6" t="s">
        <v>115</v>
      </c>
      <c r="B6">
        <v>1.4800000000000001E-2</v>
      </c>
    </row>
    <row r="7" spans="1:8" x14ac:dyDescent="0.25">
      <c r="A7" t="s">
        <v>116</v>
      </c>
      <c r="B7">
        <v>2.5400000000000002E-3</v>
      </c>
    </row>
    <row r="8" spans="1:8" x14ac:dyDescent="0.25">
      <c r="A8" t="s">
        <v>117</v>
      </c>
      <c r="B8">
        <v>4.5199999999999997E-2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xiao zang</cp:lastModifiedBy>
  <dcterms:created xsi:type="dcterms:W3CDTF">2015-06-05T18:17:20Z</dcterms:created>
  <dcterms:modified xsi:type="dcterms:W3CDTF">2021-05-11T16:01:47Z</dcterms:modified>
</cp:coreProperties>
</file>