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zang\Desktop\Working folder\profound-model_MA\calibration\"/>
    </mc:Choice>
  </mc:AlternateContent>
  <xr:revisionPtr revIDLastSave="0" documentId="13_ncr:1_{8D7DEC02-54C4-4720-9B88-E4B04131620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Calibrated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1" l="1"/>
  <c r="E92" i="1"/>
  <c r="C92" i="1"/>
  <c r="D91" i="1"/>
  <c r="E91" i="1"/>
  <c r="C91" i="1"/>
  <c r="H69" i="1"/>
  <c r="E83" i="1" s="1"/>
  <c r="G69" i="1"/>
  <c r="D93" i="1" s="1"/>
  <c r="F69" i="1"/>
  <c r="C93" i="1" s="1"/>
  <c r="E70" i="1"/>
  <c r="E71" i="1"/>
  <c r="E72" i="1"/>
  <c r="E73" i="1"/>
  <c r="E74" i="1"/>
  <c r="E75" i="1"/>
  <c r="E76" i="1"/>
  <c r="E77" i="1"/>
  <c r="E78" i="1"/>
  <c r="E69" i="1"/>
  <c r="D70" i="1"/>
  <c r="D71" i="1"/>
  <c r="D72" i="1"/>
  <c r="D73" i="1"/>
  <c r="D74" i="1"/>
  <c r="D75" i="1"/>
  <c r="D76" i="1"/>
  <c r="D77" i="1"/>
  <c r="D78" i="1"/>
  <c r="D69" i="1"/>
  <c r="D81" i="1" s="1"/>
  <c r="C77" i="1"/>
  <c r="C78" i="1"/>
  <c r="C70" i="1"/>
  <c r="C71" i="1"/>
  <c r="C72" i="1"/>
  <c r="C73" i="1"/>
  <c r="C74" i="1"/>
  <c r="C75" i="1"/>
  <c r="C76" i="1"/>
  <c r="C69" i="1"/>
  <c r="D2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C15" i="1"/>
  <c r="C14" i="1"/>
  <c r="D13" i="1"/>
  <c r="E22" i="1" s="1"/>
  <c r="E13" i="1"/>
  <c r="F22" i="1" s="1"/>
  <c r="F13" i="1"/>
  <c r="G22" i="1" s="1"/>
  <c r="G13" i="1"/>
  <c r="D23" i="1" s="1"/>
  <c r="H13" i="1"/>
  <c r="E23" i="1" s="1"/>
  <c r="I13" i="1"/>
  <c r="F23" i="1" s="1"/>
  <c r="J13" i="1"/>
  <c r="G23" i="1" s="1"/>
  <c r="K13" i="1"/>
  <c r="L13" i="1"/>
  <c r="E24" i="1" s="1"/>
  <c r="M13" i="1"/>
  <c r="F24" i="1" s="1"/>
  <c r="N13" i="1"/>
  <c r="G24" i="1" s="1"/>
  <c r="O13" i="1"/>
  <c r="D32" i="1" s="1"/>
  <c r="P13" i="1"/>
  <c r="E32" i="1" s="1"/>
  <c r="Q13" i="1"/>
  <c r="F32" i="1" s="1"/>
  <c r="R13" i="1"/>
  <c r="G32" i="1" s="1"/>
  <c r="S13" i="1"/>
  <c r="D33" i="1" s="1"/>
  <c r="T13" i="1"/>
  <c r="E33" i="1" s="1"/>
  <c r="U13" i="1"/>
  <c r="F33" i="1" s="1"/>
  <c r="V13" i="1"/>
  <c r="G33" i="1" s="1"/>
  <c r="W13" i="1"/>
  <c r="D34" i="1" s="1"/>
  <c r="X13" i="1"/>
  <c r="E34" i="1" s="1"/>
  <c r="Y13" i="1"/>
  <c r="F34" i="1" s="1"/>
  <c r="Z13" i="1"/>
  <c r="G34" i="1" s="1"/>
  <c r="AA13" i="1"/>
  <c r="AB13" i="1"/>
  <c r="AC13" i="1"/>
  <c r="AD13" i="1"/>
  <c r="C13" i="1"/>
  <c r="D22" i="1" s="1"/>
  <c r="E82" i="1" l="1"/>
  <c r="C80" i="1"/>
  <c r="C90" i="1" s="1"/>
  <c r="D80" i="1"/>
  <c r="D90" i="1" s="1"/>
  <c r="C82" i="1"/>
  <c r="E80" i="1"/>
  <c r="E90" i="1" s="1"/>
  <c r="D83" i="1"/>
  <c r="C81" i="1"/>
  <c r="E81" i="1"/>
  <c r="C83" i="1"/>
  <c r="D82" i="1"/>
  <c r="E93" i="1"/>
  <c r="G42" i="1"/>
  <c r="F42" i="1"/>
  <c r="E42" i="1"/>
  <c r="G40" i="1"/>
  <c r="G41" i="1"/>
  <c r="F40" i="1"/>
  <c r="F41" i="1"/>
  <c r="D40" i="1"/>
  <c r="D41" i="1"/>
  <c r="D42" i="1"/>
  <c r="E40" i="1"/>
  <c r="E41" i="1"/>
</calcChain>
</file>

<file path=xl/sharedStrings.xml><?xml version="1.0" encoding="utf-8"?>
<sst xmlns="http://schemas.openxmlformats.org/spreadsheetml/2006/main" count="78" uniqueCount="53">
  <si>
    <t>index</t>
  </si>
  <si>
    <t>seed</t>
  </si>
  <si>
    <t>od.death16.w</t>
  </si>
  <si>
    <t>od.death16.b</t>
  </si>
  <si>
    <t>od.death16.h</t>
  </si>
  <si>
    <t>od.death17.w</t>
  </si>
  <si>
    <t>od.death17.b</t>
  </si>
  <si>
    <t>od.death17.h</t>
  </si>
  <si>
    <t>od.death18.w</t>
  </si>
  <si>
    <t>od.death18.b</t>
  </si>
  <si>
    <t>od.death18.h</t>
  </si>
  <si>
    <t>od.death19.w</t>
  </si>
  <si>
    <t>od.death19.b</t>
  </si>
  <si>
    <t>od.death19.h</t>
  </si>
  <si>
    <t>fx.death16.w</t>
  </si>
  <si>
    <t>fx.death16.b</t>
  </si>
  <si>
    <t>fx.death16.h</t>
  </si>
  <si>
    <t>fx.death17.w</t>
  </si>
  <si>
    <t>fx.death17.h</t>
  </si>
  <si>
    <t>fx.death18.w</t>
  </si>
  <si>
    <t>fx.death18.b</t>
  </si>
  <si>
    <t>fx.death18.h</t>
  </si>
  <si>
    <t>fx.death19.w</t>
  </si>
  <si>
    <t>fx.death19.b</t>
  </si>
  <si>
    <t>fx.death19.h</t>
  </si>
  <si>
    <t>ed.visit16</t>
  </si>
  <si>
    <t>ed.visit17</t>
  </si>
  <si>
    <t>ed.visit18</t>
  </si>
  <si>
    <t>ed.visit19</t>
  </si>
  <si>
    <t>gof</t>
  </si>
  <si>
    <t>Opioid overdose deaths</t>
  </si>
  <si>
    <t>fx.death17b</t>
  </si>
  <si>
    <t>Projected</t>
  </si>
  <si>
    <t>Target</t>
  </si>
  <si>
    <t>White (Model)</t>
  </si>
  <si>
    <t>Black (Model)</t>
  </si>
  <si>
    <t>Hispanic (Model)</t>
  </si>
  <si>
    <t>White (Target)</t>
  </si>
  <si>
    <t>Black (Target)</t>
  </si>
  <si>
    <t>Hispanic (Target)</t>
  </si>
  <si>
    <t>Model</t>
  </si>
  <si>
    <t>lower</t>
  </si>
  <si>
    <t>upper</t>
  </si>
  <si>
    <t>White</t>
  </si>
  <si>
    <t>Black</t>
  </si>
  <si>
    <t>Hispanic</t>
  </si>
  <si>
    <t>Taget</t>
  </si>
  <si>
    <t>Mean</t>
  </si>
  <si>
    <t>Lower</t>
  </si>
  <si>
    <t>Upper</t>
  </si>
  <si>
    <t>Taregt</t>
  </si>
  <si>
    <t>low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</si>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</sst>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" fontId="0" fillId="0" borderId="0" xfId="0" applyNumberFormat="1"/>
    <xf numFmtId="10" fontId="0" fillId="0" borderId="0" xfId="0" applyNumberFormat="1"/>
    <xf numFmtId="0" fontId="16" fillId="0" borderId="0" xfId="0" applyFont="1"/>
    <xf numFmtId="9" fontId="0" fillId="0" borderId="0" xfId="42" applyFon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number of opioid overdose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Calibrated_results!$C$22</c:f>
              <c:strCache>
                <c:ptCount val="1"/>
                <c:pt idx="0">
                  <c:v>White (Model)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Calibrated_results!$D$21:$G$21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Calibrated_results!$D$22:$G$22</c:f>
              <c:numCache>
                <c:formatCode>0</c:formatCode>
                <c:ptCount val="4"/>
                <c:pt idx="0">
                  <c:v>1431.5</c:v>
                </c:pt>
                <c:pt idx="1">
                  <c:v>1517.7</c:v>
                </c:pt>
                <c:pt idx="2">
                  <c:v>1599.5</c:v>
                </c:pt>
                <c:pt idx="3">
                  <c:v>1615.7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4-4251-827D-C0E2257C8278}"/>
            </c:ext>
          </c:extLst>
        </c:ser>
        <c:ser>
          <c:idx val="1"/>
          <c:order val="1"/>
          <c:tx>
            <c:strRef>
              <c:f>Calibrated_results!$C$23</c:f>
              <c:strCache>
                <c:ptCount val="1"/>
                <c:pt idx="0">
                  <c:v>Black (Model)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Calibrated_results!$D$21:$G$21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Calibrated_results!$D$23:$G$23</c:f>
              <c:numCache>
                <c:formatCode>0</c:formatCode>
                <c:ptCount val="4"/>
                <c:pt idx="0">
                  <c:v>94.3</c:v>
                </c:pt>
                <c:pt idx="1">
                  <c:v>106.2</c:v>
                </c:pt>
                <c:pt idx="2">
                  <c:v>101.1</c:v>
                </c:pt>
                <c:pt idx="3">
                  <c:v>112.9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4-4251-827D-C0E2257C8278}"/>
            </c:ext>
          </c:extLst>
        </c:ser>
        <c:ser>
          <c:idx val="2"/>
          <c:order val="2"/>
          <c:tx>
            <c:strRef>
              <c:f>Calibrated_results!$C$24</c:f>
              <c:strCache>
                <c:ptCount val="1"/>
                <c:pt idx="0">
                  <c:v>Hispanic (Model)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Calibrated_results!$D$21:$G$21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Calibrated_results!$D$24:$G$24</c:f>
              <c:numCache>
                <c:formatCode>0</c:formatCode>
                <c:ptCount val="4"/>
                <c:pt idx="0">
                  <c:v>241.3</c:v>
                </c:pt>
                <c:pt idx="1">
                  <c:v>250.4</c:v>
                </c:pt>
                <c:pt idx="2">
                  <c:v>261</c:v>
                </c:pt>
                <c:pt idx="3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4-4251-827D-C0E2257C8278}"/>
            </c:ext>
          </c:extLst>
        </c:ser>
        <c:ser>
          <c:idx val="3"/>
          <c:order val="3"/>
          <c:tx>
            <c:strRef>
              <c:f>Calibrated_results!$C$25</c:f>
              <c:strCache>
                <c:ptCount val="1"/>
                <c:pt idx="0">
                  <c:v>White (Target)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Calibrated_results!$D$21:$G$21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Calibrated_results!$D$25:$G$25</c:f>
              <c:numCache>
                <c:formatCode>General</c:formatCode>
                <c:ptCount val="4"/>
                <c:pt idx="0">
                  <c:v>1675</c:v>
                </c:pt>
                <c:pt idx="1">
                  <c:v>1565</c:v>
                </c:pt>
                <c:pt idx="2">
                  <c:v>1589</c:v>
                </c:pt>
                <c:pt idx="3">
                  <c:v>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64-4251-827D-C0E2257C8278}"/>
            </c:ext>
          </c:extLst>
        </c:ser>
        <c:ser>
          <c:idx val="4"/>
          <c:order val="4"/>
          <c:tx>
            <c:strRef>
              <c:f>Calibrated_results!$C$26</c:f>
              <c:strCache>
                <c:ptCount val="1"/>
                <c:pt idx="0">
                  <c:v>Black (Target)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Calibrated_results!$D$21:$G$21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Calibrated_results!$D$26:$G$26</c:f>
              <c:numCache>
                <c:formatCode>General</c:formatCode>
                <c:ptCount val="4"/>
                <c:pt idx="0">
                  <c:v>92</c:v>
                </c:pt>
                <c:pt idx="1">
                  <c:v>114</c:v>
                </c:pt>
                <c:pt idx="2">
                  <c:v>84</c:v>
                </c:pt>
                <c:pt idx="3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64-4251-827D-C0E2257C8278}"/>
            </c:ext>
          </c:extLst>
        </c:ser>
        <c:ser>
          <c:idx val="5"/>
          <c:order val="5"/>
          <c:tx>
            <c:strRef>
              <c:f>Calibrated_results!$C$27</c:f>
              <c:strCache>
                <c:ptCount val="1"/>
                <c:pt idx="0">
                  <c:v>Hispanic (Target)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Calibrated_results!$D$21:$G$21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Calibrated_results!$D$27:$G$27</c:f>
              <c:numCache>
                <c:formatCode>General</c:formatCode>
                <c:ptCount val="4"/>
                <c:pt idx="0">
                  <c:v>249</c:v>
                </c:pt>
                <c:pt idx="1">
                  <c:v>252</c:v>
                </c:pt>
                <c:pt idx="2">
                  <c:v>258</c:v>
                </c:pt>
                <c:pt idx="3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64-4251-827D-C0E2257C8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941072"/>
        <c:axId val="897208752"/>
      </c:lineChart>
      <c:catAx>
        <c:axId val="10319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08752"/>
        <c:crosses val="autoZero"/>
        <c:auto val="1"/>
        <c:lblAlgn val="ctr"/>
        <c:lblOffset val="100"/>
        <c:noMultiLvlLbl val="0"/>
      </c:catAx>
      <c:valAx>
        <c:axId val="89720875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4107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87829324463516"/>
          <c:y val="0.89799934866128051"/>
          <c:w val="0.73988864820841349"/>
          <c:h val="8.6000647979138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opioid overdose deaths involving fentanyl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Calibrated_results!$C$32</c:f>
              <c:strCache>
                <c:ptCount val="1"/>
                <c:pt idx="0">
                  <c:v>White (Model)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Calibrated_results!$D$31:$G$31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Calibrated_results!$D$32:$G$32</c:f>
              <c:numCache>
                <c:formatCode>0%</c:formatCode>
                <c:ptCount val="4"/>
                <c:pt idx="0">
                  <c:v>0.8674669470653763</c:v>
                </c:pt>
                <c:pt idx="1">
                  <c:v>0.87696071582079438</c:v>
                </c:pt>
                <c:pt idx="2">
                  <c:v>0.884925510406252</c:v>
                </c:pt>
                <c:pt idx="3">
                  <c:v>0.89241571780045292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F-45EB-94AC-B266BA691B95}"/>
            </c:ext>
          </c:extLst>
        </c:ser>
        <c:ser>
          <c:idx val="2"/>
          <c:order val="1"/>
          <c:tx>
            <c:strRef>
              <c:f>Calibrated_results!$C$33</c:f>
              <c:strCache>
                <c:ptCount val="1"/>
                <c:pt idx="0">
                  <c:v>Black (Model)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Calibrated_results!$D$31:$G$31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Calibrated_results!$D$33:$G$33</c:f>
              <c:numCache>
                <c:formatCode>0%</c:formatCode>
                <c:ptCount val="4"/>
                <c:pt idx="0">
                  <c:v>0.76059772107421852</c:v>
                </c:pt>
                <c:pt idx="1">
                  <c:v>0.7453352197119758</c:v>
                </c:pt>
                <c:pt idx="2">
                  <c:v>0.81408784916751709</c:v>
                </c:pt>
                <c:pt idx="3">
                  <c:v>0.80764403695625442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F-45EB-94AC-B266BA691B95}"/>
            </c:ext>
          </c:extLst>
        </c:ser>
        <c:ser>
          <c:idx val="3"/>
          <c:order val="2"/>
          <c:tx>
            <c:strRef>
              <c:f>Calibrated_results!$C$34</c:f>
              <c:strCache>
                <c:ptCount val="1"/>
                <c:pt idx="0">
                  <c:v>Hispanic (Model)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Calibrated_results!$D$31:$G$31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Calibrated_results!$D$34:$G$34</c:f>
              <c:numCache>
                <c:formatCode>0%</c:formatCode>
                <c:ptCount val="4"/>
                <c:pt idx="0">
                  <c:v>0.87203276749869452</c:v>
                </c:pt>
                <c:pt idx="1">
                  <c:v>0.89467411451692214</c:v>
                </c:pt>
                <c:pt idx="2">
                  <c:v>0.91390146365446157</c:v>
                </c:pt>
                <c:pt idx="3">
                  <c:v>0.92024007406359354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F-45EB-94AC-B266BA691B95}"/>
            </c:ext>
          </c:extLst>
        </c:ser>
        <c:ser>
          <c:idx val="4"/>
          <c:order val="3"/>
          <c:tx>
            <c:strRef>
              <c:f>Calibrated_results!$C$35</c:f>
              <c:strCache>
                <c:ptCount val="1"/>
                <c:pt idx="0">
                  <c:v>White (Target)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Calibrated_results!$D$31:$G$31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Calibrated_results!$D$35:$G$35</c:f>
              <c:numCache>
                <c:formatCode>General</c:formatCode>
                <c:ptCount val="4"/>
                <c:pt idx="2" formatCode="0%">
                  <c:v>0.874</c:v>
                </c:pt>
                <c:pt idx="3" formatCode="0%">
                  <c:v>0.93100000000000005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5F-45EB-94AC-B266BA691B95}"/>
            </c:ext>
          </c:extLst>
        </c:ser>
        <c:ser>
          <c:idx val="5"/>
          <c:order val="4"/>
          <c:tx>
            <c:strRef>
              <c:f>Calibrated_results!$C$36</c:f>
              <c:strCache>
                <c:ptCount val="1"/>
                <c:pt idx="0">
                  <c:v>Black (Target)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Calibrated_results!$D$31:$G$31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Calibrated_results!$D$36:$G$36</c:f>
              <c:numCache>
                <c:formatCode>General</c:formatCode>
                <c:ptCount val="4"/>
                <c:pt idx="2" formatCode="0%">
                  <c:v>0.90500000000000003</c:v>
                </c:pt>
                <c:pt idx="3" formatCode="0%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5F-45EB-94AC-B266BA691B95}"/>
            </c:ext>
          </c:extLst>
        </c:ser>
        <c:ser>
          <c:idx val="6"/>
          <c:order val="5"/>
          <c:tx>
            <c:strRef>
              <c:f>Calibrated_results!$C$37</c:f>
              <c:strCache>
                <c:ptCount val="1"/>
                <c:pt idx="0">
                  <c:v>Hispanic (Target)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Calibrated_results!$D$31:$G$31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Calibrated_results!$D$37:$G$37</c:f>
              <c:numCache>
                <c:formatCode>General</c:formatCode>
                <c:ptCount val="4"/>
                <c:pt idx="2" formatCode="0%">
                  <c:v>0.94199999999999995</c:v>
                </c:pt>
                <c:pt idx="3" formatCode="0%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5F-45EB-94AC-B266BA691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941072"/>
        <c:axId val="897208752"/>
      </c:lineChart>
      <c:catAx>
        <c:axId val="10319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08752"/>
        <c:crosses val="autoZero"/>
        <c:auto val="1"/>
        <c:lblAlgn val="ctr"/>
        <c:lblOffset val="100"/>
        <c:noMultiLvlLbl val="0"/>
      </c:catAx>
      <c:valAx>
        <c:axId val="89720875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4107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87829324463516"/>
          <c:y val="0.89799934866128051"/>
          <c:w val="0.54169696845260706"/>
          <c:h val="9.5689258937377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ED visits</a:t>
            </a:r>
            <a:r>
              <a:rPr lang="en-US" baseline="0"/>
              <a:t> related to opioid overdose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Calibrated_results!$C$40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Calibrated_results!$D$42:$G$42</c:f>
                <c:numCache>
                  <c:formatCode>General</c:formatCode>
                  <c:ptCount val="4"/>
                  <c:pt idx="0">
                    <c:v>1469.1749999999993</c:v>
                  </c:pt>
                  <c:pt idx="1">
                    <c:v>1670.7250000000004</c:v>
                  </c:pt>
                  <c:pt idx="2">
                    <c:v>1720.6749999999993</c:v>
                  </c:pt>
                  <c:pt idx="3">
                    <c:v>1653.625</c:v>
                  </c:pt>
                </c:numCache>
              </c:numRef>
            </c:plus>
            <c:minus>
              <c:numRef>
                <c:f>Calibrated_results!$D$41:$G$41</c:f>
                <c:numCache>
                  <c:formatCode>General</c:formatCode>
                  <c:ptCount val="4"/>
                  <c:pt idx="0">
                    <c:v>860.45000000000073</c:v>
                  </c:pt>
                  <c:pt idx="1">
                    <c:v>857.77500000000146</c:v>
                  </c:pt>
                  <c:pt idx="2">
                    <c:v>987.42500000000109</c:v>
                  </c:pt>
                  <c:pt idx="3">
                    <c:v>1269.2000000000007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numRef>
              <c:f>Calibrated_results!$D$39:$G$39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Calibrated_results!$D$40:$G$40</c:f>
              <c:numCache>
                <c:formatCode>0</c:formatCode>
                <c:ptCount val="4"/>
                <c:pt idx="0">
                  <c:v>9857.1</c:v>
                </c:pt>
                <c:pt idx="1">
                  <c:v>10521.7</c:v>
                </c:pt>
                <c:pt idx="2">
                  <c:v>11091.7</c:v>
                </c:pt>
                <c:pt idx="3">
                  <c:v>11447.5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4-4965-874B-2D540CE57916}"/>
            </c:ext>
          </c:extLst>
        </c:ser>
        <c:ser>
          <c:idx val="1"/>
          <c:order val="1"/>
          <c:tx>
            <c:strRef>
              <c:f>Calibrated_results!$C$43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Calibrated_results!$D$39:$G$39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Calibrated_results!$D$43:$G$43</c:f>
              <c:numCache>
                <c:formatCode>General</c:formatCode>
                <c:ptCount val="4"/>
                <c:pt idx="0">
                  <c:v>9149</c:v>
                </c:pt>
                <c:pt idx="1">
                  <c:v>10991</c:v>
                </c:pt>
                <c:pt idx="2">
                  <c:v>10929</c:v>
                </c:pt>
                <c:pt idx="3">
                  <c:v>11324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4-4965-874B-2D540CE5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277424"/>
        <c:axId val="1065614480"/>
      </c:barChart>
      <c:catAx>
        <c:axId val="10432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14480"/>
        <c:crosses val="autoZero"/>
        <c:auto val="1"/>
        <c:lblAlgn val="ctr"/>
        <c:lblOffset val="100"/>
        <c:noMultiLvlLbl val="0"/>
      </c:catAx>
      <c:valAx>
        <c:axId val="1065614480"/>
        <c:scaling>
          <c:orientation val="minMax"/>
          <c:max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77424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opioid overdose deaths involving fentanyl (2018-2019)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Calibrated_results!$B$90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Calibrated_results!$C$92:$E$92</c:f>
                <c:numCache>
                  <c:formatCode>General</c:formatCode>
                  <c:ptCount val="3"/>
                  <c:pt idx="0">
                    <c:v>4.4911241285983783E-2</c:v>
                  </c:pt>
                  <c:pt idx="1">
                    <c:v>6.3203826340559655E-2</c:v>
                  </c:pt>
                  <c:pt idx="2">
                    <c:v>3.2757050132621313E-2</c:v>
                  </c:pt>
                </c:numCache>
              </c:numRef>
            </c:plus>
            <c:minus>
              <c:numRef>
                <c:f>Calibrated_results!$C$91:$E$91</c:f>
                <c:numCache>
                  <c:formatCode>General</c:formatCode>
                  <c:ptCount val="3"/>
                  <c:pt idx="0">
                    <c:v>3.0721553173154503E-2</c:v>
                  </c:pt>
                  <c:pt idx="1">
                    <c:v>4.6689363709699117E-2</c:v>
                  </c:pt>
                  <c:pt idx="2">
                    <c:v>3.5085125661031169E-2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Calibrated_results!$C$89:$E$89</c:f>
              <c:strCache>
                <c:ptCount val="3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</c:strCache>
            </c:strRef>
          </c:cat>
          <c:val>
            <c:numRef>
              <c:f>Calibrated_results!$C$90:$E$90</c:f>
              <c:numCache>
                <c:formatCode>0%</c:formatCode>
                <c:ptCount val="3"/>
                <c:pt idx="0">
                  <c:v>0.88867061410335224</c:v>
                </c:pt>
                <c:pt idx="1">
                  <c:v>0.81086594306188553</c:v>
                </c:pt>
                <c:pt idx="2">
                  <c:v>0.91707076885902761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7-4DD3-9139-364BB7A861EA}"/>
            </c:ext>
          </c:extLst>
        </c:ser>
        <c:ser>
          <c:idx val="1"/>
          <c:order val="1"/>
          <c:tx>
            <c:strRef>
              <c:f>Calibrated_results!$B$93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Calibrated_results!$C$89:$E$89</c:f>
              <c:strCache>
                <c:ptCount val="3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</c:strCache>
            </c:strRef>
          </c:cat>
          <c:val>
            <c:numRef>
              <c:f>Calibrated_results!$C$93:$E$93</c:f>
              <c:numCache>
                <c:formatCode>0%</c:formatCode>
                <c:ptCount val="3"/>
                <c:pt idx="0">
                  <c:v>0.90250000000000008</c:v>
                </c:pt>
                <c:pt idx="1">
                  <c:v>0.91</c:v>
                </c:pt>
                <c:pt idx="2">
                  <c:v>0.94599999999999995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7-4DD3-9139-364BB7A86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308096"/>
        <c:axId val="1721700160"/>
      </c:barChart>
      <c:catAx>
        <c:axId val="16723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00160"/>
        <c:crosses val="autoZero"/>
        <c:auto val="1"/>
        <c:lblAlgn val="ctr"/>
        <c:lblOffset val="100"/>
        <c:noMultiLvlLbl val="0"/>
      </c:catAx>
      <c:valAx>
        <c:axId val="172170016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08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</xdr:colOff>
      <xdr:row>18</xdr:row>
      <xdr:rowOff>133350</xdr:rowOff>
    </xdr:from>
    <xdr:to>
      <xdr:col>21</xdr:col>
      <xdr:colOff>333374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A730F-07D5-6440-4B93-731634491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22</xdr:col>
      <xdr:colOff>600075</xdr:colOff>
      <xdr:row>71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0A9F1-1DD6-4D9A-87E5-16E6F3D65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9524</xdr:colOff>
      <xdr:row>75</xdr:row>
      <xdr:rowOff>14286</xdr:rowOff>
    </xdr:from>
    <xdr:to>
      <xdr:col>21</xdr:col>
      <xdr:colOff>314324</xdr:colOff>
      <xdr:row>94</xdr:row>
      <xdr:rowOff>52386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68533B-28C3-FC2A-5B05-99A1F956B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95</xdr:row>
      <xdr:rowOff>0</xdr:rowOff>
    </xdr:from>
    <xdr:to>
      <xdr:col>21</xdr:col>
      <xdr:colOff>304800</xdr:colOff>
      <xdr:row>114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169474-2F85-4221-B980-2B21302BF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3"/>
  <sheetViews>
    <sheetView tabSelected="1" topLeftCell="L1" workbookViewId="0">
      <selection activeCell="W25" sqref="W25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5</v>
      </c>
      <c r="E1" t="s">
        <v>8</v>
      </c>
      <c r="F1" t="s">
        <v>11</v>
      </c>
      <c r="G1" t="s">
        <v>3</v>
      </c>
      <c r="H1" t="s">
        <v>6</v>
      </c>
      <c r="I1" t="s">
        <v>9</v>
      </c>
      <c r="J1" t="s">
        <v>12</v>
      </c>
      <c r="K1" t="s">
        <v>4</v>
      </c>
      <c r="L1" t="s">
        <v>7</v>
      </c>
      <c r="M1" t="s">
        <v>10</v>
      </c>
      <c r="N1" t="s">
        <v>13</v>
      </c>
      <c r="O1" t="s">
        <v>14</v>
      </c>
      <c r="P1" t="s">
        <v>17</v>
      </c>
      <c r="Q1" t="s">
        <v>19</v>
      </c>
      <c r="R1" t="s">
        <v>22</v>
      </c>
      <c r="S1" t="s">
        <v>15</v>
      </c>
      <c r="T1" t="s">
        <v>31</v>
      </c>
      <c r="U1" t="s">
        <v>20</v>
      </c>
      <c r="V1" t="s">
        <v>23</v>
      </c>
      <c r="W1" t="s">
        <v>16</v>
      </c>
      <c r="X1" t="s">
        <v>18</v>
      </c>
      <c r="Y1" t="s">
        <v>21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9</v>
      </c>
      <c r="AO1">
        <v>10</v>
      </c>
      <c r="AP1">
        <v>11</v>
      </c>
      <c r="AQ1">
        <v>12</v>
      </c>
      <c r="AR1">
        <v>13</v>
      </c>
      <c r="AS1">
        <v>14</v>
      </c>
      <c r="AT1">
        <v>15</v>
      </c>
      <c r="AU1">
        <v>16</v>
      </c>
      <c r="AV1">
        <v>17</v>
      </c>
      <c r="AW1">
        <v>18</v>
      </c>
      <c r="AX1">
        <v>19</v>
      </c>
      <c r="AY1">
        <v>20</v>
      </c>
    </row>
    <row r="2" spans="1:51" x14ac:dyDescent="0.25">
      <c r="A2">
        <v>360</v>
      </c>
      <c r="B2">
        <v>3052383</v>
      </c>
      <c r="C2">
        <v>1338</v>
      </c>
      <c r="D2">
        <v>1428</v>
      </c>
      <c r="E2">
        <v>1465</v>
      </c>
      <c r="F2">
        <v>1529</v>
      </c>
      <c r="G2">
        <v>88</v>
      </c>
      <c r="H2">
        <v>114</v>
      </c>
      <c r="I2">
        <v>123</v>
      </c>
      <c r="J2">
        <v>117</v>
      </c>
      <c r="K2">
        <v>234</v>
      </c>
      <c r="L2">
        <v>250</v>
      </c>
      <c r="M2">
        <v>266</v>
      </c>
      <c r="N2">
        <v>275</v>
      </c>
      <c r="O2">
        <v>0.866218236173393</v>
      </c>
      <c r="P2">
        <v>0.89355742296918805</v>
      </c>
      <c r="Q2">
        <v>0.90034129692832798</v>
      </c>
      <c r="R2">
        <v>0.91432308698495701</v>
      </c>
      <c r="S2">
        <v>0.79545454545454497</v>
      </c>
      <c r="T2">
        <v>0.77192982456140302</v>
      </c>
      <c r="U2">
        <v>0.85365853658536595</v>
      </c>
      <c r="V2">
        <v>0.90598290598290598</v>
      </c>
      <c r="W2">
        <v>0.93589743589743601</v>
      </c>
      <c r="X2">
        <v>0.93600000000000005</v>
      </c>
      <c r="Y2">
        <v>0.95864661654135297</v>
      </c>
      <c r="Z2">
        <v>0.941818181818182</v>
      </c>
      <c r="AA2">
        <v>9774</v>
      </c>
      <c r="AB2">
        <v>10397</v>
      </c>
      <c r="AC2">
        <v>11286</v>
      </c>
      <c r="AD2">
        <v>11342</v>
      </c>
      <c r="AE2">
        <v>5.8465681795904299E-2</v>
      </c>
      <c r="AF2">
        <v>0.49448386948273798</v>
      </c>
      <c r="AG2">
        <v>0.38717859611688199</v>
      </c>
      <c r="AH2">
        <v>0.59788535225043105</v>
      </c>
      <c r="AI2">
        <v>3.5007886614631901E-3</v>
      </c>
      <c r="AJ2">
        <v>1.3188715417962499E-3</v>
      </c>
      <c r="AK2">
        <v>6.0392377234939499E-3</v>
      </c>
      <c r="AL2">
        <v>1.4109121853799101E-3</v>
      </c>
      <c r="AM2">
        <v>1.5613996871380501E-2</v>
      </c>
      <c r="AN2">
        <v>2.45274457255876</v>
      </c>
      <c r="AO2">
        <v>8.8929563738410895</v>
      </c>
      <c r="AP2">
        <v>3.7378992149844801</v>
      </c>
      <c r="AQ2">
        <v>4.3002503564069503</v>
      </c>
      <c r="AR2">
        <v>4.3182883042579903E-2</v>
      </c>
      <c r="AS2">
        <v>8.5379288620146595E-3</v>
      </c>
      <c r="AT2">
        <v>0.61801045578831504</v>
      </c>
      <c r="AU2">
        <v>0.874094087542027</v>
      </c>
      <c r="AV2">
        <v>0.73008565297252104</v>
      </c>
      <c r="AW2">
        <v>0.87309094779518903</v>
      </c>
      <c r="AX2">
        <v>3.84384265362471E-2</v>
      </c>
      <c r="AY2">
        <v>1.03177601371166E-2</v>
      </c>
    </row>
    <row r="3" spans="1:51" x14ac:dyDescent="0.25">
      <c r="A3">
        <v>4807</v>
      </c>
      <c r="B3">
        <v>3056830</v>
      </c>
      <c r="C3">
        <v>1674</v>
      </c>
      <c r="D3">
        <v>1642</v>
      </c>
      <c r="E3">
        <v>1641</v>
      </c>
      <c r="F3">
        <v>1606</v>
      </c>
      <c r="G3">
        <v>94</v>
      </c>
      <c r="H3">
        <v>94</v>
      </c>
      <c r="I3">
        <v>101</v>
      </c>
      <c r="J3">
        <v>123</v>
      </c>
      <c r="K3">
        <v>275</v>
      </c>
      <c r="L3">
        <v>284</v>
      </c>
      <c r="M3">
        <v>271</v>
      </c>
      <c r="N3">
        <v>283</v>
      </c>
      <c r="O3">
        <v>0.84587813620071695</v>
      </c>
      <c r="P3">
        <v>0.85749086479902603</v>
      </c>
      <c r="Q3">
        <v>0.86410725167580704</v>
      </c>
      <c r="R3">
        <v>0.87359900373598998</v>
      </c>
      <c r="S3">
        <v>0.70212765957446799</v>
      </c>
      <c r="T3">
        <v>0.72340425531914898</v>
      </c>
      <c r="U3">
        <v>0.82178217821782196</v>
      </c>
      <c r="V3">
        <v>0.723577235772358</v>
      </c>
      <c r="W3">
        <v>0.88</v>
      </c>
      <c r="X3">
        <v>0.88380281690140805</v>
      </c>
      <c r="Y3">
        <v>0.90774907749077505</v>
      </c>
      <c r="Z3">
        <v>0.89752650176678495</v>
      </c>
      <c r="AA3">
        <v>10135</v>
      </c>
      <c r="AB3">
        <v>10468</v>
      </c>
      <c r="AC3">
        <v>10762</v>
      </c>
      <c r="AD3">
        <v>10851</v>
      </c>
      <c r="AE3">
        <v>7.0848686362895597E-2</v>
      </c>
      <c r="AF3">
        <v>0.508935285528617</v>
      </c>
      <c r="AG3">
        <v>0.20700792872905699</v>
      </c>
      <c r="AH3">
        <v>0.55242239729949305</v>
      </c>
      <c r="AI3" s="1">
        <v>7.6476022407878197E-5</v>
      </c>
      <c r="AJ3">
        <v>7.5940903451209903E-3</v>
      </c>
      <c r="AK3">
        <v>5.8057989716706797E-3</v>
      </c>
      <c r="AL3">
        <v>2.79312992668897E-3</v>
      </c>
      <c r="AM3">
        <v>1.31126219876015E-2</v>
      </c>
      <c r="AN3">
        <v>3.0967740831617898</v>
      </c>
      <c r="AO3">
        <v>8.6458475983663501</v>
      </c>
      <c r="AP3">
        <v>4.3179640783065603</v>
      </c>
      <c r="AQ3">
        <v>4.4538116706578803</v>
      </c>
      <c r="AR3">
        <v>5.3005345718582099E-2</v>
      </c>
      <c r="AS3">
        <v>6.2166206108013001E-3</v>
      </c>
      <c r="AT3">
        <v>0.64406207462887299</v>
      </c>
      <c r="AU3">
        <v>0.81001615272877203</v>
      </c>
      <c r="AV3">
        <v>0.64521686344847096</v>
      </c>
      <c r="AW3">
        <v>0.89413423867270803</v>
      </c>
      <c r="AX3">
        <v>3.7360312009390502E-2</v>
      </c>
      <c r="AY3">
        <v>1.4741658220016199E-3</v>
      </c>
    </row>
    <row r="4" spans="1:51" x14ac:dyDescent="0.25">
      <c r="A4">
        <v>2348</v>
      </c>
      <c r="B4">
        <v>3054371</v>
      </c>
      <c r="C4">
        <v>1508</v>
      </c>
      <c r="D4">
        <v>1645</v>
      </c>
      <c r="E4">
        <v>1801</v>
      </c>
      <c r="F4">
        <v>1899</v>
      </c>
      <c r="G4">
        <v>98</v>
      </c>
      <c r="H4">
        <v>107</v>
      </c>
      <c r="I4">
        <v>104</v>
      </c>
      <c r="J4">
        <v>102</v>
      </c>
      <c r="K4">
        <v>209</v>
      </c>
      <c r="L4">
        <v>230</v>
      </c>
      <c r="M4">
        <v>250</v>
      </c>
      <c r="N4">
        <v>268</v>
      </c>
      <c r="O4">
        <v>0.89058355437665804</v>
      </c>
      <c r="P4">
        <v>0.91306990881459005</v>
      </c>
      <c r="Q4">
        <v>0.93559133814547502</v>
      </c>
      <c r="R4">
        <v>0.94681411269089</v>
      </c>
      <c r="S4">
        <v>0.83673469387755095</v>
      </c>
      <c r="T4">
        <v>0.73831775700934599</v>
      </c>
      <c r="U4">
        <v>0.86538461538461497</v>
      </c>
      <c r="V4">
        <v>0.84313725490196101</v>
      </c>
      <c r="W4">
        <v>0.86124401913875603</v>
      </c>
      <c r="X4">
        <v>0.9</v>
      </c>
      <c r="Y4">
        <v>0.92800000000000005</v>
      </c>
      <c r="Z4">
        <v>0.94029850746268695</v>
      </c>
      <c r="AA4">
        <v>9116</v>
      </c>
      <c r="AB4">
        <v>9873</v>
      </c>
      <c r="AC4">
        <v>10681</v>
      </c>
      <c r="AD4">
        <v>11549</v>
      </c>
      <c r="AE4">
        <v>7.8230398751328298E-2</v>
      </c>
      <c r="AF4">
        <v>0.51673914457609604</v>
      </c>
      <c r="AG4">
        <v>0.29273909939356102</v>
      </c>
      <c r="AH4">
        <v>0.54557470155830501</v>
      </c>
      <c r="AI4">
        <v>8.8401897382945696E-3</v>
      </c>
      <c r="AJ4">
        <v>4.838166206514E-3</v>
      </c>
      <c r="AK4">
        <v>6.0678072212124196E-3</v>
      </c>
      <c r="AL4">
        <v>1.62629978687565E-3</v>
      </c>
      <c r="AM4">
        <v>1.4007174219932301E-2</v>
      </c>
      <c r="AN4">
        <v>2.9487816447241899</v>
      </c>
      <c r="AO4">
        <v>8.9264795075263397</v>
      </c>
      <c r="AP4">
        <v>3.9190582375546499</v>
      </c>
      <c r="AQ4">
        <v>6.2191828587654703</v>
      </c>
      <c r="AR4">
        <v>4.5741035615627701E-2</v>
      </c>
      <c r="AS4">
        <v>7.5093322548020003E-3</v>
      </c>
      <c r="AT4">
        <v>0.72929710012370697</v>
      </c>
      <c r="AU4">
        <v>0.77263854610853799</v>
      </c>
      <c r="AV4">
        <v>0.78973834875582505</v>
      </c>
      <c r="AW4">
        <v>0.923167795500765</v>
      </c>
      <c r="AX4">
        <v>3.7673358934354501E-2</v>
      </c>
      <c r="AY4">
        <v>1.18107353888581E-2</v>
      </c>
    </row>
    <row r="5" spans="1:51" x14ac:dyDescent="0.25">
      <c r="A5">
        <v>3321</v>
      </c>
      <c r="B5">
        <v>3055344</v>
      </c>
      <c r="C5">
        <v>1387</v>
      </c>
      <c r="D5">
        <v>1596</v>
      </c>
      <c r="E5">
        <v>1647</v>
      </c>
      <c r="F5">
        <v>1764</v>
      </c>
      <c r="G5">
        <v>101</v>
      </c>
      <c r="H5">
        <v>117</v>
      </c>
      <c r="I5">
        <v>82</v>
      </c>
      <c r="J5">
        <v>101</v>
      </c>
      <c r="K5">
        <v>209</v>
      </c>
      <c r="L5">
        <v>241</v>
      </c>
      <c r="M5">
        <v>226</v>
      </c>
      <c r="N5">
        <v>252</v>
      </c>
      <c r="O5">
        <v>0.87527036770007205</v>
      </c>
      <c r="P5">
        <v>0.88283208020050097</v>
      </c>
      <c r="Q5">
        <v>0.88949605343047999</v>
      </c>
      <c r="R5">
        <v>0.89512471655328796</v>
      </c>
      <c r="S5">
        <v>0.73267326732673299</v>
      </c>
      <c r="T5">
        <v>0.71794871794871795</v>
      </c>
      <c r="U5">
        <v>0.82926829268292701</v>
      </c>
      <c r="V5">
        <v>0.71287128712871295</v>
      </c>
      <c r="W5">
        <v>0.83732057416267902</v>
      </c>
      <c r="X5">
        <v>0.89211618257261405</v>
      </c>
      <c r="Y5">
        <v>0.88938053097345104</v>
      </c>
      <c r="Z5">
        <v>0.90079365079365104</v>
      </c>
      <c r="AA5">
        <v>8962</v>
      </c>
      <c r="AB5">
        <v>9661</v>
      </c>
      <c r="AC5">
        <v>10305</v>
      </c>
      <c r="AD5">
        <v>10981</v>
      </c>
      <c r="AE5">
        <v>8.1356438112045307E-2</v>
      </c>
      <c r="AF5">
        <v>0.50599010754968499</v>
      </c>
      <c r="AG5">
        <v>0.25869011368730999</v>
      </c>
      <c r="AH5">
        <v>0.56762964782869396</v>
      </c>
      <c r="AI5">
        <v>4.70107273779111E-3</v>
      </c>
      <c r="AJ5">
        <v>2.3240107251876001E-3</v>
      </c>
      <c r="AK5">
        <v>3.1279077812735902E-3</v>
      </c>
      <c r="AL5">
        <v>2.79517934526184E-3</v>
      </c>
      <c r="AM5">
        <v>1.5317814016626401E-2</v>
      </c>
      <c r="AN5">
        <v>2.9636301132759901</v>
      </c>
      <c r="AO5">
        <v>8.2024454544155798</v>
      </c>
      <c r="AP5">
        <v>3.8625585574843702</v>
      </c>
      <c r="AQ5">
        <v>3.13133118617132</v>
      </c>
      <c r="AR5">
        <v>3.86795348034236E-2</v>
      </c>
      <c r="AS5">
        <v>8.4544702671223403E-3</v>
      </c>
      <c r="AT5">
        <v>0.43187372198679902</v>
      </c>
      <c r="AU5">
        <v>0.82714336680446798</v>
      </c>
      <c r="AV5">
        <v>0.65043477983964304</v>
      </c>
      <c r="AW5">
        <v>0.85028816524876305</v>
      </c>
      <c r="AX5">
        <v>3.2388241286409297E-2</v>
      </c>
      <c r="AY5">
        <v>6.68991759422655E-3</v>
      </c>
    </row>
    <row r="6" spans="1:51" x14ac:dyDescent="0.25">
      <c r="A6">
        <v>820</v>
      </c>
      <c r="B6">
        <v>3052843</v>
      </c>
      <c r="C6">
        <v>1474</v>
      </c>
      <c r="D6">
        <v>1534</v>
      </c>
      <c r="E6">
        <v>1626</v>
      </c>
      <c r="F6">
        <v>1587</v>
      </c>
      <c r="G6">
        <v>96</v>
      </c>
      <c r="H6">
        <v>124</v>
      </c>
      <c r="I6">
        <v>96</v>
      </c>
      <c r="J6">
        <v>111</v>
      </c>
      <c r="K6">
        <v>294</v>
      </c>
      <c r="L6">
        <v>293</v>
      </c>
      <c r="M6">
        <v>291</v>
      </c>
      <c r="N6">
        <v>336</v>
      </c>
      <c r="O6">
        <v>0.88534599728629604</v>
      </c>
      <c r="P6">
        <v>0.88265971316818803</v>
      </c>
      <c r="Q6">
        <v>0.88683886838868398</v>
      </c>
      <c r="R6">
        <v>0.88153749212350396</v>
      </c>
      <c r="S6">
        <v>0.73958333333333304</v>
      </c>
      <c r="T6">
        <v>0.75806451612903203</v>
      </c>
      <c r="U6">
        <v>0.79166666666666696</v>
      </c>
      <c r="V6">
        <v>0.78378378378378399</v>
      </c>
      <c r="W6">
        <v>0.92517006802721102</v>
      </c>
      <c r="X6">
        <v>0.93515358361774703</v>
      </c>
      <c r="Y6">
        <v>0.92783505154639201</v>
      </c>
      <c r="Z6">
        <v>0.952380952380952</v>
      </c>
      <c r="AA6">
        <v>10597</v>
      </c>
      <c r="AB6">
        <v>11319</v>
      </c>
      <c r="AC6">
        <v>11708</v>
      </c>
      <c r="AD6">
        <v>11896</v>
      </c>
      <c r="AE6">
        <v>8.4844144569781704E-2</v>
      </c>
      <c r="AF6">
        <v>0.46927595896317298</v>
      </c>
      <c r="AG6">
        <v>0.28678567446844599</v>
      </c>
      <c r="AH6">
        <v>0.59671545842779805</v>
      </c>
      <c r="AI6">
        <v>1.2866212518536501E-3</v>
      </c>
      <c r="AJ6">
        <v>9.9097903290763507E-4</v>
      </c>
      <c r="AK6">
        <v>4.0625126255289601E-3</v>
      </c>
      <c r="AL6">
        <v>1.36450353435623E-3</v>
      </c>
      <c r="AM6">
        <v>1.5562383179491599E-2</v>
      </c>
      <c r="AN6">
        <v>4.2675406005656003</v>
      </c>
      <c r="AO6">
        <v>8.8279465802620205</v>
      </c>
      <c r="AP6">
        <v>3.96623049603321</v>
      </c>
      <c r="AQ6">
        <v>4.3836204180931198</v>
      </c>
      <c r="AR6">
        <v>3.4551355689805698E-2</v>
      </c>
      <c r="AS6">
        <v>9.6870768240351901E-3</v>
      </c>
      <c r="AT6">
        <v>0.48401300465073199</v>
      </c>
      <c r="AU6">
        <v>0.75916594897684897</v>
      </c>
      <c r="AV6">
        <v>0.74852166924304397</v>
      </c>
      <c r="AW6">
        <v>0.90183288519943094</v>
      </c>
      <c r="AX6">
        <v>3.0551358509694499E-2</v>
      </c>
      <c r="AY6">
        <v>1.0257109052482E-2</v>
      </c>
    </row>
    <row r="7" spans="1:51" x14ac:dyDescent="0.25">
      <c r="A7">
        <v>443</v>
      </c>
      <c r="B7">
        <v>3052466</v>
      </c>
      <c r="C7">
        <v>1429</v>
      </c>
      <c r="D7">
        <v>1442</v>
      </c>
      <c r="E7">
        <v>1580</v>
      </c>
      <c r="F7">
        <v>1582</v>
      </c>
      <c r="G7">
        <v>78</v>
      </c>
      <c r="H7">
        <v>79</v>
      </c>
      <c r="I7">
        <v>88</v>
      </c>
      <c r="J7">
        <v>98</v>
      </c>
      <c r="K7">
        <v>245</v>
      </c>
      <c r="L7">
        <v>228</v>
      </c>
      <c r="M7">
        <v>256</v>
      </c>
      <c r="N7">
        <v>328</v>
      </c>
      <c r="O7">
        <v>0.85444366689993001</v>
      </c>
      <c r="P7">
        <v>0.84743411927877899</v>
      </c>
      <c r="Q7">
        <v>0.85316455696202498</v>
      </c>
      <c r="R7">
        <v>0.85651074589127696</v>
      </c>
      <c r="S7">
        <v>0.66666666666666696</v>
      </c>
      <c r="T7">
        <v>0.658227848101266</v>
      </c>
      <c r="U7">
        <v>0.73863636363636398</v>
      </c>
      <c r="V7">
        <v>0.78571428571428603</v>
      </c>
      <c r="W7">
        <v>0.82857142857142896</v>
      </c>
      <c r="X7">
        <v>0.88596491228070196</v>
      </c>
      <c r="Y7">
        <v>0.890625</v>
      </c>
      <c r="Z7">
        <v>0.92987804878048796</v>
      </c>
      <c r="AA7">
        <v>10039</v>
      </c>
      <c r="AB7">
        <v>10624</v>
      </c>
      <c r="AC7">
        <v>11144</v>
      </c>
      <c r="AD7">
        <v>11507</v>
      </c>
      <c r="AE7">
        <v>8.6433770013433303E-2</v>
      </c>
      <c r="AF7">
        <v>0.53499463075884102</v>
      </c>
      <c r="AG7">
        <v>0.20275950964065301</v>
      </c>
      <c r="AH7">
        <v>0.54682163895715996</v>
      </c>
      <c r="AI7">
        <v>1.7939973117709199E-3</v>
      </c>
      <c r="AJ7">
        <v>7.7882148326034696E-3</v>
      </c>
      <c r="AK7">
        <v>9.2668747347425702E-3</v>
      </c>
      <c r="AL7">
        <v>3.76897368272462E-3</v>
      </c>
      <c r="AM7">
        <v>1.3851937920032999E-2</v>
      </c>
      <c r="AN7">
        <v>2.40933241972518</v>
      </c>
      <c r="AO7">
        <v>8.3630474908328303</v>
      </c>
      <c r="AP7">
        <v>4.30162067355357</v>
      </c>
      <c r="AQ7">
        <v>2.5192193057622299</v>
      </c>
      <c r="AR7">
        <v>3.9406069173843802E-2</v>
      </c>
      <c r="AS7">
        <v>1.13974711574076E-2</v>
      </c>
      <c r="AT7">
        <v>0.72267852172884905</v>
      </c>
      <c r="AU7">
        <v>0.86992704817959798</v>
      </c>
      <c r="AV7">
        <v>0.63611485454748096</v>
      </c>
      <c r="AW7">
        <v>0.90270921335019205</v>
      </c>
      <c r="AX7">
        <v>3.4118129575336498E-2</v>
      </c>
      <c r="AY7">
        <v>5.5282937713992701E-3</v>
      </c>
    </row>
    <row r="8" spans="1:51" x14ac:dyDescent="0.25">
      <c r="A8">
        <v>4396</v>
      </c>
      <c r="B8">
        <v>3056419</v>
      </c>
      <c r="C8">
        <v>1307</v>
      </c>
      <c r="D8">
        <v>1512</v>
      </c>
      <c r="E8">
        <v>1597</v>
      </c>
      <c r="F8">
        <v>1578</v>
      </c>
      <c r="G8">
        <v>112</v>
      </c>
      <c r="H8">
        <v>112</v>
      </c>
      <c r="I8">
        <v>122</v>
      </c>
      <c r="J8">
        <v>123</v>
      </c>
      <c r="K8">
        <v>211</v>
      </c>
      <c r="L8">
        <v>199</v>
      </c>
      <c r="M8">
        <v>259</v>
      </c>
      <c r="N8">
        <v>268</v>
      </c>
      <c r="O8">
        <v>0.83091048201989304</v>
      </c>
      <c r="P8">
        <v>0.85846560846560804</v>
      </c>
      <c r="Q8">
        <v>0.86787726988102698</v>
      </c>
      <c r="R8">
        <v>0.86945500633713602</v>
      </c>
      <c r="S8">
        <v>0.75892857142857095</v>
      </c>
      <c r="T8">
        <v>0.73214285714285698</v>
      </c>
      <c r="U8">
        <v>0.86885245901639296</v>
      </c>
      <c r="V8">
        <v>0.82113821138211396</v>
      </c>
      <c r="W8">
        <v>0.81516587677725105</v>
      </c>
      <c r="X8">
        <v>0.84422110552763796</v>
      </c>
      <c r="Y8">
        <v>0.88030888030887999</v>
      </c>
      <c r="Z8">
        <v>0.87686567164179097</v>
      </c>
      <c r="AA8">
        <v>9286</v>
      </c>
      <c r="AB8">
        <v>10102</v>
      </c>
      <c r="AC8">
        <v>10674</v>
      </c>
      <c r="AD8">
        <v>11277</v>
      </c>
      <c r="AE8">
        <v>8.7163752088709606E-2</v>
      </c>
      <c r="AF8">
        <v>0.42209895473564202</v>
      </c>
      <c r="AG8">
        <v>0.35510551339253799</v>
      </c>
      <c r="AH8">
        <v>0.414368584977924</v>
      </c>
      <c r="AI8">
        <v>5.1336815442028496E-3</v>
      </c>
      <c r="AJ8">
        <v>2.1126444744416499E-3</v>
      </c>
      <c r="AK8">
        <v>8.5918446632460704E-3</v>
      </c>
      <c r="AL8">
        <v>3.5135856607652399E-3</v>
      </c>
      <c r="AM8">
        <v>1.8091734079582901E-2</v>
      </c>
      <c r="AN8">
        <v>2.04779636621417</v>
      </c>
      <c r="AO8">
        <v>9.0581807473876896</v>
      </c>
      <c r="AP8">
        <v>5.12638960040025</v>
      </c>
      <c r="AQ8">
        <v>2.4954824199011298</v>
      </c>
      <c r="AR8">
        <v>3.5469196307601099E-2</v>
      </c>
      <c r="AS8">
        <v>1.1087877515983001E-2</v>
      </c>
      <c r="AT8">
        <v>0.48118022429615598</v>
      </c>
      <c r="AU8">
        <v>0.82467861042466895</v>
      </c>
      <c r="AV8">
        <v>0.56404959134428101</v>
      </c>
      <c r="AW8">
        <v>0.87015921742980396</v>
      </c>
      <c r="AX8">
        <v>3.8647860618313899E-2</v>
      </c>
      <c r="AY8">
        <v>1.03861410414851E-2</v>
      </c>
    </row>
    <row r="9" spans="1:51" x14ac:dyDescent="0.25">
      <c r="A9">
        <v>676</v>
      </c>
      <c r="B9">
        <v>3052699</v>
      </c>
      <c r="C9">
        <v>1445</v>
      </c>
      <c r="D9">
        <v>1461</v>
      </c>
      <c r="E9">
        <v>1564</v>
      </c>
      <c r="F9">
        <v>1551</v>
      </c>
      <c r="G9">
        <v>85</v>
      </c>
      <c r="H9">
        <v>90</v>
      </c>
      <c r="I9">
        <v>92</v>
      </c>
      <c r="J9">
        <v>108</v>
      </c>
      <c r="K9">
        <v>219</v>
      </c>
      <c r="L9">
        <v>234</v>
      </c>
      <c r="M9">
        <v>196</v>
      </c>
      <c r="N9">
        <v>208</v>
      </c>
      <c r="O9">
        <v>0.85467128027681705</v>
      </c>
      <c r="P9">
        <v>0.87679671457905495</v>
      </c>
      <c r="Q9">
        <v>0.87084398976982103</v>
      </c>
      <c r="R9">
        <v>0.88781431334622796</v>
      </c>
      <c r="S9">
        <v>0.8</v>
      </c>
      <c r="T9">
        <v>0.76666666666666705</v>
      </c>
      <c r="U9">
        <v>0.80434782608695699</v>
      </c>
      <c r="V9">
        <v>0.77777777777777801</v>
      </c>
      <c r="W9">
        <v>0.82191780821917804</v>
      </c>
      <c r="X9">
        <v>0.854700854700855</v>
      </c>
      <c r="Y9">
        <v>0.89795918367346905</v>
      </c>
      <c r="Z9">
        <v>0.88942307692307698</v>
      </c>
      <c r="AA9">
        <v>9954</v>
      </c>
      <c r="AB9">
        <v>10653</v>
      </c>
      <c r="AC9">
        <v>11178</v>
      </c>
      <c r="AD9">
        <v>11638</v>
      </c>
      <c r="AE9">
        <v>8.95901255071649E-2</v>
      </c>
      <c r="AF9">
        <v>0.57133251004256602</v>
      </c>
      <c r="AG9">
        <v>0.30016378885189099</v>
      </c>
      <c r="AH9">
        <v>0.51607571687408704</v>
      </c>
      <c r="AI9">
        <v>3.8242446593348902E-3</v>
      </c>
      <c r="AJ9">
        <v>5.6036129354587703E-3</v>
      </c>
      <c r="AK9">
        <v>4.5378419188475197E-3</v>
      </c>
      <c r="AL9">
        <v>3.7555095969251202E-3</v>
      </c>
      <c r="AM9">
        <v>1.73480352447083E-2</v>
      </c>
      <c r="AN9">
        <v>3.5938873451995299</v>
      </c>
      <c r="AO9">
        <v>6.9947145768136698</v>
      </c>
      <c r="AP9">
        <v>4.8568189708751399</v>
      </c>
      <c r="AQ9">
        <v>6.2457021398000903</v>
      </c>
      <c r="AR9">
        <v>3.5964693575295102E-2</v>
      </c>
      <c r="AS9">
        <v>1.0878430979413999E-2</v>
      </c>
      <c r="AT9">
        <v>0.526795565191302</v>
      </c>
      <c r="AU9">
        <v>0.79324308222685103</v>
      </c>
      <c r="AV9">
        <v>0.60048846748749796</v>
      </c>
      <c r="AW9">
        <v>0.91679019596866296</v>
      </c>
      <c r="AX9">
        <v>3.08982985879247E-2</v>
      </c>
      <c r="AY9">
        <v>9.2581604763687791E-3</v>
      </c>
    </row>
    <row r="10" spans="1:51" x14ac:dyDescent="0.25">
      <c r="A10">
        <v>4797</v>
      </c>
      <c r="B10">
        <v>3056820</v>
      </c>
      <c r="C10">
        <v>1281</v>
      </c>
      <c r="D10">
        <v>1421</v>
      </c>
      <c r="E10">
        <v>1514</v>
      </c>
      <c r="F10">
        <v>1477</v>
      </c>
      <c r="G10">
        <v>88</v>
      </c>
      <c r="H10">
        <v>119</v>
      </c>
      <c r="I10">
        <v>100</v>
      </c>
      <c r="J10">
        <v>118</v>
      </c>
      <c r="K10">
        <v>222</v>
      </c>
      <c r="L10">
        <v>251</v>
      </c>
      <c r="M10">
        <v>259</v>
      </c>
      <c r="N10">
        <v>250</v>
      </c>
      <c r="O10">
        <v>0.89227166276346603</v>
      </c>
      <c r="P10">
        <v>0.87895847994370202</v>
      </c>
      <c r="Q10">
        <v>0.89894319682959001</v>
      </c>
      <c r="R10">
        <v>0.91198375084631</v>
      </c>
      <c r="S10">
        <v>0.80681818181818199</v>
      </c>
      <c r="T10">
        <v>0.83193277310924396</v>
      </c>
      <c r="U10">
        <v>0.81</v>
      </c>
      <c r="V10">
        <v>0.84745762711864403</v>
      </c>
      <c r="W10">
        <v>0.89639639639639601</v>
      </c>
      <c r="X10">
        <v>0.89641434262948205</v>
      </c>
      <c r="Y10">
        <v>0.91505791505791501</v>
      </c>
      <c r="Z10">
        <v>0.92</v>
      </c>
      <c r="AA10">
        <v>11538</v>
      </c>
      <c r="AB10">
        <v>12446</v>
      </c>
      <c r="AC10">
        <v>13133</v>
      </c>
      <c r="AD10">
        <v>13451</v>
      </c>
      <c r="AE10">
        <v>9.0242162207207405E-2</v>
      </c>
      <c r="AF10">
        <v>0.48360353293622099</v>
      </c>
      <c r="AG10">
        <v>0.25566460770785798</v>
      </c>
      <c r="AH10">
        <v>0.59129217179532201</v>
      </c>
      <c r="AI10">
        <v>3.2831907330765401E-3</v>
      </c>
      <c r="AJ10">
        <v>9.2095247890725696E-3</v>
      </c>
      <c r="AK10">
        <v>7.6979840906104104E-4</v>
      </c>
      <c r="AL10">
        <v>1.4489994523227E-3</v>
      </c>
      <c r="AM10">
        <v>1.467312796491E-2</v>
      </c>
      <c r="AN10">
        <v>2.8942901565904</v>
      </c>
      <c r="AO10">
        <v>9.3712498871975995</v>
      </c>
      <c r="AP10">
        <v>4.1473529398444304</v>
      </c>
      <c r="AQ10">
        <v>3.0223282989056299</v>
      </c>
      <c r="AR10">
        <v>3.7548833762248997E-2</v>
      </c>
      <c r="AS10">
        <v>8.2548406701025197E-3</v>
      </c>
      <c r="AT10">
        <v>0.51328154121094804</v>
      </c>
      <c r="AU10">
        <v>0.86792316409166803</v>
      </c>
      <c r="AV10">
        <v>0.57189414275781203</v>
      </c>
      <c r="AW10">
        <v>0.94991540237918504</v>
      </c>
      <c r="AX10">
        <v>3.3929454967226498E-2</v>
      </c>
      <c r="AY10">
        <v>5.7911268317473799E-3</v>
      </c>
    </row>
    <row r="11" spans="1:51" x14ac:dyDescent="0.25">
      <c r="A11">
        <v>4026</v>
      </c>
      <c r="B11">
        <v>3056049</v>
      </c>
      <c r="C11">
        <v>1472</v>
      </c>
      <c r="D11">
        <v>1496</v>
      </c>
      <c r="E11">
        <v>1560</v>
      </c>
      <c r="F11">
        <v>1584</v>
      </c>
      <c r="G11">
        <v>103</v>
      </c>
      <c r="H11">
        <v>106</v>
      </c>
      <c r="I11">
        <v>103</v>
      </c>
      <c r="J11">
        <v>128</v>
      </c>
      <c r="K11">
        <v>295</v>
      </c>
      <c r="L11">
        <v>294</v>
      </c>
      <c r="M11">
        <v>336</v>
      </c>
      <c r="N11">
        <v>322</v>
      </c>
      <c r="O11">
        <v>0.87907608695652195</v>
      </c>
      <c r="P11">
        <v>0.87834224598930499</v>
      </c>
      <c r="Q11">
        <v>0.88205128205128203</v>
      </c>
      <c r="R11">
        <v>0.88699494949494995</v>
      </c>
      <c r="S11">
        <v>0.76699029126213603</v>
      </c>
      <c r="T11">
        <v>0.75471698113207597</v>
      </c>
      <c r="U11">
        <v>0.75728155339805803</v>
      </c>
      <c r="V11">
        <v>0.875</v>
      </c>
      <c r="W11">
        <v>0.91864406779661001</v>
      </c>
      <c r="X11">
        <v>0.91836734693877597</v>
      </c>
      <c r="Y11">
        <v>0.94345238095238104</v>
      </c>
      <c r="Z11">
        <v>0.95341614906832295</v>
      </c>
      <c r="AA11">
        <v>9170</v>
      </c>
      <c r="AB11">
        <v>9674</v>
      </c>
      <c r="AC11">
        <v>10046</v>
      </c>
      <c r="AD11">
        <v>9983</v>
      </c>
      <c r="AE11">
        <v>9.6721691416611702E-2</v>
      </c>
      <c r="AF11">
        <v>0.45877040164913202</v>
      </c>
      <c r="AG11">
        <v>0.23500509239126</v>
      </c>
      <c r="AH11">
        <v>0.58052431924728198</v>
      </c>
      <c r="AI11">
        <v>7.7755743495747402E-4</v>
      </c>
      <c r="AJ11">
        <v>9.9135390145480597E-3</v>
      </c>
      <c r="AK11">
        <v>8.3826786353327302E-3</v>
      </c>
      <c r="AL11">
        <v>1.51333786202749E-3</v>
      </c>
      <c r="AM11">
        <v>1.32473162494553E-2</v>
      </c>
      <c r="AN11">
        <v>4.0979943094467703</v>
      </c>
      <c r="AO11">
        <v>9.7013810139290797</v>
      </c>
      <c r="AP11">
        <v>4.1686367282158896</v>
      </c>
      <c r="AQ11">
        <v>3.49215079630758</v>
      </c>
      <c r="AR11">
        <v>3.6873837098478503E-2</v>
      </c>
      <c r="AS11">
        <v>8.1097140499788306E-3</v>
      </c>
      <c r="AT11">
        <v>0.46577613484310998</v>
      </c>
      <c r="AU11">
        <v>0.80594638881450997</v>
      </c>
      <c r="AV11">
        <v>0.60929947795148598</v>
      </c>
      <c r="AW11">
        <v>0.91562170442647295</v>
      </c>
      <c r="AX11">
        <v>3.1923944952564898E-2</v>
      </c>
      <c r="AY11">
        <v>1.0776817759781499E-2</v>
      </c>
    </row>
    <row r="13" spans="1:51" x14ac:dyDescent="0.25">
      <c r="C13" s="2">
        <f>AVERAGE(C2:C11)</f>
        <v>1431.5</v>
      </c>
      <c r="D13" s="2">
        <f t="shared" ref="D13:AD13" si="0">AVERAGE(D2:D11)</f>
        <v>1517.7</v>
      </c>
      <c r="E13" s="2">
        <f t="shared" si="0"/>
        <v>1599.5</v>
      </c>
      <c r="F13" s="2">
        <f t="shared" si="0"/>
        <v>1615.7</v>
      </c>
      <c r="G13" s="2">
        <f t="shared" si="0"/>
        <v>94.3</v>
      </c>
      <c r="H13" s="2">
        <f t="shared" si="0"/>
        <v>106.2</v>
      </c>
      <c r="I13" s="2">
        <f t="shared" si="0"/>
        <v>101.1</v>
      </c>
      <c r="J13" s="2">
        <f t="shared" si="0"/>
        <v>112.9</v>
      </c>
      <c r="K13" s="2">
        <f t="shared" si="0"/>
        <v>241.3</v>
      </c>
      <c r="L13" s="2">
        <f t="shared" si="0"/>
        <v>250.4</v>
      </c>
      <c r="M13" s="2">
        <f t="shared" si="0"/>
        <v>261</v>
      </c>
      <c r="N13" s="2">
        <f t="shared" si="0"/>
        <v>279</v>
      </c>
      <c r="O13">
        <f t="shared" si="0"/>
        <v>0.8674669470653763</v>
      </c>
      <c r="P13">
        <f t="shared" si="0"/>
        <v>0.87696071582079438</v>
      </c>
      <c r="Q13">
        <f t="shared" si="0"/>
        <v>0.884925510406252</v>
      </c>
      <c r="R13">
        <f t="shared" si="0"/>
        <v>0.89241571780045292</v>
      </c>
      <c r="S13">
        <f t="shared" si="0"/>
        <v>0.76059772107421852</v>
      </c>
      <c r="T13">
        <f t="shared" si="0"/>
        <v>0.7453352197119758</v>
      </c>
      <c r="U13">
        <f t="shared" si="0"/>
        <v>0.81408784916751709</v>
      </c>
      <c r="V13">
        <f t="shared" si="0"/>
        <v>0.80764403695625442</v>
      </c>
      <c r="W13">
        <f t="shared" si="0"/>
        <v>0.87203276749869452</v>
      </c>
      <c r="X13">
        <f t="shared" si="0"/>
        <v>0.89467411451692214</v>
      </c>
      <c r="Y13">
        <f t="shared" si="0"/>
        <v>0.91390146365446157</v>
      </c>
      <c r="Z13">
        <f t="shared" si="0"/>
        <v>0.92024007406359354</v>
      </c>
      <c r="AA13" s="2">
        <f t="shared" si="0"/>
        <v>9857.1</v>
      </c>
      <c r="AB13" s="2">
        <f t="shared" si="0"/>
        <v>10521.7</v>
      </c>
      <c r="AC13" s="2">
        <f t="shared" si="0"/>
        <v>11091.7</v>
      </c>
      <c r="AD13" s="2">
        <f t="shared" si="0"/>
        <v>11447.5</v>
      </c>
    </row>
    <row r="14" spans="1:51" x14ac:dyDescent="0.25">
      <c r="C14" s="2">
        <f>PERCENTILE(C2:C11, 0.025)</f>
        <v>1286.8499999999999</v>
      </c>
      <c r="D14" s="2">
        <f t="shared" ref="D14:AD14" si="1">PERCENTILE(D2:D11, 0.025)</f>
        <v>1422.575</v>
      </c>
      <c r="E14" s="2">
        <f t="shared" si="1"/>
        <v>1476.0250000000001</v>
      </c>
      <c r="F14" s="2">
        <f t="shared" si="1"/>
        <v>1488.7</v>
      </c>
      <c r="G14" s="2">
        <f t="shared" si="1"/>
        <v>79.575000000000003</v>
      </c>
      <c r="H14" s="2">
        <f t="shared" si="1"/>
        <v>81.474999999999994</v>
      </c>
      <c r="I14" s="2">
        <f t="shared" si="1"/>
        <v>83.35</v>
      </c>
      <c r="J14" s="2">
        <f t="shared" si="1"/>
        <v>98.674999999999997</v>
      </c>
      <c r="K14" s="2">
        <f t="shared" si="1"/>
        <v>209</v>
      </c>
      <c r="L14" s="2">
        <f t="shared" si="1"/>
        <v>205.52500000000001</v>
      </c>
      <c r="M14" s="2">
        <f t="shared" si="1"/>
        <v>202.75</v>
      </c>
      <c r="N14" s="2">
        <f t="shared" si="1"/>
        <v>217.45</v>
      </c>
      <c r="O14">
        <f t="shared" si="1"/>
        <v>0.83427820421057841</v>
      </c>
      <c r="P14">
        <f t="shared" si="1"/>
        <v>0.84969688702083457</v>
      </c>
      <c r="Q14">
        <f t="shared" si="1"/>
        <v>0.85562666327262593</v>
      </c>
      <c r="R14">
        <f t="shared" si="1"/>
        <v>0.85942320449159526</v>
      </c>
      <c r="S14">
        <f t="shared" si="1"/>
        <v>0.67464539007092217</v>
      </c>
      <c r="T14">
        <f t="shared" si="1"/>
        <v>0.6716650438169427</v>
      </c>
      <c r="U14">
        <f t="shared" si="1"/>
        <v>0.74283153133274515</v>
      </c>
      <c r="V14">
        <f t="shared" si="1"/>
        <v>0.71528012557353304</v>
      </c>
      <c r="W14">
        <f t="shared" si="1"/>
        <v>0.81668506135168462</v>
      </c>
      <c r="X14">
        <f t="shared" si="1"/>
        <v>0.84657904909161175</v>
      </c>
      <c r="Y14">
        <f t="shared" si="1"/>
        <v>0.88235000170840849</v>
      </c>
      <c r="Z14">
        <f t="shared" si="1"/>
        <v>0.87969108783008032</v>
      </c>
      <c r="AA14" s="2">
        <f t="shared" si="1"/>
        <v>8996.65</v>
      </c>
      <c r="AB14" s="2">
        <f t="shared" si="1"/>
        <v>9663.9249999999993</v>
      </c>
      <c r="AC14" s="2">
        <f t="shared" si="1"/>
        <v>10104.275</v>
      </c>
      <c r="AD14" s="2">
        <f t="shared" si="1"/>
        <v>10178.299999999999</v>
      </c>
    </row>
    <row r="15" spans="1:51" x14ac:dyDescent="0.25">
      <c r="C15" s="2">
        <f>PERCENTILE(C2:C11, 0.975)</f>
        <v>1636.65</v>
      </c>
      <c r="D15" s="2">
        <f t="shared" ref="D15:AD15" si="2">PERCENTILE(D2:D11, 0.975)</f>
        <v>1644.325</v>
      </c>
      <c r="E15" s="2">
        <f t="shared" si="2"/>
        <v>1766.3500000000001</v>
      </c>
      <c r="F15" s="2">
        <f t="shared" si="2"/>
        <v>1868.625</v>
      </c>
      <c r="G15" s="2">
        <f t="shared" si="2"/>
        <v>109.97500000000001</v>
      </c>
      <c r="H15" s="2">
        <f t="shared" si="2"/>
        <v>122.875</v>
      </c>
      <c r="I15" s="2">
        <f t="shared" si="2"/>
        <v>122.77500000000001</v>
      </c>
      <c r="J15" s="2">
        <f t="shared" si="2"/>
        <v>126.875</v>
      </c>
      <c r="K15" s="2">
        <f t="shared" si="2"/>
        <v>294.77499999999998</v>
      </c>
      <c r="L15" s="2">
        <f t="shared" si="2"/>
        <v>293.77499999999998</v>
      </c>
      <c r="M15" s="2">
        <f t="shared" si="2"/>
        <v>325.875</v>
      </c>
      <c r="N15" s="2">
        <f t="shared" si="2"/>
        <v>334.2</v>
      </c>
      <c r="O15">
        <f t="shared" si="2"/>
        <v>0.89189183837643427</v>
      </c>
      <c r="P15">
        <f t="shared" si="2"/>
        <v>0.9086795994993746</v>
      </c>
      <c r="Q15">
        <f t="shared" si="2"/>
        <v>0.92766007887161694</v>
      </c>
      <c r="R15">
        <f t="shared" si="2"/>
        <v>0.9395036319070551</v>
      </c>
      <c r="S15">
        <f t="shared" si="2"/>
        <v>0.830003478664193</v>
      </c>
      <c r="T15">
        <f t="shared" si="2"/>
        <v>0.81843210968597979</v>
      </c>
      <c r="U15">
        <f t="shared" si="2"/>
        <v>0.86807219419924286</v>
      </c>
      <c r="V15">
        <f t="shared" si="2"/>
        <v>0.89901175213675211</v>
      </c>
      <c r="W15">
        <f t="shared" si="2"/>
        <v>0.93348377812663541</v>
      </c>
      <c r="X15">
        <f t="shared" si="2"/>
        <v>0.9358095563139931</v>
      </c>
      <c r="Y15">
        <f t="shared" si="2"/>
        <v>0.95522791353383429</v>
      </c>
      <c r="Z15">
        <f t="shared" si="2"/>
        <v>0.95318322981366443</v>
      </c>
      <c r="AA15" s="2">
        <f t="shared" si="2"/>
        <v>11326.275</v>
      </c>
      <c r="AB15" s="2">
        <f t="shared" si="2"/>
        <v>12192.425000000001</v>
      </c>
      <c r="AC15" s="2">
        <f t="shared" si="2"/>
        <v>12812.375</v>
      </c>
      <c r="AD15" s="2">
        <f t="shared" si="2"/>
        <v>13101.125</v>
      </c>
    </row>
    <row r="21" spans="2:12" x14ac:dyDescent="0.25">
      <c r="C21" t="s">
        <v>30</v>
      </c>
      <c r="D21">
        <v>2016</v>
      </c>
      <c r="E21">
        <v>2017</v>
      </c>
      <c r="F21">
        <v>2018</v>
      </c>
      <c r="G21">
        <v>2019</v>
      </c>
    </row>
    <row r="22" spans="2:12" x14ac:dyDescent="0.25">
      <c r="B22" t="s">
        <v>32</v>
      </c>
      <c r="C22" t="s">
        <v>34</v>
      </c>
      <c r="D22" s="2">
        <f>C13</f>
        <v>1431.5</v>
      </c>
      <c r="E22" s="2">
        <f t="shared" ref="E22:G22" si="3">D13</f>
        <v>1517.7</v>
      </c>
      <c r="F22" s="2">
        <f t="shared" si="3"/>
        <v>1599.5</v>
      </c>
      <c r="G22" s="2">
        <f t="shared" si="3"/>
        <v>1615.7</v>
      </c>
    </row>
    <row r="23" spans="2:12" x14ac:dyDescent="0.25">
      <c r="C23" t="s">
        <v>35</v>
      </c>
      <c r="D23" s="2">
        <f>G13</f>
        <v>94.3</v>
      </c>
      <c r="E23" s="2">
        <f t="shared" ref="E23:G23" si="4">H13</f>
        <v>106.2</v>
      </c>
      <c r="F23" s="2">
        <f t="shared" si="4"/>
        <v>101.1</v>
      </c>
      <c r="G23" s="2">
        <f t="shared" si="4"/>
        <v>112.9</v>
      </c>
    </row>
    <row r="24" spans="2:12" x14ac:dyDescent="0.25">
      <c r="C24" t="s">
        <v>36</v>
      </c>
      <c r="D24" s="2">
        <f>K13</f>
        <v>241.3</v>
      </c>
      <c r="E24" s="2">
        <f t="shared" ref="E24:G24" si="5">L13</f>
        <v>250.4</v>
      </c>
      <c r="F24" s="2">
        <f t="shared" si="5"/>
        <v>261</v>
      </c>
      <c r="G24" s="2">
        <f t="shared" si="5"/>
        <v>279</v>
      </c>
    </row>
    <row r="25" spans="2:12" x14ac:dyDescent="0.25">
      <c r="B25" t="s">
        <v>33</v>
      </c>
      <c r="C25" t="s">
        <v>37</v>
      </c>
      <c r="D25">
        <v>1675</v>
      </c>
      <c r="E25">
        <v>1565</v>
      </c>
      <c r="F25">
        <v>1589</v>
      </c>
      <c r="G25">
        <v>1528</v>
      </c>
    </row>
    <row r="26" spans="2:12" x14ac:dyDescent="0.25">
      <c r="C26" t="s">
        <v>38</v>
      </c>
      <c r="D26">
        <v>92</v>
      </c>
      <c r="E26">
        <v>114</v>
      </c>
      <c r="F26">
        <v>84</v>
      </c>
      <c r="G26">
        <v>117</v>
      </c>
    </row>
    <row r="27" spans="2:12" x14ac:dyDescent="0.25">
      <c r="C27" t="s">
        <v>39</v>
      </c>
      <c r="D27">
        <v>249</v>
      </c>
      <c r="E27">
        <v>252</v>
      </c>
      <c r="F27">
        <v>258</v>
      </c>
      <c r="G27">
        <v>279</v>
      </c>
    </row>
    <row r="31" spans="2:12" x14ac:dyDescent="0.25">
      <c r="D31">
        <v>2016</v>
      </c>
      <c r="E31">
        <v>2017</v>
      </c>
      <c r="F31">
        <v>2018</v>
      </c>
      <c r="G31">
        <v>2019</v>
      </c>
    </row>
    <row r="32" spans="2:12" x14ac:dyDescent="0.25">
      <c r="B32" t="s">
        <v>32</v>
      </c>
      <c r="C32" t="s">
        <v>34</v>
      </c>
      <c r="D32" s="5">
        <f>O13</f>
        <v>0.8674669470653763</v>
      </c>
      <c r="E32" s="5">
        <f t="shared" ref="E32:G32" si="6">P13</f>
        <v>0.87696071582079438</v>
      </c>
      <c r="F32" s="5">
        <f t="shared" si="6"/>
        <v>0.884925510406252</v>
      </c>
      <c r="G32" s="5">
        <f t="shared" si="6"/>
        <v>0.89241571780045292</v>
      </c>
      <c r="J32" s="5"/>
      <c r="K32" s="5"/>
      <c r="L32" s="6"/>
    </row>
    <row r="33" spans="2:12" x14ac:dyDescent="0.25">
      <c r="C33" t="s">
        <v>35</v>
      </c>
      <c r="D33" s="5">
        <f>S13</f>
        <v>0.76059772107421852</v>
      </c>
      <c r="E33" s="5">
        <f t="shared" ref="E33:G33" si="7">T13</f>
        <v>0.7453352197119758</v>
      </c>
      <c r="F33" s="5">
        <f t="shared" si="7"/>
        <v>0.81408784916751709</v>
      </c>
      <c r="G33" s="5">
        <f t="shared" si="7"/>
        <v>0.80764403695625442</v>
      </c>
      <c r="J33" s="5"/>
      <c r="K33" s="5"/>
      <c r="L33" s="6"/>
    </row>
    <row r="34" spans="2:12" x14ac:dyDescent="0.25">
      <c r="C34" t="s">
        <v>36</v>
      </c>
      <c r="D34" s="5">
        <f>W13</f>
        <v>0.87203276749869452</v>
      </c>
      <c r="E34" s="5">
        <f t="shared" ref="E34:G34" si="8">X13</f>
        <v>0.89467411451692214</v>
      </c>
      <c r="F34" s="5">
        <f t="shared" si="8"/>
        <v>0.91390146365446157</v>
      </c>
      <c r="G34" s="5">
        <f t="shared" si="8"/>
        <v>0.92024007406359354</v>
      </c>
      <c r="J34" s="5"/>
      <c r="K34" s="5"/>
      <c r="L34" s="6"/>
    </row>
    <row r="35" spans="2:12" x14ac:dyDescent="0.25">
      <c r="B35" t="s">
        <v>33</v>
      </c>
      <c r="C35" t="s">
        <v>37</v>
      </c>
      <c r="F35" s="5">
        <v>0.874</v>
      </c>
      <c r="G35" s="5">
        <v>0.93100000000000005</v>
      </c>
      <c r="J35" s="5"/>
      <c r="K35" s="5"/>
      <c r="L35" s="6"/>
    </row>
    <row r="36" spans="2:12" x14ac:dyDescent="0.25">
      <c r="C36" t="s">
        <v>38</v>
      </c>
      <c r="F36" s="6">
        <v>0.90500000000000003</v>
      </c>
      <c r="G36" s="6">
        <v>0.91500000000000004</v>
      </c>
      <c r="J36" s="6"/>
      <c r="K36" s="6"/>
      <c r="L36" s="6"/>
    </row>
    <row r="37" spans="2:12" x14ac:dyDescent="0.25">
      <c r="C37" t="s">
        <v>39</v>
      </c>
      <c r="F37" s="6">
        <v>0.94199999999999995</v>
      </c>
      <c r="G37" s="6">
        <v>0.95</v>
      </c>
      <c r="J37" s="6"/>
      <c r="K37" s="6"/>
      <c r="L37" s="6"/>
    </row>
    <row r="38" spans="2:12" x14ac:dyDescent="0.25">
      <c r="F38" s="3"/>
      <c r="G38" s="3"/>
    </row>
    <row r="39" spans="2:12" x14ac:dyDescent="0.25">
      <c r="D39">
        <v>2016</v>
      </c>
      <c r="E39">
        <v>2017</v>
      </c>
      <c r="F39">
        <v>2018</v>
      </c>
      <c r="G39">
        <v>2019</v>
      </c>
    </row>
    <row r="40" spans="2:12" x14ac:dyDescent="0.25">
      <c r="C40" t="s">
        <v>40</v>
      </c>
      <c r="D40" s="2">
        <f>AA13</f>
        <v>9857.1</v>
      </c>
      <c r="E40" s="2">
        <f t="shared" ref="E40:G40" si="9">AB13</f>
        <v>10521.7</v>
      </c>
      <c r="F40" s="2">
        <f t="shared" si="9"/>
        <v>11091.7</v>
      </c>
      <c r="G40" s="2">
        <f t="shared" si="9"/>
        <v>11447.5</v>
      </c>
    </row>
    <row r="41" spans="2:12" x14ac:dyDescent="0.25">
      <c r="C41" t="s">
        <v>41</v>
      </c>
      <c r="D41" s="2">
        <f>AA13-AA14</f>
        <v>860.45000000000073</v>
      </c>
      <c r="E41" s="2">
        <f t="shared" ref="E41:G41" si="10">AB13-AB14</f>
        <v>857.77500000000146</v>
      </c>
      <c r="F41" s="2">
        <f t="shared" si="10"/>
        <v>987.42500000000109</v>
      </c>
      <c r="G41" s="2">
        <f t="shared" si="10"/>
        <v>1269.2000000000007</v>
      </c>
    </row>
    <row r="42" spans="2:12" x14ac:dyDescent="0.25">
      <c r="C42" t="s">
        <v>42</v>
      </c>
      <c r="D42" s="2">
        <f>AA15-AA13</f>
        <v>1469.1749999999993</v>
      </c>
      <c r="E42" s="2">
        <f t="shared" ref="E42:G42" si="11">AB15-AB13</f>
        <v>1670.7250000000004</v>
      </c>
      <c r="F42" s="2">
        <f t="shared" si="11"/>
        <v>1720.6749999999993</v>
      </c>
      <c r="G42" s="2">
        <f t="shared" si="11"/>
        <v>1653.625</v>
      </c>
    </row>
    <row r="43" spans="2:12" x14ac:dyDescent="0.25">
      <c r="C43" t="s">
        <v>33</v>
      </c>
      <c r="D43">
        <v>9149</v>
      </c>
      <c r="E43">
        <v>10991</v>
      </c>
      <c r="F43">
        <v>10929</v>
      </c>
      <c r="G43">
        <v>11324</v>
      </c>
    </row>
    <row r="44" spans="2:12" x14ac:dyDescent="0.25">
      <c r="D44" s="2"/>
      <c r="E44" s="2"/>
      <c r="F44" s="2"/>
      <c r="G44" s="2"/>
    </row>
    <row r="49" spans="3:12" x14ac:dyDescent="0.25">
      <c r="L49" s="4"/>
    </row>
    <row r="56" spans="3:12" x14ac:dyDescent="0.25">
      <c r="C56" t="s">
        <v>19</v>
      </c>
      <c r="D56" t="s">
        <v>22</v>
      </c>
      <c r="E56" t="s">
        <v>20</v>
      </c>
      <c r="F56" t="s">
        <v>23</v>
      </c>
      <c r="G56" t="s">
        <v>21</v>
      </c>
      <c r="H56" t="s">
        <v>24</v>
      </c>
    </row>
    <row r="57" spans="3:12" x14ac:dyDescent="0.25">
      <c r="C57">
        <v>0.90034129692832798</v>
      </c>
      <c r="D57">
        <v>0.91432308698495701</v>
      </c>
      <c r="E57">
        <v>0.85365853658536595</v>
      </c>
      <c r="F57">
        <v>0.90598290598290598</v>
      </c>
      <c r="G57">
        <v>0.95864661654135297</v>
      </c>
      <c r="H57">
        <v>0.941818181818182</v>
      </c>
    </row>
    <row r="58" spans="3:12" x14ac:dyDescent="0.25">
      <c r="C58">
        <v>0.86410725167580704</v>
      </c>
      <c r="D58">
        <v>0.87359900373598998</v>
      </c>
      <c r="E58">
        <v>0.82178217821782196</v>
      </c>
      <c r="F58">
        <v>0.723577235772358</v>
      </c>
      <c r="G58">
        <v>0.90774907749077505</v>
      </c>
      <c r="H58">
        <v>0.89752650176678495</v>
      </c>
    </row>
    <row r="59" spans="3:12" x14ac:dyDescent="0.25">
      <c r="C59">
        <v>0.93559133814547502</v>
      </c>
      <c r="D59">
        <v>0.94681411269089</v>
      </c>
      <c r="E59">
        <v>0.86538461538461497</v>
      </c>
      <c r="F59">
        <v>0.84313725490196101</v>
      </c>
      <c r="G59">
        <v>0.92800000000000005</v>
      </c>
      <c r="H59">
        <v>0.94029850746268695</v>
      </c>
    </row>
    <row r="60" spans="3:12" x14ac:dyDescent="0.25">
      <c r="C60">
        <v>0.88949605343047999</v>
      </c>
      <c r="D60">
        <v>0.89512471655328796</v>
      </c>
      <c r="E60">
        <v>0.82926829268292701</v>
      </c>
      <c r="F60">
        <v>0.71287128712871295</v>
      </c>
      <c r="G60">
        <v>0.88938053097345104</v>
      </c>
      <c r="H60">
        <v>0.90079365079365104</v>
      </c>
    </row>
    <row r="61" spans="3:12" x14ac:dyDescent="0.25">
      <c r="C61">
        <v>0.88683886838868398</v>
      </c>
      <c r="D61">
        <v>0.88153749212350396</v>
      </c>
      <c r="E61">
        <v>0.79166666666666696</v>
      </c>
      <c r="F61">
        <v>0.78378378378378399</v>
      </c>
      <c r="G61">
        <v>0.92783505154639201</v>
      </c>
      <c r="H61">
        <v>0.952380952380952</v>
      </c>
    </row>
    <row r="62" spans="3:12" x14ac:dyDescent="0.25">
      <c r="C62">
        <v>0.85316455696202498</v>
      </c>
      <c r="D62">
        <v>0.85651074589127696</v>
      </c>
      <c r="E62">
        <v>0.73863636363636398</v>
      </c>
      <c r="F62">
        <v>0.78571428571428603</v>
      </c>
      <c r="G62">
        <v>0.890625</v>
      </c>
      <c r="H62">
        <v>0.92987804878048796</v>
      </c>
    </row>
    <row r="63" spans="3:12" x14ac:dyDescent="0.25">
      <c r="C63">
        <v>0.86787726988102698</v>
      </c>
      <c r="D63">
        <v>0.86945500633713602</v>
      </c>
      <c r="E63">
        <v>0.86885245901639296</v>
      </c>
      <c r="F63">
        <v>0.82113821138211396</v>
      </c>
      <c r="G63">
        <v>0.88030888030887999</v>
      </c>
      <c r="H63">
        <v>0.87686567164179097</v>
      </c>
    </row>
    <row r="64" spans="3:12" x14ac:dyDescent="0.25">
      <c r="C64">
        <v>0.87084398976982103</v>
      </c>
      <c r="D64">
        <v>0.88781431334622796</v>
      </c>
      <c r="E64">
        <v>0.80434782608695699</v>
      </c>
      <c r="F64">
        <v>0.77777777777777801</v>
      </c>
      <c r="G64">
        <v>0.89795918367346905</v>
      </c>
      <c r="H64">
        <v>0.88942307692307698</v>
      </c>
    </row>
    <row r="65" spans="2:8" x14ac:dyDescent="0.25">
      <c r="C65">
        <v>0.89894319682959001</v>
      </c>
      <c r="D65">
        <v>0.91198375084631</v>
      </c>
      <c r="E65">
        <v>0.81</v>
      </c>
      <c r="F65">
        <v>0.84745762711864403</v>
      </c>
      <c r="G65">
        <v>0.91505791505791501</v>
      </c>
      <c r="H65">
        <v>0.92</v>
      </c>
    </row>
    <row r="66" spans="2:8" x14ac:dyDescent="0.25">
      <c r="C66">
        <v>0.88205128205128203</v>
      </c>
      <c r="D66">
        <v>0.88699494949494995</v>
      </c>
      <c r="E66">
        <v>0.75728155339805803</v>
      </c>
      <c r="F66">
        <v>0.875</v>
      </c>
      <c r="G66">
        <v>0.94345238095238104</v>
      </c>
      <c r="H66">
        <v>0.95341614906832295</v>
      </c>
    </row>
    <row r="67" spans="2:8" x14ac:dyDescent="0.25">
      <c r="C67" t="s">
        <v>40</v>
      </c>
      <c r="F67" t="s">
        <v>46</v>
      </c>
    </row>
    <row r="68" spans="2:8" x14ac:dyDescent="0.25">
      <c r="C68" t="s">
        <v>43</v>
      </c>
      <c r="D68" t="s">
        <v>44</v>
      </c>
      <c r="E68" t="s">
        <v>45</v>
      </c>
      <c r="F68" t="s">
        <v>43</v>
      </c>
      <c r="G68" t="s">
        <v>44</v>
      </c>
      <c r="H68" t="s">
        <v>45</v>
      </c>
    </row>
    <row r="69" spans="2:8" x14ac:dyDescent="0.25">
      <c r="B69" t="s">
        <v>40</v>
      </c>
      <c r="C69" s="5">
        <f>AVERAGE(C57:D57)</f>
        <v>0.9073321919566425</v>
      </c>
      <c r="D69" s="5">
        <f>AVERAGE(E57:F57)</f>
        <v>0.87982072128413602</v>
      </c>
      <c r="E69" s="5">
        <f>AVERAGE(G57:H57)</f>
        <v>0.95023239917976743</v>
      </c>
      <c r="F69" s="6">
        <f>AVERAGE(F35:G35)</f>
        <v>0.90250000000000008</v>
      </c>
      <c r="G69" s="6">
        <f>AVERAGE(F36:G36)</f>
        <v>0.91</v>
      </c>
      <c r="H69" s="6">
        <f>AVERAGE(F37:G37)</f>
        <v>0.94599999999999995</v>
      </c>
    </row>
    <row r="70" spans="2:8" x14ac:dyDescent="0.25">
      <c r="C70" s="5">
        <f t="shared" ref="C70:C78" si="12">AVERAGE(C58:D58)</f>
        <v>0.86885312770589851</v>
      </c>
      <c r="D70" s="5">
        <f t="shared" ref="D70:D78" si="13">AVERAGE(E58:F58)</f>
        <v>0.77267970699508992</v>
      </c>
      <c r="E70" s="5">
        <f t="shared" ref="E70:E78" si="14">AVERAGE(G58:H58)</f>
        <v>0.90263778962878005</v>
      </c>
    </row>
    <row r="71" spans="2:8" x14ac:dyDescent="0.25">
      <c r="C71" s="5">
        <f t="shared" si="12"/>
        <v>0.94120272541818251</v>
      </c>
      <c r="D71" s="5">
        <f t="shared" si="13"/>
        <v>0.85426093514328794</v>
      </c>
      <c r="E71" s="5">
        <f t="shared" si="14"/>
        <v>0.9341492537313435</v>
      </c>
    </row>
    <row r="72" spans="2:8" x14ac:dyDescent="0.25">
      <c r="C72" s="5">
        <f t="shared" si="12"/>
        <v>0.89231038499188398</v>
      </c>
      <c r="D72" s="5">
        <f t="shared" si="13"/>
        <v>0.77106978990581998</v>
      </c>
      <c r="E72" s="5">
        <f t="shared" si="14"/>
        <v>0.8950870908835511</v>
      </c>
    </row>
    <row r="73" spans="2:8" x14ac:dyDescent="0.25">
      <c r="C73" s="5">
        <f t="shared" si="12"/>
        <v>0.88418818025609403</v>
      </c>
      <c r="D73" s="5">
        <f t="shared" si="13"/>
        <v>0.78772522522522548</v>
      </c>
      <c r="E73" s="5">
        <f t="shared" si="14"/>
        <v>0.94010800196367206</v>
      </c>
    </row>
    <row r="74" spans="2:8" x14ac:dyDescent="0.25">
      <c r="C74" s="5">
        <f t="shared" si="12"/>
        <v>0.85483765142665091</v>
      </c>
      <c r="D74" s="5">
        <f t="shared" si="13"/>
        <v>0.76217532467532501</v>
      </c>
      <c r="E74" s="5">
        <f t="shared" si="14"/>
        <v>0.91025152439024404</v>
      </c>
    </row>
    <row r="75" spans="2:8" x14ac:dyDescent="0.25">
      <c r="C75" s="5">
        <f t="shared" si="12"/>
        <v>0.86866613810908144</v>
      </c>
      <c r="D75" s="5">
        <f t="shared" si="13"/>
        <v>0.84499533519925341</v>
      </c>
      <c r="E75" s="5">
        <f t="shared" si="14"/>
        <v>0.87858727597533548</v>
      </c>
    </row>
    <row r="76" spans="2:8" x14ac:dyDescent="0.25">
      <c r="C76" s="5">
        <f t="shared" si="12"/>
        <v>0.87932915155802449</v>
      </c>
      <c r="D76" s="5">
        <f t="shared" si="13"/>
        <v>0.79106280193236755</v>
      </c>
      <c r="E76" s="5">
        <f t="shared" si="14"/>
        <v>0.89369113029827307</v>
      </c>
    </row>
    <row r="77" spans="2:8" x14ac:dyDescent="0.25">
      <c r="C77" s="5">
        <f>AVERAGE(C65:D65)</f>
        <v>0.90546347383795001</v>
      </c>
      <c r="D77" s="5">
        <f t="shared" si="13"/>
        <v>0.82872881355932204</v>
      </c>
      <c r="E77" s="5">
        <f t="shared" si="14"/>
        <v>0.91752895752895758</v>
      </c>
    </row>
    <row r="78" spans="2:8" x14ac:dyDescent="0.25">
      <c r="C78" s="5">
        <f t="shared" si="12"/>
        <v>0.88452311577311593</v>
      </c>
      <c r="D78" s="5">
        <f t="shared" si="13"/>
        <v>0.81614077669902896</v>
      </c>
      <c r="E78" s="5">
        <f t="shared" si="14"/>
        <v>0.948434265010352</v>
      </c>
    </row>
    <row r="79" spans="2:8" x14ac:dyDescent="0.25">
      <c r="C79" s="6"/>
      <c r="D79" s="6"/>
      <c r="E79" s="6"/>
    </row>
    <row r="80" spans="2:8" x14ac:dyDescent="0.25">
      <c r="B80" t="s">
        <v>47</v>
      </c>
      <c r="C80" s="6">
        <f>AVERAGE(C69:C78)</f>
        <v>0.88867061410335224</v>
      </c>
      <c r="D80" s="6">
        <f t="shared" ref="D80:E80" si="15">AVERAGE(D69:D78)</f>
        <v>0.81086594306188553</v>
      </c>
      <c r="E80" s="6">
        <f t="shared" si="15"/>
        <v>0.91707076885902761</v>
      </c>
    </row>
    <row r="81" spans="2:6" x14ac:dyDescent="0.25">
      <c r="B81" t="s">
        <v>48</v>
      </c>
      <c r="C81" s="5">
        <f>PERCENTILE(C69:C78, 0.025)</f>
        <v>0.85794906093019774</v>
      </c>
      <c r="D81" s="5">
        <f t="shared" ref="D81:E81" si="16">PERCENTILE(D69:D78, 0.025)</f>
        <v>0.76417657935218641</v>
      </c>
      <c r="E81" s="5">
        <f t="shared" si="16"/>
        <v>0.88198564319799644</v>
      </c>
    </row>
    <row r="82" spans="2:6" x14ac:dyDescent="0.25">
      <c r="B82" t="s">
        <v>49</v>
      </c>
      <c r="C82" s="5">
        <f>PERCENTILE(C69:C78, 0.975)</f>
        <v>0.93358185538933602</v>
      </c>
      <c r="D82" s="5">
        <f t="shared" ref="D82:E82" si="17">PERCENTILE(D69:D78, 0.975)</f>
        <v>0.87406976940244518</v>
      </c>
      <c r="E82" s="5">
        <f t="shared" si="17"/>
        <v>0.94982781899164892</v>
      </c>
    </row>
    <row r="83" spans="2:6" x14ac:dyDescent="0.25">
      <c r="B83" t="s">
        <v>50</v>
      </c>
      <c r="C83" s="6">
        <f>F69</f>
        <v>0.90250000000000008</v>
      </c>
      <c r="D83" s="6">
        <f t="shared" ref="D83:E83" si="18">G69</f>
        <v>0.91</v>
      </c>
      <c r="E83" s="6">
        <f t="shared" si="18"/>
        <v>0.94599999999999995</v>
      </c>
    </row>
    <row r="89" spans="2:6" x14ac:dyDescent="0.25">
      <c r="C89" t="s">
        <v>43</v>
      </c>
      <c r="D89" t="s">
        <v>44</v>
      </c>
      <c r="E89" t="s">
        <v>45</v>
      </c>
    </row>
    <row r="90" spans="2:6" x14ac:dyDescent="0.25">
      <c r="B90" t="s">
        <v>40</v>
      </c>
      <c r="C90" s="5">
        <f>C80</f>
        <v>0.88867061410335224</v>
      </c>
      <c r="D90" s="5">
        <f t="shared" ref="D90:E90" si="19">D80</f>
        <v>0.81086594306188553</v>
      </c>
      <c r="E90" s="5">
        <f t="shared" si="19"/>
        <v>0.91707076885902761</v>
      </c>
      <c r="F90" s="2"/>
    </row>
    <row r="91" spans="2:6" x14ac:dyDescent="0.25">
      <c r="B91" t="s">
        <v>51</v>
      </c>
      <c r="C91" s="5">
        <f>C80-C81</f>
        <v>3.0721553173154503E-2</v>
      </c>
      <c r="D91" s="5">
        <f t="shared" ref="D91:E91" si="20">D80-D81</f>
        <v>4.6689363709699117E-2</v>
      </c>
      <c r="E91" s="5">
        <f t="shared" si="20"/>
        <v>3.5085125661031169E-2</v>
      </c>
      <c r="F91" s="2"/>
    </row>
    <row r="92" spans="2:6" x14ac:dyDescent="0.25">
      <c r="B92" t="s">
        <v>52</v>
      </c>
      <c r="C92" s="5">
        <f>C82-C80</f>
        <v>4.4911241285983783E-2</v>
      </c>
      <c r="D92" s="5">
        <f t="shared" ref="D92:E92" si="21">D82-D80</f>
        <v>6.3203826340559655E-2</v>
      </c>
      <c r="E92" s="5">
        <f t="shared" si="21"/>
        <v>3.2757050132621313E-2</v>
      </c>
      <c r="F92" s="2"/>
    </row>
    <row r="93" spans="2:6" x14ac:dyDescent="0.25">
      <c r="B93" t="s">
        <v>33</v>
      </c>
      <c r="C93" s="6">
        <f>F69</f>
        <v>0.90250000000000008</v>
      </c>
      <c r="D93" s="6">
        <f t="shared" ref="D93:E93" si="22">G69</f>
        <v>0.91</v>
      </c>
      <c r="E93" s="6">
        <f t="shared" si="22"/>
        <v>0.94599999999999995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Calibrated_results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 Zang</cp:lastModifiedBy>
  <dcterms:created xsi:type="dcterms:W3CDTF">2023-03-07T04:46:05Z</dcterms:created>
  <dcterms:modified xsi:type="dcterms:W3CDTF">2023-03-13T03:51:14Z</dcterms:modified>
</cp:coreProperties>
</file>