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mparacao-Estruturas\files\"/>
    </mc:Choice>
  </mc:AlternateContent>
  <xr:revisionPtr revIDLastSave="0" documentId="13_ncr:1_{915F0FA6-C95E-4EDE-AC6C-9C996C0FCECF}" xr6:coauthVersionLast="47" xr6:coauthVersionMax="47" xr10:uidLastSave="{00000000-0000-0000-0000-000000000000}"/>
  <bookViews>
    <workbookView xWindow="-120" yWindow="-120" windowWidth="29040" windowHeight="15720" xr2:uid="{3A4812FF-A0C1-4780-A85E-3DF8465F65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5" i="1" l="1"/>
  <c r="T175" i="1"/>
  <c r="U175" i="1"/>
  <c r="R175" i="1"/>
  <c r="S174" i="1"/>
  <c r="T174" i="1"/>
  <c r="U174" i="1"/>
  <c r="R174" i="1"/>
  <c r="U172" i="1"/>
  <c r="T172" i="1"/>
  <c r="S172" i="1"/>
  <c r="R172" i="1"/>
  <c r="R155" i="1"/>
  <c r="S155" i="1"/>
  <c r="T155" i="1"/>
  <c r="U155" i="1"/>
  <c r="U156" i="1"/>
  <c r="T156" i="1"/>
  <c r="S156" i="1"/>
  <c r="R156" i="1"/>
  <c r="U158" i="1"/>
  <c r="T158" i="1"/>
  <c r="S158" i="1"/>
  <c r="R158" i="1"/>
  <c r="S140" i="1"/>
  <c r="T140" i="1"/>
  <c r="U140" i="1"/>
  <c r="U139" i="1"/>
  <c r="T139" i="1"/>
  <c r="S139" i="1"/>
  <c r="R140" i="1"/>
  <c r="R139" i="1"/>
  <c r="R142" i="1"/>
  <c r="S142" i="1"/>
  <c r="T142" i="1"/>
  <c r="U142" i="1"/>
  <c r="U130" i="1"/>
  <c r="T130" i="1"/>
  <c r="S130" i="1"/>
  <c r="R130" i="1"/>
  <c r="U128" i="1"/>
  <c r="T128" i="1"/>
  <c r="S128" i="1"/>
  <c r="R128" i="1"/>
  <c r="G147" i="1"/>
  <c r="G148" i="1" s="1"/>
  <c r="G149" i="1" s="1"/>
  <c r="G146" i="1"/>
  <c r="F147" i="1"/>
  <c r="F146" i="1"/>
  <c r="E147" i="1"/>
  <c r="E146" i="1"/>
  <c r="D147" i="1"/>
  <c r="D146" i="1"/>
  <c r="D148" i="1" s="1"/>
  <c r="D149" i="1" s="1"/>
  <c r="G141" i="1"/>
  <c r="G140" i="1"/>
  <c r="F141" i="1"/>
  <c r="F140" i="1"/>
  <c r="E141" i="1"/>
  <c r="E140" i="1"/>
  <c r="D141" i="1"/>
  <c r="D140" i="1"/>
  <c r="G137" i="1"/>
  <c r="E137" i="1"/>
  <c r="F137" i="1"/>
  <c r="D137" i="1"/>
  <c r="E136" i="1"/>
  <c r="F136" i="1"/>
  <c r="G136" i="1"/>
  <c r="D136" i="1"/>
  <c r="G135" i="1"/>
  <c r="G134" i="1"/>
  <c r="F135" i="1"/>
  <c r="F134" i="1"/>
  <c r="E135" i="1"/>
  <c r="E134" i="1"/>
  <c r="D135" i="1"/>
  <c r="D134" i="1"/>
  <c r="E116" i="1"/>
  <c r="F116" i="1"/>
  <c r="G116" i="1"/>
  <c r="D116" i="1"/>
  <c r="E115" i="1"/>
  <c r="F115" i="1"/>
  <c r="G115" i="1"/>
  <c r="D115" i="1"/>
  <c r="F114" i="1"/>
  <c r="G114" i="1"/>
  <c r="E114" i="1"/>
  <c r="G113" i="1"/>
  <c r="F113" i="1"/>
  <c r="E113" i="1"/>
  <c r="D114" i="1"/>
  <c r="D113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Z67" i="1"/>
  <c r="Z66" i="1"/>
  <c r="Z65" i="1"/>
  <c r="Z64" i="1"/>
  <c r="Z63" i="1"/>
  <c r="Z62" i="1"/>
  <c r="AA6" i="1"/>
  <c r="AB6" i="1"/>
  <c r="AA7" i="1"/>
  <c r="AB7" i="1"/>
  <c r="AA8" i="1"/>
  <c r="AB8" i="1"/>
  <c r="AA9" i="1"/>
  <c r="AB9" i="1"/>
  <c r="AA10" i="1"/>
  <c r="AB10" i="1"/>
  <c r="AA11" i="1"/>
  <c r="AB11" i="1"/>
  <c r="Z11" i="1"/>
  <c r="Z10" i="1"/>
  <c r="Z9" i="1"/>
  <c r="Z8" i="1"/>
  <c r="Z7" i="1"/>
  <c r="Z6" i="1"/>
  <c r="R64" i="1"/>
  <c r="S64" i="1"/>
  <c r="R65" i="1"/>
  <c r="S65" i="1"/>
  <c r="R66" i="1"/>
  <c r="S66" i="1"/>
  <c r="R67" i="1"/>
  <c r="S67" i="1"/>
  <c r="Q67" i="1"/>
  <c r="Q66" i="1"/>
  <c r="Q65" i="1"/>
  <c r="Q64" i="1"/>
  <c r="R63" i="1"/>
  <c r="S63" i="1"/>
  <c r="Q63" i="1"/>
  <c r="S62" i="1"/>
  <c r="R62" i="1"/>
  <c r="Q62" i="1"/>
  <c r="R6" i="1"/>
  <c r="S6" i="1"/>
  <c r="R7" i="1"/>
  <c r="S7" i="1"/>
  <c r="R8" i="1"/>
  <c r="S8" i="1"/>
  <c r="R9" i="1"/>
  <c r="S9" i="1"/>
  <c r="R10" i="1"/>
  <c r="S10" i="1"/>
  <c r="R11" i="1"/>
  <c r="S11" i="1"/>
  <c r="Q11" i="1"/>
  <c r="Q10" i="1"/>
  <c r="Q9" i="1"/>
  <c r="Q8" i="1"/>
  <c r="Q7" i="1"/>
  <c r="Q6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N86" i="1"/>
  <c r="M86" i="1"/>
  <c r="L86" i="1"/>
  <c r="K86" i="1"/>
  <c r="J86" i="1"/>
  <c r="I86" i="1"/>
  <c r="H86" i="1"/>
  <c r="G86" i="1"/>
  <c r="F86" i="1"/>
  <c r="E86" i="1"/>
  <c r="D86" i="1"/>
  <c r="C86" i="1"/>
  <c r="N85" i="1"/>
  <c r="M85" i="1"/>
  <c r="L85" i="1"/>
  <c r="K85" i="1"/>
  <c r="J85" i="1"/>
  <c r="I85" i="1"/>
  <c r="H85" i="1"/>
  <c r="G85" i="1"/>
  <c r="F85" i="1"/>
  <c r="E85" i="1"/>
  <c r="D85" i="1"/>
  <c r="C85" i="1"/>
  <c r="N69" i="1"/>
  <c r="M69" i="1"/>
  <c r="L69" i="1"/>
  <c r="K69" i="1"/>
  <c r="J69" i="1"/>
  <c r="I69" i="1"/>
  <c r="H69" i="1"/>
  <c r="G69" i="1"/>
  <c r="F69" i="1"/>
  <c r="E69" i="1"/>
  <c r="D69" i="1"/>
  <c r="C69" i="1"/>
  <c r="N68" i="1"/>
  <c r="M68" i="1"/>
  <c r="L68" i="1"/>
  <c r="K68" i="1"/>
  <c r="J68" i="1"/>
  <c r="I68" i="1"/>
  <c r="H68" i="1"/>
  <c r="G68" i="1"/>
  <c r="F68" i="1"/>
  <c r="E68" i="1"/>
  <c r="D68" i="1"/>
  <c r="C68" i="1"/>
  <c r="N52" i="1"/>
  <c r="M52" i="1"/>
  <c r="L52" i="1"/>
  <c r="K52" i="1"/>
  <c r="J52" i="1"/>
  <c r="I52" i="1"/>
  <c r="H52" i="1"/>
  <c r="G52" i="1"/>
  <c r="F52" i="1"/>
  <c r="E52" i="1"/>
  <c r="D52" i="1"/>
  <c r="C52" i="1"/>
  <c r="N51" i="1"/>
  <c r="M51" i="1"/>
  <c r="L51" i="1"/>
  <c r="K51" i="1"/>
  <c r="J51" i="1"/>
  <c r="I51" i="1"/>
  <c r="H51" i="1"/>
  <c r="G51" i="1"/>
  <c r="F51" i="1"/>
  <c r="E51" i="1"/>
  <c r="D51" i="1"/>
  <c r="C51" i="1"/>
  <c r="N35" i="1"/>
  <c r="M35" i="1"/>
  <c r="L35" i="1"/>
  <c r="K35" i="1"/>
  <c r="J35" i="1"/>
  <c r="I35" i="1"/>
  <c r="H35" i="1"/>
  <c r="G35" i="1"/>
  <c r="F35" i="1"/>
  <c r="E35" i="1"/>
  <c r="D35" i="1"/>
  <c r="C35" i="1"/>
  <c r="N34" i="1"/>
  <c r="M34" i="1"/>
  <c r="L34" i="1"/>
  <c r="K34" i="1"/>
  <c r="J34" i="1"/>
  <c r="I34" i="1"/>
  <c r="H34" i="1"/>
  <c r="G34" i="1"/>
  <c r="F34" i="1"/>
  <c r="E34" i="1"/>
  <c r="D34" i="1"/>
  <c r="C34" i="1"/>
  <c r="D17" i="1"/>
  <c r="E17" i="1"/>
  <c r="F17" i="1"/>
  <c r="G17" i="1"/>
  <c r="H17" i="1"/>
  <c r="I17" i="1"/>
  <c r="J17" i="1"/>
  <c r="K17" i="1"/>
  <c r="L17" i="1"/>
  <c r="M17" i="1"/>
  <c r="N17" i="1"/>
  <c r="D18" i="1"/>
  <c r="D19" i="1" s="1"/>
  <c r="E18" i="1"/>
  <c r="E19" i="1" s="1"/>
  <c r="F18" i="1"/>
  <c r="G18" i="1"/>
  <c r="H18" i="1"/>
  <c r="I18" i="1"/>
  <c r="J18" i="1"/>
  <c r="K18" i="1"/>
  <c r="L18" i="1"/>
  <c r="M18" i="1"/>
  <c r="N18" i="1"/>
  <c r="C18" i="1"/>
  <c r="C19" i="1" s="1"/>
  <c r="C17" i="1"/>
  <c r="F148" i="1" l="1"/>
  <c r="F149" i="1" s="1"/>
  <c r="E148" i="1"/>
  <c r="E149" i="1" s="1"/>
  <c r="E142" i="1"/>
  <c r="E143" i="1" s="1"/>
  <c r="G142" i="1"/>
  <c r="G143" i="1" s="1"/>
  <c r="F142" i="1"/>
  <c r="F143" i="1" s="1"/>
  <c r="D142" i="1"/>
  <c r="D143" i="1" s="1"/>
  <c r="N104" i="1"/>
  <c r="M104" i="1"/>
  <c r="L104" i="1"/>
  <c r="I104" i="1"/>
  <c r="J104" i="1"/>
  <c r="K104" i="1"/>
  <c r="G104" i="1"/>
  <c r="H104" i="1"/>
  <c r="F104" i="1"/>
  <c r="C104" i="1"/>
  <c r="E104" i="1"/>
  <c r="D104" i="1"/>
  <c r="L87" i="1"/>
  <c r="K87" i="1"/>
  <c r="M87" i="1"/>
  <c r="N87" i="1"/>
  <c r="C87" i="1"/>
  <c r="E87" i="1"/>
  <c r="F87" i="1"/>
  <c r="G87" i="1"/>
  <c r="H87" i="1"/>
  <c r="D87" i="1"/>
  <c r="I87" i="1"/>
  <c r="J87" i="1"/>
  <c r="L70" i="1"/>
  <c r="K70" i="1"/>
  <c r="F70" i="1"/>
  <c r="M70" i="1"/>
  <c r="N70" i="1"/>
  <c r="C70" i="1"/>
  <c r="G70" i="1"/>
  <c r="D70" i="1"/>
  <c r="E70" i="1"/>
  <c r="H70" i="1"/>
  <c r="I70" i="1"/>
  <c r="J70" i="1"/>
  <c r="M53" i="1"/>
  <c r="L53" i="1"/>
  <c r="F53" i="1"/>
  <c r="G53" i="1"/>
  <c r="D53" i="1"/>
  <c r="C53" i="1"/>
  <c r="K53" i="1"/>
  <c r="E53" i="1"/>
  <c r="H53" i="1"/>
  <c r="I53" i="1"/>
  <c r="J53" i="1"/>
  <c r="N53" i="1"/>
  <c r="N36" i="1"/>
  <c r="L36" i="1"/>
  <c r="K36" i="1"/>
  <c r="C36" i="1"/>
  <c r="E36" i="1"/>
  <c r="F36" i="1"/>
  <c r="D36" i="1"/>
  <c r="G36" i="1"/>
  <c r="M36" i="1"/>
  <c r="H36" i="1"/>
  <c r="I36" i="1"/>
  <c r="J36" i="1"/>
  <c r="N19" i="1"/>
  <c r="M19" i="1"/>
  <c r="K19" i="1"/>
  <c r="I19" i="1"/>
  <c r="J19" i="1"/>
  <c r="L19" i="1"/>
  <c r="F19" i="1"/>
  <c r="H19" i="1"/>
  <c r="G19" i="1"/>
</calcChain>
</file>

<file path=xl/sharedStrings.xml><?xml version="1.0" encoding="utf-8"?>
<sst xmlns="http://schemas.openxmlformats.org/spreadsheetml/2006/main" count="181" uniqueCount="34">
  <si>
    <t>Binária</t>
  </si>
  <si>
    <t>Tempos</t>
  </si>
  <si>
    <t>Tamanho</t>
  </si>
  <si>
    <t>Média</t>
  </si>
  <si>
    <t>Inserção</t>
  </si>
  <si>
    <t>Pesquisa</t>
  </si>
  <si>
    <t>Remoção</t>
  </si>
  <si>
    <t>Todos os tempos em microssegundos</t>
  </si>
  <si>
    <t>BINÁRIA</t>
  </si>
  <si>
    <t>DP</t>
  </si>
  <si>
    <t>%DP/Média</t>
  </si>
  <si>
    <t>Falhas na pesquisa:</t>
  </si>
  <si>
    <t>AVL</t>
  </si>
  <si>
    <t>REDBLACK</t>
  </si>
  <si>
    <t>VECTOR</t>
  </si>
  <si>
    <t>MAP</t>
  </si>
  <si>
    <t>UNORDERED MAP</t>
  </si>
  <si>
    <t>RedBlack</t>
  </si>
  <si>
    <t>Vector</t>
  </si>
  <si>
    <t>Map</t>
  </si>
  <si>
    <t>Unordered Map</t>
  </si>
  <si>
    <t>Tempo[µs]</t>
  </si>
  <si>
    <t>Inserção (5000 elementos)</t>
  </si>
  <si>
    <t>Pesquisa (5000 elementos)</t>
  </si>
  <si>
    <t>Remoção (5000 elementos)</t>
  </si>
  <si>
    <t>Inserção (50000 elementos)</t>
  </si>
  <si>
    <t>Pesquisa (50000 elementos)</t>
  </si>
  <si>
    <t>Remoção (50000 elementos)</t>
  </si>
  <si>
    <t>Inserção (500000 elementos)</t>
  </si>
  <si>
    <t>Pesquisa (500000 elementos)</t>
  </si>
  <si>
    <t>Remoção (500000 elementos)</t>
  </si>
  <si>
    <t>Diferença</t>
  </si>
  <si>
    <t>%dif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</si>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</sst>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0" borderId="0" xfId="0" applyFill="1" applyAlignment="1"/>
    <xf numFmtId="0" fontId="0" fillId="0" borderId="0" xfId="0" applyAlignment="1"/>
    <xf numFmtId="0" fontId="0" fillId="3" borderId="0" xfId="0" applyFill="1"/>
    <xf numFmtId="0" fontId="0" fillId="4" borderId="0" xfId="0" applyFill="1"/>
    <xf numFmtId="0" fontId="0" fillId="3" borderId="1" xfId="0" applyFill="1" applyBorder="1"/>
    <xf numFmtId="0" fontId="0" fillId="4" borderId="1" xfId="0" applyFill="1" applyBorder="1"/>
    <xf numFmtId="0" fontId="0" fillId="0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3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3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Inserção (500 elementos)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Planilha1!$Q$4:$Q$5</c:f>
              <c:strCache>
                <c:ptCount val="2"/>
                <c:pt idx="0">
                  <c:v>Inserção</c:v>
                </c:pt>
                <c:pt idx="1">
                  <c:v>Tempo[µs]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Planilha1!$P$6:$P$11</c:f>
              <c:strCache>
                <c:ptCount val="6"/>
                <c:pt idx="0">
                  <c:v>Binária</c:v>
                </c:pt>
                <c:pt idx="1">
                  <c:v>AVL</c:v>
                </c:pt>
                <c:pt idx="2">
                  <c:v>RedBlack</c:v>
                </c:pt>
                <c:pt idx="3">
                  <c:v>Vector</c:v>
                </c:pt>
                <c:pt idx="4">
                  <c:v>Map</c:v>
                </c:pt>
                <c:pt idx="5">
                  <c:v>Unordered Map</c:v>
                </c:pt>
              </c:strCache>
            </c:strRef>
          </c:cat>
          <c:val>
            <c:numRef>
              <c:f>Planilha1!$Q$6:$Q$11</c:f>
              <c:numCache>
                <c:formatCode>General</c:formatCode>
                <c:ptCount val="6"/>
                <c:pt idx="0">
                  <c:v>4575.3</c:v>
                </c:pt>
                <c:pt idx="1">
                  <c:v>4316.2</c:v>
                </c:pt>
                <c:pt idx="2">
                  <c:v>4459.5</c:v>
                </c:pt>
                <c:pt idx="3">
                  <c:v>3841.7</c:v>
                </c:pt>
                <c:pt idx="4">
                  <c:v>3583.6</c:v>
                </c:pt>
                <c:pt idx="5">
                  <c:v>3400.7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5-4EC9-B51D-D88B3A8EC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913472"/>
        <c:axId val="565914304"/>
      </c:barChart>
      <c:catAx>
        <c:axId val="56591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5914304"/>
        <c:crosses val="autoZero"/>
        <c:auto val="1"/>
        <c:lblAlgn val="ctr"/>
        <c:lblOffset val="100"/>
        <c:noMultiLvlLbl val="0"/>
      </c:catAx>
      <c:valAx>
        <c:axId val="5659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Tempo[</a:t>
                </a:r>
                <a:r>
                  <a:rPr lang="pt-BR" b="0">
                    <a:effectLst/>
                  </a:rPr>
                  <a:t>µ</a:t>
                </a:r>
                <a:r>
                  <a:rPr lang="pt-BR"/>
                  <a:t>s]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42123067949839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591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Planilha1!$Z$61</c:f>
              <c:strCache>
                <c:ptCount val="1"/>
                <c:pt idx="0">
                  <c:v>Inserção (500000 elementos)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Planilha1!$Y$62:$Y$67</c:f>
              <c:strCache>
                <c:ptCount val="6"/>
                <c:pt idx="0">
                  <c:v>Binária</c:v>
                </c:pt>
                <c:pt idx="1">
                  <c:v>AVL</c:v>
                </c:pt>
                <c:pt idx="2">
                  <c:v>RedBlack</c:v>
                </c:pt>
                <c:pt idx="3">
                  <c:v>Vector</c:v>
                </c:pt>
                <c:pt idx="4">
                  <c:v>Map</c:v>
                </c:pt>
                <c:pt idx="5">
                  <c:v>Unordered Map</c:v>
                </c:pt>
              </c:strCache>
            </c:strRef>
          </c:cat>
          <c:val>
            <c:numRef>
              <c:f>Planilha1!$Z$62:$Z$67</c:f>
              <c:numCache>
                <c:formatCode>General</c:formatCode>
                <c:ptCount val="6"/>
                <c:pt idx="0">
                  <c:v>644837.30000000005</c:v>
                </c:pt>
                <c:pt idx="1">
                  <c:v>798930.6</c:v>
                </c:pt>
                <c:pt idx="2">
                  <c:v>623260.1</c:v>
                </c:pt>
                <c:pt idx="3">
                  <c:v>561283.1</c:v>
                </c:pt>
                <c:pt idx="4">
                  <c:v>709655.9</c:v>
                </c:pt>
                <c:pt idx="5">
                  <c:v>502718.1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E-4530-9614-D0DA02B1C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823104"/>
        <c:axId val="724827264"/>
      </c:barChart>
      <c:catAx>
        <c:axId val="7248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4827264"/>
        <c:crosses val="autoZero"/>
        <c:auto val="1"/>
        <c:lblAlgn val="ctr"/>
        <c:lblOffset val="100"/>
        <c:noMultiLvlLbl val="0"/>
      </c:catAx>
      <c:valAx>
        <c:axId val="7248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Tempo[µs]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482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Planilha1!$AA$61</c:f>
              <c:strCache>
                <c:ptCount val="1"/>
                <c:pt idx="0">
                  <c:v>Pesquisa (500000 elementos)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Planilha1!$Y$62:$Y$67</c:f>
              <c:strCache>
                <c:ptCount val="6"/>
                <c:pt idx="0">
                  <c:v>Binária</c:v>
                </c:pt>
                <c:pt idx="1">
                  <c:v>AVL</c:v>
                </c:pt>
                <c:pt idx="2">
                  <c:v>RedBlack</c:v>
                </c:pt>
                <c:pt idx="3">
                  <c:v>Vector</c:v>
                </c:pt>
                <c:pt idx="4">
                  <c:v>Map</c:v>
                </c:pt>
                <c:pt idx="5">
                  <c:v>Unordered Map</c:v>
                </c:pt>
              </c:strCache>
            </c:strRef>
          </c:cat>
          <c:val>
            <c:numRef>
              <c:f>Planilha1!$AA$62:$AA$67</c:f>
              <c:numCache>
                <c:formatCode>General</c:formatCode>
                <c:ptCount val="6"/>
                <c:pt idx="0">
                  <c:v>3637.4</c:v>
                </c:pt>
                <c:pt idx="1">
                  <c:v>4545.2</c:v>
                </c:pt>
                <c:pt idx="2">
                  <c:v>3718.4</c:v>
                </c:pt>
                <c:pt idx="3">
                  <c:v>603905.19999999995</c:v>
                </c:pt>
                <c:pt idx="4">
                  <c:v>96333.9</c:v>
                </c:pt>
                <c:pt idx="5">
                  <c:v>122032.2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6-4512-AC38-5833E95D4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118000"/>
        <c:axId val="633113008"/>
      </c:barChart>
      <c:catAx>
        <c:axId val="6331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113008"/>
        <c:crosses val="autoZero"/>
        <c:auto val="1"/>
        <c:lblAlgn val="ctr"/>
        <c:lblOffset val="100"/>
        <c:noMultiLvlLbl val="0"/>
      </c:catAx>
      <c:valAx>
        <c:axId val="63311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Tempo[µs]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11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Planilha1!$AB$61</c:f>
              <c:strCache>
                <c:ptCount val="1"/>
                <c:pt idx="0">
                  <c:v>Remoção (500000 elementos)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Planilha1!$Y$62:$Y$67</c:f>
              <c:strCache>
                <c:ptCount val="6"/>
                <c:pt idx="0">
                  <c:v>Binária</c:v>
                </c:pt>
                <c:pt idx="1">
                  <c:v>AVL</c:v>
                </c:pt>
                <c:pt idx="2">
                  <c:v>RedBlack</c:v>
                </c:pt>
                <c:pt idx="3">
                  <c:v>Vector</c:v>
                </c:pt>
                <c:pt idx="4">
                  <c:v>Map</c:v>
                </c:pt>
                <c:pt idx="5">
                  <c:v>Unordered Map</c:v>
                </c:pt>
              </c:strCache>
            </c:strRef>
          </c:cat>
          <c:val>
            <c:numRef>
              <c:f>Planilha1!$AB$62:$AB$67</c:f>
              <c:numCache>
                <c:formatCode>General</c:formatCode>
                <c:ptCount val="6"/>
                <c:pt idx="0">
                  <c:v>7027.6</c:v>
                </c:pt>
                <c:pt idx="1">
                  <c:v>9181.7000000000007</c:v>
                </c:pt>
                <c:pt idx="2">
                  <c:v>6464.9</c:v>
                </c:pt>
                <c:pt idx="3">
                  <c:v>209612.6</c:v>
                </c:pt>
                <c:pt idx="4">
                  <c:v>22746.6</c:v>
                </c:pt>
                <c:pt idx="5">
                  <c:v>4342.5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7-403B-B451-16FB1CD86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838896"/>
        <c:axId val="728839728"/>
      </c:barChart>
      <c:catAx>
        <c:axId val="72883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839728"/>
        <c:crosses val="autoZero"/>
        <c:auto val="1"/>
        <c:lblAlgn val="ctr"/>
        <c:lblOffset val="100"/>
        <c:noMultiLvlLbl val="0"/>
      </c:catAx>
      <c:valAx>
        <c:axId val="728839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Tempo[µs]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83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Inserção</a:t>
            </a:r>
            <a:r>
              <a:rPr lang="pt-BR" baseline="0"/>
              <a:t> Binária x Vector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Planilha1!$C$113</c:f>
              <c:strCache>
                <c:ptCount val="1"/>
                <c:pt idx="0">
                  <c:v>Binária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Planilha1!$D$112:$G$112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500000</c:v>
                </c:pt>
              </c:numCache>
            </c:numRef>
          </c:cat>
          <c:val>
            <c:numRef>
              <c:f>Planilha1!$D$113:$G$113</c:f>
              <c:numCache>
                <c:formatCode>General</c:formatCode>
                <c:ptCount val="4"/>
                <c:pt idx="0">
                  <c:v>4575.3</c:v>
                </c:pt>
                <c:pt idx="1">
                  <c:v>8008.1</c:v>
                </c:pt>
                <c:pt idx="2">
                  <c:v>55529.5</c:v>
                </c:pt>
                <c:pt idx="3">
                  <c:v>644837.30000000005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3-41B9-8A4E-5053BDA9394F}"/>
            </c:ext>
          </c:extLst>
        </c:ser>
        <c:ser>
          <c:idx val="1"/>
          <c:order val="1"/>
          <c:tx>
            <c:strRef>
              <c:f>Planilha1!$C$114</c:f>
              <c:strCache>
                <c:ptCount val="1"/>
                <c:pt idx="0">
                  <c:v>Vector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Planilha1!$D$112:$G$112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500000</c:v>
                </c:pt>
              </c:numCache>
            </c:numRef>
          </c:cat>
          <c:val>
            <c:numRef>
              <c:f>Planilha1!$D$114:$G$114</c:f>
              <c:numCache>
                <c:formatCode>General</c:formatCode>
                <c:ptCount val="4"/>
                <c:pt idx="0">
                  <c:v>3841.7</c:v>
                </c:pt>
                <c:pt idx="1">
                  <c:v>7793.9</c:v>
                </c:pt>
                <c:pt idx="2">
                  <c:v>43272.800000000003</c:v>
                </c:pt>
                <c:pt idx="3">
                  <c:v>561283.1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3-41B9-8A4E-5053BDA93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328528"/>
        <c:axId val="1462321040"/>
      </c:barChart>
      <c:catAx>
        <c:axId val="146232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2321040"/>
        <c:crosses val="autoZero"/>
        <c:auto val="1"/>
        <c:lblAlgn val="ctr"/>
        <c:lblOffset val="100"/>
        <c:noMultiLvlLbl val="0"/>
      </c:catAx>
      <c:valAx>
        <c:axId val="1462321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Tempo[</a:t>
                </a:r>
                <a:r>
                  <a:rPr lang="pt-BR" sz="1000" b="0" i="0" u="none" strike="noStrike" baseline="0">
                    <a:effectLst/>
                  </a:rPr>
                  <a:t>µs]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232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Inserção RedBlack</a:t>
            </a:r>
            <a:r>
              <a:rPr lang="pt-BR" baseline="0"/>
              <a:t> x Map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Planilha1!$C$134</c:f>
              <c:strCache>
                <c:ptCount val="1"/>
                <c:pt idx="0">
                  <c:v>RedBlack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Planilha1!$D$133:$G$133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500000</c:v>
                </c:pt>
              </c:numCache>
            </c:numRef>
          </c:cat>
          <c:val>
            <c:numRef>
              <c:f>Planilha1!$D$134:$G$134</c:f>
              <c:numCache>
                <c:formatCode>General</c:formatCode>
                <c:ptCount val="4"/>
                <c:pt idx="0">
                  <c:v>4459.5</c:v>
                </c:pt>
                <c:pt idx="1">
                  <c:v>9197.9</c:v>
                </c:pt>
                <c:pt idx="2">
                  <c:v>55475.3</c:v>
                </c:pt>
                <c:pt idx="3">
                  <c:v>623260.1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9-40F9-BC2B-93FD084D8AD1}"/>
            </c:ext>
          </c:extLst>
        </c:ser>
        <c:ser>
          <c:idx val="1"/>
          <c:order val="1"/>
          <c:tx>
            <c:strRef>
              <c:f>Planilha1!$C$135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Planilha1!$D$133:$G$133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500000</c:v>
                </c:pt>
              </c:numCache>
            </c:numRef>
          </c:cat>
          <c:val>
            <c:numRef>
              <c:f>Planilha1!$D$135:$G$135</c:f>
              <c:numCache>
                <c:formatCode>General</c:formatCode>
                <c:ptCount val="4"/>
                <c:pt idx="0">
                  <c:v>3583.6</c:v>
                </c:pt>
                <c:pt idx="1">
                  <c:v>8020.9</c:v>
                </c:pt>
                <c:pt idx="2">
                  <c:v>59831.1</c:v>
                </c:pt>
                <c:pt idx="3">
                  <c:v>709655.9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9-40F9-BC2B-93FD084D8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141728"/>
        <c:axId val="1249142144"/>
      </c:barChart>
      <c:catAx>
        <c:axId val="124914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9142144"/>
        <c:crosses val="autoZero"/>
        <c:auto val="1"/>
        <c:lblAlgn val="ctr"/>
        <c:lblOffset val="100"/>
        <c:noMultiLvlLbl val="0"/>
      </c:catAx>
      <c:valAx>
        <c:axId val="1249142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Tempo[µs]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914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Pesquisa RedBlack x 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Planilha1!$C$140</c:f>
              <c:strCache>
                <c:ptCount val="1"/>
                <c:pt idx="0">
                  <c:v>RedBlack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Planilha1!$D$139:$G$139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500000</c:v>
                </c:pt>
              </c:numCache>
            </c:numRef>
          </c:cat>
          <c:val>
            <c:numRef>
              <c:f>Planilha1!$D$140:$G$140</c:f>
              <c:numCache>
                <c:formatCode>General</c:formatCode>
                <c:ptCount val="4"/>
                <c:pt idx="0">
                  <c:v>1505.3</c:v>
                </c:pt>
                <c:pt idx="1">
                  <c:v>2509.4</c:v>
                </c:pt>
                <c:pt idx="2">
                  <c:v>2896</c:v>
                </c:pt>
                <c:pt idx="3">
                  <c:v>3718.4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7-4C29-8317-913964A89766}"/>
            </c:ext>
          </c:extLst>
        </c:ser>
        <c:ser>
          <c:idx val="1"/>
          <c:order val="1"/>
          <c:tx>
            <c:strRef>
              <c:f>Planilha1!$C$141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Planilha1!$D$139:$G$139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500000</c:v>
                </c:pt>
              </c:numCache>
            </c:numRef>
          </c:cat>
          <c:val>
            <c:numRef>
              <c:f>Planilha1!$D$141:$G$141</c:f>
              <c:numCache>
                <c:formatCode>General</c:formatCode>
                <c:ptCount val="4"/>
                <c:pt idx="0">
                  <c:v>2796.3</c:v>
                </c:pt>
                <c:pt idx="1">
                  <c:v>3879.1</c:v>
                </c:pt>
                <c:pt idx="2">
                  <c:v>11009</c:v>
                </c:pt>
                <c:pt idx="3">
                  <c:v>96333.9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7-4C29-8317-913964A89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830288"/>
        <c:axId val="1420820304"/>
      </c:barChart>
      <c:catAx>
        <c:axId val="142083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820304"/>
        <c:crosses val="autoZero"/>
        <c:auto val="1"/>
        <c:lblAlgn val="ctr"/>
        <c:lblOffset val="100"/>
        <c:noMultiLvlLbl val="0"/>
      </c:catAx>
      <c:valAx>
        <c:axId val="1420820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Tempo[µs]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83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Remoção</a:t>
            </a:r>
            <a:r>
              <a:rPr lang="pt-BR" baseline="0"/>
              <a:t> RedBlack x Map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Planilha1!$C$146</c:f>
              <c:strCache>
                <c:ptCount val="1"/>
                <c:pt idx="0">
                  <c:v>RedBlack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Planilha1!$D$145:$G$145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500000</c:v>
                </c:pt>
              </c:numCache>
            </c:numRef>
          </c:cat>
          <c:val>
            <c:numRef>
              <c:f>Planilha1!$D$146:$G$146</c:f>
              <c:numCache>
                <c:formatCode>General</c:formatCode>
                <c:ptCount val="4"/>
                <c:pt idx="0">
                  <c:v>67.400000000000006</c:v>
                </c:pt>
                <c:pt idx="1">
                  <c:v>1166.8</c:v>
                </c:pt>
                <c:pt idx="2">
                  <c:v>3116.2</c:v>
                </c:pt>
                <c:pt idx="3">
                  <c:v>6464.9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5-4EEE-A63C-8061FA82EED8}"/>
            </c:ext>
          </c:extLst>
        </c:ser>
        <c:ser>
          <c:idx val="1"/>
          <c:order val="1"/>
          <c:tx>
            <c:strRef>
              <c:f>Planilha1!$C$147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Planilha1!$D$145:$G$145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500000</c:v>
                </c:pt>
              </c:numCache>
            </c:numRef>
          </c:cat>
          <c:val>
            <c:numRef>
              <c:f>Planilha1!$D$147:$G$147</c:f>
              <c:numCache>
                <c:formatCode>General</c:formatCode>
                <c:ptCount val="4"/>
                <c:pt idx="0">
                  <c:v>156.19999999999999</c:v>
                </c:pt>
                <c:pt idx="1">
                  <c:v>2231.3000000000002</c:v>
                </c:pt>
                <c:pt idx="2">
                  <c:v>7064.3</c:v>
                </c:pt>
                <c:pt idx="3">
                  <c:v>22746.6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5-4EEE-A63C-8061FA82E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696992"/>
        <c:axId val="1468702816"/>
      </c:barChart>
      <c:catAx>
        <c:axId val="146869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8702816"/>
        <c:crosses val="autoZero"/>
        <c:auto val="1"/>
        <c:lblAlgn val="ctr"/>
        <c:lblOffset val="100"/>
        <c:noMultiLvlLbl val="0"/>
      </c:catAx>
      <c:valAx>
        <c:axId val="1468702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Tempo[µs]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869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Inserção Árvores e Unordered 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Planilha1!$Q$127</c:f>
              <c:strCache>
                <c:ptCount val="1"/>
                <c:pt idx="0">
                  <c:v>Binária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Planilha1!$R$126:$U$126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500000</c:v>
                </c:pt>
              </c:numCache>
            </c:numRef>
          </c:cat>
          <c:val>
            <c:numRef>
              <c:f>Planilha1!$R$127:$U$127</c:f>
              <c:numCache>
                <c:formatCode>General</c:formatCode>
                <c:ptCount val="4"/>
                <c:pt idx="0">
                  <c:v>4575.3</c:v>
                </c:pt>
                <c:pt idx="1">
                  <c:v>8008.1</c:v>
                </c:pt>
                <c:pt idx="2">
                  <c:v>55529.5</c:v>
                </c:pt>
                <c:pt idx="3">
                  <c:v>644837.30000000005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A-41B2-88A4-B1373252B537}"/>
            </c:ext>
          </c:extLst>
        </c:ser>
        <c:ser>
          <c:idx val="1"/>
          <c:order val="1"/>
          <c:tx>
            <c:strRef>
              <c:f>Planilha1!$Q$128</c:f>
              <c:strCache>
                <c:ptCount val="1"/>
                <c:pt idx="0">
                  <c:v>AVL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Planilha1!$R$126:$U$126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500000</c:v>
                </c:pt>
              </c:numCache>
            </c:numRef>
          </c:cat>
          <c:val>
            <c:numRef>
              <c:f>Planilha1!$R$128:$U$128</c:f>
              <c:numCache>
                <c:formatCode>General</c:formatCode>
                <c:ptCount val="4"/>
                <c:pt idx="0">
                  <c:v>4316.2</c:v>
                </c:pt>
                <c:pt idx="1">
                  <c:v>10193.1</c:v>
                </c:pt>
                <c:pt idx="2">
                  <c:v>61563.6</c:v>
                </c:pt>
                <c:pt idx="3">
                  <c:v>798930.6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A-41B2-88A4-B1373252B537}"/>
            </c:ext>
          </c:extLst>
        </c:ser>
        <c:ser>
          <c:idx val="2"/>
          <c:order val="2"/>
          <c:tx>
            <c:strRef>
              <c:f>Planilha1!$Q$129</c:f>
              <c:strCache>
                <c:ptCount val="1"/>
                <c:pt idx="0">
                  <c:v>RedBlack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Planilha1!$R$126:$U$126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500000</c:v>
                </c:pt>
              </c:numCache>
            </c:numRef>
          </c:cat>
          <c:val>
            <c:numRef>
              <c:f>Planilha1!$R$129:$U$129</c:f>
              <c:numCache>
                <c:formatCode>General</c:formatCode>
                <c:ptCount val="4"/>
                <c:pt idx="0">
                  <c:v>4459.5</c:v>
                </c:pt>
                <c:pt idx="1">
                  <c:v>9197.9</c:v>
                </c:pt>
                <c:pt idx="2">
                  <c:v>55475.3</c:v>
                </c:pt>
                <c:pt idx="3">
                  <c:v>623260.1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7A-41B2-88A4-B1373252B537}"/>
            </c:ext>
          </c:extLst>
        </c:ser>
        <c:ser>
          <c:idx val="3"/>
          <c:order val="3"/>
          <c:tx>
            <c:strRef>
              <c:f>Planilha1!$Q$130</c:f>
              <c:strCache>
                <c:ptCount val="1"/>
                <c:pt idx="0">
                  <c:v>Unordered Map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Planilha1!$R$126:$U$126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500000</c:v>
                </c:pt>
              </c:numCache>
            </c:numRef>
          </c:cat>
          <c:val>
            <c:numRef>
              <c:f>Planilha1!$R$130:$U$130</c:f>
              <c:numCache>
                <c:formatCode>General</c:formatCode>
                <c:ptCount val="4"/>
                <c:pt idx="0">
                  <c:v>3400.7</c:v>
                </c:pt>
                <c:pt idx="1">
                  <c:v>8656.1</c:v>
                </c:pt>
                <c:pt idx="2">
                  <c:v>54537.9</c:v>
                </c:pt>
                <c:pt idx="3">
                  <c:v>502718.1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7A-41B2-88A4-B1373252B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810736"/>
        <c:axId val="1949797008"/>
      </c:barChart>
      <c:catAx>
        <c:axId val="19498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9797008"/>
        <c:crosses val="autoZero"/>
        <c:auto val="1"/>
        <c:lblAlgn val="ctr"/>
        <c:lblOffset val="100"/>
        <c:noMultiLvlLbl val="0"/>
      </c:catAx>
      <c:valAx>
        <c:axId val="194979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Tempo[µs]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98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Comparação Pesquisa Árvores e Unordered Map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Planilha1!$Q$139</c:f>
              <c:strCache>
                <c:ptCount val="1"/>
                <c:pt idx="0">
                  <c:v>Binária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Planilha1!$R$138:$U$138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500000</c:v>
                </c:pt>
              </c:numCache>
            </c:numRef>
          </c:cat>
          <c:val>
            <c:numRef>
              <c:f>Planilha1!$R$139:$U$139</c:f>
              <c:numCache>
                <c:formatCode>General</c:formatCode>
                <c:ptCount val="4"/>
                <c:pt idx="0">
                  <c:v>1429.2</c:v>
                </c:pt>
                <c:pt idx="1">
                  <c:v>2150</c:v>
                </c:pt>
                <c:pt idx="2">
                  <c:v>2740.7</c:v>
                </c:pt>
                <c:pt idx="3">
                  <c:v>3637.4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5-48E8-A13D-895309763FB1}"/>
            </c:ext>
          </c:extLst>
        </c:ser>
        <c:ser>
          <c:idx val="1"/>
          <c:order val="1"/>
          <c:tx>
            <c:strRef>
              <c:f>Planilha1!$Q$140</c:f>
              <c:strCache>
                <c:ptCount val="1"/>
                <c:pt idx="0">
                  <c:v>AVL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Planilha1!$R$138:$U$138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500000</c:v>
                </c:pt>
              </c:numCache>
            </c:numRef>
          </c:cat>
          <c:val>
            <c:numRef>
              <c:f>Planilha1!$R$140:$U$140</c:f>
              <c:numCache>
                <c:formatCode>General</c:formatCode>
                <c:ptCount val="4"/>
                <c:pt idx="0">
                  <c:v>1439.4</c:v>
                </c:pt>
                <c:pt idx="1">
                  <c:v>2601.1</c:v>
                </c:pt>
                <c:pt idx="2">
                  <c:v>2832.4</c:v>
                </c:pt>
                <c:pt idx="3">
                  <c:v>4545.2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5-48E8-A13D-895309763FB1}"/>
            </c:ext>
          </c:extLst>
        </c:ser>
        <c:ser>
          <c:idx val="2"/>
          <c:order val="2"/>
          <c:tx>
            <c:strRef>
              <c:f>Planilha1!$Q$141</c:f>
              <c:strCache>
                <c:ptCount val="1"/>
                <c:pt idx="0">
                  <c:v>RedBlack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Planilha1!$R$138:$U$138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500000</c:v>
                </c:pt>
              </c:numCache>
            </c:numRef>
          </c:cat>
          <c:val>
            <c:numRef>
              <c:f>Planilha1!$R$141:$U$141</c:f>
              <c:numCache>
                <c:formatCode>General</c:formatCode>
                <c:ptCount val="4"/>
                <c:pt idx="0">
                  <c:v>1505.3</c:v>
                </c:pt>
                <c:pt idx="1">
                  <c:v>2509.4</c:v>
                </c:pt>
                <c:pt idx="2">
                  <c:v>2896</c:v>
                </c:pt>
                <c:pt idx="3">
                  <c:v>3718.4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B5-48E8-A13D-895309763FB1}"/>
            </c:ext>
          </c:extLst>
        </c:ser>
        <c:ser>
          <c:idx val="3"/>
          <c:order val="3"/>
          <c:tx>
            <c:strRef>
              <c:f>Planilha1!$Q$142</c:f>
              <c:strCache>
                <c:ptCount val="1"/>
                <c:pt idx="0">
                  <c:v>Unordered Map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Planilha1!$R$138:$U$138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500000</c:v>
                </c:pt>
              </c:numCache>
            </c:numRef>
          </c:cat>
          <c:val>
            <c:numRef>
              <c:f>Planilha1!$R$142:$U$142</c:f>
              <c:numCache>
                <c:formatCode>General</c:formatCode>
                <c:ptCount val="4"/>
                <c:pt idx="0">
                  <c:v>1839.9</c:v>
                </c:pt>
                <c:pt idx="1">
                  <c:v>3066.6</c:v>
                </c:pt>
                <c:pt idx="2">
                  <c:v>11169.5</c:v>
                </c:pt>
                <c:pt idx="3">
                  <c:v>122032.2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B5-48E8-A13D-895309763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653792"/>
        <c:axId val="1946655040"/>
      </c:barChart>
      <c:catAx>
        <c:axId val="19466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6655040"/>
        <c:crosses val="autoZero"/>
        <c:auto val="1"/>
        <c:lblAlgn val="ctr"/>
        <c:lblOffset val="100"/>
        <c:noMultiLvlLbl val="0"/>
      </c:catAx>
      <c:valAx>
        <c:axId val="1946655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Tempo[µs]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66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Remoção Árvores e Unordered 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Planilha1!$Q$155</c:f>
              <c:strCache>
                <c:ptCount val="1"/>
                <c:pt idx="0">
                  <c:v>Binária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Planilha1!$R$154:$U$154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500000</c:v>
                </c:pt>
              </c:numCache>
            </c:numRef>
          </c:cat>
          <c:val>
            <c:numRef>
              <c:f>Planilha1!$R$155:$U$155</c:f>
              <c:numCache>
                <c:formatCode>General</c:formatCode>
                <c:ptCount val="4"/>
                <c:pt idx="0">
                  <c:v>53.1</c:v>
                </c:pt>
                <c:pt idx="1">
                  <c:v>955.6</c:v>
                </c:pt>
                <c:pt idx="2">
                  <c:v>3168.7</c:v>
                </c:pt>
                <c:pt idx="3">
                  <c:v>7027.6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1-499A-9DD8-ECBE6F40C936}"/>
            </c:ext>
          </c:extLst>
        </c:ser>
        <c:ser>
          <c:idx val="1"/>
          <c:order val="1"/>
          <c:tx>
            <c:strRef>
              <c:f>Planilha1!$Q$156</c:f>
              <c:strCache>
                <c:ptCount val="1"/>
                <c:pt idx="0">
                  <c:v>AVL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Planilha1!$R$154:$U$154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500000</c:v>
                </c:pt>
              </c:numCache>
            </c:numRef>
          </c:cat>
          <c:val>
            <c:numRef>
              <c:f>Planilha1!$R$156:$U$156</c:f>
              <c:numCache>
                <c:formatCode>General</c:formatCode>
                <c:ptCount val="4"/>
                <c:pt idx="0">
                  <c:v>87.7</c:v>
                </c:pt>
                <c:pt idx="1">
                  <c:v>1399.5</c:v>
                </c:pt>
                <c:pt idx="2">
                  <c:v>3717.4</c:v>
                </c:pt>
                <c:pt idx="3">
                  <c:v>9181.7000000000007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1-499A-9DD8-ECBE6F40C936}"/>
            </c:ext>
          </c:extLst>
        </c:ser>
        <c:ser>
          <c:idx val="2"/>
          <c:order val="2"/>
          <c:tx>
            <c:strRef>
              <c:f>Planilha1!$Q$157</c:f>
              <c:strCache>
                <c:ptCount val="1"/>
                <c:pt idx="0">
                  <c:v>RedBlack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Planilha1!$R$154:$U$154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500000</c:v>
                </c:pt>
              </c:numCache>
            </c:numRef>
          </c:cat>
          <c:val>
            <c:numRef>
              <c:f>Planilha1!$R$157:$U$157</c:f>
              <c:numCache>
                <c:formatCode>General</c:formatCode>
                <c:ptCount val="4"/>
                <c:pt idx="0">
                  <c:v>67.400000000000006</c:v>
                </c:pt>
                <c:pt idx="1">
                  <c:v>1166.8</c:v>
                </c:pt>
                <c:pt idx="2">
                  <c:v>3116.2</c:v>
                </c:pt>
                <c:pt idx="3">
                  <c:v>6464.9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1-499A-9DD8-ECBE6F40C936}"/>
            </c:ext>
          </c:extLst>
        </c:ser>
        <c:ser>
          <c:idx val="3"/>
          <c:order val="3"/>
          <c:tx>
            <c:strRef>
              <c:f>Planilha1!$Q$158</c:f>
              <c:strCache>
                <c:ptCount val="1"/>
                <c:pt idx="0">
                  <c:v>Unordered Map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Planilha1!$R$154:$U$154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500000</c:v>
                </c:pt>
              </c:numCache>
            </c:numRef>
          </c:cat>
          <c:val>
            <c:numRef>
              <c:f>Planilha1!$R$158:$U$158</c:f>
              <c:numCache>
                <c:formatCode>General</c:formatCode>
                <c:ptCount val="4"/>
                <c:pt idx="0">
                  <c:v>99.2</c:v>
                </c:pt>
                <c:pt idx="1">
                  <c:v>1330</c:v>
                </c:pt>
                <c:pt idx="2">
                  <c:v>2659</c:v>
                </c:pt>
                <c:pt idx="3">
                  <c:v>4342.5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41-499A-9DD8-ECBE6F40C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767472"/>
        <c:axId val="1949778288"/>
      </c:barChart>
      <c:catAx>
        <c:axId val="19497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9778288"/>
        <c:crosses val="autoZero"/>
        <c:auto val="1"/>
        <c:lblAlgn val="ctr"/>
        <c:lblOffset val="100"/>
        <c:noMultiLvlLbl val="0"/>
      </c:catAx>
      <c:valAx>
        <c:axId val="1949778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Tempo[µs]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97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Pesquisa (500 elementos)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Planilha1!$R$4:$R$5</c:f>
              <c:strCache>
                <c:ptCount val="2"/>
                <c:pt idx="0">
                  <c:v>Pesquisa</c:v>
                </c:pt>
                <c:pt idx="1">
                  <c:v>Tempo[µs]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Planilha1!$P$6:$P$11</c:f>
              <c:strCache>
                <c:ptCount val="6"/>
                <c:pt idx="0">
                  <c:v>Binária</c:v>
                </c:pt>
                <c:pt idx="1">
                  <c:v>AVL</c:v>
                </c:pt>
                <c:pt idx="2">
                  <c:v>RedBlack</c:v>
                </c:pt>
                <c:pt idx="3">
                  <c:v>Vector</c:v>
                </c:pt>
                <c:pt idx="4">
                  <c:v>Map</c:v>
                </c:pt>
                <c:pt idx="5">
                  <c:v>Unordered Map</c:v>
                </c:pt>
              </c:strCache>
            </c:strRef>
          </c:cat>
          <c:val>
            <c:numRef>
              <c:f>Planilha1!$R$6:$R$11</c:f>
              <c:numCache>
                <c:formatCode>General</c:formatCode>
                <c:ptCount val="6"/>
                <c:pt idx="0">
                  <c:v>1429.2</c:v>
                </c:pt>
                <c:pt idx="1">
                  <c:v>1439.4</c:v>
                </c:pt>
                <c:pt idx="2">
                  <c:v>1505.3</c:v>
                </c:pt>
                <c:pt idx="3">
                  <c:v>4443.1000000000004</c:v>
                </c:pt>
                <c:pt idx="4">
                  <c:v>2796.3</c:v>
                </c:pt>
                <c:pt idx="5">
                  <c:v>1839.9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3-4B76-AF42-4FD69CBA5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186704"/>
        <c:axId val="572191280"/>
      </c:barChart>
      <c:catAx>
        <c:axId val="5721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191280"/>
        <c:crosses val="autoZero"/>
        <c:auto val="1"/>
        <c:lblAlgn val="ctr"/>
        <c:lblOffset val="100"/>
        <c:noMultiLvlLbl val="0"/>
      </c:catAx>
      <c:valAx>
        <c:axId val="5721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Tempo[µs]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18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Pesquisa Vector x Unordered 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Planilha1!$Q$172</c:f>
              <c:strCache>
                <c:ptCount val="1"/>
                <c:pt idx="0">
                  <c:v>Vector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Planilha1!$R$171:$U$171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500000</c:v>
                </c:pt>
              </c:numCache>
            </c:numRef>
          </c:cat>
          <c:val>
            <c:numRef>
              <c:f>Planilha1!$R$172:$U$172</c:f>
              <c:numCache>
                <c:formatCode>General</c:formatCode>
                <c:ptCount val="4"/>
                <c:pt idx="0">
                  <c:v>4443.1000000000004</c:v>
                </c:pt>
                <c:pt idx="1">
                  <c:v>9529</c:v>
                </c:pt>
                <c:pt idx="2">
                  <c:v>59886</c:v>
                </c:pt>
                <c:pt idx="3">
                  <c:v>603905.19999999995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9-49A1-A2FD-1B9B3125097B}"/>
            </c:ext>
          </c:extLst>
        </c:ser>
        <c:ser>
          <c:idx val="1"/>
          <c:order val="1"/>
          <c:tx>
            <c:strRef>
              <c:f>Planilha1!$Q$173</c:f>
              <c:strCache>
                <c:ptCount val="1"/>
                <c:pt idx="0">
                  <c:v>Unordered 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Planilha1!$R$171:$U$171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500000</c:v>
                </c:pt>
              </c:numCache>
            </c:numRef>
          </c:cat>
          <c:val>
            <c:numRef>
              <c:f>Planilha1!$R$173:$U$173</c:f>
              <c:numCache>
                <c:formatCode>General</c:formatCode>
                <c:ptCount val="4"/>
                <c:pt idx="0">
                  <c:v>1839.9</c:v>
                </c:pt>
                <c:pt idx="1">
                  <c:v>3066.6</c:v>
                </c:pt>
                <c:pt idx="2">
                  <c:v>11169.5</c:v>
                </c:pt>
                <c:pt idx="3">
                  <c:v>122032.2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9-49A1-A2FD-1B9B31250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178016"/>
        <c:axId val="1958178432"/>
      </c:barChart>
      <c:catAx>
        <c:axId val="195817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8178432"/>
        <c:crosses val="autoZero"/>
        <c:auto val="1"/>
        <c:lblAlgn val="ctr"/>
        <c:lblOffset val="100"/>
        <c:noMultiLvlLbl val="0"/>
      </c:catAx>
      <c:valAx>
        <c:axId val="1958178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Tempo[µs]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817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Remoção (500 elementos)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Planilha1!$S$4:$S$5</c:f>
              <c:strCache>
                <c:ptCount val="2"/>
                <c:pt idx="0">
                  <c:v>Remoção</c:v>
                </c:pt>
                <c:pt idx="1">
                  <c:v>Tempo[µs]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Planilha1!$P$6:$P$11</c:f>
              <c:strCache>
                <c:ptCount val="6"/>
                <c:pt idx="0">
                  <c:v>Binária</c:v>
                </c:pt>
                <c:pt idx="1">
                  <c:v>AVL</c:v>
                </c:pt>
                <c:pt idx="2">
                  <c:v>RedBlack</c:v>
                </c:pt>
                <c:pt idx="3">
                  <c:v>Vector</c:v>
                </c:pt>
                <c:pt idx="4">
                  <c:v>Map</c:v>
                </c:pt>
                <c:pt idx="5">
                  <c:v>Unordered Map</c:v>
                </c:pt>
              </c:strCache>
            </c:strRef>
          </c:cat>
          <c:val>
            <c:numRef>
              <c:f>Planilha1!$S$6:$S$11</c:f>
              <c:numCache>
                <c:formatCode>General</c:formatCode>
                <c:ptCount val="6"/>
                <c:pt idx="0">
                  <c:v>53.1</c:v>
                </c:pt>
                <c:pt idx="1">
                  <c:v>87.7</c:v>
                </c:pt>
                <c:pt idx="2">
                  <c:v>67.400000000000006</c:v>
                </c:pt>
                <c:pt idx="3">
                  <c:v>70</c:v>
                </c:pt>
                <c:pt idx="4">
                  <c:v>156.19999999999999</c:v>
                </c:pt>
                <c:pt idx="5">
                  <c:v>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1-43B5-BA75-9B0D9756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271104"/>
        <c:axId val="569271520"/>
      </c:barChart>
      <c:catAx>
        <c:axId val="56927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9271520"/>
        <c:crosses val="autoZero"/>
        <c:auto val="1"/>
        <c:lblAlgn val="ctr"/>
        <c:lblOffset val="100"/>
        <c:noMultiLvlLbl val="0"/>
      </c:catAx>
      <c:valAx>
        <c:axId val="5692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Tempo[µs]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927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Planilha1!$Q$61</c:f>
              <c:strCache>
                <c:ptCount val="1"/>
                <c:pt idx="0">
                  <c:v>Inserção (5000 elementos)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Planilha1!$P$62:$P$67</c:f>
              <c:strCache>
                <c:ptCount val="6"/>
                <c:pt idx="0">
                  <c:v>Binária</c:v>
                </c:pt>
                <c:pt idx="1">
                  <c:v>AVL</c:v>
                </c:pt>
                <c:pt idx="2">
                  <c:v>RedBlack</c:v>
                </c:pt>
                <c:pt idx="3">
                  <c:v>Vector</c:v>
                </c:pt>
                <c:pt idx="4">
                  <c:v>Map</c:v>
                </c:pt>
                <c:pt idx="5">
                  <c:v>Unordered Map</c:v>
                </c:pt>
              </c:strCache>
            </c:strRef>
          </c:cat>
          <c:val>
            <c:numRef>
              <c:f>Planilha1!$Q$62:$Q$67</c:f>
              <c:numCache>
                <c:formatCode>General</c:formatCode>
                <c:ptCount val="6"/>
                <c:pt idx="0">
                  <c:v>8008.1</c:v>
                </c:pt>
                <c:pt idx="1">
                  <c:v>10193.1</c:v>
                </c:pt>
                <c:pt idx="2">
                  <c:v>9197.9</c:v>
                </c:pt>
                <c:pt idx="3">
                  <c:v>7793.9</c:v>
                </c:pt>
                <c:pt idx="4">
                  <c:v>8020.9</c:v>
                </c:pt>
                <c:pt idx="5">
                  <c:v>8656.1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9-4EDD-BA04-C9AD6AB86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092256"/>
        <c:axId val="626096000"/>
      </c:barChart>
      <c:catAx>
        <c:axId val="62609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096000"/>
        <c:crosses val="autoZero"/>
        <c:auto val="1"/>
        <c:lblAlgn val="ctr"/>
        <c:lblOffset val="100"/>
        <c:noMultiLvlLbl val="0"/>
      </c:catAx>
      <c:valAx>
        <c:axId val="6260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Tempo[µs]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09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Planilha1!$R$61</c:f>
              <c:strCache>
                <c:ptCount val="1"/>
                <c:pt idx="0">
                  <c:v>Pesquisa (5000 elementos)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Planilha1!$P$62:$P$67</c:f>
              <c:strCache>
                <c:ptCount val="6"/>
                <c:pt idx="0">
                  <c:v>Binária</c:v>
                </c:pt>
                <c:pt idx="1">
                  <c:v>AVL</c:v>
                </c:pt>
                <c:pt idx="2">
                  <c:v>RedBlack</c:v>
                </c:pt>
                <c:pt idx="3">
                  <c:v>Vector</c:v>
                </c:pt>
                <c:pt idx="4">
                  <c:v>Map</c:v>
                </c:pt>
                <c:pt idx="5">
                  <c:v>Unordered Map</c:v>
                </c:pt>
              </c:strCache>
            </c:strRef>
          </c:cat>
          <c:val>
            <c:numRef>
              <c:f>Planilha1!$R$62:$R$67</c:f>
              <c:numCache>
                <c:formatCode>General</c:formatCode>
                <c:ptCount val="6"/>
                <c:pt idx="0">
                  <c:v>2150</c:v>
                </c:pt>
                <c:pt idx="1">
                  <c:v>2601.1</c:v>
                </c:pt>
                <c:pt idx="2">
                  <c:v>2509.4</c:v>
                </c:pt>
                <c:pt idx="3">
                  <c:v>9529</c:v>
                </c:pt>
                <c:pt idx="4">
                  <c:v>3879.1</c:v>
                </c:pt>
                <c:pt idx="5">
                  <c:v>3066.6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7-4265-85D1-091B93A22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0573952"/>
        <c:axId val="549375952"/>
      </c:barChart>
      <c:catAx>
        <c:axId val="196057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375952"/>
        <c:crosses val="autoZero"/>
        <c:auto val="1"/>
        <c:lblAlgn val="ctr"/>
        <c:lblOffset val="100"/>
        <c:noMultiLvlLbl val="0"/>
      </c:catAx>
      <c:valAx>
        <c:axId val="5493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Tempo[µs]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057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Planilha1!$S$61</c:f>
              <c:strCache>
                <c:ptCount val="1"/>
                <c:pt idx="0">
                  <c:v>Remoção (5000 elementos)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Planilha1!$P$62:$P$67</c:f>
              <c:strCache>
                <c:ptCount val="6"/>
                <c:pt idx="0">
                  <c:v>Binária</c:v>
                </c:pt>
                <c:pt idx="1">
                  <c:v>AVL</c:v>
                </c:pt>
                <c:pt idx="2">
                  <c:v>RedBlack</c:v>
                </c:pt>
                <c:pt idx="3">
                  <c:v>Vector</c:v>
                </c:pt>
                <c:pt idx="4">
                  <c:v>Map</c:v>
                </c:pt>
                <c:pt idx="5">
                  <c:v>Unordered Map</c:v>
                </c:pt>
              </c:strCache>
            </c:strRef>
          </c:cat>
          <c:val>
            <c:numRef>
              <c:f>Planilha1!$S$62:$S$67</c:f>
              <c:numCache>
                <c:formatCode>General</c:formatCode>
                <c:ptCount val="6"/>
                <c:pt idx="0">
                  <c:v>955.6</c:v>
                </c:pt>
                <c:pt idx="1">
                  <c:v>1399.5</c:v>
                </c:pt>
                <c:pt idx="2">
                  <c:v>1166.8</c:v>
                </c:pt>
                <c:pt idx="3">
                  <c:v>859.1</c:v>
                </c:pt>
                <c:pt idx="4">
                  <c:v>2231.3000000000002</c:v>
                </c:pt>
                <c:pt idx="5">
                  <c:v>1330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2-4FC6-A836-38FA7C77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413808"/>
        <c:axId val="1969925008"/>
      </c:barChart>
      <c:catAx>
        <c:axId val="18434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25008"/>
        <c:crosses val="autoZero"/>
        <c:auto val="1"/>
        <c:lblAlgn val="ctr"/>
        <c:lblOffset val="100"/>
        <c:noMultiLvlLbl val="0"/>
      </c:catAx>
      <c:valAx>
        <c:axId val="19699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Tempo[µs]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341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Planilha1!$Z$5</c:f>
              <c:strCache>
                <c:ptCount val="1"/>
                <c:pt idx="0">
                  <c:v>Inserção (50000 elementos)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Planilha1!$Y$6:$Y$11</c:f>
              <c:strCache>
                <c:ptCount val="6"/>
                <c:pt idx="0">
                  <c:v>Binária</c:v>
                </c:pt>
                <c:pt idx="1">
                  <c:v>AVL</c:v>
                </c:pt>
                <c:pt idx="2">
                  <c:v>RedBlack</c:v>
                </c:pt>
                <c:pt idx="3">
                  <c:v>Vector</c:v>
                </c:pt>
                <c:pt idx="4">
                  <c:v>Map</c:v>
                </c:pt>
                <c:pt idx="5">
                  <c:v>Unordered Map</c:v>
                </c:pt>
              </c:strCache>
            </c:strRef>
          </c:cat>
          <c:val>
            <c:numRef>
              <c:f>Planilha1!$Z$6:$Z$11</c:f>
              <c:numCache>
                <c:formatCode>General</c:formatCode>
                <c:ptCount val="6"/>
                <c:pt idx="0">
                  <c:v>55529.5</c:v>
                </c:pt>
                <c:pt idx="1">
                  <c:v>61563.6</c:v>
                </c:pt>
                <c:pt idx="2">
                  <c:v>55475.3</c:v>
                </c:pt>
                <c:pt idx="3">
                  <c:v>43272.800000000003</c:v>
                </c:pt>
                <c:pt idx="4">
                  <c:v>59831.1</c:v>
                </c:pt>
                <c:pt idx="5">
                  <c:v>54537.9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8-476D-87B4-FD87D7C5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127984"/>
        <c:axId val="633114672"/>
      </c:barChart>
      <c:catAx>
        <c:axId val="63312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114672"/>
        <c:crosses val="autoZero"/>
        <c:auto val="1"/>
        <c:lblAlgn val="ctr"/>
        <c:lblOffset val="100"/>
        <c:noMultiLvlLbl val="0"/>
      </c:catAx>
      <c:valAx>
        <c:axId val="633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Tempo[µs]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12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Planilha1!$AA$5</c:f>
              <c:strCache>
                <c:ptCount val="1"/>
                <c:pt idx="0">
                  <c:v>Pesquisa (50000 elementos)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Planilha1!$Y$6:$Y$11</c:f>
              <c:strCache>
                <c:ptCount val="6"/>
                <c:pt idx="0">
                  <c:v>Binária</c:v>
                </c:pt>
                <c:pt idx="1">
                  <c:v>AVL</c:v>
                </c:pt>
                <c:pt idx="2">
                  <c:v>RedBlack</c:v>
                </c:pt>
                <c:pt idx="3">
                  <c:v>Vector</c:v>
                </c:pt>
                <c:pt idx="4">
                  <c:v>Map</c:v>
                </c:pt>
                <c:pt idx="5">
                  <c:v>Unordered Map</c:v>
                </c:pt>
              </c:strCache>
            </c:strRef>
          </c:cat>
          <c:val>
            <c:numRef>
              <c:f>Planilha1!$AA$6:$AA$11</c:f>
              <c:numCache>
                <c:formatCode>General</c:formatCode>
                <c:ptCount val="6"/>
                <c:pt idx="0">
                  <c:v>2740.7</c:v>
                </c:pt>
                <c:pt idx="1">
                  <c:v>2832.4</c:v>
                </c:pt>
                <c:pt idx="2">
                  <c:v>2896</c:v>
                </c:pt>
                <c:pt idx="3">
                  <c:v>59886</c:v>
                </c:pt>
                <c:pt idx="4">
                  <c:v>11009</c:v>
                </c:pt>
                <c:pt idx="5">
                  <c:v>11169.5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6-4B17-8A5A-D8D890D59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373872"/>
        <c:axId val="549374288"/>
      </c:barChart>
      <c:catAx>
        <c:axId val="54937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374288"/>
        <c:crosses val="autoZero"/>
        <c:auto val="1"/>
        <c:lblAlgn val="ctr"/>
        <c:lblOffset val="100"/>
        <c:noMultiLvlLbl val="0"/>
      </c:catAx>
      <c:valAx>
        <c:axId val="549374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Tempo[µs]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37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Planilha1!$AB$5</c:f>
              <c:strCache>
                <c:ptCount val="1"/>
                <c:pt idx="0">
                  <c:v>Remoção (50000 elementos)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Planilha1!$Y$6:$Y$11</c:f>
              <c:strCache>
                <c:ptCount val="6"/>
                <c:pt idx="0">
                  <c:v>Binária</c:v>
                </c:pt>
                <c:pt idx="1">
                  <c:v>AVL</c:v>
                </c:pt>
                <c:pt idx="2">
                  <c:v>RedBlack</c:v>
                </c:pt>
                <c:pt idx="3">
                  <c:v>Vector</c:v>
                </c:pt>
                <c:pt idx="4">
                  <c:v>Map</c:v>
                </c:pt>
                <c:pt idx="5">
                  <c:v>Unordered Map</c:v>
                </c:pt>
              </c:strCache>
            </c:strRef>
          </c:cat>
          <c:val>
            <c:numRef>
              <c:f>Planilha1!$AB$6:$AB$11</c:f>
              <c:numCache>
                <c:formatCode>General</c:formatCode>
                <c:ptCount val="6"/>
                <c:pt idx="0">
                  <c:v>3168.7</c:v>
                </c:pt>
                <c:pt idx="1">
                  <c:v>3717.4</c:v>
                </c:pt>
                <c:pt idx="2">
                  <c:v>3116.2</c:v>
                </c:pt>
                <c:pt idx="3">
                  <c:v>14209</c:v>
                </c:pt>
                <c:pt idx="4">
                  <c:v>7064.3</c:v>
                </c:pt>
                <c:pt idx="5">
                  <c:v>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A-42A3-A5EA-B8BBC0F88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855424"/>
        <c:axId val="725138880"/>
      </c:barChart>
      <c:catAx>
        <c:axId val="7288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5138880"/>
        <c:crosses val="autoZero"/>
        <c:auto val="1"/>
        <c:lblAlgn val="ctr"/>
        <c:lblOffset val="100"/>
        <c:noMultiLvlLbl val="0"/>
      </c:catAx>
      <c:valAx>
        <c:axId val="7251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Tempo[µs]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85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585787</xdr:colOff>
      <xdr:row>12</xdr:row>
      <xdr:rowOff>138112</xdr:rowOff>
    </xdr:from>
    <xdr:to>
      <xdr:col>21</xdr:col>
      <xdr:colOff>490537</xdr:colOff>
      <xdr:row>27</xdr:row>
      <xdr:rowOff>23812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1FED1B2-541A-3881-8006-DC1585645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27</xdr:row>
      <xdr:rowOff>109537</xdr:rowOff>
    </xdr:from>
    <xdr:to>
      <xdr:col>21</xdr:col>
      <xdr:colOff>519112</xdr:colOff>
      <xdr:row>41</xdr:row>
      <xdr:rowOff>185737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ADD08F2-FBBD-A0D2-ADD4-59042ED85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</xdr:colOff>
      <xdr:row>42</xdr:row>
      <xdr:rowOff>166687</xdr:rowOff>
    </xdr:from>
    <xdr:to>
      <xdr:col>21</xdr:col>
      <xdr:colOff>519112</xdr:colOff>
      <xdr:row>57</xdr:row>
      <xdr:rowOff>52387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6B7AB27-A1DF-0D22-3CB7-DCDEFC5BD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604837</xdr:colOff>
      <xdr:row>67</xdr:row>
      <xdr:rowOff>185737</xdr:rowOff>
    </xdr:from>
    <xdr:to>
      <xdr:col>21</xdr:col>
      <xdr:colOff>509587</xdr:colOff>
      <xdr:row>82</xdr:row>
      <xdr:rowOff>71437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5E6A4C8-5F1A-066C-8E80-1746C3F4C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4762</xdr:colOff>
      <xdr:row>83</xdr:row>
      <xdr:rowOff>14287</xdr:rowOff>
    </xdr:from>
    <xdr:to>
      <xdr:col>21</xdr:col>
      <xdr:colOff>519112</xdr:colOff>
      <xdr:row>97</xdr:row>
      <xdr:rowOff>90487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80F979A-1FE5-DE59-6D4E-8A0927AE6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4762</xdr:colOff>
      <xdr:row>98</xdr:row>
      <xdr:rowOff>14287</xdr:rowOff>
    </xdr:from>
    <xdr:to>
      <xdr:col>21</xdr:col>
      <xdr:colOff>519112</xdr:colOff>
      <xdr:row>112</xdr:row>
      <xdr:rowOff>90487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7A7B34B-B484-4F02-2932-578912944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328612</xdr:colOff>
      <xdr:row>12</xdr:row>
      <xdr:rowOff>128587</xdr:rowOff>
    </xdr:from>
    <xdr:to>
      <xdr:col>31</xdr:col>
      <xdr:colOff>23812</xdr:colOff>
      <xdr:row>27</xdr:row>
      <xdr:rowOff>14287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B7667EE-3240-7D64-F7DC-FA571F143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338137</xdr:colOff>
      <xdr:row>28</xdr:row>
      <xdr:rowOff>4762</xdr:rowOff>
    </xdr:from>
    <xdr:to>
      <xdr:col>31</xdr:col>
      <xdr:colOff>33337</xdr:colOff>
      <xdr:row>42</xdr:row>
      <xdr:rowOff>80962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C5734EF-9FAC-5B13-D5B3-AD54F3D17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328612</xdr:colOff>
      <xdr:row>43</xdr:row>
      <xdr:rowOff>14287</xdr:rowOff>
    </xdr:from>
    <xdr:to>
      <xdr:col>31</xdr:col>
      <xdr:colOff>23812</xdr:colOff>
      <xdr:row>57</xdr:row>
      <xdr:rowOff>90487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259CFF59-97A2-3E1D-09CF-FF02C4068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366712</xdr:colOff>
      <xdr:row>68</xdr:row>
      <xdr:rowOff>4762</xdr:rowOff>
    </xdr:from>
    <xdr:to>
      <xdr:col>31</xdr:col>
      <xdr:colOff>61912</xdr:colOff>
      <xdr:row>82</xdr:row>
      <xdr:rowOff>80962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1EE29563-B6C7-B57E-39F3-24099E718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338137</xdr:colOff>
      <xdr:row>82</xdr:row>
      <xdr:rowOff>185737</xdr:rowOff>
    </xdr:from>
    <xdr:to>
      <xdr:col>31</xdr:col>
      <xdr:colOff>33337</xdr:colOff>
      <xdr:row>97</xdr:row>
      <xdr:rowOff>71437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F2FDE5B-5477-B58B-7C51-5FFB66C92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338137</xdr:colOff>
      <xdr:row>98</xdr:row>
      <xdr:rowOff>4762</xdr:rowOff>
    </xdr:from>
    <xdr:to>
      <xdr:col>31</xdr:col>
      <xdr:colOff>33337</xdr:colOff>
      <xdr:row>112</xdr:row>
      <xdr:rowOff>80962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31F04EA9-8ED2-D9F3-48EC-E4BF6A845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371475</xdr:colOff>
      <xdr:row>115</xdr:row>
      <xdr:rowOff>4762</xdr:rowOff>
    </xdr:from>
    <xdr:to>
      <xdr:col>15</xdr:col>
      <xdr:colOff>66675</xdr:colOff>
      <xdr:row>129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CC15DC-0FBF-54C9-D806-3C7965B26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361950</xdr:colOff>
      <xdr:row>131</xdr:row>
      <xdr:rowOff>14287</xdr:rowOff>
    </xdr:from>
    <xdr:to>
      <xdr:col>15</xdr:col>
      <xdr:colOff>57150</xdr:colOff>
      <xdr:row>145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8BA2A89-C427-3A2E-1FB0-8C6DF193D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338137</xdr:colOff>
      <xdr:row>146</xdr:row>
      <xdr:rowOff>23812</xdr:rowOff>
    </xdr:from>
    <xdr:to>
      <xdr:col>15</xdr:col>
      <xdr:colOff>33337</xdr:colOff>
      <xdr:row>160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AA158FE-797D-9D94-D963-02410B1C1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347662</xdr:colOff>
      <xdr:row>161</xdr:row>
      <xdr:rowOff>4762</xdr:rowOff>
    </xdr:from>
    <xdr:to>
      <xdr:col>15</xdr:col>
      <xdr:colOff>42862</xdr:colOff>
      <xdr:row>175</xdr:row>
      <xdr:rowOff>80962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9E536E0-55BF-7EB6-73D8-8F9431E81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452437</xdr:colOff>
      <xdr:row>120</xdr:row>
      <xdr:rowOff>128587</xdr:rowOff>
    </xdr:from>
    <xdr:to>
      <xdr:col>29</xdr:col>
      <xdr:colOff>147637</xdr:colOff>
      <xdr:row>135</xdr:row>
      <xdr:rowOff>14287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B5147281-B27B-FEAB-071A-C995B3D9E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442912</xdr:colOff>
      <xdr:row>136</xdr:row>
      <xdr:rowOff>14287</xdr:rowOff>
    </xdr:from>
    <xdr:to>
      <xdr:col>29</xdr:col>
      <xdr:colOff>138112</xdr:colOff>
      <xdr:row>150</xdr:row>
      <xdr:rowOff>90487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F12A2EF9-D0EE-6063-B86F-6A371F3EF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309562</xdr:colOff>
      <xdr:row>152</xdr:row>
      <xdr:rowOff>14287</xdr:rowOff>
    </xdr:from>
    <xdr:to>
      <xdr:col>29</xdr:col>
      <xdr:colOff>4762</xdr:colOff>
      <xdr:row>166</xdr:row>
      <xdr:rowOff>90487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43BBA71D-4096-3D60-5A90-7E83181CD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204787</xdr:colOff>
      <xdr:row>169</xdr:row>
      <xdr:rowOff>119062</xdr:rowOff>
    </xdr:from>
    <xdr:to>
      <xdr:col>28</xdr:col>
      <xdr:colOff>509587</xdr:colOff>
      <xdr:row>184</xdr:row>
      <xdr:rowOff>4762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9D1BD320-7F01-08B4-D479-ADF2A40B4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69102-54E3-418B-B6E0-C2A915868C9D}">
  <dimension ref="B2:AB175"/>
  <sheetViews>
    <sheetView tabSelected="1" topLeftCell="G155" zoomScaleNormal="100" workbookViewId="0">
      <selection activeCell="R175" sqref="R175:U175"/>
    </sheetView>
  </sheetViews>
  <sheetFormatPr defaultRowHeight="15" x14ac:dyDescent="0.25"/>
  <cols>
    <col min="16" max="16" width="15.140625" customWidth="1"/>
  </cols>
  <sheetData>
    <row r="2" spans="2:28" x14ac:dyDescent="0.25">
      <c r="C2" t="s">
        <v>7</v>
      </c>
      <c r="H2" t="s">
        <v>11</v>
      </c>
      <c r="J2">
        <v>9636</v>
      </c>
      <c r="K2">
        <v>5260</v>
      </c>
      <c r="L2">
        <v>419</v>
      </c>
      <c r="M2">
        <v>407</v>
      </c>
    </row>
    <row r="3" spans="2:28" x14ac:dyDescent="0.25">
      <c r="Q3">
        <v>500</v>
      </c>
      <c r="R3">
        <v>500</v>
      </c>
      <c r="S3">
        <v>500</v>
      </c>
    </row>
    <row r="4" spans="2:28" x14ac:dyDescent="0.25">
      <c r="C4" s="9" t="s">
        <v>8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2"/>
      <c r="Q4" s="2" t="s">
        <v>4</v>
      </c>
      <c r="R4" s="2" t="s">
        <v>5</v>
      </c>
      <c r="S4" s="2" t="s">
        <v>6</v>
      </c>
      <c r="T4" s="2"/>
      <c r="U4" s="2"/>
      <c r="V4" s="2"/>
    </row>
    <row r="5" spans="2:28" x14ac:dyDescent="0.25">
      <c r="B5" t="s">
        <v>2</v>
      </c>
      <c r="C5" s="10">
        <v>500</v>
      </c>
      <c r="D5" s="10"/>
      <c r="E5" s="10"/>
      <c r="F5" s="11">
        <v>5000</v>
      </c>
      <c r="G5" s="12"/>
      <c r="H5" s="12"/>
      <c r="I5" s="13">
        <v>50000</v>
      </c>
      <c r="J5" s="13"/>
      <c r="K5" s="13"/>
      <c r="L5" s="11">
        <v>500000</v>
      </c>
      <c r="M5" s="11"/>
      <c r="N5" s="11"/>
      <c r="O5" s="3"/>
      <c r="Q5" t="s">
        <v>21</v>
      </c>
      <c r="R5" t="s">
        <v>21</v>
      </c>
      <c r="S5" t="s">
        <v>21</v>
      </c>
      <c r="Z5" s="2" t="s">
        <v>25</v>
      </c>
      <c r="AA5" s="2" t="s">
        <v>26</v>
      </c>
      <c r="AB5" s="2" t="s">
        <v>27</v>
      </c>
    </row>
    <row r="6" spans="2:28" x14ac:dyDescent="0.25">
      <c r="B6" t="s">
        <v>1</v>
      </c>
      <c r="C6" s="4" t="s">
        <v>4</v>
      </c>
      <c r="D6" s="4" t="s">
        <v>5</v>
      </c>
      <c r="E6" s="4" t="s">
        <v>6</v>
      </c>
      <c r="F6" s="5" t="s">
        <v>4</v>
      </c>
      <c r="G6" s="5" t="s">
        <v>5</v>
      </c>
      <c r="H6" s="5" t="s">
        <v>6</v>
      </c>
      <c r="I6" s="4" t="s">
        <v>4</v>
      </c>
      <c r="J6" s="4" t="s">
        <v>5</v>
      </c>
      <c r="K6" s="4" t="s">
        <v>6</v>
      </c>
      <c r="L6" s="5" t="s">
        <v>4</v>
      </c>
      <c r="M6" s="5" t="s">
        <v>5</v>
      </c>
      <c r="N6" s="5" t="s">
        <v>6</v>
      </c>
      <c r="P6" s="8" t="s">
        <v>0</v>
      </c>
      <c r="Q6">
        <f>C17</f>
        <v>4575.3</v>
      </c>
      <c r="R6">
        <f t="shared" ref="R6:S6" si="0">D17</f>
        <v>1429.2</v>
      </c>
      <c r="S6">
        <f t="shared" si="0"/>
        <v>53.1</v>
      </c>
      <c r="Y6" s="8" t="s">
        <v>0</v>
      </c>
      <c r="Z6">
        <f>I17</f>
        <v>55529.5</v>
      </c>
      <c r="AA6">
        <f>J17</f>
        <v>2740.7</v>
      </c>
      <c r="AB6">
        <f>K17</f>
        <v>3168.7</v>
      </c>
    </row>
    <row r="7" spans="2:28" x14ac:dyDescent="0.25">
      <c r="B7">
        <v>1</v>
      </c>
      <c r="C7" s="4">
        <v>5007</v>
      </c>
      <c r="D7" s="4">
        <v>1464</v>
      </c>
      <c r="E7" s="4">
        <v>45</v>
      </c>
      <c r="F7" s="5">
        <v>10187</v>
      </c>
      <c r="G7" s="5">
        <v>3014</v>
      </c>
      <c r="H7" s="5">
        <v>1316</v>
      </c>
      <c r="I7" s="4">
        <v>60338</v>
      </c>
      <c r="J7" s="4">
        <v>2933</v>
      </c>
      <c r="K7" s="4">
        <v>3367</v>
      </c>
      <c r="L7" s="5">
        <v>649114</v>
      </c>
      <c r="M7" s="5">
        <v>3540</v>
      </c>
      <c r="N7" s="5">
        <v>6934</v>
      </c>
      <c r="P7" t="s">
        <v>12</v>
      </c>
      <c r="Q7">
        <f>C34</f>
        <v>4316.2</v>
      </c>
      <c r="R7">
        <f t="shared" ref="R7:S7" si="1">D34</f>
        <v>1439.4</v>
      </c>
      <c r="S7">
        <f t="shared" si="1"/>
        <v>87.7</v>
      </c>
      <c r="Y7" t="s">
        <v>12</v>
      </c>
      <c r="Z7">
        <f>I34</f>
        <v>61563.6</v>
      </c>
      <c r="AA7">
        <f>J34</f>
        <v>2832.4</v>
      </c>
      <c r="AB7">
        <f>K34</f>
        <v>3717.4</v>
      </c>
    </row>
    <row r="8" spans="2:28" x14ac:dyDescent="0.25">
      <c r="B8">
        <v>2</v>
      </c>
      <c r="C8" s="4">
        <v>5188</v>
      </c>
      <c r="D8" s="4">
        <v>1759</v>
      </c>
      <c r="E8" s="4">
        <v>64</v>
      </c>
      <c r="F8" s="5">
        <v>6486</v>
      </c>
      <c r="G8" s="5">
        <v>1830</v>
      </c>
      <c r="H8" s="5">
        <v>925</v>
      </c>
      <c r="I8" s="4">
        <v>58871</v>
      </c>
      <c r="J8" s="4">
        <v>2591</v>
      </c>
      <c r="K8" s="4">
        <v>3030</v>
      </c>
      <c r="L8" s="5">
        <v>643386</v>
      </c>
      <c r="M8" s="5">
        <v>3524</v>
      </c>
      <c r="N8" s="5">
        <v>7294</v>
      </c>
      <c r="P8" t="s">
        <v>17</v>
      </c>
      <c r="Q8">
        <f>C51</f>
        <v>4459.5</v>
      </c>
      <c r="R8">
        <f t="shared" ref="R8:S8" si="2">D51</f>
        <v>1505.3</v>
      </c>
      <c r="S8">
        <f t="shared" si="2"/>
        <v>67.400000000000006</v>
      </c>
      <c r="Y8" t="s">
        <v>17</v>
      </c>
      <c r="Z8">
        <f>I51</f>
        <v>55475.3</v>
      </c>
      <c r="AA8">
        <f>J51</f>
        <v>2896</v>
      </c>
      <c r="AB8">
        <f>K51</f>
        <v>3116.2</v>
      </c>
    </row>
    <row r="9" spans="2:28" x14ac:dyDescent="0.25">
      <c r="B9">
        <v>3</v>
      </c>
      <c r="C9" s="4">
        <v>3439</v>
      </c>
      <c r="D9" s="4">
        <v>1294</v>
      </c>
      <c r="E9" s="4">
        <v>75</v>
      </c>
      <c r="F9" s="5">
        <v>6100</v>
      </c>
      <c r="G9" s="5">
        <v>2020</v>
      </c>
      <c r="H9" s="5">
        <v>805</v>
      </c>
      <c r="I9" s="4">
        <v>53542</v>
      </c>
      <c r="J9" s="4">
        <v>2564</v>
      </c>
      <c r="K9" s="4">
        <v>3043</v>
      </c>
      <c r="L9" s="5">
        <v>639347</v>
      </c>
      <c r="M9" s="5">
        <v>3266</v>
      </c>
      <c r="N9" s="5">
        <v>6749</v>
      </c>
      <c r="P9" t="s">
        <v>18</v>
      </c>
      <c r="Q9">
        <f>C68</f>
        <v>3841.7</v>
      </c>
      <c r="R9">
        <f t="shared" ref="R9:S9" si="3">D68</f>
        <v>4443.1000000000004</v>
      </c>
      <c r="S9">
        <f t="shared" si="3"/>
        <v>70</v>
      </c>
      <c r="Y9" t="s">
        <v>18</v>
      </c>
      <c r="Z9">
        <f>I68</f>
        <v>43272.800000000003</v>
      </c>
      <c r="AA9">
        <f>J68</f>
        <v>59886</v>
      </c>
      <c r="AB9">
        <f>K68</f>
        <v>14209</v>
      </c>
    </row>
    <row r="10" spans="2:28" x14ac:dyDescent="0.25">
      <c r="B10">
        <v>4</v>
      </c>
      <c r="C10" s="4">
        <v>5215</v>
      </c>
      <c r="D10" s="4">
        <v>1143</v>
      </c>
      <c r="E10" s="4">
        <v>41</v>
      </c>
      <c r="F10" s="5">
        <v>9424</v>
      </c>
      <c r="G10" s="5">
        <v>2051</v>
      </c>
      <c r="H10" s="5">
        <v>798</v>
      </c>
      <c r="I10" s="4">
        <v>59401</v>
      </c>
      <c r="J10" s="4">
        <v>3063</v>
      </c>
      <c r="K10" s="4">
        <v>3330</v>
      </c>
      <c r="L10" s="5">
        <v>637498</v>
      </c>
      <c r="M10" s="5">
        <v>3558</v>
      </c>
      <c r="N10" s="5">
        <v>6960</v>
      </c>
      <c r="P10" t="s">
        <v>19</v>
      </c>
      <c r="Q10">
        <f>C85</f>
        <v>3583.6</v>
      </c>
      <c r="R10">
        <f t="shared" ref="R10:S10" si="4">D85</f>
        <v>2796.3</v>
      </c>
      <c r="S10">
        <f t="shared" si="4"/>
        <v>156.19999999999999</v>
      </c>
      <c r="Y10" t="s">
        <v>19</v>
      </c>
      <c r="Z10">
        <f>I85</f>
        <v>59831.1</v>
      </c>
      <c r="AA10">
        <f>J85</f>
        <v>11009</v>
      </c>
      <c r="AB10">
        <f>K85</f>
        <v>7064.3</v>
      </c>
    </row>
    <row r="11" spans="2:28" x14ac:dyDescent="0.25">
      <c r="B11">
        <v>5</v>
      </c>
      <c r="C11" s="4">
        <v>4626</v>
      </c>
      <c r="D11" s="4">
        <v>1427</v>
      </c>
      <c r="E11" s="4">
        <v>48</v>
      </c>
      <c r="F11" s="5">
        <v>7267</v>
      </c>
      <c r="G11" s="5">
        <v>1984</v>
      </c>
      <c r="H11" s="5">
        <v>821</v>
      </c>
      <c r="I11" s="4">
        <v>59501</v>
      </c>
      <c r="J11" s="4">
        <v>2493</v>
      </c>
      <c r="K11" s="4">
        <v>3068</v>
      </c>
      <c r="L11" s="5">
        <v>650212</v>
      </c>
      <c r="M11" s="5">
        <v>3815</v>
      </c>
      <c r="N11" s="5">
        <v>7395</v>
      </c>
      <c r="P11" t="s">
        <v>20</v>
      </c>
      <c r="Q11">
        <f>C102</f>
        <v>3400.7</v>
      </c>
      <c r="R11">
        <f t="shared" ref="R11:S11" si="5">D102</f>
        <v>1839.9</v>
      </c>
      <c r="S11">
        <f t="shared" si="5"/>
        <v>99.2</v>
      </c>
      <c r="Y11" t="s">
        <v>20</v>
      </c>
      <c r="Z11">
        <f>I102</f>
        <v>54537.9</v>
      </c>
      <c r="AA11">
        <f>J102</f>
        <v>11169.5</v>
      </c>
      <c r="AB11">
        <f>K102</f>
        <v>2659</v>
      </c>
    </row>
    <row r="12" spans="2:28" x14ac:dyDescent="0.25">
      <c r="B12">
        <v>6</v>
      </c>
      <c r="C12" s="4">
        <v>4148</v>
      </c>
      <c r="D12" s="4">
        <v>1220</v>
      </c>
      <c r="E12" s="4">
        <v>42</v>
      </c>
      <c r="F12" s="5">
        <v>7272</v>
      </c>
      <c r="G12" s="5">
        <v>1807</v>
      </c>
      <c r="H12" s="5">
        <v>1017</v>
      </c>
      <c r="I12" s="4">
        <v>52363</v>
      </c>
      <c r="J12" s="4">
        <v>2877</v>
      </c>
      <c r="K12" s="4">
        <v>3103</v>
      </c>
      <c r="L12" s="5">
        <v>648733</v>
      </c>
      <c r="M12" s="5">
        <v>3766</v>
      </c>
      <c r="N12" s="5">
        <v>6759</v>
      </c>
    </row>
    <row r="13" spans="2:28" x14ac:dyDescent="0.25">
      <c r="B13">
        <v>7</v>
      </c>
      <c r="C13" s="4">
        <v>4845</v>
      </c>
      <c r="D13" s="4">
        <v>1766</v>
      </c>
      <c r="E13" s="4">
        <v>67</v>
      </c>
      <c r="F13" s="5">
        <v>8177</v>
      </c>
      <c r="G13" s="5">
        <v>1931</v>
      </c>
      <c r="H13" s="5">
        <v>796</v>
      </c>
      <c r="I13" s="4">
        <v>60757</v>
      </c>
      <c r="J13" s="4">
        <v>2575</v>
      </c>
      <c r="K13" s="4">
        <v>3103</v>
      </c>
      <c r="L13" s="5">
        <v>639511</v>
      </c>
      <c r="M13" s="5">
        <v>3798</v>
      </c>
      <c r="N13" s="5">
        <v>7034</v>
      </c>
    </row>
    <row r="14" spans="2:28" x14ac:dyDescent="0.25">
      <c r="B14">
        <v>8</v>
      </c>
      <c r="C14" s="4">
        <v>4037</v>
      </c>
      <c r="D14" s="4">
        <v>1115</v>
      </c>
      <c r="E14" s="4">
        <v>41</v>
      </c>
      <c r="F14" s="5">
        <v>7458</v>
      </c>
      <c r="G14" s="5">
        <v>2034</v>
      </c>
      <c r="H14" s="5">
        <v>907</v>
      </c>
      <c r="I14" s="4">
        <v>51006</v>
      </c>
      <c r="J14" s="4">
        <v>2599</v>
      </c>
      <c r="K14" s="4">
        <v>3265</v>
      </c>
      <c r="L14" s="5">
        <v>640281</v>
      </c>
      <c r="M14" s="5">
        <v>3790</v>
      </c>
      <c r="N14" s="5">
        <v>6938</v>
      </c>
    </row>
    <row r="15" spans="2:28" x14ac:dyDescent="0.25">
      <c r="B15">
        <v>9</v>
      </c>
      <c r="C15" s="4">
        <v>4982</v>
      </c>
      <c r="D15" s="4">
        <v>1904</v>
      </c>
      <c r="E15" s="4">
        <v>66</v>
      </c>
      <c r="F15" s="5">
        <v>7202</v>
      </c>
      <c r="G15" s="5">
        <v>1889</v>
      </c>
      <c r="H15" s="5">
        <v>828</v>
      </c>
      <c r="I15" s="4">
        <v>48430</v>
      </c>
      <c r="J15" s="4">
        <v>2885</v>
      </c>
      <c r="K15" s="4">
        <v>3082</v>
      </c>
      <c r="L15" s="5">
        <v>655353</v>
      </c>
      <c r="M15" s="5">
        <v>3632</v>
      </c>
      <c r="N15" s="5">
        <v>6820</v>
      </c>
    </row>
    <row r="16" spans="2:28" x14ac:dyDescent="0.25">
      <c r="B16">
        <v>10</v>
      </c>
      <c r="C16" s="6">
        <v>4266</v>
      </c>
      <c r="D16" s="6">
        <v>1200</v>
      </c>
      <c r="E16" s="6">
        <v>42</v>
      </c>
      <c r="F16" s="7">
        <v>10508</v>
      </c>
      <c r="G16" s="7">
        <v>2940</v>
      </c>
      <c r="H16" s="7">
        <v>1343</v>
      </c>
      <c r="I16" s="6">
        <v>51086</v>
      </c>
      <c r="J16" s="6">
        <v>2827</v>
      </c>
      <c r="K16" s="6">
        <v>3296</v>
      </c>
      <c r="L16" s="7">
        <v>644938</v>
      </c>
      <c r="M16" s="7">
        <v>3685</v>
      </c>
      <c r="N16" s="7">
        <v>7393</v>
      </c>
    </row>
    <row r="17" spans="2:14" x14ac:dyDescent="0.25">
      <c r="B17" t="s">
        <v>3</v>
      </c>
      <c r="C17" s="4">
        <f>AVERAGE(C7:C16)</f>
        <v>4575.3</v>
      </c>
      <c r="D17" s="4">
        <f t="shared" ref="D17:N17" si="6">AVERAGE(D7:D16)</f>
        <v>1429.2</v>
      </c>
      <c r="E17" s="4">
        <f t="shared" si="6"/>
        <v>53.1</v>
      </c>
      <c r="F17" s="5">
        <f t="shared" si="6"/>
        <v>8008.1</v>
      </c>
      <c r="G17" s="5">
        <f t="shared" si="6"/>
        <v>2150</v>
      </c>
      <c r="H17" s="5">
        <f t="shared" si="6"/>
        <v>955.6</v>
      </c>
      <c r="I17" s="4">
        <f t="shared" si="6"/>
        <v>55529.5</v>
      </c>
      <c r="J17" s="4">
        <f t="shared" si="6"/>
        <v>2740.7</v>
      </c>
      <c r="K17" s="4">
        <f t="shared" si="6"/>
        <v>3168.7</v>
      </c>
      <c r="L17" s="5">
        <f t="shared" si="6"/>
        <v>644837.30000000005</v>
      </c>
      <c r="M17" s="5">
        <f t="shared" si="6"/>
        <v>3637.4</v>
      </c>
      <c r="N17" s="5">
        <f t="shared" si="6"/>
        <v>7027.6</v>
      </c>
    </row>
    <row r="18" spans="2:14" x14ac:dyDescent="0.25">
      <c r="B18" t="s">
        <v>9</v>
      </c>
      <c r="C18" s="4">
        <f>_xlfn.STDEV.S(C7:C16)</f>
        <v>584.1320341612269</v>
      </c>
      <c r="D18" s="4">
        <f t="shared" ref="D18:N18" si="7">_xlfn.STDEV.S(D7:D16)</f>
        <v>287.53001775660101</v>
      </c>
      <c r="E18" s="4">
        <f t="shared" si="7"/>
        <v>13.287002839032006</v>
      </c>
      <c r="F18" s="5">
        <f t="shared" si="7"/>
        <v>1528.6711331523634</v>
      </c>
      <c r="G18" s="5">
        <f t="shared" si="7"/>
        <v>444.02702620448679</v>
      </c>
      <c r="H18" s="5">
        <f t="shared" si="7"/>
        <v>209.34405492713037</v>
      </c>
      <c r="I18" s="4">
        <f t="shared" si="7"/>
        <v>4678.1038240818134</v>
      </c>
      <c r="J18" s="4">
        <f t="shared" si="7"/>
        <v>197.26690886545907</v>
      </c>
      <c r="K18" s="4">
        <f t="shared" si="7"/>
        <v>130.02055393069375</v>
      </c>
      <c r="L18" s="5">
        <f t="shared" si="7"/>
        <v>5851.7657363682401</v>
      </c>
      <c r="M18" s="5">
        <f t="shared" si="7"/>
        <v>171.93099390937829</v>
      </c>
      <c r="N18" s="5">
        <f t="shared" si="7"/>
        <v>248.04354456425588</v>
      </c>
    </row>
    <row r="19" spans="2:14" x14ac:dyDescent="0.25">
      <c r="B19" t="s">
        <v>10</v>
      </c>
      <c r="C19" s="4">
        <f>100*C18/C17</f>
        <v>12.767076129679516</v>
      </c>
      <c r="D19" s="4">
        <f t="shared" ref="D19:N19" si="8">100*D18/D17</f>
        <v>20.118249213308214</v>
      </c>
      <c r="E19" s="4">
        <f t="shared" si="8"/>
        <v>25.022604216632779</v>
      </c>
      <c r="F19" s="5">
        <f t="shared" si="8"/>
        <v>19.089061489646276</v>
      </c>
      <c r="G19" s="5">
        <f t="shared" si="8"/>
        <v>20.652419823464502</v>
      </c>
      <c r="H19" s="5">
        <f t="shared" si="8"/>
        <v>21.907079837497946</v>
      </c>
      <c r="I19" s="4">
        <f t="shared" si="8"/>
        <v>8.4245379916653551</v>
      </c>
      <c r="J19" s="4">
        <f t="shared" si="8"/>
        <v>7.1976833971415735</v>
      </c>
      <c r="K19" s="4">
        <f t="shared" si="8"/>
        <v>4.1032774933156739</v>
      </c>
      <c r="L19" s="5">
        <f t="shared" si="8"/>
        <v>0.90747941168543445</v>
      </c>
      <c r="M19" s="5">
        <f t="shared" si="8"/>
        <v>4.7267552072738299</v>
      </c>
      <c r="N19" s="5">
        <f t="shared" si="8"/>
        <v>3.529562646767828</v>
      </c>
    </row>
    <row r="21" spans="2:14" x14ac:dyDescent="0.25">
      <c r="C21" s="9" t="s">
        <v>12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 x14ac:dyDescent="0.25">
      <c r="B22" t="s">
        <v>2</v>
      </c>
      <c r="C22" s="10">
        <v>500</v>
      </c>
      <c r="D22" s="10"/>
      <c r="E22" s="10"/>
      <c r="F22" s="11">
        <v>5000</v>
      </c>
      <c r="G22" s="12"/>
      <c r="H22" s="12"/>
      <c r="I22" s="13">
        <v>50000</v>
      </c>
      <c r="J22" s="13"/>
      <c r="K22" s="13"/>
      <c r="L22" s="11">
        <v>500000</v>
      </c>
      <c r="M22" s="11"/>
      <c r="N22" s="11"/>
    </row>
    <row r="23" spans="2:14" x14ac:dyDescent="0.25">
      <c r="B23" t="s">
        <v>1</v>
      </c>
      <c r="C23" s="4" t="s">
        <v>4</v>
      </c>
      <c r="D23" s="4" t="s">
        <v>5</v>
      </c>
      <c r="E23" s="4" t="s">
        <v>6</v>
      </c>
      <c r="F23" s="5" t="s">
        <v>4</v>
      </c>
      <c r="G23" s="5" t="s">
        <v>5</v>
      </c>
      <c r="H23" s="5" t="s">
        <v>6</v>
      </c>
      <c r="I23" s="4" t="s">
        <v>4</v>
      </c>
      <c r="J23" s="4" t="s">
        <v>5</v>
      </c>
      <c r="K23" s="4" t="s">
        <v>6</v>
      </c>
      <c r="L23" s="5" t="s">
        <v>4</v>
      </c>
      <c r="M23" s="5" t="s">
        <v>5</v>
      </c>
      <c r="N23" s="5" t="s">
        <v>6</v>
      </c>
    </row>
    <row r="24" spans="2:14" x14ac:dyDescent="0.25">
      <c r="B24">
        <v>1</v>
      </c>
      <c r="C24" s="4">
        <v>3416</v>
      </c>
      <c r="D24" s="4">
        <v>1391</v>
      </c>
      <c r="E24" s="4">
        <v>76</v>
      </c>
      <c r="F24" s="5">
        <v>8481</v>
      </c>
      <c r="G24" s="5">
        <v>2059</v>
      </c>
      <c r="H24" s="5">
        <v>1179</v>
      </c>
      <c r="I24" s="4">
        <v>62384</v>
      </c>
      <c r="J24" s="4">
        <v>2956</v>
      </c>
      <c r="K24" s="4">
        <v>3923</v>
      </c>
      <c r="L24" s="5">
        <v>766394</v>
      </c>
      <c r="M24" s="5">
        <v>3833</v>
      </c>
      <c r="N24" s="5">
        <v>8264</v>
      </c>
    </row>
    <row r="25" spans="2:14" x14ac:dyDescent="0.25">
      <c r="B25">
        <v>2</v>
      </c>
      <c r="C25" s="4">
        <v>5322</v>
      </c>
      <c r="D25" s="4">
        <v>1334</v>
      </c>
      <c r="E25" s="4">
        <v>73</v>
      </c>
      <c r="F25" s="5">
        <v>9985</v>
      </c>
      <c r="G25" s="5">
        <v>2242</v>
      </c>
      <c r="H25" s="5">
        <v>1235</v>
      </c>
      <c r="I25" s="4">
        <v>61328</v>
      </c>
      <c r="J25" s="4">
        <v>2910</v>
      </c>
      <c r="K25" s="4">
        <v>3970</v>
      </c>
      <c r="L25" s="5">
        <v>815957</v>
      </c>
      <c r="M25" s="5">
        <v>4468</v>
      </c>
      <c r="N25" s="5">
        <v>8781</v>
      </c>
    </row>
    <row r="26" spans="2:14" x14ac:dyDescent="0.25">
      <c r="B26">
        <v>3</v>
      </c>
      <c r="C26" s="4">
        <v>4071</v>
      </c>
      <c r="D26" s="4">
        <v>1381</v>
      </c>
      <c r="E26" s="4">
        <v>91</v>
      </c>
      <c r="F26" s="5">
        <v>10269</v>
      </c>
      <c r="G26" s="5">
        <v>2320</v>
      </c>
      <c r="H26" s="5">
        <v>1221</v>
      </c>
      <c r="I26" s="4">
        <v>60427</v>
      </c>
      <c r="J26" s="4">
        <v>2538</v>
      </c>
      <c r="K26" s="4">
        <v>3510</v>
      </c>
      <c r="L26" s="5">
        <v>809372</v>
      </c>
      <c r="M26" s="5">
        <v>4545</v>
      </c>
      <c r="N26" s="5">
        <v>9889</v>
      </c>
    </row>
    <row r="27" spans="2:14" x14ac:dyDescent="0.25">
      <c r="B27">
        <v>4</v>
      </c>
      <c r="C27" s="4">
        <v>5445</v>
      </c>
      <c r="D27" s="4">
        <v>1854</v>
      </c>
      <c r="E27" s="4">
        <v>105</v>
      </c>
      <c r="F27" s="5">
        <v>9203</v>
      </c>
      <c r="G27" s="5">
        <v>2240</v>
      </c>
      <c r="H27" s="5">
        <v>1175</v>
      </c>
      <c r="I27" s="4">
        <v>57274</v>
      </c>
      <c r="J27" s="4">
        <v>2703</v>
      </c>
      <c r="K27" s="4">
        <v>3877</v>
      </c>
      <c r="L27" s="5">
        <v>793748</v>
      </c>
      <c r="M27" s="5">
        <v>4703</v>
      </c>
      <c r="N27" s="5">
        <v>9252</v>
      </c>
    </row>
    <row r="28" spans="2:14" x14ac:dyDescent="0.25">
      <c r="B28">
        <v>5</v>
      </c>
      <c r="C28" s="4">
        <v>6124</v>
      </c>
      <c r="D28" s="4">
        <v>1933</v>
      </c>
      <c r="E28" s="4">
        <v>157</v>
      </c>
      <c r="F28" s="5">
        <v>8720</v>
      </c>
      <c r="G28" s="5">
        <v>2473</v>
      </c>
      <c r="H28" s="5">
        <v>1198</v>
      </c>
      <c r="I28" s="4">
        <v>59285</v>
      </c>
      <c r="J28" s="4">
        <v>2978</v>
      </c>
      <c r="K28" s="4">
        <v>3732</v>
      </c>
      <c r="L28" s="5">
        <v>803876</v>
      </c>
      <c r="M28" s="5">
        <v>4585</v>
      </c>
      <c r="N28" s="5">
        <v>9232</v>
      </c>
    </row>
    <row r="29" spans="2:14" x14ac:dyDescent="0.25">
      <c r="B29">
        <v>6</v>
      </c>
      <c r="C29" s="4">
        <v>2846</v>
      </c>
      <c r="D29" s="4">
        <v>1239</v>
      </c>
      <c r="E29" s="4">
        <v>69</v>
      </c>
      <c r="F29" s="5">
        <v>11916</v>
      </c>
      <c r="G29" s="5">
        <v>4005</v>
      </c>
      <c r="H29" s="5">
        <v>2141</v>
      </c>
      <c r="I29" s="4">
        <v>68523</v>
      </c>
      <c r="J29" s="4">
        <v>2816</v>
      </c>
      <c r="K29" s="4">
        <v>3507</v>
      </c>
      <c r="L29" s="5">
        <v>790536</v>
      </c>
      <c r="M29" s="5">
        <v>4783</v>
      </c>
      <c r="N29" s="5">
        <v>8811</v>
      </c>
    </row>
    <row r="30" spans="2:14" x14ac:dyDescent="0.25">
      <c r="B30">
        <v>7</v>
      </c>
      <c r="C30" s="4">
        <v>3463</v>
      </c>
      <c r="D30" s="4">
        <v>1199</v>
      </c>
      <c r="E30" s="4">
        <v>76</v>
      </c>
      <c r="F30" s="5">
        <v>7953</v>
      </c>
      <c r="G30" s="5">
        <v>2627</v>
      </c>
      <c r="H30" s="5">
        <v>1230</v>
      </c>
      <c r="I30" s="4">
        <v>58879</v>
      </c>
      <c r="J30" s="4">
        <v>3282</v>
      </c>
      <c r="K30" s="4">
        <v>3684</v>
      </c>
      <c r="L30" s="5">
        <v>833250</v>
      </c>
      <c r="M30" s="5">
        <v>5084</v>
      </c>
      <c r="N30" s="5">
        <v>8668</v>
      </c>
    </row>
    <row r="31" spans="2:14" x14ac:dyDescent="0.25">
      <c r="B31">
        <v>8</v>
      </c>
      <c r="C31" s="4">
        <v>4293</v>
      </c>
      <c r="D31" s="4">
        <v>1554</v>
      </c>
      <c r="E31" s="4">
        <v>96</v>
      </c>
      <c r="F31" s="5">
        <v>12241</v>
      </c>
      <c r="G31" s="5">
        <v>2146</v>
      </c>
      <c r="H31" s="5">
        <v>1165</v>
      </c>
      <c r="I31" s="4">
        <v>61024</v>
      </c>
      <c r="J31" s="4">
        <v>2898</v>
      </c>
      <c r="K31" s="4">
        <v>3901</v>
      </c>
      <c r="L31" s="5">
        <v>795800</v>
      </c>
      <c r="M31" s="5">
        <v>4472</v>
      </c>
      <c r="N31" s="5">
        <v>9845</v>
      </c>
    </row>
    <row r="32" spans="2:14" x14ac:dyDescent="0.25">
      <c r="B32">
        <v>9</v>
      </c>
      <c r="C32" s="4">
        <v>3944</v>
      </c>
      <c r="D32" s="4">
        <v>1206</v>
      </c>
      <c r="E32" s="4">
        <v>67</v>
      </c>
      <c r="F32" s="5">
        <v>12374</v>
      </c>
      <c r="G32" s="5">
        <v>3614</v>
      </c>
      <c r="H32" s="5">
        <v>1929</v>
      </c>
      <c r="I32" s="4">
        <v>68071</v>
      </c>
      <c r="J32" s="4">
        <v>2577</v>
      </c>
      <c r="K32" s="4">
        <v>3417</v>
      </c>
      <c r="L32" s="5">
        <v>786321</v>
      </c>
      <c r="M32" s="5">
        <v>4547</v>
      </c>
      <c r="N32" s="5">
        <v>9033</v>
      </c>
    </row>
    <row r="33" spans="2:24" x14ac:dyDescent="0.25">
      <c r="B33">
        <v>10</v>
      </c>
      <c r="C33" s="6">
        <v>4238</v>
      </c>
      <c r="D33" s="6">
        <v>1303</v>
      </c>
      <c r="E33" s="6">
        <v>67</v>
      </c>
      <c r="F33" s="7">
        <v>10789</v>
      </c>
      <c r="G33" s="7">
        <v>2285</v>
      </c>
      <c r="H33" s="7">
        <v>1522</v>
      </c>
      <c r="I33" s="6">
        <v>58441</v>
      </c>
      <c r="J33" s="6">
        <v>2666</v>
      </c>
      <c r="K33" s="6">
        <v>3653</v>
      </c>
      <c r="L33" s="7">
        <v>794052</v>
      </c>
      <c r="M33" s="7">
        <v>4432</v>
      </c>
      <c r="N33" s="7">
        <v>10042</v>
      </c>
    </row>
    <row r="34" spans="2:24" x14ac:dyDescent="0.25">
      <c r="B34" t="s">
        <v>3</v>
      </c>
      <c r="C34" s="4">
        <f>AVERAGE(C24:C33)</f>
        <v>4316.2</v>
      </c>
      <c r="D34" s="4">
        <f t="shared" ref="D34" si="9">AVERAGE(D24:D33)</f>
        <v>1439.4</v>
      </c>
      <c r="E34" s="4">
        <f t="shared" ref="E34" si="10">AVERAGE(E24:E33)</f>
        <v>87.7</v>
      </c>
      <c r="F34" s="5">
        <f t="shared" ref="F34" si="11">AVERAGE(F24:F33)</f>
        <v>10193.1</v>
      </c>
      <c r="G34" s="5">
        <f t="shared" ref="G34" si="12">AVERAGE(G24:G33)</f>
        <v>2601.1</v>
      </c>
      <c r="H34" s="5">
        <f t="shared" ref="H34" si="13">AVERAGE(H24:H33)</f>
        <v>1399.5</v>
      </c>
      <c r="I34" s="4">
        <f t="shared" ref="I34" si="14">AVERAGE(I24:I33)</f>
        <v>61563.6</v>
      </c>
      <c r="J34" s="4">
        <f t="shared" ref="J34" si="15">AVERAGE(J24:J33)</f>
        <v>2832.4</v>
      </c>
      <c r="K34" s="4">
        <f t="shared" ref="K34" si="16">AVERAGE(K24:K33)</f>
        <v>3717.4</v>
      </c>
      <c r="L34" s="5">
        <f t="shared" ref="L34" si="17">AVERAGE(L24:L33)</f>
        <v>798930.6</v>
      </c>
      <c r="M34" s="5">
        <f t="shared" ref="M34" si="18">AVERAGE(M24:M33)</f>
        <v>4545.2</v>
      </c>
      <c r="N34" s="5">
        <f t="shared" ref="N34" si="19">AVERAGE(N24:N33)</f>
        <v>9181.7000000000007</v>
      </c>
    </row>
    <row r="35" spans="2:24" x14ac:dyDescent="0.25">
      <c r="B35" t="s">
        <v>9</v>
      </c>
      <c r="C35" s="4">
        <f>_xlfn.STDEV.S(C24:C33)</f>
        <v>1025.1867905682138</v>
      </c>
      <c r="D35" s="4">
        <f t="shared" ref="D35:N35" si="20">_xlfn.STDEV.S(D24:D33)</f>
        <v>261.73829168337824</v>
      </c>
      <c r="E35" s="4">
        <f t="shared" si="20"/>
        <v>27.644770451811208</v>
      </c>
      <c r="F35" s="5">
        <f t="shared" si="20"/>
        <v>1613.2239253536166</v>
      </c>
      <c r="G35" s="5">
        <f t="shared" si="20"/>
        <v>662.75962627654292</v>
      </c>
      <c r="H35" s="5">
        <f t="shared" si="20"/>
        <v>353.94043755035017</v>
      </c>
      <c r="I35" s="4">
        <f t="shared" si="20"/>
        <v>3853.4470629122011</v>
      </c>
      <c r="J35" s="4">
        <f t="shared" si="20"/>
        <v>222.49704117882854</v>
      </c>
      <c r="K35" s="4">
        <f t="shared" si="20"/>
        <v>196.71140734023987</v>
      </c>
      <c r="L35" s="5">
        <f t="shared" si="20"/>
        <v>18103.902975141391</v>
      </c>
      <c r="M35" s="5">
        <f t="shared" si="20"/>
        <v>317.0530274610577</v>
      </c>
      <c r="N35" s="5">
        <f t="shared" si="20"/>
        <v>588.21576729027663</v>
      </c>
    </row>
    <row r="36" spans="2:24" x14ac:dyDescent="0.25">
      <c r="B36" t="s">
        <v>10</v>
      </c>
      <c r="C36" s="4">
        <f>100*C35/C34</f>
        <v>23.752068731018348</v>
      </c>
      <c r="D36" s="4">
        <f t="shared" ref="D36" si="21">100*D35/D34</f>
        <v>18.183846858647925</v>
      </c>
      <c r="E36" s="4">
        <f t="shared" ref="E36" si="22">100*E35/E34</f>
        <v>31.521973149157592</v>
      </c>
      <c r="F36" s="5">
        <f t="shared" ref="F36" si="23">100*F35/F34</f>
        <v>15.826627084533818</v>
      </c>
      <c r="G36" s="5">
        <f t="shared" ref="G36" si="24">100*G35/G34</f>
        <v>25.479974867423127</v>
      </c>
      <c r="H36" s="5">
        <f t="shared" ref="H36" si="25">100*H35/H34</f>
        <v>25.290492143647743</v>
      </c>
      <c r="I36" s="4">
        <f t="shared" ref="I36" si="26">100*I35/I34</f>
        <v>6.2592945554064432</v>
      </c>
      <c r="J36" s="4">
        <f t="shared" ref="J36" si="27">100*J35/J34</f>
        <v>7.8554244167076872</v>
      </c>
      <c r="K36" s="4">
        <f t="shared" ref="K36" si="28">100*K35/K34</f>
        <v>5.2916395152590479</v>
      </c>
      <c r="L36" s="5">
        <f t="shared" ref="L36" si="29">100*L35/L34</f>
        <v>2.2660169700774251</v>
      </c>
      <c r="M36" s="5">
        <f t="shared" ref="M36" si="30">100*M35/M34</f>
        <v>6.9755572353484485</v>
      </c>
      <c r="N36" s="5">
        <f t="shared" ref="N36" si="31">100*N35/N34</f>
        <v>6.4063927953459228</v>
      </c>
    </row>
    <row r="38" spans="2:24" x14ac:dyDescent="0.25">
      <c r="C38" s="9" t="s">
        <v>13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2:24" x14ac:dyDescent="0.25">
      <c r="B39" t="s">
        <v>2</v>
      </c>
      <c r="C39" s="10">
        <v>500</v>
      </c>
      <c r="D39" s="10"/>
      <c r="E39" s="10"/>
      <c r="F39" s="11">
        <v>5000</v>
      </c>
      <c r="G39" s="12"/>
      <c r="H39" s="12"/>
      <c r="I39" s="13">
        <v>50000</v>
      </c>
      <c r="J39" s="13"/>
      <c r="K39" s="13"/>
      <c r="L39" s="11">
        <v>500000</v>
      </c>
      <c r="M39" s="11"/>
      <c r="N39" s="11"/>
    </row>
    <row r="40" spans="2:24" x14ac:dyDescent="0.25">
      <c r="B40" t="s">
        <v>1</v>
      </c>
      <c r="C40" s="4" t="s">
        <v>4</v>
      </c>
      <c r="D40" s="4" t="s">
        <v>5</v>
      </c>
      <c r="E40" s="4" t="s">
        <v>6</v>
      </c>
      <c r="F40" s="5" t="s">
        <v>4</v>
      </c>
      <c r="G40" s="5" t="s">
        <v>5</v>
      </c>
      <c r="H40" s="5" t="s">
        <v>6</v>
      </c>
      <c r="I40" s="4" t="s">
        <v>4</v>
      </c>
      <c r="J40" s="4" t="s">
        <v>5</v>
      </c>
      <c r="K40" s="4" t="s">
        <v>6</v>
      </c>
      <c r="L40" s="5" t="s">
        <v>4</v>
      </c>
      <c r="M40" s="5" t="s">
        <v>5</v>
      </c>
      <c r="N40" s="5" t="s">
        <v>6</v>
      </c>
      <c r="X40" s="1"/>
    </row>
    <row r="41" spans="2:24" x14ac:dyDescent="0.25">
      <c r="B41">
        <v>1</v>
      </c>
      <c r="C41" s="4">
        <v>4447</v>
      </c>
      <c r="D41" s="4">
        <v>1214</v>
      </c>
      <c r="E41" s="4">
        <v>57</v>
      </c>
      <c r="F41" s="5">
        <v>9899</v>
      </c>
      <c r="G41" s="5">
        <v>2406</v>
      </c>
      <c r="H41" s="5">
        <v>1106</v>
      </c>
      <c r="I41" s="4">
        <v>50488</v>
      </c>
      <c r="J41" s="4">
        <v>2885</v>
      </c>
      <c r="K41" s="4">
        <v>2901</v>
      </c>
      <c r="L41" s="5">
        <v>605047</v>
      </c>
      <c r="M41" s="5">
        <v>3639</v>
      </c>
      <c r="N41" s="5">
        <v>6225</v>
      </c>
    </row>
    <row r="42" spans="2:24" x14ac:dyDescent="0.25">
      <c r="B42">
        <v>2</v>
      </c>
      <c r="C42" s="4">
        <v>3289</v>
      </c>
      <c r="D42" s="4">
        <v>1236</v>
      </c>
      <c r="E42" s="4">
        <v>56</v>
      </c>
      <c r="F42" s="5">
        <v>8546</v>
      </c>
      <c r="G42" s="5">
        <v>2414</v>
      </c>
      <c r="H42" s="5">
        <v>1395</v>
      </c>
      <c r="I42" s="4">
        <v>52103</v>
      </c>
      <c r="J42" s="4">
        <v>3068</v>
      </c>
      <c r="K42" s="4">
        <v>2917</v>
      </c>
      <c r="L42" s="5">
        <v>633887</v>
      </c>
      <c r="M42" s="5">
        <v>3487</v>
      </c>
      <c r="N42" s="5">
        <v>6808</v>
      </c>
    </row>
    <row r="43" spans="2:24" x14ac:dyDescent="0.25">
      <c r="B43">
        <v>3</v>
      </c>
      <c r="C43" s="4">
        <v>3446</v>
      </c>
      <c r="D43" s="4">
        <v>1289</v>
      </c>
      <c r="E43" s="4">
        <v>59</v>
      </c>
      <c r="F43" s="5">
        <v>8164</v>
      </c>
      <c r="G43" s="5">
        <v>2320</v>
      </c>
      <c r="H43" s="5">
        <v>991</v>
      </c>
      <c r="I43" s="4">
        <v>62244</v>
      </c>
      <c r="J43" s="4">
        <v>3238</v>
      </c>
      <c r="K43" s="4">
        <v>3110</v>
      </c>
      <c r="L43" s="5">
        <v>608848</v>
      </c>
      <c r="M43" s="5">
        <v>3800</v>
      </c>
      <c r="N43" s="5">
        <v>6286</v>
      </c>
    </row>
    <row r="44" spans="2:24" x14ac:dyDescent="0.25">
      <c r="B44">
        <v>4</v>
      </c>
      <c r="C44" s="4">
        <v>5422</v>
      </c>
      <c r="D44" s="4">
        <v>1962</v>
      </c>
      <c r="E44" s="4">
        <v>88</v>
      </c>
      <c r="F44" s="5">
        <v>10932</v>
      </c>
      <c r="G44" s="5">
        <v>3537</v>
      </c>
      <c r="H44" s="5">
        <v>1583</v>
      </c>
      <c r="I44" s="4">
        <v>51745</v>
      </c>
      <c r="J44" s="4">
        <v>2660</v>
      </c>
      <c r="K44" s="4">
        <v>2938</v>
      </c>
      <c r="L44" s="5">
        <v>674782</v>
      </c>
      <c r="M44" s="5">
        <v>3665</v>
      </c>
      <c r="N44" s="5">
        <v>6625</v>
      </c>
    </row>
    <row r="45" spans="2:24" x14ac:dyDescent="0.25">
      <c r="B45">
        <v>5</v>
      </c>
      <c r="C45" s="4">
        <v>6047</v>
      </c>
      <c r="D45" s="4">
        <v>1951</v>
      </c>
      <c r="E45" s="4">
        <v>90</v>
      </c>
      <c r="F45" s="5">
        <v>10890</v>
      </c>
      <c r="G45" s="5">
        <v>2254</v>
      </c>
      <c r="H45" s="5">
        <v>967</v>
      </c>
      <c r="I45" s="4">
        <v>47853</v>
      </c>
      <c r="J45" s="4">
        <v>2619</v>
      </c>
      <c r="K45" s="4">
        <v>2764</v>
      </c>
      <c r="L45" s="5">
        <v>661089</v>
      </c>
      <c r="M45" s="5">
        <v>3582</v>
      </c>
      <c r="N45" s="5">
        <v>6426</v>
      </c>
    </row>
    <row r="46" spans="2:24" x14ac:dyDescent="0.25">
      <c r="B46">
        <v>6</v>
      </c>
      <c r="C46" s="4">
        <v>4396</v>
      </c>
      <c r="D46" s="4">
        <v>1368</v>
      </c>
      <c r="E46" s="4">
        <v>57</v>
      </c>
      <c r="F46" s="5">
        <v>11874</v>
      </c>
      <c r="G46" s="5">
        <v>3545</v>
      </c>
      <c r="H46" s="5">
        <v>1681</v>
      </c>
      <c r="I46" s="4">
        <v>61547</v>
      </c>
      <c r="J46" s="4">
        <v>2668</v>
      </c>
      <c r="K46" s="4">
        <v>3203</v>
      </c>
      <c r="L46" s="5">
        <v>644498</v>
      </c>
      <c r="M46" s="5">
        <v>3681</v>
      </c>
      <c r="N46" s="5">
        <v>6203</v>
      </c>
    </row>
    <row r="47" spans="2:24" x14ac:dyDescent="0.25">
      <c r="B47">
        <v>7</v>
      </c>
      <c r="C47" s="4">
        <v>4477</v>
      </c>
      <c r="D47" s="4">
        <v>1359</v>
      </c>
      <c r="E47" s="4">
        <v>57</v>
      </c>
      <c r="F47" s="5">
        <v>8103</v>
      </c>
      <c r="G47" s="5">
        <v>2194</v>
      </c>
      <c r="H47" s="5">
        <v>993</v>
      </c>
      <c r="I47" s="4">
        <v>60880</v>
      </c>
      <c r="J47" s="4">
        <v>2830</v>
      </c>
      <c r="K47" s="4">
        <v>3006</v>
      </c>
      <c r="L47" s="5">
        <v>591789</v>
      </c>
      <c r="M47" s="5">
        <v>3747</v>
      </c>
      <c r="N47" s="5">
        <v>6400</v>
      </c>
    </row>
    <row r="48" spans="2:24" x14ac:dyDescent="0.25">
      <c r="B48">
        <v>8</v>
      </c>
      <c r="C48" s="4">
        <v>3544</v>
      </c>
      <c r="D48" s="4">
        <v>1258</v>
      </c>
      <c r="E48" s="4">
        <v>55</v>
      </c>
      <c r="F48" s="5">
        <v>7973</v>
      </c>
      <c r="G48" s="5">
        <v>2108</v>
      </c>
      <c r="H48" s="5">
        <v>989</v>
      </c>
      <c r="I48" s="4">
        <v>49159</v>
      </c>
      <c r="J48" s="4">
        <v>2780</v>
      </c>
      <c r="K48" s="4">
        <v>3193</v>
      </c>
      <c r="L48" s="5">
        <v>609820</v>
      </c>
      <c r="M48" s="5">
        <v>3826</v>
      </c>
      <c r="N48" s="5">
        <v>6254</v>
      </c>
    </row>
    <row r="49" spans="2:28" x14ac:dyDescent="0.25">
      <c r="B49">
        <v>9</v>
      </c>
      <c r="C49" s="4">
        <v>4068</v>
      </c>
      <c r="D49" s="4">
        <v>1414</v>
      </c>
      <c r="E49" s="4">
        <v>64</v>
      </c>
      <c r="F49" s="5">
        <v>8137</v>
      </c>
      <c r="G49" s="5">
        <v>2204</v>
      </c>
      <c r="H49" s="5">
        <v>999</v>
      </c>
      <c r="I49" s="4">
        <v>61751</v>
      </c>
      <c r="J49" s="4">
        <v>2998</v>
      </c>
      <c r="K49" s="4">
        <v>2839</v>
      </c>
      <c r="L49" s="5">
        <v>588649</v>
      </c>
      <c r="M49" s="5">
        <v>3622</v>
      </c>
      <c r="N49" s="5">
        <v>6535</v>
      </c>
    </row>
    <row r="50" spans="2:28" x14ac:dyDescent="0.25">
      <c r="B50">
        <v>10</v>
      </c>
      <c r="C50" s="6">
        <v>5459</v>
      </c>
      <c r="D50" s="6">
        <v>2002</v>
      </c>
      <c r="E50" s="6">
        <v>91</v>
      </c>
      <c r="F50" s="7">
        <v>7461</v>
      </c>
      <c r="G50" s="7">
        <v>2112</v>
      </c>
      <c r="H50" s="7">
        <v>964</v>
      </c>
      <c r="I50" s="6">
        <v>56983</v>
      </c>
      <c r="J50" s="6">
        <v>3214</v>
      </c>
      <c r="K50" s="6">
        <v>4291</v>
      </c>
      <c r="L50" s="7">
        <v>614192</v>
      </c>
      <c r="M50" s="7">
        <v>4135</v>
      </c>
      <c r="N50" s="7">
        <v>6887</v>
      </c>
    </row>
    <row r="51" spans="2:28" x14ac:dyDescent="0.25">
      <c r="B51" t="s">
        <v>3</v>
      </c>
      <c r="C51" s="4">
        <f>AVERAGE(C41:C50)</f>
        <v>4459.5</v>
      </c>
      <c r="D51" s="4">
        <f t="shared" ref="D51" si="32">AVERAGE(D41:D50)</f>
        <v>1505.3</v>
      </c>
      <c r="E51" s="4">
        <f t="shared" ref="E51" si="33">AVERAGE(E41:E50)</f>
        <v>67.400000000000006</v>
      </c>
      <c r="F51" s="5">
        <f t="shared" ref="F51" si="34">AVERAGE(F41:F50)</f>
        <v>9197.9</v>
      </c>
      <c r="G51" s="5">
        <f t="shared" ref="G51" si="35">AVERAGE(G41:G50)</f>
        <v>2509.4</v>
      </c>
      <c r="H51" s="5">
        <f t="shared" ref="H51" si="36">AVERAGE(H41:H50)</f>
        <v>1166.8</v>
      </c>
      <c r="I51" s="4">
        <f t="shared" ref="I51" si="37">AVERAGE(I41:I50)</f>
        <v>55475.3</v>
      </c>
      <c r="J51" s="4">
        <f t="shared" ref="J51" si="38">AVERAGE(J41:J50)</f>
        <v>2896</v>
      </c>
      <c r="K51" s="4">
        <f t="shared" ref="K51" si="39">AVERAGE(K41:K50)</f>
        <v>3116.2</v>
      </c>
      <c r="L51" s="5">
        <f t="shared" ref="L51" si="40">AVERAGE(L41:L50)</f>
        <v>623260.1</v>
      </c>
      <c r="M51" s="5">
        <f t="shared" ref="M51" si="41">AVERAGE(M41:M50)</f>
        <v>3718.4</v>
      </c>
      <c r="N51" s="5">
        <f t="shared" ref="N51" si="42">AVERAGE(N41:N50)</f>
        <v>6464.9</v>
      </c>
    </row>
    <row r="52" spans="2:28" x14ac:dyDescent="0.25">
      <c r="B52" t="s">
        <v>9</v>
      </c>
      <c r="C52" s="4">
        <f>_xlfn.STDEV.S(C41:C50)</f>
        <v>933.25728856873479</v>
      </c>
      <c r="D52" s="4">
        <f t="shared" ref="D52:N52" si="43">_xlfn.STDEV.S(D41:D50)</f>
        <v>327.93056514383608</v>
      </c>
      <c r="E52" s="4">
        <f t="shared" si="43"/>
        <v>15.572054742033533</v>
      </c>
      <c r="F52" s="5">
        <f t="shared" si="43"/>
        <v>1558.4464094447098</v>
      </c>
      <c r="G52" s="5">
        <f t="shared" si="43"/>
        <v>553.88711244560761</v>
      </c>
      <c r="H52" s="5">
        <f t="shared" si="43"/>
        <v>277.95395302099945</v>
      </c>
      <c r="I52" s="4">
        <f t="shared" si="43"/>
        <v>5789.8858374851488</v>
      </c>
      <c r="J52" s="4">
        <f t="shared" si="43"/>
        <v>226.18036067606656</v>
      </c>
      <c r="K52" s="4">
        <f t="shared" si="43"/>
        <v>437.72157563658789</v>
      </c>
      <c r="L52" s="5">
        <f t="shared" si="43"/>
        <v>29136.006736415417</v>
      </c>
      <c r="M52" s="5">
        <f t="shared" si="43"/>
        <v>177.82900650781232</v>
      </c>
      <c r="N52" s="5">
        <f t="shared" si="43"/>
        <v>243.76329593366685</v>
      </c>
    </row>
    <row r="53" spans="2:28" x14ac:dyDescent="0.25">
      <c r="B53" t="s">
        <v>10</v>
      </c>
      <c r="C53" s="4">
        <f>100*C52/C51</f>
        <v>20.927397433988897</v>
      </c>
      <c r="D53" s="4">
        <f t="shared" ref="D53" si="44">100*D52/D51</f>
        <v>21.785063784218167</v>
      </c>
      <c r="E53" s="4">
        <f t="shared" ref="E53" si="45">100*E52/E51</f>
        <v>23.103938786399898</v>
      </c>
      <c r="F53" s="5">
        <f t="shared" ref="F53" si="46">100*F52/F51</f>
        <v>16.943502423865336</v>
      </c>
      <c r="G53" s="5">
        <f t="shared" ref="G53" si="47">100*G52/G51</f>
        <v>22.072491928174369</v>
      </c>
      <c r="H53" s="5">
        <f t="shared" ref="H53" si="48">100*H52/H51</f>
        <v>23.821902041566631</v>
      </c>
      <c r="I53" s="4">
        <f t="shared" ref="I53" si="49">100*I52/I51</f>
        <v>10.436871612204257</v>
      </c>
      <c r="J53" s="4">
        <f t="shared" ref="J53" si="50">100*J52/J51</f>
        <v>7.8100953272122426</v>
      </c>
      <c r="K53" s="4">
        <f t="shared" ref="K53" si="51">100*K52/K51</f>
        <v>14.046645774872855</v>
      </c>
      <c r="L53" s="5">
        <f t="shared" ref="L53" si="52">100*L52/L51</f>
        <v>4.6747749031929713</v>
      </c>
      <c r="M53" s="5">
        <f t="shared" ref="M53" si="53">100*M52/M51</f>
        <v>4.782406586376192</v>
      </c>
      <c r="N53" s="5">
        <f t="shared" ref="N53" si="54">100*N52/N51</f>
        <v>3.7705656071040057</v>
      </c>
    </row>
    <row r="55" spans="2:28" x14ac:dyDescent="0.25">
      <c r="C55" s="9" t="s">
        <v>14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2:28" x14ac:dyDescent="0.25">
      <c r="B56" t="s">
        <v>2</v>
      </c>
      <c r="C56" s="10">
        <v>500</v>
      </c>
      <c r="D56" s="10"/>
      <c r="E56" s="10"/>
      <c r="F56" s="11">
        <v>5000</v>
      </c>
      <c r="G56" s="12"/>
      <c r="H56" s="12"/>
      <c r="I56" s="13">
        <v>50000</v>
      </c>
      <c r="J56" s="13"/>
      <c r="K56" s="13"/>
      <c r="L56" s="11">
        <v>500000</v>
      </c>
      <c r="M56" s="11"/>
      <c r="N56" s="11"/>
    </row>
    <row r="57" spans="2:28" x14ac:dyDescent="0.25">
      <c r="B57" t="s">
        <v>1</v>
      </c>
      <c r="C57" s="4" t="s">
        <v>4</v>
      </c>
      <c r="D57" s="4" t="s">
        <v>5</v>
      </c>
      <c r="E57" s="4" t="s">
        <v>6</v>
      </c>
      <c r="F57" s="5" t="s">
        <v>4</v>
      </c>
      <c r="G57" s="5" t="s">
        <v>5</v>
      </c>
      <c r="H57" s="5" t="s">
        <v>6</v>
      </c>
      <c r="I57" s="4" t="s">
        <v>4</v>
      </c>
      <c r="J57" s="4" t="s">
        <v>5</v>
      </c>
      <c r="K57" s="4" t="s">
        <v>6</v>
      </c>
      <c r="L57" s="5" t="s">
        <v>4</v>
      </c>
      <c r="M57" s="5" t="s">
        <v>5</v>
      </c>
      <c r="N57" s="5" t="s">
        <v>6</v>
      </c>
    </row>
    <row r="58" spans="2:28" x14ac:dyDescent="0.25">
      <c r="B58">
        <v>1</v>
      </c>
      <c r="C58" s="4">
        <v>3828</v>
      </c>
      <c r="D58" s="4">
        <v>4063</v>
      </c>
      <c r="E58" s="4">
        <v>107</v>
      </c>
      <c r="F58" s="5">
        <v>8383</v>
      </c>
      <c r="G58" s="5">
        <v>9644</v>
      </c>
      <c r="H58" s="5">
        <v>766</v>
      </c>
      <c r="I58" s="4">
        <v>45794</v>
      </c>
      <c r="J58" s="4">
        <v>60979</v>
      </c>
      <c r="K58" s="4">
        <v>14250</v>
      </c>
      <c r="L58" s="5">
        <v>574942</v>
      </c>
      <c r="M58" s="5">
        <v>624244</v>
      </c>
      <c r="N58" s="5">
        <v>206826</v>
      </c>
    </row>
    <row r="59" spans="2:28" x14ac:dyDescent="0.25">
      <c r="B59">
        <v>2</v>
      </c>
      <c r="C59" s="4">
        <v>3601</v>
      </c>
      <c r="D59" s="4">
        <v>4152</v>
      </c>
      <c r="E59" s="4">
        <v>75</v>
      </c>
      <c r="F59" s="5">
        <v>7408</v>
      </c>
      <c r="G59" s="5">
        <v>9364</v>
      </c>
      <c r="H59" s="5">
        <v>766</v>
      </c>
      <c r="I59" s="4">
        <v>43450</v>
      </c>
      <c r="J59" s="4">
        <v>61150</v>
      </c>
      <c r="K59" s="4">
        <v>13894</v>
      </c>
      <c r="L59" s="5">
        <v>552571</v>
      </c>
      <c r="M59" s="5">
        <v>587312</v>
      </c>
      <c r="N59" s="5">
        <v>206438</v>
      </c>
    </row>
    <row r="60" spans="2:28" x14ac:dyDescent="0.25">
      <c r="B60">
        <v>3</v>
      </c>
      <c r="C60" s="4">
        <v>3448</v>
      </c>
      <c r="D60" s="4">
        <v>4514</v>
      </c>
      <c r="E60" s="4">
        <v>67</v>
      </c>
      <c r="F60" s="5">
        <v>6839</v>
      </c>
      <c r="G60" s="5">
        <v>9520</v>
      </c>
      <c r="H60" s="5">
        <v>819</v>
      </c>
      <c r="I60" s="4">
        <v>45507</v>
      </c>
      <c r="J60" s="4">
        <v>59035</v>
      </c>
      <c r="K60" s="4">
        <v>13642</v>
      </c>
      <c r="L60" s="5">
        <v>531707</v>
      </c>
      <c r="M60" s="5">
        <v>614503</v>
      </c>
      <c r="N60" s="5">
        <v>209184</v>
      </c>
    </row>
    <row r="61" spans="2:28" x14ac:dyDescent="0.25">
      <c r="B61">
        <v>4</v>
      </c>
      <c r="C61" s="4">
        <v>3465</v>
      </c>
      <c r="D61" s="4">
        <v>3925</v>
      </c>
      <c r="E61" s="4">
        <v>59</v>
      </c>
      <c r="F61" s="5">
        <v>6440</v>
      </c>
      <c r="G61" s="5">
        <v>9159</v>
      </c>
      <c r="H61" s="5">
        <v>1485</v>
      </c>
      <c r="I61" s="4">
        <v>45420</v>
      </c>
      <c r="J61" s="4">
        <v>58583</v>
      </c>
      <c r="K61" s="4">
        <v>14620</v>
      </c>
      <c r="L61" s="5">
        <v>580456</v>
      </c>
      <c r="M61" s="5">
        <v>622231</v>
      </c>
      <c r="N61" s="5">
        <v>213110</v>
      </c>
      <c r="Q61" s="2" t="s">
        <v>22</v>
      </c>
      <c r="R61" s="2" t="s">
        <v>23</v>
      </c>
      <c r="S61" s="2" t="s">
        <v>24</v>
      </c>
      <c r="Z61" s="2" t="s">
        <v>28</v>
      </c>
      <c r="AA61" s="2" t="s">
        <v>29</v>
      </c>
      <c r="AB61" s="2" t="s">
        <v>30</v>
      </c>
    </row>
    <row r="62" spans="2:28" x14ac:dyDescent="0.25">
      <c r="B62">
        <v>5</v>
      </c>
      <c r="C62" s="4">
        <v>3753</v>
      </c>
      <c r="D62" s="4">
        <v>4542</v>
      </c>
      <c r="E62" s="4">
        <v>65</v>
      </c>
      <c r="F62" s="5">
        <v>6796</v>
      </c>
      <c r="G62" s="5">
        <v>9901</v>
      </c>
      <c r="H62" s="5">
        <v>859</v>
      </c>
      <c r="I62" s="4">
        <v>41238</v>
      </c>
      <c r="J62" s="4">
        <v>60471</v>
      </c>
      <c r="K62" s="4">
        <v>14643</v>
      </c>
      <c r="L62" s="5">
        <v>560732</v>
      </c>
      <c r="M62" s="5">
        <v>594426</v>
      </c>
      <c r="N62" s="5">
        <v>209422</v>
      </c>
      <c r="P62" s="8" t="s">
        <v>0</v>
      </c>
      <c r="Q62">
        <f>F17</f>
        <v>8008.1</v>
      </c>
      <c r="R62">
        <f>G17</f>
        <v>2150</v>
      </c>
      <c r="S62">
        <f>H17</f>
        <v>955.6</v>
      </c>
      <c r="Y62" s="8" t="s">
        <v>0</v>
      </c>
      <c r="Z62">
        <f>L17</f>
        <v>644837.30000000005</v>
      </c>
      <c r="AA62">
        <f t="shared" ref="AA62:AB62" si="55">M17</f>
        <v>3637.4</v>
      </c>
      <c r="AB62">
        <f t="shared" si="55"/>
        <v>7027.6</v>
      </c>
    </row>
    <row r="63" spans="2:28" x14ac:dyDescent="0.25">
      <c r="B63">
        <v>6</v>
      </c>
      <c r="C63" s="4">
        <v>4909</v>
      </c>
      <c r="D63" s="4">
        <v>6042</v>
      </c>
      <c r="E63" s="4">
        <v>59</v>
      </c>
      <c r="F63" s="5">
        <v>9111</v>
      </c>
      <c r="G63" s="5">
        <v>9489</v>
      </c>
      <c r="H63" s="5">
        <v>766</v>
      </c>
      <c r="I63" s="4">
        <v>43349</v>
      </c>
      <c r="J63" s="4">
        <v>57517</v>
      </c>
      <c r="K63" s="4">
        <v>14636</v>
      </c>
      <c r="L63" s="5">
        <v>567876</v>
      </c>
      <c r="M63" s="5">
        <v>586190</v>
      </c>
      <c r="N63" s="5">
        <v>210053</v>
      </c>
      <c r="P63" t="s">
        <v>12</v>
      </c>
      <c r="Q63">
        <f>F34</f>
        <v>10193.1</v>
      </c>
      <c r="R63">
        <f t="shared" ref="R63:S63" si="56">G34</f>
        <v>2601.1</v>
      </c>
      <c r="S63">
        <f t="shared" si="56"/>
        <v>1399.5</v>
      </c>
      <c r="Y63" t="s">
        <v>12</v>
      </c>
      <c r="Z63">
        <f>L34</f>
        <v>798930.6</v>
      </c>
      <c r="AA63">
        <f t="shared" ref="AA63:AB63" si="57">M34</f>
        <v>4545.2</v>
      </c>
      <c r="AB63">
        <f t="shared" si="57"/>
        <v>9181.7000000000007</v>
      </c>
    </row>
    <row r="64" spans="2:28" x14ac:dyDescent="0.25">
      <c r="B64">
        <v>7</v>
      </c>
      <c r="C64" s="4">
        <v>3688</v>
      </c>
      <c r="D64" s="4">
        <v>4533</v>
      </c>
      <c r="E64" s="4">
        <v>62</v>
      </c>
      <c r="F64" s="5">
        <v>9714</v>
      </c>
      <c r="G64" s="5">
        <v>9762</v>
      </c>
      <c r="H64" s="5">
        <v>793</v>
      </c>
      <c r="I64" s="4">
        <v>40984</v>
      </c>
      <c r="J64" s="4">
        <v>61320</v>
      </c>
      <c r="K64" s="4">
        <v>14418</v>
      </c>
      <c r="L64" s="5">
        <v>538091</v>
      </c>
      <c r="M64" s="5">
        <v>583882</v>
      </c>
      <c r="N64" s="5">
        <v>208338</v>
      </c>
      <c r="P64" t="s">
        <v>17</v>
      </c>
      <c r="Q64">
        <f>F51</f>
        <v>9197.9</v>
      </c>
      <c r="R64">
        <f t="shared" ref="R64:S64" si="58">G51</f>
        <v>2509.4</v>
      </c>
      <c r="S64">
        <f t="shared" si="58"/>
        <v>1166.8</v>
      </c>
      <c r="Y64" t="s">
        <v>17</v>
      </c>
      <c r="Z64">
        <f>L51</f>
        <v>623260.1</v>
      </c>
      <c r="AA64">
        <f t="shared" ref="AA64:AB64" si="59">M51</f>
        <v>3718.4</v>
      </c>
      <c r="AB64">
        <f t="shared" si="59"/>
        <v>6464.9</v>
      </c>
    </row>
    <row r="65" spans="2:28" x14ac:dyDescent="0.25">
      <c r="B65">
        <v>8</v>
      </c>
      <c r="C65" s="4">
        <v>4643</v>
      </c>
      <c r="D65" s="4">
        <v>4057</v>
      </c>
      <c r="E65" s="4">
        <v>59</v>
      </c>
      <c r="F65" s="5">
        <v>8191</v>
      </c>
      <c r="G65" s="5">
        <v>9676</v>
      </c>
      <c r="H65" s="5">
        <v>766</v>
      </c>
      <c r="I65" s="4">
        <v>44237</v>
      </c>
      <c r="J65" s="4">
        <v>62465</v>
      </c>
      <c r="K65" s="4">
        <v>14046</v>
      </c>
      <c r="L65" s="5">
        <v>588689</v>
      </c>
      <c r="M65" s="5">
        <v>629390</v>
      </c>
      <c r="N65" s="5">
        <v>214079</v>
      </c>
      <c r="P65" t="s">
        <v>18</v>
      </c>
      <c r="Q65">
        <f>F68</f>
        <v>7793.9</v>
      </c>
      <c r="R65">
        <f t="shared" ref="R65:S65" si="60">G68</f>
        <v>9529</v>
      </c>
      <c r="S65">
        <f t="shared" si="60"/>
        <v>859.1</v>
      </c>
      <c r="Y65" t="s">
        <v>18</v>
      </c>
      <c r="Z65">
        <f>L68</f>
        <v>561283.1</v>
      </c>
      <c r="AA65">
        <f t="shared" ref="AA65:AB65" si="61">M68</f>
        <v>603905.19999999995</v>
      </c>
      <c r="AB65">
        <f t="shared" si="61"/>
        <v>209612.6</v>
      </c>
    </row>
    <row r="66" spans="2:28" x14ac:dyDescent="0.25">
      <c r="B66">
        <v>9</v>
      </c>
      <c r="C66" s="4">
        <v>3449</v>
      </c>
      <c r="D66" s="4">
        <v>4376</v>
      </c>
      <c r="E66" s="4">
        <v>62</v>
      </c>
      <c r="F66" s="5">
        <v>8436</v>
      </c>
      <c r="G66" s="5">
        <v>9230</v>
      </c>
      <c r="H66" s="5">
        <v>766</v>
      </c>
      <c r="I66" s="4">
        <v>40718</v>
      </c>
      <c r="J66" s="4">
        <v>58969</v>
      </c>
      <c r="K66" s="4">
        <v>14055</v>
      </c>
      <c r="L66" s="5">
        <v>557635</v>
      </c>
      <c r="M66" s="5">
        <v>586353</v>
      </c>
      <c r="N66" s="5">
        <v>207171</v>
      </c>
      <c r="P66" t="s">
        <v>19</v>
      </c>
      <c r="Q66">
        <f>F85</f>
        <v>8020.9</v>
      </c>
      <c r="R66">
        <f t="shared" ref="R66:S66" si="62">G85</f>
        <v>3879.1</v>
      </c>
      <c r="S66">
        <f t="shared" si="62"/>
        <v>2231.3000000000002</v>
      </c>
      <c r="Y66" t="s">
        <v>19</v>
      </c>
      <c r="Z66">
        <f>L85</f>
        <v>709655.9</v>
      </c>
      <c r="AA66">
        <f t="shared" ref="AA66:AB66" si="63">M85</f>
        <v>96333.9</v>
      </c>
      <c r="AB66">
        <f t="shared" si="63"/>
        <v>22746.6</v>
      </c>
    </row>
    <row r="67" spans="2:28" x14ac:dyDescent="0.25">
      <c r="B67">
        <v>10</v>
      </c>
      <c r="C67" s="6">
        <v>3633</v>
      </c>
      <c r="D67" s="6">
        <v>4227</v>
      </c>
      <c r="E67" s="6">
        <v>85</v>
      </c>
      <c r="F67" s="7">
        <v>6621</v>
      </c>
      <c r="G67" s="7">
        <v>9545</v>
      </c>
      <c r="H67" s="7">
        <v>805</v>
      </c>
      <c r="I67" s="6">
        <v>42031</v>
      </c>
      <c r="J67" s="6">
        <v>58371</v>
      </c>
      <c r="K67" s="6">
        <v>13886</v>
      </c>
      <c r="L67" s="7">
        <v>560132</v>
      </c>
      <c r="M67" s="7">
        <v>610521</v>
      </c>
      <c r="N67" s="7">
        <v>211505</v>
      </c>
      <c r="P67" t="s">
        <v>20</v>
      </c>
      <c r="Q67">
        <f>F102</f>
        <v>8656.1</v>
      </c>
      <c r="R67">
        <f t="shared" ref="R67:S67" si="64">G102</f>
        <v>3066.6</v>
      </c>
      <c r="S67">
        <f t="shared" si="64"/>
        <v>1330</v>
      </c>
      <c r="Y67" t="s">
        <v>20</v>
      </c>
      <c r="Z67">
        <f>L102</f>
        <v>502718.1</v>
      </c>
      <c r="AA67">
        <f t="shared" ref="AA67:AB67" si="65">M102</f>
        <v>122032.2</v>
      </c>
      <c r="AB67">
        <f t="shared" si="65"/>
        <v>4342.5</v>
      </c>
    </row>
    <row r="68" spans="2:28" x14ac:dyDescent="0.25">
      <c r="B68" t="s">
        <v>3</v>
      </c>
      <c r="C68" s="4">
        <f>AVERAGE(C58:C67)</f>
        <v>3841.7</v>
      </c>
      <c r="D68" s="4">
        <f t="shared" ref="D68" si="66">AVERAGE(D58:D67)</f>
        <v>4443.1000000000004</v>
      </c>
      <c r="E68" s="4">
        <f t="shared" ref="E68" si="67">AVERAGE(E58:E67)</f>
        <v>70</v>
      </c>
      <c r="F68" s="5">
        <f t="shared" ref="F68" si="68">AVERAGE(F58:F67)</f>
        <v>7793.9</v>
      </c>
      <c r="G68" s="5">
        <f t="shared" ref="G68" si="69">AVERAGE(G58:G67)</f>
        <v>9529</v>
      </c>
      <c r="H68" s="5">
        <f t="shared" ref="H68" si="70">AVERAGE(H58:H67)</f>
        <v>859.1</v>
      </c>
      <c r="I68" s="4">
        <f t="shared" ref="I68" si="71">AVERAGE(I58:I67)</f>
        <v>43272.800000000003</v>
      </c>
      <c r="J68" s="4">
        <f t="shared" ref="J68" si="72">AVERAGE(J58:J67)</f>
        <v>59886</v>
      </c>
      <c r="K68" s="4">
        <f t="shared" ref="K68" si="73">AVERAGE(K58:K67)</f>
        <v>14209</v>
      </c>
      <c r="L68" s="5">
        <f t="shared" ref="L68" si="74">AVERAGE(L58:L67)</f>
        <v>561283.1</v>
      </c>
      <c r="M68" s="5">
        <f t="shared" ref="M68" si="75">AVERAGE(M58:M67)</f>
        <v>603905.19999999995</v>
      </c>
      <c r="N68" s="5">
        <f t="shared" ref="N68" si="76">AVERAGE(N58:N67)</f>
        <v>209612.6</v>
      </c>
    </row>
    <row r="69" spans="2:28" x14ac:dyDescent="0.25">
      <c r="B69" t="s">
        <v>9</v>
      </c>
      <c r="C69" s="4">
        <f>_xlfn.STDEV.S(C58:C67)</f>
        <v>512.67252922525654</v>
      </c>
      <c r="D69" s="4">
        <f t="shared" ref="D69:N69" si="77">_xlfn.STDEV.S(D58:D67)</f>
        <v>603.44279854109766</v>
      </c>
      <c r="E69" s="4">
        <f t="shared" si="77"/>
        <v>15.4344492037203</v>
      </c>
      <c r="F69" s="5">
        <f t="shared" si="77"/>
        <v>1135.4809504738009</v>
      </c>
      <c r="G69" s="5">
        <f t="shared" si="77"/>
        <v>231.65347684274747</v>
      </c>
      <c r="H69" s="5">
        <f t="shared" si="77"/>
        <v>222.10930742417005</v>
      </c>
      <c r="I69" s="4">
        <f t="shared" si="77"/>
        <v>1954.2984418967335</v>
      </c>
      <c r="J69" s="4">
        <f t="shared" si="77"/>
        <v>1599.0431861307284</v>
      </c>
      <c r="K69" s="4">
        <f t="shared" si="77"/>
        <v>359.05678907072314</v>
      </c>
      <c r="L69" s="5">
        <f t="shared" si="77"/>
        <v>17801.911835218398</v>
      </c>
      <c r="M69" s="5">
        <f t="shared" si="77"/>
        <v>18083.402548561855</v>
      </c>
      <c r="N69" s="5">
        <f t="shared" si="77"/>
        <v>2616.2936549418318</v>
      </c>
    </row>
    <row r="70" spans="2:28" x14ac:dyDescent="0.25">
      <c r="B70" t="s">
        <v>10</v>
      </c>
      <c r="C70" s="4">
        <f>100*C69/C68</f>
        <v>13.344939199449632</v>
      </c>
      <c r="D70" s="4">
        <f t="shared" ref="D70" si="78">100*D69/D68</f>
        <v>13.581571392520933</v>
      </c>
      <c r="E70" s="4">
        <f t="shared" ref="E70" si="79">100*E69/E68</f>
        <v>22.049213148171859</v>
      </c>
      <c r="F70" s="5">
        <f t="shared" ref="F70" si="80">100*F69/F68</f>
        <v>14.568841664299015</v>
      </c>
      <c r="G70" s="5">
        <f t="shared" ref="G70" si="81">100*G69/G68</f>
        <v>2.4310365919062598</v>
      </c>
      <c r="H70" s="5">
        <f t="shared" ref="H70" si="82">100*H69/H68</f>
        <v>25.853719872444422</v>
      </c>
      <c r="I70" s="4">
        <f t="shared" ref="I70" si="83">100*I69/I68</f>
        <v>4.5162283048398377</v>
      </c>
      <c r="J70" s="4">
        <f t="shared" ref="J70" si="84">100*J69/J68</f>
        <v>2.6701452528649905</v>
      </c>
      <c r="K70" s="4">
        <f t="shared" ref="K70" si="85">100*K69/K68</f>
        <v>2.5269673381006625</v>
      </c>
      <c r="L70" s="5">
        <f t="shared" ref="L70" si="86">100*L69/L68</f>
        <v>3.1716457942914009</v>
      </c>
      <c r="M70" s="5">
        <f t="shared" ref="M70" si="87">100*M69/M68</f>
        <v>2.9944108029806427</v>
      </c>
      <c r="N70" s="5">
        <f t="shared" ref="N70" si="88">100*N69/N68</f>
        <v>1.248156673282919</v>
      </c>
    </row>
    <row r="72" spans="2:28" x14ac:dyDescent="0.25">
      <c r="C72" s="9" t="s">
        <v>15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</row>
    <row r="73" spans="2:28" x14ac:dyDescent="0.25">
      <c r="B73" t="s">
        <v>2</v>
      </c>
      <c r="C73" s="10">
        <v>500</v>
      </c>
      <c r="D73" s="10"/>
      <c r="E73" s="10"/>
      <c r="F73" s="11">
        <v>5000</v>
      </c>
      <c r="G73" s="12"/>
      <c r="H73" s="12"/>
      <c r="I73" s="13">
        <v>50000</v>
      </c>
      <c r="J73" s="13"/>
      <c r="K73" s="13"/>
      <c r="L73" s="11">
        <v>500000</v>
      </c>
      <c r="M73" s="11"/>
      <c r="N73" s="11"/>
    </row>
    <row r="74" spans="2:28" x14ac:dyDescent="0.25">
      <c r="B74" t="s">
        <v>1</v>
      </c>
      <c r="C74" s="4" t="s">
        <v>4</v>
      </c>
      <c r="D74" s="4" t="s">
        <v>5</v>
      </c>
      <c r="E74" s="4" t="s">
        <v>6</v>
      </c>
      <c r="F74" s="5" t="s">
        <v>4</v>
      </c>
      <c r="G74" s="5" t="s">
        <v>5</v>
      </c>
      <c r="H74" s="5" t="s">
        <v>6</v>
      </c>
      <c r="I74" s="4" t="s">
        <v>4</v>
      </c>
      <c r="J74" s="4" t="s">
        <v>5</v>
      </c>
      <c r="K74" s="4" t="s">
        <v>6</v>
      </c>
      <c r="L74" s="5" t="s">
        <v>4</v>
      </c>
      <c r="M74" s="5" t="s">
        <v>5</v>
      </c>
      <c r="N74" s="5" t="s">
        <v>6</v>
      </c>
    </row>
    <row r="75" spans="2:28" x14ac:dyDescent="0.25">
      <c r="B75">
        <v>1</v>
      </c>
      <c r="C75" s="4">
        <v>3912</v>
      </c>
      <c r="D75" s="4">
        <v>2871</v>
      </c>
      <c r="E75" s="4">
        <v>149</v>
      </c>
      <c r="F75" s="5">
        <v>9717</v>
      </c>
      <c r="G75" s="5">
        <v>4809</v>
      </c>
      <c r="H75" s="5">
        <v>2775</v>
      </c>
      <c r="I75" s="4">
        <v>58943</v>
      </c>
      <c r="J75" s="4">
        <v>11765</v>
      </c>
      <c r="K75" s="4">
        <v>7301</v>
      </c>
      <c r="L75" s="5">
        <v>690855</v>
      </c>
      <c r="M75" s="5">
        <v>108287</v>
      </c>
      <c r="N75" s="5">
        <v>23343</v>
      </c>
    </row>
    <row r="76" spans="2:28" x14ac:dyDescent="0.25">
      <c r="B76">
        <v>2</v>
      </c>
      <c r="C76" s="4">
        <v>2668</v>
      </c>
      <c r="D76" s="4">
        <v>2651</v>
      </c>
      <c r="E76" s="4">
        <v>148</v>
      </c>
      <c r="F76" s="5">
        <v>7138</v>
      </c>
      <c r="G76" s="5">
        <v>3690</v>
      </c>
      <c r="H76" s="5">
        <v>2424</v>
      </c>
      <c r="I76" s="4">
        <v>61476</v>
      </c>
      <c r="J76" s="4">
        <v>11885</v>
      </c>
      <c r="K76" s="4">
        <v>7345</v>
      </c>
      <c r="L76" s="5">
        <v>706528</v>
      </c>
      <c r="M76" s="5">
        <v>93992</v>
      </c>
      <c r="N76" s="5">
        <v>22691</v>
      </c>
    </row>
    <row r="77" spans="2:28" x14ac:dyDescent="0.25">
      <c r="B77">
        <v>3</v>
      </c>
      <c r="C77" s="4">
        <v>3199</v>
      </c>
      <c r="D77" s="4">
        <v>2859</v>
      </c>
      <c r="E77" s="4">
        <v>156</v>
      </c>
      <c r="F77" s="5">
        <v>8926</v>
      </c>
      <c r="G77" s="5">
        <v>3740</v>
      </c>
      <c r="H77" s="5">
        <v>2094</v>
      </c>
      <c r="I77" s="4">
        <v>57017</v>
      </c>
      <c r="J77" s="4">
        <v>10405</v>
      </c>
      <c r="K77" s="4">
        <v>6467</v>
      </c>
      <c r="L77" s="5">
        <v>702444</v>
      </c>
      <c r="M77" s="5">
        <v>94756</v>
      </c>
      <c r="N77" s="5">
        <v>22555</v>
      </c>
    </row>
    <row r="78" spans="2:28" x14ac:dyDescent="0.25">
      <c r="B78">
        <v>4</v>
      </c>
      <c r="C78" s="4">
        <v>3250</v>
      </c>
      <c r="D78" s="4">
        <v>2390</v>
      </c>
      <c r="E78" s="4">
        <v>138</v>
      </c>
      <c r="F78" s="5">
        <v>7752</v>
      </c>
      <c r="G78" s="5">
        <v>3776</v>
      </c>
      <c r="H78" s="5">
        <v>2217</v>
      </c>
      <c r="I78" s="4">
        <v>57671</v>
      </c>
      <c r="J78" s="4">
        <v>11760</v>
      </c>
      <c r="K78" s="4">
        <v>6505</v>
      </c>
      <c r="L78" s="5">
        <v>735980</v>
      </c>
      <c r="M78" s="5">
        <v>94014</v>
      </c>
      <c r="N78" s="5">
        <v>22776</v>
      </c>
    </row>
    <row r="79" spans="2:28" x14ac:dyDescent="0.25">
      <c r="B79">
        <v>5</v>
      </c>
      <c r="C79" s="4">
        <v>3192</v>
      </c>
      <c r="D79" s="4">
        <v>2818</v>
      </c>
      <c r="E79" s="4">
        <v>151</v>
      </c>
      <c r="F79" s="5">
        <v>7972</v>
      </c>
      <c r="G79" s="5">
        <v>3773</v>
      </c>
      <c r="H79" s="5">
        <v>2097</v>
      </c>
      <c r="I79" s="4">
        <v>58279</v>
      </c>
      <c r="J79" s="4">
        <v>10102</v>
      </c>
      <c r="K79" s="4">
        <v>6584</v>
      </c>
      <c r="L79" s="5">
        <v>709352</v>
      </c>
      <c r="M79" s="5">
        <v>94712</v>
      </c>
      <c r="N79" s="5">
        <v>22032</v>
      </c>
    </row>
    <row r="80" spans="2:28" x14ac:dyDescent="0.25">
      <c r="B80">
        <v>6</v>
      </c>
      <c r="C80" s="4">
        <v>3180</v>
      </c>
      <c r="D80" s="4">
        <v>2392</v>
      </c>
      <c r="E80" s="4">
        <v>148</v>
      </c>
      <c r="F80" s="5">
        <v>7699</v>
      </c>
      <c r="G80" s="5">
        <v>3772</v>
      </c>
      <c r="H80" s="5">
        <v>2078</v>
      </c>
      <c r="I80" s="4">
        <v>56124</v>
      </c>
      <c r="J80" s="4">
        <v>10892</v>
      </c>
      <c r="K80" s="4">
        <v>6600</v>
      </c>
      <c r="L80" s="5">
        <v>708985</v>
      </c>
      <c r="M80" s="5">
        <v>94339</v>
      </c>
      <c r="N80" s="5">
        <v>22823</v>
      </c>
    </row>
    <row r="81" spans="2:14" x14ac:dyDescent="0.25">
      <c r="B81">
        <v>7</v>
      </c>
      <c r="C81" s="4">
        <v>3437</v>
      </c>
      <c r="D81" s="4">
        <v>2730</v>
      </c>
      <c r="E81" s="4">
        <v>164</v>
      </c>
      <c r="F81" s="5">
        <v>7467</v>
      </c>
      <c r="G81" s="5">
        <v>3680</v>
      </c>
      <c r="H81" s="5">
        <v>2072</v>
      </c>
      <c r="I81" s="4">
        <v>60549</v>
      </c>
      <c r="J81" s="4">
        <v>11041</v>
      </c>
      <c r="K81" s="4">
        <v>7912</v>
      </c>
      <c r="L81" s="5">
        <v>708981</v>
      </c>
      <c r="M81" s="5">
        <v>96288</v>
      </c>
      <c r="N81" s="5">
        <v>22226</v>
      </c>
    </row>
    <row r="82" spans="2:14" x14ac:dyDescent="0.25">
      <c r="B82">
        <v>8</v>
      </c>
      <c r="C82" s="4">
        <v>4978</v>
      </c>
      <c r="D82" s="4">
        <v>2673</v>
      </c>
      <c r="E82" s="4">
        <v>138</v>
      </c>
      <c r="F82" s="5">
        <v>7600</v>
      </c>
      <c r="G82" s="5">
        <v>3670</v>
      </c>
      <c r="H82" s="5">
        <v>2052</v>
      </c>
      <c r="I82" s="4">
        <v>68883</v>
      </c>
      <c r="J82" s="4">
        <v>11059</v>
      </c>
      <c r="K82" s="4">
        <v>7698</v>
      </c>
      <c r="L82" s="5">
        <v>708061</v>
      </c>
      <c r="M82" s="5">
        <v>95170</v>
      </c>
      <c r="N82" s="5">
        <v>22519</v>
      </c>
    </row>
    <row r="83" spans="2:14" x14ac:dyDescent="0.25">
      <c r="B83">
        <v>9</v>
      </c>
      <c r="C83" s="4">
        <v>3228</v>
      </c>
      <c r="D83" s="4">
        <v>2689</v>
      </c>
      <c r="E83" s="4">
        <v>148</v>
      </c>
      <c r="F83" s="5">
        <v>7535</v>
      </c>
      <c r="G83" s="5">
        <v>3941</v>
      </c>
      <c r="H83" s="5">
        <v>2309</v>
      </c>
      <c r="I83" s="4">
        <v>60557</v>
      </c>
      <c r="J83" s="4">
        <v>10256</v>
      </c>
      <c r="K83" s="4">
        <v>7430</v>
      </c>
      <c r="L83" s="5">
        <v>719439</v>
      </c>
      <c r="M83" s="5">
        <v>95669</v>
      </c>
      <c r="N83" s="5">
        <v>22957</v>
      </c>
    </row>
    <row r="84" spans="2:14" x14ac:dyDescent="0.25">
      <c r="B84">
        <v>10</v>
      </c>
      <c r="C84" s="6">
        <v>4792</v>
      </c>
      <c r="D84" s="6">
        <v>3890</v>
      </c>
      <c r="E84" s="6">
        <v>222</v>
      </c>
      <c r="F84" s="7">
        <v>8403</v>
      </c>
      <c r="G84" s="7">
        <v>3940</v>
      </c>
      <c r="H84" s="7">
        <v>2195</v>
      </c>
      <c r="I84" s="6">
        <v>58812</v>
      </c>
      <c r="J84" s="6">
        <v>10925</v>
      </c>
      <c r="K84" s="6">
        <v>6801</v>
      </c>
      <c r="L84" s="7">
        <v>705934</v>
      </c>
      <c r="M84" s="7">
        <v>96112</v>
      </c>
      <c r="N84" s="7">
        <v>23544</v>
      </c>
    </row>
    <row r="85" spans="2:14" x14ac:dyDescent="0.25">
      <c r="B85" t="s">
        <v>3</v>
      </c>
      <c r="C85" s="4">
        <f>AVERAGE(C75:C84)</f>
        <v>3583.6</v>
      </c>
      <c r="D85" s="4">
        <f t="shared" ref="D85" si="89">AVERAGE(D75:D84)</f>
        <v>2796.3</v>
      </c>
      <c r="E85" s="4">
        <f t="shared" ref="E85" si="90">AVERAGE(E75:E84)</f>
        <v>156.19999999999999</v>
      </c>
      <c r="F85" s="5">
        <f t="shared" ref="F85" si="91">AVERAGE(F75:F84)</f>
        <v>8020.9</v>
      </c>
      <c r="G85" s="5">
        <f t="shared" ref="G85" si="92">AVERAGE(G75:G84)</f>
        <v>3879.1</v>
      </c>
      <c r="H85" s="5">
        <f t="shared" ref="H85" si="93">AVERAGE(H75:H84)</f>
        <v>2231.3000000000002</v>
      </c>
      <c r="I85" s="4">
        <f t="shared" ref="I85" si="94">AVERAGE(I75:I84)</f>
        <v>59831.1</v>
      </c>
      <c r="J85" s="4">
        <f t="shared" ref="J85" si="95">AVERAGE(J75:J84)</f>
        <v>11009</v>
      </c>
      <c r="K85" s="4">
        <f t="shared" ref="K85" si="96">AVERAGE(K75:K84)</f>
        <v>7064.3</v>
      </c>
      <c r="L85" s="5">
        <f t="shared" ref="L85" si="97">AVERAGE(L75:L84)</f>
        <v>709655.9</v>
      </c>
      <c r="M85" s="5">
        <f t="shared" ref="M85" si="98">AVERAGE(M75:M84)</f>
        <v>96333.9</v>
      </c>
      <c r="N85" s="5">
        <f t="shared" ref="N85" si="99">AVERAGE(N75:N84)</f>
        <v>22746.6</v>
      </c>
    </row>
    <row r="86" spans="2:14" x14ac:dyDescent="0.25">
      <c r="B86" t="s">
        <v>9</v>
      </c>
      <c r="C86" s="4">
        <f>_xlfn.STDEV.S(C75:C84)</f>
        <v>750.86205272488166</v>
      </c>
      <c r="D86" s="4">
        <f t="shared" ref="D86:N86" si="100">_xlfn.STDEV.S(D75:D84)</f>
        <v>419.91058572034035</v>
      </c>
      <c r="E86" s="4">
        <f t="shared" si="100"/>
        <v>24.343833351019779</v>
      </c>
      <c r="F86" s="5">
        <f t="shared" si="100"/>
        <v>783.14557324222221</v>
      </c>
      <c r="G86" s="5">
        <f t="shared" si="100"/>
        <v>340.60124942682035</v>
      </c>
      <c r="H86" s="5">
        <f t="shared" si="100"/>
        <v>225.63887076476871</v>
      </c>
      <c r="I86" s="4">
        <f t="shared" si="100"/>
        <v>3593.9607198125518</v>
      </c>
      <c r="J86" s="4">
        <f t="shared" si="100"/>
        <v>639.5880618717714</v>
      </c>
      <c r="K86" s="4">
        <f t="shared" si="100"/>
        <v>534.77930027255172</v>
      </c>
      <c r="L86" s="5">
        <f t="shared" si="100"/>
        <v>11649.180156655753</v>
      </c>
      <c r="M86" s="5">
        <f t="shared" si="100"/>
        <v>4277.7341730822354</v>
      </c>
      <c r="N86" s="5">
        <f t="shared" si="100"/>
        <v>461.37360132543341</v>
      </c>
    </row>
    <row r="87" spans="2:14" x14ac:dyDescent="0.25">
      <c r="B87" t="s">
        <v>10</v>
      </c>
      <c r="C87" s="4">
        <f>100*C86/C85</f>
        <v>20.952730570512379</v>
      </c>
      <c r="D87" s="4">
        <f t="shared" ref="D87" si="101">100*D86/D85</f>
        <v>15.016650063310099</v>
      </c>
      <c r="E87" s="4">
        <f t="shared" ref="E87" si="102">100*E86/E85</f>
        <v>15.585040557631102</v>
      </c>
      <c r="F87" s="5">
        <f t="shared" ref="F87" si="103">100*F86/F85</f>
        <v>9.7638117074420858</v>
      </c>
      <c r="G87" s="5">
        <f t="shared" ref="G87" si="104">100*G86/G85</f>
        <v>8.7804194124106196</v>
      </c>
      <c r="H87" s="5">
        <f t="shared" ref="H87" si="105">100*H86/H85</f>
        <v>10.112439867555628</v>
      </c>
      <c r="I87" s="4">
        <f t="shared" ref="I87" si="106">100*I86/I85</f>
        <v>6.0068437983131719</v>
      </c>
      <c r="J87" s="4">
        <f t="shared" ref="J87" si="107">100*J86/J85</f>
        <v>5.8096835486581107</v>
      </c>
      <c r="K87" s="4">
        <f t="shared" ref="K87" si="108">100*K86/K85</f>
        <v>7.5701668993750504</v>
      </c>
      <c r="L87" s="5">
        <f t="shared" ref="L87" si="109">100*L86/L85</f>
        <v>1.6415251612303587</v>
      </c>
      <c r="M87" s="5">
        <f t="shared" ref="M87" si="110">100*M86/M85</f>
        <v>4.4405283841744554</v>
      </c>
      <c r="N87" s="5">
        <f t="shared" ref="N87" si="111">100*N86/N85</f>
        <v>2.0283189633854444</v>
      </c>
    </row>
    <row r="89" spans="2:14" x14ac:dyDescent="0.25">
      <c r="C89" s="9" t="s">
        <v>16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</row>
    <row r="90" spans="2:14" x14ac:dyDescent="0.25">
      <c r="B90" t="s">
        <v>2</v>
      </c>
      <c r="C90" s="10">
        <v>500</v>
      </c>
      <c r="D90" s="10"/>
      <c r="E90" s="10"/>
      <c r="F90" s="11">
        <v>5000</v>
      </c>
      <c r="G90" s="12"/>
      <c r="H90" s="12"/>
      <c r="I90" s="13">
        <v>50000</v>
      </c>
      <c r="J90" s="13"/>
      <c r="K90" s="13"/>
      <c r="L90" s="11">
        <v>500000</v>
      </c>
      <c r="M90" s="11"/>
      <c r="N90" s="11"/>
    </row>
    <row r="91" spans="2:14" x14ac:dyDescent="0.25">
      <c r="B91" t="s">
        <v>1</v>
      </c>
      <c r="C91" s="4" t="s">
        <v>4</v>
      </c>
      <c r="D91" s="4" t="s">
        <v>5</v>
      </c>
      <c r="E91" s="4" t="s">
        <v>6</v>
      </c>
      <c r="F91" s="5" t="s">
        <v>4</v>
      </c>
      <c r="G91" s="5" t="s">
        <v>5</v>
      </c>
      <c r="H91" s="5" t="s">
        <v>6</v>
      </c>
      <c r="I91" s="4" t="s">
        <v>4</v>
      </c>
      <c r="J91" s="4" t="s">
        <v>5</v>
      </c>
      <c r="K91" s="4" t="s">
        <v>6</v>
      </c>
      <c r="L91" s="5" t="s">
        <v>4</v>
      </c>
      <c r="M91" s="5" t="s">
        <v>5</v>
      </c>
      <c r="N91" s="5" t="s">
        <v>6</v>
      </c>
    </row>
    <row r="92" spans="2:14" x14ac:dyDescent="0.25">
      <c r="B92">
        <v>1</v>
      </c>
      <c r="C92" s="4">
        <v>3295</v>
      </c>
      <c r="D92" s="4">
        <v>1845</v>
      </c>
      <c r="E92" s="4">
        <v>97</v>
      </c>
      <c r="F92" s="5">
        <v>7053</v>
      </c>
      <c r="G92" s="5">
        <v>2573</v>
      </c>
      <c r="H92" s="5">
        <v>1087</v>
      </c>
      <c r="I92" s="4">
        <v>48367</v>
      </c>
      <c r="J92" s="4">
        <v>11706</v>
      </c>
      <c r="K92" s="4">
        <v>3177</v>
      </c>
      <c r="L92" s="5">
        <v>489346</v>
      </c>
      <c r="M92" s="5">
        <v>124448</v>
      </c>
      <c r="N92" s="5">
        <v>4306</v>
      </c>
    </row>
    <row r="93" spans="2:14" x14ac:dyDescent="0.25">
      <c r="B93">
        <v>2</v>
      </c>
      <c r="C93" s="4">
        <v>2991</v>
      </c>
      <c r="D93" s="4">
        <v>1648</v>
      </c>
      <c r="E93" s="4">
        <v>85</v>
      </c>
      <c r="F93" s="5">
        <v>10453</v>
      </c>
      <c r="G93" s="5">
        <v>3854</v>
      </c>
      <c r="H93" s="5">
        <v>1605</v>
      </c>
      <c r="I93" s="4">
        <v>60054</v>
      </c>
      <c r="J93" s="4">
        <v>11530</v>
      </c>
      <c r="K93" s="4">
        <v>2945</v>
      </c>
      <c r="L93" s="5">
        <v>484677</v>
      </c>
      <c r="M93" s="5">
        <v>121361</v>
      </c>
      <c r="N93" s="5">
        <v>4547</v>
      </c>
    </row>
    <row r="94" spans="2:14" x14ac:dyDescent="0.25">
      <c r="B94">
        <v>3</v>
      </c>
      <c r="C94" s="4">
        <v>3363</v>
      </c>
      <c r="D94" s="4">
        <v>1854</v>
      </c>
      <c r="E94" s="4">
        <v>95</v>
      </c>
      <c r="F94" s="5">
        <v>10547</v>
      </c>
      <c r="G94" s="5">
        <v>3875</v>
      </c>
      <c r="H94" s="5">
        <v>1525</v>
      </c>
      <c r="I94" s="4">
        <v>61640</v>
      </c>
      <c r="J94" s="4">
        <v>10608</v>
      </c>
      <c r="K94" s="4">
        <v>2346</v>
      </c>
      <c r="L94" s="5">
        <v>509272</v>
      </c>
      <c r="M94" s="5">
        <v>121417</v>
      </c>
      <c r="N94" s="5">
        <v>4434</v>
      </c>
    </row>
    <row r="95" spans="2:14" x14ac:dyDescent="0.25">
      <c r="B95">
        <v>4</v>
      </c>
      <c r="C95" s="4">
        <v>2893</v>
      </c>
      <c r="D95" s="4">
        <v>1709</v>
      </c>
      <c r="E95" s="4">
        <v>126</v>
      </c>
      <c r="F95" s="5">
        <v>7461</v>
      </c>
      <c r="G95" s="5">
        <v>2358</v>
      </c>
      <c r="H95" s="5">
        <v>1057</v>
      </c>
      <c r="I95" s="4">
        <v>51365</v>
      </c>
      <c r="J95" s="4">
        <v>11051</v>
      </c>
      <c r="K95" s="4">
        <v>2769</v>
      </c>
      <c r="L95" s="5">
        <v>504831</v>
      </c>
      <c r="M95" s="5">
        <v>122577</v>
      </c>
      <c r="N95" s="5">
        <v>4270</v>
      </c>
    </row>
    <row r="96" spans="2:14" x14ac:dyDescent="0.25">
      <c r="B96">
        <v>5</v>
      </c>
      <c r="C96" s="4">
        <v>4689</v>
      </c>
      <c r="D96" s="4">
        <v>2539</v>
      </c>
      <c r="E96" s="4">
        <v>137</v>
      </c>
      <c r="F96" s="5">
        <v>6530</v>
      </c>
      <c r="G96" s="5">
        <v>2385</v>
      </c>
      <c r="H96" s="5">
        <v>1248</v>
      </c>
      <c r="I96" s="4">
        <v>62453</v>
      </c>
      <c r="J96" s="4">
        <v>11336</v>
      </c>
      <c r="K96" s="4">
        <v>2566</v>
      </c>
      <c r="L96" s="5">
        <v>501053</v>
      </c>
      <c r="M96" s="5">
        <v>121065</v>
      </c>
      <c r="N96" s="5">
        <v>4243</v>
      </c>
    </row>
    <row r="97" spans="2:14" x14ac:dyDescent="0.25">
      <c r="B97">
        <v>6</v>
      </c>
      <c r="C97" s="4">
        <v>3407</v>
      </c>
      <c r="D97" s="4">
        <v>1782</v>
      </c>
      <c r="E97" s="4">
        <v>91</v>
      </c>
      <c r="F97" s="5">
        <v>10547</v>
      </c>
      <c r="G97" s="5">
        <v>3969</v>
      </c>
      <c r="H97" s="5">
        <v>1862</v>
      </c>
      <c r="I97" s="4">
        <v>54565</v>
      </c>
      <c r="J97" s="4">
        <v>11746</v>
      </c>
      <c r="K97" s="4">
        <v>2534</v>
      </c>
      <c r="L97" s="5">
        <v>519481</v>
      </c>
      <c r="M97" s="5">
        <v>121819</v>
      </c>
      <c r="N97" s="5">
        <v>4343</v>
      </c>
    </row>
    <row r="98" spans="2:14" x14ac:dyDescent="0.25">
      <c r="B98">
        <v>7</v>
      </c>
      <c r="C98" s="4">
        <v>4457</v>
      </c>
      <c r="D98" s="4">
        <v>1890</v>
      </c>
      <c r="E98" s="4">
        <v>94</v>
      </c>
      <c r="F98" s="5">
        <v>10973</v>
      </c>
      <c r="G98" s="5">
        <v>3910</v>
      </c>
      <c r="H98" s="5">
        <v>1680</v>
      </c>
      <c r="I98" s="4">
        <v>55157</v>
      </c>
      <c r="J98" s="4">
        <v>11363</v>
      </c>
      <c r="K98" s="4">
        <v>2557</v>
      </c>
      <c r="L98" s="5">
        <v>499859</v>
      </c>
      <c r="M98" s="5">
        <v>119532</v>
      </c>
      <c r="N98" s="5">
        <v>4327</v>
      </c>
    </row>
    <row r="99" spans="2:14" x14ac:dyDescent="0.25">
      <c r="B99">
        <v>8</v>
      </c>
      <c r="C99" s="4">
        <v>3281</v>
      </c>
      <c r="D99" s="4">
        <v>1793</v>
      </c>
      <c r="E99" s="4">
        <v>96</v>
      </c>
      <c r="F99" s="5">
        <v>7679</v>
      </c>
      <c r="G99" s="5">
        <v>2782</v>
      </c>
      <c r="H99" s="5">
        <v>1119</v>
      </c>
      <c r="I99" s="4">
        <v>51092</v>
      </c>
      <c r="J99" s="4">
        <v>10944</v>
      </c>
      <c r="K99" s="4">
        <v>2548</v>
      </c>
      <c r="L99" s="5">
        <v>502912</v>
      </c>
      <c r="M99" s="5">
        <v>123172</v>
      </c>
      <c r="N99" s="5">
        <v>4267</v>
      </c>
    </row>
    <row r="100" spans="2:14" x14ac:dyDescent="0.25">
      <c r="B100">
        <v>9</v>
      </c>
      <c r="C100" s="4">
        <v>2990</v>
      </c>
      <c r="D100" s="4">
        <v>1685</v>
      </c>
      <c r="E100" s="4">
        <v>84</v>
      </c>
      <c r="F100" s="5">
        <v>7672</v>
      </c>
      <c r="G100" s="5">
        <v>2524</v>
      </c>
      <c r="H100" s="5">
        <v>1086</v>
      </c>
      <c r="I100" s="4">
        <v>49710</v>
      </c>
      <c r="J100" s="4">
        <v>10745</v>
      </c>
      <c r="K100" s="4">
        <v>2310</v>
      </c>
      <c r="L100" s="5">
        <v>499688</v>
      </c>
      <c r="M100" s="5">
        <v>121447</v>
      </c>
      <c r="N100" s="5">
        <v>4432</v>
      </c>
    </row>
    <row r="101" spans="2:14" x14ac:dyDescent="0.25">
      <c r="B101">
        <v>10</v>
      </c>
      <c r="C101" s="6">
        <v>2641</v>
      </c>
      <c r="D101" s="6">
        <v>1654</v>
      </c>
      <c r="E101" s="6">
        <v>87</v>
      </c>
      <c r="F101" s="7">
        <v>7646</v>
      </c>
      <c r="G101" s="7">
        <v>2436</v>
      </c>
      <c r="H101" s="7">
        <v>1031</v>
      </c>
      <c r="I101" s="6">
        <v>50976</v>
      </c>
      <c r="J101" s="6">
        <v>10666</v>
      </c>
      <c r="K101" s="6">
        <v>2838</v>
      </c>
      <c r="L101" s="7">
        <v>516062</v>
      </c>
      <c r="M101" s="7">
        <v>123484</v>
      </c>
      <c r="N101" s="7">
        <v>4256</v>
      </c>
    </row>
    <row r="102" spans="2:14" x14ac:dyDescent="0.25">
      <c r="B102" t="s">
        <v>3</v>
      </c>
      <c r="C102" s="4">
        <f>AVERAGE(C92:C101)</f>
        <v>3400.7</v>
      </c>
      <c r="D102" s="4">
        <f t="shared" ref="D102" si="112">AVERAGE(D92:D101)</f>
        <v>1839.9</v>
      </c>
      <c r="E102" s="4">
        <f t="shared" ref="E102" si="113">AVERAGE(E92:E101)</f>
        <v>99.2</v>
      </c>
      <c r="F102" s="5">
        <f t="shared" ref="F102" si="114">AVERAGE(F92:F101)</f>
        <v>8656.1</v>
      </c>
      <c r="G102" s="5">
        <f t="shared" ref="G102" si="115">AVERAGE(G92:G101)</f>
        <v>3066.6</v>
      </c>
      <c r="H102" s="5">
        <f t="shared" ref="H102" si="116">AVERAGE(H92:H101)</f>
        <v>1330</v>
      </c>
      <c r="I102" s="4">
        <f t="shared" ref="I102" si="117">AVERAGE(I92:I101)</f>
        <v>54537.9</v>
      </c>
      <c r="J102" s="4">
        <f t="shared" ref="J102" si="118">AVERAGE(J92:J101)</f>
        <v>11169.5</v>
      </c>
      <c r="K102" s="4">
        <f t="shared" ref="K102" si="119">AVERAGE(K92:K101)</f>
        <v>2659</v>
      </c>
      <c r="L102" s="5">
        <f t="shared" ref="L102" si="120">AVERAGE(L92:L101)</f>
        <v>502718.1</v>
      </c>
      <c r="M102" s="5">
        <f t="shared" ref="M102" si="121">AVERAGE(M92:M101)</f>
        <v>122032.2</v>
      </c>
      <c r="N102" s="5">
        <f t="shared" ref="N102" si="122">AVERAGE(N92:N101)</f>
        <v>4342.5</v>
      </c>
    </row>
    <row r="103" spans="2:14" x14ac:dyDescent="0.25">
      <c r="B103" t="s">
        <v>9</v>
      </c>
      <c r="C103" s="4">
        <f>_xlfn.STDEV.S(C92:C101)</f>
        <v>664.48644330289596</v>
      </c>
      <c r="D103" s="4">
        <f t="shared" ref="D103:N103" si="123">_xlfn.STDEV.S(D92:D101)</f>
        <v>260.24366787045273</v>
      </c>
      <c r="E103" s="4">
        <f t="shared" si="123"/>
        <v>17.812604775520327</v>
      </c>
      <c r="F103" s="5">
        <f t="shared" si="123"/>
        <v>1738.7688780027977</v>
      </c>
      <c r="G103" s="5">
        <f t="shared" si="123"/>
        <v>728.96886078899195</v>
      </c>
      <c r="H103" s="5">
        <f t="shared" si="123"/>
        <v>307.84808663437303</v>
      </c>
      <c r="I103" s="4">
        <f t="shared" si="123"/>
        <v>5163.0878885066877</v>
      </c>
      <c r="J103" s="4">
        <f t="shared" si="123"/>
        <v>425.46660660189696</v>
      </c>
      <c r="K103" s="4">
        <f t="shared" si="123"/>
        <v>271.012504836544</v>
      </c>
      <c r="L103" s="5">
        <f t="shared" si="123"/>
        <v>10702.714592829034</v>
      </c>
      <c r="M103" s="5">
        <f t="shared" si="123"/>
        <v>1411.9778720330962</v>
      </c>
      <c r="N103" s="5">
        <f t="shared" si="123"/>
        <v>98.946955486260421</v>
      </c>
    </row>
    <row r="104" spans="2:14" x14ac:dyDescent="0.25">
      <c r="B104" t="s">
        <v>10</v>
      </c>
      <c r="C104" s="4">
        <f>100*C103/C102</f>
        <v>19.539696042076514</v>
      </c>
      <c r="D104" s="4">
        <f t="shared" ref="D104" si="124">100*D103/D102</f>
        <v>14.144446321563819</v>
      </c>
      <c r="E104" s="4">
        <f t="shared" ref="E104" si="125">100*E103/E102</f>
        <v>17.956254814032587</v>
      </c>
      <c r="F104" s="5">
        <f t="shared" ref="F104" si="126">100*F103/F102</f>
        <v>20.087208766104801</v>
      </c>
      <c r="G104" s="5">
        <f t="shared" ref="G104" si="127">100*G103/G102</f>
        <v>23.771240487477723</v>
      </c>
      <c r="H104" s="5">
        <f t="shared" ref="H104" si="128">100*H103/H102</f>
        <v>23.146472679276169</v>
      </c>
      <c r="I104" s="4">
        <f t="shared" ref="I104" si="129">100*I103/I102</f>
        <v>9.4669723045931136</v>
      </c>
      <c r="J104" s="4">
        <f t="shared" ref="J104" si="130">100*J103/J102</f>
        <v>3.8091822069197092</v>
      </c>
      <c r="K104" s="4">
        <f t="shared" ref="K104" si="131">100*K103/K102</f>
        <v>10.192271712543963</v>
      </c>
      <c r="L104" s="5">
        <f t="shared" ref="L104" si="132">100*L103/L102</f>
        <v>2.1289694150318113</v>
      </c>
      <c r="M104" s="5">
        <f t="shared" ref="M104" si="133">100*M103/M102</f>
        <v>1.1570535252442358</v>
      </c>
      <c r="N104" s="5">
        <f t="shared" ref="N104" si="134">100*N103/N102</f>
        <v>2.2785712259357607</v>
      </c>
    </row>
    <row r="112" spans="2:14" x14ac:dyDescent="0.25">
      <c r="D112">
        <v>500</v>
      </c>
      <c r="E112">
        <v>5000</v>
      </c>
      <c r="F112">
        <v>50000</v>
      </c>
      <c r="G112">
        <v>500000</v>
      </c>
    </row>
    <row r="113" spans="3:21" x14ac:dyDescent="0.25">
      <c r="C113" t="s">
        <v>0</v>
      </c>
      <c r="D113">
        <f>C17</f>
        <v>4575.3</v>
      </c>
      <c r="E113">
        <f>F17</f>
        <v>8008.1</v>
      </c>
      <c r="F113">
        <f>I17</f>
        <v>55529.5</v>
      </c>
      <c r="G113">
        <f>L17</f>
        <v>644837.30000000005</v>
      </c>
    </row>
    <row r="114" spans="3:21" x14ac:dyDescent="0.25">
      <c r="C114" t="s">
        <v>18</v>
      </c>
      <c r="D114">
        <f>C68</f>
        <v>3841.7</v>
      </c>
      <c r="E114">
        <f>F68</f>
        <v>7793.9</v>
      </c>
      <c r="F114">
        <f>I68</f>
        <v>43272.800000000003</v>
      </c>
      <c r="G114">
        <f>L68</f>
        <v>561283.1</v>
      </c>
    </row>
    <row r="115" spans="3:21" x14ac:dyDescent="0.25">
      <c r="C115" t="s">
        <v>31</v>
      </c>
      <c r="D115">
        <f>D113-D114</f>
        <v>733.60000000000036</v>
      </c>
      <c r="E115">
        <f t="shared" ref="E115:G115" si="135">E113-E114</f>
        <v>214.20000000000073</v>
      </c>
      <c r="F115">
        <f t="shared" si="135"/>
        <v>12256.699999999997</v>
      </c>
      <c r="G115">
        <f t="shared" si="135"/>
        <v>83554.20000000007</v>
      </c>
    </row>
    <row r="116" spans="3:21" x14ac:dyDescent="0.25">
      <c r="C116" t="s">
        <v>32</v>
      </c>
      <c r="D116">
        <f>100*D115/D113</f>
        <v>16.033921272922001</v>
      </c>
      <c r="E116">
        <f t="shared" ref="E116:G116" si="136">100*E115/E113</f>
        <v>2.6747917733295128</v>
      </c>
      <c r="F116">
        <f t="shared" si="136"/>
        <v>22.072411961209802</v>
      </c>
      <c r="G116">
        <f t="shared" si="136"/>
        <v>12.957408015944498</v>
      </c>
    </row>
    <row r="126" spans="3:21" x14ac:dyDescent="0.25">
      <c r="R126">
        <v>500</v>
      </c>
      <c r="S126">
        <v>5000</v>
      </c>
      <c r="T126">
        <v>50000</v>
      </c>
      <c r="U126">
        <v>500000</v>
      </c>
    </row>
    <row r="127" spans="3:21" x14ac:dyDescent="0.25">
      <c r="Q127" t="s">
        <v>0</v>
      </c>
      <c r="R127">
        <v>4575.3</v>
      </c>
      <c r="S127">
        <v>8008.1</v>
      </c>
      <c r="T127">
        <v>55529.5</v>
      </c>
      <c r="U127">
        <v>644837.30000000005</v>
      </c>
    </row>
    <row r="128" spans="3:21" x14ac:dyDescent="0.25">
      <c r="Q128" t="s">
        <v>12</v>
      </c>
      <c r="R128">
        <f>C34</f>
        <v>4316.2</v>
      </c>
      <c r="S128">
        <f>F34</f>
        <v>10193.1</v>
      </c>
      <c r="T128">
        <f>I34</f>
        <v>61563.6</v>
      </c>
      <c r="U128">
        <f>L34</f>
        <v>798930.6</v>
      </c>
    </row>
    <row r="129" spans="3:21" x14ac:dyDescent="0.25">
      <c r="Q129" t="s">
        <v>17</v>
      </c>
      <c r="R129">
        <v>4459.5</v>
      </c>
      <c r="S129">
        <v>9197.9</v>
      </c>
      <c r="T129">
        <v>55475.3</v>
      </c>
      <c r="U129">
        <v>623260.1</v>
      </c>
    </row>
    <row r="130" spans="3:21" x14ac:dyDescent="0.25">
      <c r="Q130" t="s">
        <v>20</v>
      </c>
      <c r="R130">
        <f>C102</f>
        <v>3400.7</v>
      </c>
      <c r="S130">
        <f>F102</f>
        <v>8656.1</v>
      </c>
      <c r="T130">
        <f>I102</f>
        <v>54537.9</v>
      </c>
      <c r="U130">
        <f>L102</f>
        <v>502718.1</v>
      </c>
    </row>
    <row r="133" spans="3:21" x14ac:dyDescent="0.25">
      <c r="D133">
        <v>500</v>
      </c>
      <c r="E133">
        <v>5000</v>
      </c>
      <c r="F133">
        <v>50000</v>
      </c>
      <c r="G133">
        <v>500000</v>
      </c>
    </row>
    <row r="134" spans="3:21" x14ac:dyDescent="0.25">
      <c r="C134" t="s">
        <v>17</v>
      </c>
      <c r="D134">
        <f>C51</f>
        <v>4459.5</v>
      </c>
      <c r="E134">
        <f>F51</f>
        <v>9197.9</v>
      </c>
      <c r="F134">
        <f>I51</f>
        <v>55475.3</v>
      </c>
      <c r="G134">
        <f>L51</f>
        <v>623260.1</v>
      </c>
    </row>
    <row r="135" spans="3:21" x14ac:dyDescent="0.25">
      <c r="C135" t="s">
        <v>19</v>
      </c>
      <c r="D135">
        <f>C85</f>
        <v>3583.6</v>
      </c>
      <c r="E135">
        <f>F85</f>
        <v>8020.9</v>
      </c>
      <c r="F135">
        <f>I85</f>
        <v>59831.1</v>
      </c>
      <c r="G135">
        <f>L85</f>
        <v>709655.9</v>
      </c>
    </row>
    <row r="136" spans="3:21" x14ac:dyDescent="0.25">
      <c r="C136" t="s">
        <v>31</v>
      </c>
      <c r="D136">
        <f>D134-D135</f>
        <v>875.90000000000009</v>
      </c>
      <c r="E136">
        <f t="shared" ref="E136:G136" si="137">E134-E135</f>
        <v>1177</v>
      </c>
      <c r="F136">
        <f t="shared" si="137"/>
        <v>-4355.7999999999956</v>
      </c>
      <c r="G136">
        <f t="shared" si="137"/>
        <v>-86395.800000000047</v>
      </c>
    </row>
    <row r="137" spans="3:21" x14ac:dyDescent="0.25">
      <c r="C137" t="s">
        <v>32</v>
      </c>
      <c r="D137">
        <f>100*D136/D134</f>
        <v>19.641215382890461</v>
      </c>
      <c r="E137">
        <f t="shared" ref="E137:F137" si="138">100*E136/E134</f>
        <v>12.796399178073257</v>
      </c>
      <c r="F137">
        <f t="shared" si="138"/>
        <v>-7.8517826852671284</v>
      </c>
      <c r="G137">
        <f>100*G136/G134</f>
        <v>-13.861917360023535</v>
      </c>
    </row>
    <row r="138" spans="3:21" x14ac:dyDescent="0.25">
      <c r="R138">
        <v>500</v>
      </c>
      <c r="S138">
        <v>5000</v>
      </c>
      <c r="T138">
        <v>50000</v>
      </c>
      <c r="U138">
        <v>500000</v>
      </c>
    </row>
    <row r="139" spans="3:21" x14ac:dyDescent="0.25">
      <c r="D139">
        <v>500</v>
      </c>
      <c r="E139">
        <v>5000</v>
      </c>
      <c r="F139">
        <v>50000</v>
      </c>
      <c r="G139">
        <v>500000</v>
      </c>
      <c r="Q139" t="s">
        <v>0</v>
      </c>
      <c r="R139">
        <f>D17</f>
        <v>1429.2</v>
      </c>
      <c r="S139">
        <f>G17</f>
        <v>2150</v>
      </c>
      <c r="T139">
        <f>J17</f>
        <v>2740.7</v>
      </c>
      <c r="U139">
        <f>M17</f>
        <v>3637.4</v>
      </c>
    </row>
    <row r="140" spans="3:21" x14ac:dyDescent="0.25">
      <c r="C140" t="s">
        <v>17</v>
      </c>
      <c r="D140">
        <f>D$51</f>
        <v>1505.3</v>
      </c>
      <c r="E140">
        <f>G$51</f>
        <v>2509.4</v>
      </c>
      <c r="F140">
        <f>J$51</f>
        <v>2896</v>
      </c>
      <c r="G140">
        <f>M$51</f>
        <v>3718.4</v>
      </c>
      <c r="Q140" t="s">
        <v>12</v>
      </c>
      <c r="R140">
        <f>D34</f>
        <v>1439.4</v>
      </c>
      <c r="S140">
        <f>G34</f>
        <v>2601.1</v>
      </c>
      <c r="T140">
        <f>J34</f>
        <v>2832.4</v>
      </c>
      <c r="U140">
        <f>M34</f>
        <v>4545.2</v>
      </c>
    </row>
    <row r="141" spans="3:21" x14ac:dyDescent="0.25">
      <c r="C141" t="s">
        <v>19</v>
      </c>
      <c r="D141">
        <f>D$85</f>
        <v>2796.3</v>
      </c>
      <c r="E141">
        <f>G$85</f>
        <v>3879.1</v>
      </c>
      <c r="F141">
        <f>J$85</f>
        <v>11009</v>
      </c>
      <c r="G141">
        <f>M$85</f>
        <v>96333.9</v>
      </c>
      <c r="Q141" t="s">
        <v>17</v>
      </c>
      <c r="R141">
        <v>1505.3</v>
      </c>
      <c r="S141">
        <v>2509.4</v>
      </c>
      <c r="T141">
        <v>2896</v>
      </c>
      <c r="U141">
        <v>3718.4</v>
      </c>
    </row>
    <row r="142" spans="3:21" x14ac:dyDescent="0.25">
      <c r="C142" t="s">
        <v>31</v>
      </c>
      <c r="D142">
        <f>D140-D141</f>
        <v>-1291.0000000000002</v>
      </c>
      <c r="E142">
        <f t="shared" ref="E142" si="139">E140-E141</f>
        <v>-1369.6999999999998</v>
      </c>
      <c r="F142">
        <f t="shared" ref="F142" si="140">F140-F141</f>
        <v>-8113</v>
      </c>
      <c r="G142">
        <f t="shared" ref="G142" si="141">G140-G141</f>
        <v>-92615.5</v>
      </c>
      <c r="Q142" t="s">
        <v>20</v>
      </c>
      <c r="R142">
        <f>D102</f>
        <v>1839.9</v>
      </c>
      <c r="S142">
        <f>G102</f>
        <v>3066.6</v>
      </c>
      <c r="T142">
        <f>J102</f>
        <v>11169.5</v>
      </c>
      <c r="U142">
        <f>M102</f>
        <v>122032.2</v>
      </c>
    </row>
    <row r="143" spans="3:21" x14ac:dyDescent="0.25">
      <c r="C143" t="s">
        <v>32</v>
      </c>
      <c r="D143">
        <f>100*D142/D140</f>
        <v>-85.763635155782922</v>
      </c>
      <c r="E143">
        <f t="shared" ref="E143" si="142">100*E142/E140</f>
        <v>-54.582768789352023</v>
      </c>
      <c r="F143">
        <f t="shared" ref="F143" si="143">100*F142/F140</f>
        <v>-280.14502762430936</v>
      </c>
      <c r="G143">
        <f>100*G142/G140</f>
        <v>-2490.7352624784853</v>
      </c>
    </row>
    <row r="145" spans="3:21" x14ac:dyDescent="0.25">
      <c r="D145">
        <v>500</v>
      </c>
      <c r="E145">
        <v>5000</v>
      </c>
      <c r="F145">
        <v>50000</v>
      </c>
      <c r="G145">
        <v>500000</v>
      </c>
    </row>
    <row r="146" spans="3:21" x14ac:dyDescent="0.25">
      <c r="C146" t="s">
        <v>17</v>
      </c>
      <c r="D146">
        <f>E$51</f>
        <v>67.400000000000006</v>
      </c>
      <c r="E146">
        <f>H$51</f>
        <v>1166.8</v>
      </c>
      <c r="F146">
        <f>K$51</f>
        <v>3116.2</v>
      </c>
      <c r="G146">
        <f>N$51</f>
        <v>6464.9</v>
      </c>
    </row>
    <row r="147" spans="3:21" x14ac:dyDescent="0.25">
      <c r="C147" t="s">
        <v>19</v>
      </c>
      <c r="D147">
        <f>E$85</f>
        <v>156.19999999999999</v>
      </c>
      <c r="E147">
        <f>H$85</f>
        <v>2231.3000000000002</v>
      </c>
      <c r="F147">
        <f>K$85</f>
        <v>7064.3</v>
      </c>
      <c r="G147">
        <f>N$85</f>
        <v>22746.6</v>
      </c>
    </row>
    <row r="148" spans="3:21" x14ac:dyDescent="0.25">
      <c r="C148" t="s">
        <v>31</v>
      </c>
      <c r="D148">
        <f>D146-D147</f>
        <v>-88.799999999999983</v>
      </c>
      <c r="E148">
        <f t="shared" ref="E148" si="144">E146-E147</f>
        <v>-1064.5000000000002</v>
      </c>
      <c r="F148">
        <f t="shared" ref="F148" si="145">F146-F147</f>
        <v>-3948.1000000000004</v>
      </c>
      <c r="G148">
        <f t="shared" ref="G148" si="146">G146-G147</f>
        <v>-16281.699999999999</v>
      </c>
    </row>
    <row r="149" spans="3:21" x14ac:dyDescent="0.25">
      <c r="C149" t="s">
        <v>32</v>
      </c>
      <c r="D149">
        <f>100*D148/D146</f>
        <v>-131.75074183976258</v>
      </c>
      <c r="E149">
        <f t="shared" ref="E149" si="147">100*E148/E146</f>
        <v>-91.232430579362386</v>
      </c>
      <c r="F149">
        <f t="shared" ref="F149" si="148">100*F148/F146</f>
        <v>-126.69597586804444</v>
      </c>
      <c r="G149">
        <f>100*G148/G146</f>
        <v>-251.84766972420303</v>
      </c>
    </row>
    <row r="154" spans="3:21" x14ac:dyDescent="0.25">
      <c r="R154">
        <v>500</v>
      </c>
      <c r="S154">
        <v>5000</v>
      </c>
      <c r="T154">
        <v>50000</v>
      </c>
      <c r="U154">
        <v>500000</v>
      </c>
    </row>
    <row r="155" spans="3:21" x14ac:dyDescent="0.25">
      <c r="Q155" t="s">
        <v>0</v>
      </c>
      <c r="R155">
        <f>E17</f>
        <v>53.1</v>
      </c>
      <c r="S155">
        <f>H17</f>
        <v>955.6</v>
      </c>
      <c r="T155">
        <f>K17</f>
        <v>3168.7</v>
      </c>
      <c r="U155">
        <f>N17</f>
        <v>7027.6</v>
      </c>
    </row>
    <row r="156" spans="3:21" x14ac:dyDescent="0.25">
      <c r="Q156" t="s">
        <v>12</v>
      </c>
      <c r="R156">
        <f>E34</f>
        <v>87.7</v>
      </c>
      <c r="S156">
        <f>H34</f>
        <v>1399.5</v>
      </c>
      <c r="T156">
        <f>K34</f>
        <v>3717.4</v>
      </c>
      <c r="U156">
        <f>N34</f>
        <v>9181.7000000000007</v>
      </c>
    </row>
    <row r="157" spans="3:21" x14ac:dyDescent="0.25">
      <c r="Q157" t="s">
        <v>17</v>
      </c>
      <c r="R157">
        <v>67.400000000000006</v>
      </c>
      <c r="S157">
        <v>1166.8</v>
      </c>
      <c r="T157">
        <v>3116.2</v>
      </c>
      <c r="U157">
        <v>6464.9</v>
      </c>
    </row>
    <row r="158" spans="3:21" x14ac:dyDescent="0.25">
      <c r="Q158" t="s">
        <v>20</v>
      </c>
      <c r="R158">
        <f>E102</f>
        <v>99.2</v>
      </c>
      <c r="S158">
        <f>H102</f>
        <v>1330</v>
      </c>
      <c r="T158">
        <f>K102</f>
        <v>2659</v>
      </c>
      <c r="U158">
        <f>N102</f>
        <v>4342.5</v>
      </c>
    </row>
    <row r="171" spans="17:21" x14ac:dyDescent="0.25">
      <c r="R171">
        <v>500</v>
      </c>
      <c r="S171">
        <v>5000</v>
      </c>
      <c r="T171">
        <v>50000</v>
      </c>
      <c r="U171">
        <v>500000</v>
      </c>
    </row>
    <row r="172" spans="17:21" x14ac:dyDescent="0.25">
      <c r="Q172" t="s">
        <v>18</v>
      </c>
      <c r="R172">
        <f>D68</f>
        <v>4443.1000000000004</v>
      </c>
      <c r="S172">
        <f>G68</f>
        <v>9529</v>
      </c>
      <c r="T172">
        <f>J68</f>
        <v>59886</v>
      </c>
      <c r="U172">
        <f>M68</f>
        <v>603905.19999999995</v>
      </c>
    </row>
    <row r="173" spans="17:21" x14ac:dyDescent="0.25">
      <c r="Q173" t="s">
        <v>20</v>
      </c>
      <c r="R173">
        <v>1839.9</v>
      </c>
      <c r="S173">
        <v>3066.6</v>
      </c>
      <c r="T173">
        <v>11169.5</v>
      </c>
      <c r="U173">
        <v>122032.2</v>
      </c>
    </row>
    <row r="174" spans="17:21" x14ac:dyDescent="0.25">
      <c r="Q174" t="s">
        <v>33</v>
      </c>
      <c r="R174">
        <f>R172-R173</f>
        <v>2603.2000000000003</v>
      </c>
      <c r="S174">
        <f t="shared" ref="S174:U174" si="149">S172-S173</f>
        <v>6462.4</v>
      </c>
      <c r="T174">
        <f t="shared" si="149"/>
        <v>48716.5</v>
      </c>
      <c r="U174">
        <f t="shared" si="149"/>
        <v>481872.99999999994</v>
      </c>
    </row>
    <row r="175" spans="17:21" x14ac:dyDescent="0.25">
      <c r="Q175" t="s">
        <v>32</v>
      </c>
      <c r="R175">
        <f>100*R174/R172</f>
        <v>58.589723391325876</v>
      </c>
      <c r="S175">
        <f t="shared" ref="S175:U175" si="150">100*S174/S172</f>
        <v>67.818239059712454</v>
      </c>
      <c r="T175">
        <f t="shared" si="150"/>
        <v>81.348729252245931</v>
      </c>
      <c r="U175">
        <f t="shared" si="150"/>
        <v>79.79282178726065</v>
      </c>
    </row>
  </sheetData>
  <mergeCells count="30">
    <mergeCell ref="C4:N4"/>
    <mergeCell ref="I5:K5"/>
    <mergeCell ref="L5:N5"/>
    <mergeCell ref="C21:N21"/>
    <mergeCell ref="C22:E22"/>
    <mergeCell ref="F22:H22"/>
    <mergeCell ref="I22:K22"/>
    <mergeCell ref="L22:N22"/>
    <mergeCell ref="C5:E5"/>
    <mergeCell ref="F5:H5"/>
    <mergeCell ref="C73:E73"/>
    <mergeCell ref="F73:H73"/>
    <mergeCell ref="I73:K73"/>
    <mergeCell ref="L73:N73"/>
    <mergeCell ref="C38:N38"/>
    <mergeCell ref="C39:E39"/>
    <mergeCell ref="F39:H39"/>
    <mergeCell ref="I39:K39"/>
    <mergeCell ref="L39:N39"/>
    <mergeCell ref="C55:N55"/>
    <mergeCell ref="C56:E56"/>
    <mergeCell ref="F56:H56"/>
    <mergeCell ref="I56:K56"/>
    <mergeCell ref="L56:N56"/>
    <mergeCell ref="C72:N72"/>
    <mergeCell ref="C89:N89"/>
    <mergeCell ref="C90:E90"/>
    <mergeCell ref="F90:H90"/>
    <mergeCell ref="I90:K90"/>
    <mergeCell ref="L90:N9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Pinheiro de Siqueira</dc:creator>
  <cp:lastModifiedBy>Pedro Pinheiro de Siqueira</cp:lastModifiedBy>
  <dcterms:created xsi:type="dcterms:W3CDTF">2022-10-20T20:09:59Z</dcterms:created>
  <dcterms:modified xsi:type="dcterms:W3CDTF">2022-10-21T02:06:55Z</dcterms:modified>
</cp:coreProperties>
</file>