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resh\python-ametek\"/>
    </mc:Choice>
  </mc:AlternateContent>
  <xr:revisionPtr revIDLastSave="0" documentId="13_ncr:1_{77B97E6E-A3F3-4960-87C9-2DD55115794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Strip" sheetId="2" r:id="rId2"/>
    <sheet name="Basic sheet" sheetId="3" r:id="rId3"/>
  </sheets>
  <definedNames>
    <definedName name="_xlnm._FilterDatabase" localSheetId="0" hidden="1">data!$A$1:$O$18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M18" i="1"/>
  <c r="N18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J18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2" i="1"/>
  <c r="J5" i="1" l="1"/>
  <c r="J12" i="1"/>
  <c r="J10" i="1"/>
  <c r="J9" i="1"/>
  <c r="J16" i="1"/>
  <c r="J8" i="1"/>
  <c r="J2" i="1"/>
  <c r="J15" i="1"/>
  <c r="J14" i="1"/>
  <c r="J13" i="1"/>
  <c r="J7" i="1"/>
  <c r="J6" i="1"/>
  <c r="J17" i="1"/>
  <c r="J11" i="1"/>
  <c r="J4" i="1"/>
  <c r="J3" i="1"/>
</calcChain>
</file>

<file path=xl/sharedStrings.xml><?xml version="1.0" encoding="utf-8"?>
<sst xmlns="http://schemas.openxmlformats.org/spreadsheetml/2006/main" count="186" uniqueCount="76">
  <si>
    <t>PART NUMBER</t>
  </si>
  <si>
    <t>100546G</t>
  </si>
  <si>
    <t>102489D</t>
  </si>
  <si>
    <t>102106E</t>
  </si>
  <si>
    <t>100644J</t>
  </si>
  <si>
    <t>104122A</t>
  </si>
  <si>
    <t>100429F</t>
  </si>
  <si>
    <t>CUSTOMER</t>
  </si>
  <si>
    <t>ALLOY</t>
  </si>
  <si>
    <t>PART THICKNESS (in)</t>
  </si>
  <si>
    <t>PART WIDTH (in)</t>
  </si>
  <si>
    <t>ZEMIC</t>
  </si>
  <si>
    <t>EVANOHM R</t>
  </si>
  <si>
    <t>VERIFLO</t>
  </si>
  <si>
    <t>HAVAR</t>
  </si>
  <si>
    <t>SENIOR OPERATIONS</t>
  </si>
  <si>
    <t>TI-GR 2</t>
  </si>
  <si>
    <t>ST.JUDE MEDICAL MAVEN</t>
  </si>
  <si>
    <t>VISHAY SA</t>
  </si>
  <si>
    <t>CAMRY</t>
  </si>
  <si>
    <t>HBK</t>
  </si>
  <si>
    <t>CONSTANTAN</t>
  </si>
  <si>
    <t>KLESK METAL STAMPING</t>
  </si>
  <si>
    <t>IRCA</t>
  </si>
  <si>
    <t>HPM 600</t>
  </si>
  <si>
    <t>ENERGY SCIENCES</t>
  </si>
  <si>
    <t>TI-GR 1</t>
  </si>
  <si>
    <t>PALL AEROPOWER</t>
  </si>
  <si>
    <t>SS 17-7</t>
  </si>
  <si>
    <t>VACCO</t>
  </si>
  <si>
    <t>INDUSTRIAL SUPPLIERS</t>
  </si>
  <si>
    <t>STRAINTEC</t>
  </si>
  <si>
    <t>Total Shipped (20-22)</t>
  </si>
  <si>
    <t>Total shipped /month</t>
  </si>
  <si>
    <t>CoPQ/month</t>
  </si>
  <si>
    <t>COPQ 2022</t>
  </si>
  <si>
    <t>Total shipped 2022</t>
  </si>
  <si>
    <t>CoPQ %/total sales (2022)</t>
  </si>
  <si>
    <t>CoPQ %/total sales (Normalized)</t>
  </si>
  <si>
    <t>MEIER TOOL &amp; ENGINEERING</t>
  </si>
  <si>
    <t>Responsible Op</t>
  </si>
  <si>
    <t>Foil Mill (Foil Cleaner - IVEC)</t>
  </si>
  <si>
    <t>Defect Category</t>
  </si>
  <si>
    <t>Process Defect, Order Shortage</t>
  </si>
  <si>
    <t>12 Mills</t>
  </si>
  <si>
    <t>Shape,Surface Qual</t>
  </si>
  <si>
    <t>12 Mills, Lewis Clean</t>
  </si>
  <si>
    <t>Mechanical Distortion</t>
  </si>
  <si>
    <t>Lewis Clean, 76 Slit</t>
  </si>
  <si>
    <t>Foil Mills</t>
  </si>
  <si>
    <t>Process Defect, Surface Qual</t>
  </si>
  <si>
    <t>Order Shortage</t>
  </si>
  <si>
    <t>Comments</t>
  </si>
  <si>
    <t>Documentation Error, Process Defect</t>
  </si>
  <si>
    <t>2 Events</t>
  </si>
  <si>
    <t>1 Event</t>
  </si>
  <si>
    <t>Quality Issues</t>
  </si>
  <si>
    <t>12 Mill</t>
  </si>
  <si>
    <t>Multiple reasons and ops</t>
  </si>
  <si>
    <t>Order Shortage,Mech. Distortion</t>
  </si>
  <si>
    <t>Mech. Distortion, Surface Qual</t>
  </si>
  <si>
    <t>12 Mill #1, Lewis Clean</t>
  </si>
  <si>
    <t>12 Mill #1, 189 Slit</t>
  </si>
  <si>
    <t>Process Defect</t>
  </si>
  <si>
    <t>Z-high, Prod. Contr.</t>
  </si>
  <si>
    <t>Surface Quality</t>
  </si>
  <si>
    <t>Foil Cleaner - IVEC</t>
  </si>
  <si>
    <t>Flatness</t>
  </si>
  <si>
    <t>Flatness,Creases</t>
  </si>
  <si>
    <t>Clean - Lewis</t>
  </si>
  <si>
    <t>Operator error at mill?</t>
  </si>
  <si>
    <t>Op dropped a cut and said nothing?</t>
  </si>
  <si>
    <t xml:space="preserve">Need to account for breakage, alternate parts? </t>
  </si>
  <si>
    <t>Most recently done well, why?</t>
  </si>
  <si>
    <t>Value might be inflated</t>
  </si>
  <si>
    <t>Orders/observations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</si>
</sst>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44" fontId="0" fillId="0" borderId="0" xfId="0" applyNumberFormat="1"/>
    <xf numFmtId="0" fontId="0" fillId="33" borderId="0" xfId="0" applyFill="1" applyAlignment="1">
      <alignment horizontal="left"/>
    </xf>
    <xf numFmtId="9" fontId="0" fillId="34" borderId="0" xfId="42" applyFont="1" applyFill="1"/>
    <xf numFmtId="44" fontId="0" fillId="0" borderId="0" xfId="0" applyNumberFormat="1" applyAlignment="1">
      <alignment horizontal="left"/>
    </xf>
    <xf numFmtId="0" fontId="0" fillId="35" borderId="0" xfId="0" applyFill="1" applyAlignment="1">
      <alignment horizontal="left"/>
    </xf>
    <xf numFmtId="9" fontId="0" fillId="36" borderId="0" xfId="42" applyFon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9" borderId="0" xfId="0" applyFill="1" applyAlignment="1">
      <alignment horizontal="left"/>
    </xf>
    <xf numFmtId="9" fontId="0" fillId="39" borderId="0" xfId="42" applyFont="1" applyFill="1"/>
    <xf numFmtId="44" fontId="0" fillId="39" borderId="0" xfId="0" applyNumberFormat="1" applyFill="1" applyAlignment="1">
      <alignment horizontal="left"/>
    </xf>
    <xf numFmtId="44" fontId="0" fillId="39" borderId="0" xfId="0" applyNumberFormat="1" applyFill="1"/>
    <xf numFmtId="0" fontId="0" fillId="39" borderId="0" xfId="0" applyFill="1"/>
    <xf numFmtId="0" fontId="0" fillId="0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8"/>
  <sheetViews>
    <sheetView workbookViewId="0">
      <selection sqref="A1:XFD18"/>
    </sheetView>
  </sheetViews>
  <sheetFormatPr defaultRowHeight="15" x14ac:dyDescent="0.25"/>
  <cols>
    <col min="1" max="1" width="13.5703125" bestFit="1" customWidth="1"/>
    <col min="2" max="2" width="8" customWidth="1"/>
    <col min="3" max="3" width="6.7109375" customWidth="1"/>
    <col min="4" max="4" width="13.85546875" bestFit="1" customWidth="1"/>
    <col min="5" max="5" width="17.140625" customWidth="1"/>
    <col min="6" max="6" width="19.7109375" customWidth="1"/>
    <col min="7" max="8" width="19.85546875" customWidth="1"/>
    <col min="9" max="9" width="13" customWidth="1"/>
    <col min="10" max="10" width="14.28515625" customWidth="1"/>
    <col min="11" max="11" width="12.85546875" style="2" customWidth="1"/>
    <col min="12" max="12" width="17.7109375" style="2" customWidth="1"/>
    <col min="13" max="13" width="13.42578125" style="5" customWidth="1"/>
    <col min="14" max="14" width="21.5703125" style="2" customWidth="1"/>
    <col min="15" max="15" width="21.5703125" style="2" bestFit="1" customWidth="1"/>
  </cols>
  <sheetData>
    <row r="1" spans="1:15" x14ac:dyDescent="0.25">
      <c r="A1" s="1" t="s">
        <v>8</v>
      </c>
      <c r="B1" s="1" t="s">
        <v>9</v>
      </c>
      <c r="C1" s="1" t="s">
        <v>10</v>
      </c>
      <c r="D1" s="1" t="s">
        <v>0</v>
      </c>
      <c r="E1" s="1" t="s">
        <v>7</v>
      </c>
      <c r="F1" s="1" t="s">
        <v>42</v>
      </c>
      <c r="G1" s="1" t="s">
        <v>40</v>
      </c>
      <c r="H1" s="1" t="s">
        <v>52</v>
      </c>
      <c r="I1" s="3" t="s">
        <v>37</v>
      </c>
      <c r="J1" s="6" t="s">
        <v>38</v>
      </c>
      <c r="K1" s="5" t="s">
        <v>35</v>
      </c>
      <c r="L1" s="2" t="s">
        <v>36</v>
      </c>
      <c r="M1" s="5" t="s">
        <v>34</v>
      </c>
      <c r="N1" s="2" t="s">
        <v>33</v>
      </c>
      <c r="O1" s="2" t="s">
        <v>32</v>
      </c>
    </row>
    <row r="2" spans="1:15" hidden="1" x14ac:dyDescent="0.25">
      <c r="A2" s="1" t="s">
        <v>12</v>
      </c>
      <c r="B2" s="1">
        <v>1.4999999999999999E-4</v>
      </c>
      <c r="C2" s="1">
        <v>4</v>
      </c>
      <c r="D2" s="1" t="s">
        <v>1</v>
      </c>
      <c r="E2" s="1" t="s">
        <v>11</v>
      </c>
      <c r="F2" s="1" t="s">
        <v>43</v>
      </c>
      <c r="G2" s="1" t="s">
        <v>41</v>
      </c>
      <c r="H2" s="1"/>
      <c r="I2" s="4">
        <f t="shared" ref="I2:I18" si="0">K2/L2</f>
        <v>8.7913992009696101E-2</v>
      </c>
      <c r="J2" s="7">
        <f t="shared" ref="J2:J18" si="1">IFERROR(M2/N2,"")</f>
        <v>0.2269691450075596</v>
      </c>
      <c r="K2" s="5">
        <v>121424.52</v>
      </c>
      <c r="L2" s="2">
        <v>1381174</v>
      </c>
      <c r="M2" s="5">
        <f t="shared" ref="M2:M18" si="2">K2/9</f>
        <v>13491.613333333335</v>
      </c>
      <c r="N2" s="2">
        <f t="shared" ref="N2:N18" si="3">O2/33</f>
        <v>59442.499696969702</v>
      </c>
      <c r="O2" s="2">
        <v>1961602.4900000002</v>
      </c>
    </row>
    <row r="3" spans="1:15" x14ac:dyDescent="0.25">
      <c r="A3" s="1" t="s">
        <v>14</v>
      </c>
      <c r="B3" s="1">
        <v>4.0000000000000001E-3</v>
      </c>
      <c r="C3" s="1">
        <v>1.5</v>
      </c>
      <c r="D3" s="9">
        <v>100080</v>
      </c>
      <c r="E3" s="9" t="s">
        <v>13</v>
      </c>
      <c r="F3" s="1" t="s">
        <v>43</v>
      </c>
      <c r="G3" s="1" t="s">
        <v>44</v>
      </c>
      <c r="H3" s="1" t="s">
        <v>71</v>
      </c>
      <c r="I3" s="4">
        <f t="shared" si="0"/>
        <v>0.13700062606302132</v>
      </c>
      <c r="J3" s="7">
        <f t="shared" si="1"/>
        <v>8.0027412586048993E-2</v>
      </c>
      <c r="K3" s="5">
        <v>77246.570000000007</v>
      </c>
      <c r="L3" s="2">
        <v>563841</v>
      </c>
      <c r="M3" s="5">
        <f t="shared" si="2"/>
        <v>8582.9522222222222</v>
      </c>
      <c r="N3" s="2">
        <f t="shared" si="3"/>
        <v>107250.15272727273</v>
      </c>
      <c r="O3" s="2">
        <v>3539255.04</v>
      </c>
    </row>
    <row r="4" spans="1:15" x14ac:dyDescent="0.25">
      <c r="A4" s="1" t="s">
        <v>16</v>
      </c>
      <c r="B4" s="1">
        <v>2.3749999999999999E-3</v>
      </c>
      <c r="C4" s="1">
        <v>3.5</v>
      </c>
      <c r="D4" s="9">
        <v>100245</v>
      </c>
      <c r="E4" s="9" t="s">
        <v>15</v>
      </c>
      <c r="F4" s="1" t="s">
        <v>45</v>
      </c>
      <c r="G4" s="1" t="s">
        <v>46</v>
      </c>
      <c r="H4" s="1" t="s">
        <v>70</v>
      </c>
      <c r="I4" s="4">
        <f t="shared" si="0"/>
        <v>0.17916980709913538</v>
      </c>
      <c r="J4" s="7">
        <f t="shared" si="1"/>
        <v>9.0284662712734193E-2</v>
      </c>
      <c r="K4" s="5">
        <v>56054.17</v>
      </c>
      <c r="L4" s="2">
        <v>312855</v>
      </c>
      <c r="M4" s="5">
        <f t="shared" si="2"/>
        <v>6228.2411111111105</v>
      </c>
      <c r="N4" s="2">
        <f t="shared" si="3"/>
        <v>68984.486666666679</v>
      </c>
      <c r="O4" s="2">
        <v>2276488.0600000005</v>
      </c>
    </row>
    <row r="5" spans="1:15" x14ac:dyDescent="0.25">
      <c r="A5" s="1" t="s">
        <v>16</v>
      </c>
      <c r="B5" s="1">
        <v>5.0000000000000001E-4</v>
      </c>
      <c r="C5" s="1">
        <v>3.25</v>
      </c>
      <c r="D5" s="9">
        <v>102852</v>
      </c>
      <c r="E5" s="9" t="s">
        <v>17</v>
      </c>
      <c r="F5" s="1" t="s">
        <v>47</v>
      </c>
      <c r="G5" s="1" t="s">
        <v>48</v>
      </c>
      <c r="H5" s="1" t="s">
        <v>73</v>
      </c>
      <c r="I5" s="4">
        <f t="shared" si="0"/>
        <v>0.25284447894624812</v>
      </c>
      <c r="J5" s="7">
        <f t="shared" si="1"/>
        <v>0.15665471550953275</v>
      </c>
      <c r="K5" s="5">
        <v>40387.86</v>
      </c>
      <c r="L5" s="2">
        <v>159734</v>
      </c>
      <c r="M5" s="5">
        <f t="shared" si="2"/>
        <v>4487.54</v>
      </c>
      <c r="N5" s="2">
        <f t="shared" si="3"/>
        <v>28646.057575757586</v>
      </c>
      <c r="O5" s="2">
        <v>945319.90000000037</v>
      </c>
    </row>
    <row r="6" spans="1:15" hidden="1" x14ac:dyDescent="0.25">
      <c r="A6" s="1" t="s">
        <v>12</v>
      </c>
      <c r="B6" s="1">
        <v>1.4999999999999999E-4</v>
      </c>
      <c r="C6" s="1">
        <v>4.03</v>
      </c>
      <c r="D6" s="1" t="s">
        <v>2</v>
      </c>
      <c r="E6" s="1" t="s">
        <v>18</v>
      </c>
      <c r="F6" s="1" t="s">
        <v>50</v>
      </c>
      <c r="G6" s="1" t="s">
        <v>49</v>
      </c>
      <c r="H6" s="1"/>
      <c r="I6" s="4">
        <f t="shared" si="0"/>
        <v>0.20083167046035677</v>
      </c>
      <c r="J6" s="7">
        <f t="shared" si="1"/>
        <v>0.53527133506272873</v>
      </c>
      <c r="K6" s="5">
        <v>40056.68</v>
      </c>
      <c r="L6" s="2">
        <v>199454</v>
      </c>
      <c r="M6" s="5">
        <f t="shared" si="2"/>
        <v>4450.7422222222222</v>
      </c>
      <c r="N6" s="2">
        <f t="shared" si="3"/>
        <v>8314.9272727272746</v>
      </c>
      <c r="O6" s="2">
        <v>274392.60000000003</v>
      </c>
    </row>
    <row r="7" spans="1:15" hidden="1" x14ac:dyDescent="0.25">
      <c r="A7" s="1" t="s">
        <v>12</v>
      </c>
      <c r="B7" s="1">
        <v>2.0000000000000001E-4</v>
      </c>
      <c r="C7" s="1">
        <v>4</v>
      </c>
      <c r="D7" s="1" t="s">
        <v>3</v>
      </c>
      <c r="E7" s="1" t="s">
        <v>19</v>
      </c>
      <c r="F7" s="1" t="s">
        <v>51</v>
      </c>
      <c r="G7" s="1" t="s">
        <v>49</v>
      </c>
      <c r="H7" s="1" t="s">
        <v>55</v>
      </c>
      <c r="I7" s="4">
        <f t="shared" si="0"/>
        <v>0.38636875137634885</v>
      </c>
      <c r="J7" s="7">
        <f t="shared" si="1"/>
        <v>0.70833647138100531</v>
      </c>
      <c r="K7" s="5">
        <v>35090.01</v>
      </c>
      <c r="L7" s="2">
        <v>90820</v>
      </c>
      <c r="M7" s="5">
        <f t="shared" si="2"/>
        <v>3898.8900000000003</v>
      </c>
      <c r="N7" s="2">
        <f t="shared" si="3"/>
        <v>5504.2909090909088</v>
      </c>
      <c r="O7" s="2">
        <v>181641.60000000001</v>
      </c>
    </row>
    <row r="8" spans="1:15" hidden="1" x14ac:dyDescent="0.25">
      <c r="A8" s="1" t="s">
        <v>21</v>
      </c>
      <c r="B8" s="1">
        <v>2.0000000000000001E-4</v>
      </c>
      <c r="C8" s="1">
        <v>4</v>
      </c>
      <c r="D8" s="1" t="s">
        <v>4</v>
      </c>
      <c r="E8" s="1" t="s">
        <v>20</v>
      </c>
      <c r="F8" s="1" t="s">
        <v>53</v>
      </c>
      <c r="G8" s="1" t="s">
        <v>49</v>
      </c>
      <c r="H8" s="1" t="s">
        <v>54</v>
      </c>
      <c r="I8" s="4">
        <f t="shared" si="0"/>
        <v>1.3899059509630785</v>
      </c>
      <c r="J8" s="7">
        <f t="shared" si="1"/>
        <v>5.096279959916548</v>
      </c>
      <c r="K8" s="5">
        <v>33842.82</v>
      </c>
      <c r="L8" s="2">
        <v>24349</v>
      </c>
      <c r="M8" s="5">
        <f t="shared" si="2"/>
        <v>3760.3133333333335</v>
      </c>
      <c r="N8" s="2">
        <f t="shared" si="3"/>
        <v>737.85454545454547</v>
      </c>
      <c r="O8" s="2">
        <v>24349.200000000001</v>
      </c>
    </row>
    <row r="9" spans="1:15" x14ac:dyDescent="0.25">
      <c r="A9" s="1" t="s">
        <v>14</v>
      </c>
      <c r="B9" s="1">
        <v>5.0000000000000001E-4</v>
      </c>
      <c r="C9" s="1">
        <v>3.25</v>
      </c>
      <c r="D9" s="9">
        <v>101567</v>
      </c>
      <c r="E9" s="9" t="s">
        <v>22</v>
      </c>
      <c r="F9" s="1" t="s">
        <v>56</v>
      </c>
      <c r="G9" s="1" t="s">
        <v>57</v>
      </c>
      <c r="H9" s="1" t="s">
        <v>58</v>
      </c>
      <c r="I9" s="4">
        <f t="shared" si="0"/>
        <v>0.64169966380276422</v>
      </c>
      <c r="J9" s="7">
        <f t="shared" si="1"/>
        <v>0.31326598807480383</v>
      </c>
      <c r="K9" s="5">
        <v>20613.96</v>
      </c>
      <c r="L9" s="2">
        <v>32124</v>
      </c>
      <c r="M9" s="5">
        <f t="shared" si="2"/>
        <v>2290.44</v>
      </c>
      <c r="N9" s="2">
        <f t="shared" si="3"/>
        <v>7311.4863636363643</v>
      </c>
      <c r="O9" s="2">
        <v>241279.05000000002</v>
      </c>
    </row>
    <row r="10" spans="1:15" s="14" customFormat="1" x14ac:dyDescent="0.25">
      <c r="A10" s="10" t="s">
        <v>24</v>
      </c>
      <c r="B10" s="10">
        <v>5.0000000000000001E-4</v>
      </c>
      <c r="C10" s="10">
        <v>12</v>
      </c>
      <c r="D10" s="10">
        <v>103073</v>
      </c>
      <c r="E10" s="10" t="s">
        <v>23</v>
      </c>
      <c r="F10" s="10" t="s">
        <v>59</v>
      </c>
      <c r="G10" s="10" t="s">
        <v>61</v>
      </c>
      <c r="H10" s="10" t="s">
        <v>72</v>
      </c>
      <c r="I10" s="11">
        <f t="shared" si="0"/>
        <v>2.3665388148828663</v>
      </c>
      <c r="J10" s="11">
        <f t="shared" si="1"/>
        <v>1.7281692725361415</v>
      </c>
      <c r="K10" s="12">
        <v>20607.82</v>
      </c>
      <c r="L10" s="13">
        <v>8708</v>
      </c>
      <c r="M10" s="12">
        <f t="shared" si="2"/>
        <v>2289.7577777777778</v>
      </c>
      <c r="N10" s="13">
        <f t="shared" si="3"/>
        <v>1324.9615151515152</v>
      </c>
      <c r="O10" s="13">
        <v>43723.73</v>
      </c>
    </row>
    <row r="11" spans="1:15" x14ac:dyDescent="0.25">
      <c r="A11" s="1" t="s">
        <v>26</v>
      </c>
      <c r="B11" s="1">
        <v>2.9500000000000001E-4</v>
      </c>
      <c r="C11" s="1">
        <v>4</v>
      </c>
      <c r="D11" s="1">
        <v>103442</v>
      </c>
      <c r="E11" s="1" t="s">
        <v>25</v>
      </c>
      <c r="F11" s="1" t="s">
        <v>60</v>
      </c>
      <c r="G11" s="1" t="s">
        <v>62</v>
      </c>
      <c r="H11" s="8" t="s">
        <v>74</v>
      </c>
      <c r="I11" s="4">
        <f t="shared" si="0"/>
        <v>0.51048693456302152</v>
      </c>
      <c r="J11" s="7">
        <f t="shared" si="1"/>
        <v>0.32933610249210132</v>
      </c>
      <c r="K11" s="5">
        <v>18598.060000000001</v>
      </c>
      <c r="L11" s="2">
        <v>36432</v>
      </c>
      <c r="M11" s="5">
        <f t="shared" si="2"/>
        <v>2066.4511111111115</v>
      </c>
      <c r="N11" s="2">
        <f t="shared" si="3"/>
        <v>6274.5963636363631</v>
      </c>
      <c r="O11" s="2">
        <v>207061.68</v>
      </c>
    </row>
    <row r="12" spans="1:15" hidden="1" x14ac:dyDescent="0.25">
      <c r="A12" s="1" t="s">
        <v>12</v>
      </c>
      <c r="B12" s="1">
        <v>1E-4</v>
      </c>
      <c r="C12" s="1">
        <v>4</v>
      </c>
      <c r="D12" s="1" t="s">
        <v>5</v>
      </c>
      <c r="E12" s="1" t="s">
        <v>11</v>
      </c>
      <c r="F12" s="1" t="s">
        <v>63</v>
      </c>
      <c r="G12" s="1" t="s">
        <v>49</v>
      </c>
      <c r="H12" s="1" t="s">
        <v>55</v>
      </c>
      <c r="I12" s="4">
        <f t="shared" si="0"/>
        <v>0.44480744714117337</v>
      </c>
      <c r="J12" s="7">
        <f t="shared" si="1"/>
        <v>0.37230357273592507</v>
      </c>
      <c r="K12" s="5">
        <v>18491.98</v>
      </c>
      <c r="L12" s="2">
        <v>41573</v>
      </c>
      <c r="M12" s="5">
        <f t="shared" si="2"/>
        <v>2054.6644444444446</v>
      </c>
      <c r="N12" s="2">
        <f t="shared" si="3"/>
        <v>5518.787878787879</v>
      </c>
      <c r="O12" s="2">
        <v>182120</v>
      </c>
    </row>
    <row r="13" spans="1:15" x14ac:dyDescent="0.25">
      <c r="A13" s="1" t="s">
        <v>28</v>
      </c>
      <c r="B13" s="1">
        <v>3.7499999999999999E-2</v>
      </c>
      <c r="C13" s="1">
        <v>5.25</v>
      </c>
      <c r="D13" s="1">
        <v>101510</v>
      </c>
      <c r="E13" s="1" t="s">
        <v>27</v>
      </c>
      <c r="F13" s="1" t="s">
        <v>67</v>
      </c>
      <c r="G13" s="1" t="s">
        <v>64</v>
      </c>
      <c r="H13" s="1" t="s">
        <v>55</v>
      </c>
      <c r="I13" s="4">
        <f t="shared" si="0"/>
        <v>0.61242881849242836</v>
      </c>
      <c r="J13" s="7">
        <f t="shared" si="1"/>
        <v>0.71003197442046362</v>
      </c>
      <c r="K13" s="5">
        <v>14518.85</v>
      </c>
      <c r="L13" s="2">
        <v>23707</v>
      </c>
      <c r="M13" s="5">
        <f t="shared" si="2"/>
        <v>1613.2055555555555</v>
      </c>
      <c r="N13" s="2">
        <f t="shared" si="3"/>
        <v>2272.0181818181818</v>
      </c>
      <c r="O13" s="2">
        <v>74976.600000000006</v>
      </c>
    </row>
    <row r="14" spans="1:15" x14ac:dyDescent="0.25">
      <c r="A14" s="1" t="s">
        <v>24</v>
      </c>
      <c r="B14" s="1">
        <v>0.02</v>
      </c>
      <c r="C14" s="1">
        <v>12.5</v>
      </c>
      <c r="D14" s="1">
        <v>105272</v>
      </c>
      <c r="E14" s="1" t="s">
        <v>29</v>
      </c>
      <c r="F14" s="1" t="s">
        <v>65</v>
      </c>
      <c r="G14" s="8"/>
      <c r="H14" s="1" t="s">
        <v>55</v>
      </c>
      <c r="I14" s="4">
        <f t="shared" si="0"/>
        <v>0.13716118739784483</v>
      </c>
      <c r="J14" s="7">
        <f t="shared" si="1"/>
        <v>0.12023422341566363</v>
      </c>
      <c r="K14" s="5">
        <v>14014.17</v>
      </c>
      <c r="L14" s="2">
        <v>102173</v>
      </c>
      <c r="M14" s="5">
        <f t="shared" si="2"/>
        <v>1557.13</v>
      </c>
      <c r="N14" s="2">
        <f t="shared" si="3"/>
        <v>12950.805151515151</v>
      </c>
      <c r="O14" s="2">
        <v>427376.57</v>
      </c>
    </row>
    <row r="15" spans="1:15" hidden="1" x14ac:dyDescent="0.25">
      <c r="A15" s="1" t="s">
        <v>21</v>
      </c>
      <c r="B15" s="1">
        <v>1.4999999999999999E-4</v>
      </c>
      <c r="C15" s="1">
        <v>4</v>
      </c>
      <c r="D15" s="1">
        <v>105703</v>
      </c>
      <c r="E15" s="1" t="s">
        <v>20</v>
      </c>
      <c r="F15" s="1" t="s">
        <v>43</v>
      </c>
      <c r="G15" s="1" t="s">
        <v>49</v>
      </c>
      <c r="H15" s="1" t="s">
        <v>54</v>
      </c>
      <c r="I15" s="4">
        <f t="shared" si="0"/>
        <v>0.39755745450303315</v>
      </c>
      <c r="J15" s="7">
        <f t="shared" si="1"/>
        <v>0.90046189327902182</v>
      </c>
      <c r="K15" s="5">
        <v>13631.45</v>
      </c>
      <c r="L15" s="2">
        <v>34288</v>
      </c>
      <c r="M15" s="5">
        <f t="shared" si="2"/>
        <v>1514.6055555555556</v>
      </c>
      <c r="N15" s="2">
        <f t="shared" si="3"/>
        <v>1682.0318181818184</v>
      </c>
      <c r="O15" s="2">
        <v>55507.05</v>
      </c>
    </row>
    <row r="16" spans="1:15" hidden="1" x14ac:dyDescent="0.25">
      <c r="A16" s="1" t="s">
        <v>12</v>
      </c>
      <c r="B16" s="1">
        <v>1E-4</v>
      </c>
      <c r="C16" s="1">
        <v>4</v>
      </c>
      <c r="D16" s="1" t="s">
        <v>6</v>
      </c>
      <c r="E16" s="1" t="s">
        <v>30</v>
      </c>
      <c r="F16" s="1" t="s">
        <v>51</v>
      </c>
      <c r="G16" s="1" t="s">
        <v>66</v>
      </c>
      <c r="H16" s="1" t="s">
        <v>55</v>
      </c>
      <c r="I16" s="4">
        <f t="shared" si="0"/>
        <v>0.29832831673998611</v>
      </c>
      <c r="J16" s="7">
        <f t="shared" si="1"/>
        <v>0.28319011265840593</v>
      </c>
      <c r="K16" s="5">
        <v>12884.8</v>
      </c>
      <c r="L16" s="2">
        <v>43190</v>
      </c>
      <c r="M16" s="5">
        <f t="shared" si="2"/>
        <v>1431.6444444444444</v>
      </c>
      <c r="N16" s="2">
        <f t="shared" si="3"/>
        <v>5055.4181818181814</v>
      </c>
      <c r="O16" s="2">
        <v>166828.79999999999</v>
      </c>
    </row>
    <row r="17" spans="1:15" hidden="1" x14ac:dyDescent="0.25">
      <c r="A17" s="1" t="s">
        <v>21</v>
      </c>
      <c r="B17" s="1">
        <v>1.2999999999999999E-4</v>
      </c>
      <c r="C17" s="1">
        <v>4</v>
      </c>
      <c r="D17" s="1">
        <v>105700</v>
      </c>
      <c r="E17" s="1" t="s">
        <v>31</v>
      </c>
      <c r="F17" s="1" t="s">
        <v>50</v>
      </c>
      <c r="G17" s="1" t="s">
        <v>49</v>
      </c>
      <c r="H17" s="1" t="s">
        <v>54</v>
      </c>
      <c r="I17" s="4">
        <f t="shared" si="0"/>
        <v>1.0835462353801169</v>
      </c>
      <c r="J17" s="7">
        <f t="shared" si="1"/>
        <v>0.20842541710128037</v>
      </c>
      <c r="K17" s="5">
        <v>11858.33</v>
      </c>
      <c r="L17" s="2">
        <v>10944</v>
      </c>
      <c r="M17" s="5">
        <f t="shared" si="2"/>
        <v>1317.5922222222223</v>
      </c>
      <c r="N17" s="2">
        <f t="shared" si="3"/>
        <v>6321.6484848484833</v>
      </c>
      <c r="O17" s="2">
        <v>208614.39999999997</v>
      </c>
    </row>
    <row r="18" spans="1:15" x14ac:dyDescent="0.25">
      <c r="A18" t="s">
        <v>26</v>
      </c>
      <c r="B18" s="1">
        <v>1.97E-3</v>
      </c>
      <c r="C18" s="1">
        <v>6.5</v>
      </c>
      <c r="D18" s="1">
        <v>105551</v>
      </c>
      <c r="E18" t="s">
        <v>39</v>
      </c>
      <c r="F18" s="1" t="s">
        <v>68</v>
      </c>
      <c r="G18" s="1" t="s">
        <v>69</v>
      </c>
      <c r="H18" s="1" t="s">
        <v>54</v>
      </c>
      <c r="I18" s="4">
        <f t="shared" si="0"/>
        <v>5.5523325086153402E-2</v>
      </c>
      <c r="J18" s="7">
        <f t="shared" si="1"/>
        <v>6.0647747462670917E-2</v>
      </c>
      <c r="K18" s="2">
        <v>11251.460915492957</v>
      </c>
      <c r="L18" s="2">
        <v>202643.86</v>
      </c>
      <c r="M18" s="5">
        <f t="shared" si="2"/>
        <v>1250.1623239436619</v>
      </c>
      <c r="N18" s="2">
        <f t="shared" si="3"/>
        <v>20613.499696969702</v>
      </c>
      <c r="O18" s="2">
        <v>680245.49000000022</v>
      </c>
    </row>
  </sheetData>
  <autoFilter ref="A1:O18" xr:uid="{00000000-0001-0000-0000-000000000000}">
    <filterColumn colId="0">
      <filters>
        <filter val="HAVAR"/>
        <filter val="HPM 600"/>
        <filter val="SS 17-7"/>
        <filter val="TI-GR 1"/>
        <filter val="TI-GR 2"/>
      </filters>
    </filterColumn>
  </autoFilter>
  <conditionalFormatting sqref="A18:J18">
    <cfRule type="expression" dxfId="17" priority="7">
      <formula>$BI18="open"</formula>
    </cfRule>
    <cfRule type="expression" dxfId="16" priority="8">
      <formula>OR($BI18="question",$BZ18="QUESTION")</formula>
    </cfRule>
  </conditionalFormatting>
  <conditionalFormatting sqref="A18:J18">
    <cfRule type="expression" dxfId="15" priority="9">
      <formula>$BI18="need info"</formula>
    </cfRule>
    <cfRule type="expression" dxfId="14" priority="10">
      <formula>$BF18="need entry"</formula>
    </cfRule>
  </conditionalFormatting>
  <conditionalFormatting sqref="E18">
    <cfRule type="expression" dxfId="13" priority="1">
      <formula>$BI18="open"</formula>
    </cfRule>
    <cfRule type="expression" dxfId="12" priority="2">
      <formula>OR($BI18="question",$BZ18="QUESTION")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CA21-6AFF-486D-84B0-DD435378C1D8}">
  <dimension ref="A1:O10"/>
  <sheetViews>
    <sheetView tabSelected="1" workbookViewId="0">
      <selection activeCell="H2" sqref="H2"/>
    </sheetView>
  </sheetViews>
  <sheetFormatPr defaultRowHeight="15" x14ac:dyDescent="0.25"/>
  <cols>
    <col min="1" max="1" width="8.5703125" bestFit="1" customWidth="1"/>
    <col min="2" max="2" width="9.28515625" customWidth="1"/>
    <col min="3" max="3" width="7.5703125" customWidth="1"/>
    <col min="4" max="4" width="9" customWidth="1"/>
    <col min="5" max="5" width="26.5703125" bestFit="1" customWidth="1"/>
    <col min="6" max="6" width="30.42578125" bestFit="1" customWidth="1"/>
    <col min="7" max="7" width="21" bestFit="1" customWidth="1"/>
    <col min="8" max="8" width="33" customWidth="1"/>
    <col min="9" max="9" width="24" bestFit="1" customWidth="1"/>
    <col min="10" max="10" width="30.5703125" bestFit="1" customWidth="1"/>
    <col min="11" max="11" width="12" bestFit="1" customWidth="1"/>
    <col min="12" max="12" width="19.140625" bestFit="1" customWidth="1"/>
    <col min="13" max="13" width="14.140625" bestFit="1" customWidth="1"/>
    <col min="14" max="14" width="22" bestFit="1" customWidth="1"/>
    <col min="15" max="15" width="21.5703125" bestFit="1" customWidth="1"/>
  </cols>
  <sheetData>
    <row r="1" spans="1:15" x14ac:dyDescent="0.25">
      <c r="A1" s="1" t="s">
        <v>8</v>
      </c>
      <c r="B1" s="1" t="s">
        <v>9</v>
      </c>
      <c r="C1" s="1" t="s">
        <v>10</v>
      </c>
      <c r="D1" s="1" t="s">
        <v>0</v>
      </c>
      <c r="E1" s="1" t="s">
        <v>7</v>
      </c>
      <c r="F1" s="1" t="s">
        <v>42</v>
      </c>
      <c r="G1" s="1" t="s">
        <v>40</v>
      </c>
      <c r="H1" s="1" t="s">
        <v>52</v>
      </c>
      <c r="I1" s="3" t="s">
        <v>37</v>
      </c>
      <c r="J1" s="6" t="s">
        <v>38</v>
      </c>
      <c r="K1" s="5" t="s">
        <v>35</v>
      </c>
      <c r="L1" s="2" t="s">
        <v>36</v>
      </c>
      <c r="M1" s="5" t="s">
        <v>34</v>
      </c>
      <c r="N1" s="2" t="s">
        <v>33</v>
      </c>
      <c r="O1" s="2" t="s">
        <v>32</v>
      </c>
    </row>
    <row r="2" spans="1:15" x14ac:dyDescent="0.25">
      <c r="A2" s="1" t="s">
        <v>14</v>
      </c>
      <c r="B2" s="1">
        <v>4.0000000000000001E-3</v>
      </c>
      <c r="C2" s="1">
        <v>1.5</v>
      </c>
      <c r="D2" s="9">
        <v>100080</v>
      </c>
      <c r="E2" s="9" t="s">
        <v>13</v>
      </c>
      <c r="F2" s="1" t="s">
        <v>43</v>
      </c>
      <c r="G2" s="1" t="s">
        <v>44</v>
      </c>
      <c r="H2" s="1" t="s">
        <v>71</v>
      </c>
      <c r="I2" s="4">
        <v>0.13700062606302132</v>
      </c>
      <c r="J2" s="7">
        <v>8.0027412586048993E-2</v>
      </c>
      <c r="K2" s="5">
        <v>77246.570000000007</v>
      </c>
      <c r="L2" s="2">
        <v>563841</v>
      </c>
      <c r="M2" s="5">
        <v>8582.9522222222222</v>
      </c>
      <c r="N2" s="2">
        <v>107250.15272727273</v>
      </c>
      <c r="O2" s="2">
        <v>3539255.04</v>
      </c>
    </row>
    <row r="3" spans="1:15" x14ac:dyDescent="0.25">
      <c r="A3" s="1" t="s">
        <v>16</v>
      </c>
      <c r="B3" s="1">
        <v>2.3749999999999999E-3</v>
      </c>
      <c r="C3" s="1">
        <v>3.5</v>
      </c>
      <c r="D3" s="9">
        <v>100245</v>
      </c>
      <c r="E3" s="9" t="s">
        <v>15</v>
      </c>
      <c r="F3" s="1" t="s">
        <v>45</v>
      </c>
      <c r="G3" s="1" t="s">
        <v>46</v>
      </c>
      <c r="H3" s="1" t="s">
        <v>70</v>
      </c>
      <c r="I3" s="4">
        <v>0.17916980709913538</v>
      </c>
      <c r="J3" s="7">
        <v>9.0284662712734193E-2</v>
      </c>
      <c r="K3" s="5">
        <v>56054.17</v>
      </c>
      <c r="L3" s="2">
        <v>312855</v>
      </c>
      <c r="M3" s="5">
        <v>6228.2411111111105</v>
      </c>
      <c r="N3" s="2">
        <v>68984.486666666679</v>
      </c>
      <c r="O3" s="2">
        <v>2276488.0600000005</v>
      </c>
    </row>
    <row r="4" spans="1:15" x14ac:dyDescent="0.25">
      <c r="A4" s="1" t="s">
        <v>16</v>
      </c>
      <c r="B4" s="1">
        <v>5.0000000000000001E-4</v>
      </c>
      <c r="C4" s="1">
        <v>3.25</v>
      </c>
      <c r="D4" s="9">
        <v>102852</v>
      </c>
      <c r="E4" s="9" t="s">
        <v>17</v>
      </c>
      <c r="F4" s="1" t="s">
        <v>47</v>
      </c>
      <c r="G4" s="1" t="s">
        <v>48</v>
      </c>
      <c r="H4" s="1" t="s">
        <v>73</v>
      </c>
      <c r="I4" s="4">
        <v>0.25284447894624812</v>
      </c>
      <c r="J4" s="7">
        <v>0.15665471550953275</v>
      </c>
      <c r="K4" s="5">
        <v>40387.86</v>
      </c>
      <c r="L4" s="2">
        <v>159734</v>
      </c>
      <c r="M4" s="5">
        <v>4487.54</v>
      </c>
      <c r="N4" s="2">
        <v>28646.057575757586</v>
      </c>
      <c r="O4" s="2">
        <v>945319.90000000037</v>
      </c>
    </row>
    <row r="5" spans="1:15" x14ac:dyDescent="0.25">
      <c r="A5" s="1" t="s">
        <v>14</v>
      </c>
      <c r="B5" s="1">
        <v>5.0000000000000001E-4</v>
      </c>
      <c r="C5" s="1">
        <v>3.25</v>
      </c>
      <c r="D5" s="9">
        <v>101567</v>
      </c>
      <c r="E5" s="9" t="s">
        <v>22</v>
      </c>
      <c r="F5" s="1" t="s">
        <v>56</v>
      </c>
      <c r="G5" s="1" t="s">
        <v>57</v>
      </c>
      <c r="H5" s="1" t="s">
        <v>58</v>
      </c>
      <c r="I5" s="4">
        <v>0.64169966380276422</v>
      </c>
      <c r="J5" s="7">
        <v>0.31326598807480383</v>
      </c>
      <c r="K5" s="5">
        <v>20613.96</v>
      </c>
      <c r="L5" s="2">
        <v>32124</v>
      </c>
      <c r="M5" s="5">
        <v>2290.44</v>
      </c>
      <c r="N5" s="2">
        <v>7311.4863636363643</v>
      </c>
      <c r="O5" s="2">
        <v>241279.05000000002</v>
      </c>
    </row>
    <row r="6" spans="1:15" s="14" customFormat="1" x14ac:dyDescent="0.25">
      <c r="A6" s="10" t="s">
        <v>24</v>
      </c>
      <c r="B6" s="10">
        <v>5.0000000000000001E-4</v>
      </c>
      <c r="C6" s="10">
        <v>12</v>
      </c>
      <c r="D6" s="10">
        <v>103073</v>
      </c>
      <c r="E6" s="10" t="s">
        <v>23</v>
      </c>
      <c r="F6" s="10" t="s">
        <v>59</v>
      </c>
      <c r="G6" s="10" t="s">
        <v>61</v>
      </c>
      <c r="H6" s="10" t="s">
        <v>72</v>
      </c>
      <c r="I6" s="11">
        <v>2.3665388148828663</v>
      </c>
      <c r="J6" s="11">
        <v>1.7281692725361415</v>
      </c>
      <c r="K6" s="12">
        <v>20607.82</v>
      </c>
      <c r="L6" s="13">
        <v>8708</v>
      </c>
      <c r="M6" s="12">
        <v>2289.7577777777778</v>
      </c>
      <c r="N6" s="13">
        <v>1324.9615151515152</v>
      </c>
      <c r="O6" s="13">
        <v>43723.73</v>
      </c>
    </row>
    <row r="7" spans="1:15" x14ac:dyDescent="0.25">
      <c r="A7" s="1" t="s">
        <v>26</v>
      </c>
      <c r="B7" s="1">
        <v>2.9500000000000001E-4</v>
      </c>
      <c r="C7" s="1">
        <v>4</v>
      </c>
      <c r="D7" s="1">
        <v>103442</v>
      </c>
      <c r="E7" s="1" t="s">
        <v>25</v>
      </c>
      <c r="F7" s="1" t="s">
        <v>60</v>
      </c>
      <c r="G7" s="1" t="s">
        <v>62</v>
      </c>
      <c r="H7" s="8" t="s">
        <v>74</v>
      </c>
      <c r="I7" s="4">
        <v>0.51048693456302152</v>
      </c>
      <c r="J7" s="7">
        <v>0.32933610249210132</v>
      </c>
      <c r="K7" s="5">
        <v>18598.060000000001</v>
      </c>
      <c r="L7" s="2">
        <v>36432</v>
      </c>
      <c r="M7" s="5">
        <v>2066.4511111111115</v>
      </c>
      <c r="N7" s="2">
        <v>6274.5963636363631</v>
      </c>
      <c r="O7" s="2">
        <v>207061.68</v>
      </c>
    </row>
    <row r="8" spans="1:15" x14ac:dyDescent="0.25">
      <c r="A8" s="1" t="s">
        <v>28</v>
      </c>
      <c r="B8" s="1">
        <v>3.7499999999999999E-2</v>
      </c>
      <c r="C8" s="1">
        <v>5.25</v>
      </c>
      <c r="D8" s="1">
        <v>101510</v>
      </c>
      <c r="E8" s="1" t="s">
        <v>27</v>
      </c>
      <c r="F8" s="1" t="s">
        <v>67</v>
      </c>
      <c r="G8" s="1" t="s">
        <v>64</v>
      </c>
      <c r="H8" s="1" t="s">
        <v>55</v>
      </c>
      <c r="I8" s="4">
        <v>0.61242881849242836</v>
      </c>
      <c r="J8" s="7">
        <v>0.71003197442046362</v>
      </c>
      <c r="K8" s="5">
        <v>14518.85</v>
      </c>
      <c r="L8" s="2">
        <v>23707</v>
      </c>
      <c r="M8" s="5">
        <v>1613.2055555555555</v>
      </c>
      <c r="N8" s="2">
        <v>2272.0181818181818</v>
      </c>
      <c r="O8" s="2">
        <v>74976.600000000006</v>
      </c>
    </row>
    <row r="9" spans="1:15" x14ac:dyDescent="0.25">
      <c r="A9" s="1" t="s">
        <v>24</v>
      </c>
      <c r="B9" s="1">
        <v>0.02</v>
      </c>
      <c r="C9" s="1">
        <v>12.5</v>
      </c>
      <c r="D9" s="1">
        <v>105272</v>
      </c>
      <c r="E9" s="1" t="s">
        <v>29</v>
      </c>
      <c r="F9" s="1" t="s">
        <v>65</v>
      </c>
      <c r="G9" s="8"/>
      <c r="H9" s="1" t="s">
        <v>55</v>
      </c>
      <c r="I9" s="4">
        <v>0.13716118739784483</v>
      </c>
      <c r="J9" s="7">
        <v>0.12023422341566363</v>
      </c>
      <c r="K9" s="5">
        <v>14014.17</v>
      </c>
      <c r="L9" s="2">
        <v>102173</v>
      </c>
      <c r="M9" s="5">
        <v>1557.13</v>
      </c>
      <c r="N9" s="2">
        <v>12950.805151515151</v>
      </c>
      <c r="O9" s="2">
        <v>427376.57</v>
      </c>
    </row>
    <row r="10" spans="1:15" x14ac:dyDescent="0.25">
      <c r="A10" t="s">
        <v>26</v>
      </c>
      <c r="B10" s="1">
        <v>1.97E-3</v>
      </c>
      <c r="C10" s="1">
        <v>6.5</v>
      </c>
      <c r="D10" s="1">
        <v>105551</v>
      </c>
      <c r="E10" t="s">
        <v>39</v>
      </c>
      <c r="F10" s="1" t="s">
        <v>68</v>
      </c>
      <c r="G10" s="1" t="s">
        <v>69</v>
      </c>
      <c r="H10" s="1" t="s">
        <v>54</v>
      </c>
      <c r="I10" s="4">
        <v>5.5523325086153402E-2</v>
      </c>
      <c r="J10" s="7">
        <v>6.0647747462670917E-2</v>
      </c>
      <c r="K10" s="2">
        <v>11251.460915492957</v>
      </c>
      <c r="L10" s="2">
        <v>202643.86</v>
      </c>
      <c r="M10" s="5">
        <v>1250.1623239436619</v>
      </c>
      <c r="N10" s="2">
        <v>20613.499696969702</v>
      </c>
      <c r="O10" s="2">
        <v>680245.49000000022</v>
      </c>
    </row>
  </sheetData>
  <conditionalFormatting sqref="A10:J10">
    <cfRule type="expression" dxfId="11" priority="3">
      <formula>$BI10="open"</formula>
    </cfRule>
    <cfRule type="expression" dxfId="10" priority="4">
      <formula>OR($BI10="question",$BZ10="QUESTION")</formula>
    </cfRule>
  </conditionalFormatting>
  <conditionalFormatting sqref="A10:J10">
    <cfRule type="expression" dxfId="9" priority="5">
      <formula>$BI10="need info"</formula>
    </cfRule>
    <cfRule type="expression" dxfId="8" priority="6">
      <formula>$BF10="need entry"</formula>
    </cfRule>
  </conditionalFormatting>
  <conditionalFormatting sqref="E10">
    <cfRule type="expression" dxfId="7" priority="1">
      <formula>$BI10="open"</formula>
    </cfRule>
    <cfRule type="expression" dxfId="6" priority="2">
      <formula>OR($BI10="question",$BZ10="QUESTION")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CD75-6A9E-4B34-9E1E-08B50935A6B0}">
  <dimension ref="A1:F10"/>
  <sheetViews>
    <sheetView workbookViewId="0">
      <selection activeCell="F2" sqref="F2"/>
    </sheetView>
  </sheetViews>
  <sheetFormatPr defaultRowHeight="15" x14ac:dyDescent="0.25"/>
  <cols>
    <col min="1" max="1" width="8.5703125" bestFit="1" customWidth="1"/>
    <col min="2" max="2" width="19.42578125" bestFit="1" customWidth="1"/>
    <col min="3" max="3" width="15.7109375" bestFit="1" customWidth="1"/>
    <col min="4" max="4" width="13.85546875" bestFit="1" customWidth="1"/>
    <col min="5" max="5" width="26.5703125" bestFit="1" customWidth="1"/>
  </cols>
  <sheetData>
    <row r="1" spans="1:6" ht="20.100000000000001" customHeight="1" x14ac:dyDescent="0.25">
      <c r="A1" s="1" t="s">
        <v>8</v>
      </c>
      <c r="B1" s="1" t="s">
        <v>9</v>
      </c>
      <c r="C1" s="1" t="s">
        <v>10</v>
      </c>
      <c r="D1" s="1" t="s">
        <v>0</v>
      </c>
      <c r="E1" s="1" t="s">
        <v>7</v>
      </c>
      <c r="F1" s="1" t="s">
        <v>75</v>
      </c>
    </row>
    <row r="2" spans="1:6" ht="20.100000000000001" customHeight="1" x14ac:dyDescent="0.25">
      <c r="A2" s="15" t="s">
        <v>14</v>
      </c>
      <c r="B2" s="15">
        <v>4.0000000000000001E-3</v>
      </c>
      <c r="C2" s="15">
        <v>1.5</v>
      </c>
      <c r="D2" s="15">
        <v>100080</v>
      </c>
      <c r="E2" s="15" t="s">
        <v>13</v>
      </c>
    </row>
    <row r="3" spans="1:6" ht="20.100000000000001" customHeight="1" x14ac:dyDescent="0.25">
      <c r="A3" s="15" t="s">
        <v>16</v>
      </c>
      <c r="B3" s="15">
        <v>2.3749999999999999E-3</v>
      </c>
      <c r="C3" s="15">
        <v>3.5</v>
      </c>
      <c r="D3" s="15">
        <v>100245</v>
      </c>
      <c r="E3" s="15" t="s">
        <v>15</v>
      </c>
    </row>
    <row r="4" spans="1:6" ht="20.100000000000001" customHeight="1" x14ac:dyDescent="0.25">
      <c r="A4" s="15" t="s">
        <v>16</v>
      </c>
      <c r="B4" s="15">
        <v>5.0000000000000001E-4</v>
      </c>
      <c r="C4" s="15">
        <v>3.25</v>
      </c>
      <c r="D4" s="15">
        <v>102852</v>
      </c>
      <c r="E4" s="15" t="s">
        <v>17</v>
      </c>
    </row>
    <row r="5" spans="1:6" ht="20.100000000000001" customHeight="1" x14ac:dyDescent="0.25">
      <c r="A5" s="15" t="s">
        <v>14</v>
      </c>
      <c r="B5" s="15">
        <v>5.0000000000000001E-4</v>
      </c>
      <c r="C5" s="15">
        <v>3.25</v>
      </c>
      <c r="D5" s="15">
        <v>101567</v>
      </c>
      <c r="E5" s="15" t="s">
        <v>22</v>
      </c>
    </row>
    <row r="6" spans="1:6" ht="20.100000000000001" customHeight="1" x14ac:dyDescent="0.25">
      <c r="A6" s="15" t="s">
        <v>24</v>
      </c>
      <c r="B6" s="15">
        <v>5.0000000000000001E-4</v>
      </c>
      <c r="C6" s="15">
        <v>12</v>
      </c>
      <c r="D6" s="15">
        <v>103073</v>
      </c>
      <c r="E6" s="15" t="s">
        <v>23</v>
      </c>
    </row>
    <row r="7" spans="1:6" ht="20.100000000000001" customHeight="1" x14ac:dyDescent="0.25">
      <c r="A7" s="1" t="s">
        <v>26</v>
      </c>
      <c r="B7" s="1">
        <v>2.9500000000000001E-4</v>
      </c>
      <c r="C7" s="1">
        <v>4</v>
      </c>
      <c r="D7" s="1">
        <v>103442</v>
      </c>
      <c r="E7" s="1" t="s">
        <v>25</v>
      </c>
    </row>
    <row r="8" spans="1:6" ht="20.100000000000001" customHeight="1" x14ac:dyDescent="0.25">
      <c r="A8" s="1" t="s">
        <v>28</v>
      </c>
      <c r="B8" s="1">
        <v>3.7499999999999999E-2</v>
      </c>
      <c r="C8" s="1">
        <v>5.25</v>
      </c>
      <c r="D8" s="1">
        <v>101510</v>
      </c>
      <c r="E8" s="1" t="s">
        <v>27</v>
      </c>
    </row>
    <row r="9" spans="1:6" ht="20.100000000000001" customHeight="1" x14ac:dyDescent="0.25">
      <c r="A9" s="1" t="s">
        <v>24</v>
      </c>
      <c r="B9" s="1">
        <v>0.02</v>
      </c>
      <c r="C9" s="1">
        <v>12.5</v>
      </c>
      <c r="D9" s="1">
        <v>105272</v>
      </c>
      <c r="E9" s="1" t="s">
        <v>29</v>
      </c>
    </row>
    <row r="10" spans="1:6" ht="20.100000000000001" customHeight="1" x14ac:dyDescent="0.25">
      <c r="A10" t="s">
        <v>26</v>
      </c>
      <c r="B10" s="1">
        <v>1.97E-3</v>
      </c>
      <c r="C10" s="1">
        <v>6.5</v>
      </c>
      <c r="D10" s="1">
        <v>105551</v>
      </c>
      <c r="E10" t="s">
        <v>39</v>
      </c>
    </row>
  </sheetData>
  <conditionalFormatting sqref="A10:E10">
    <cfRule type="expression" dxfId="5" priority="3">
      <formula>$BI10="open"</formula>
    </cfRule>
    <cfRule type="expression" dxfId="4" priority="4">
      <formula>OR($BI10="question",$BZ10="QUESTION")</formula>
    </cfRule>
  </conditionalFormatting>
  <conditionalFormatting sqref="A10:E10">
    <cfRule type="expression" dxfId="3" priority="5">
      <formula>$BI10="need info"</formula>
    </cfRule>
    <cfRule type="expression" dxfId="2" priority="6">
      <formula>$BF10="need entry"</formula>
    </cfRule>
  </conditionalFormatting>
  <conditionalFormatting sqref="E10">
    <cfRule type="expression" dxfId="1" priority="1">
      <formula>$BI10="open"</formula>
    </cfRule>
    <cfRule type="expression" dxfId="0" priority="2">
      <formula>OR($BI10="question",$BZ10="QUESTION")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Strip</vt:lpstr>
      <vt:lpstr>Basic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Crawford</dc:creator>
  <cp:lastModifiedBy>Aditya Suresh</cp:lastModifiedBy>
  <dcterms:created xsi:type="dcterms:W3CDTF">2022-10-19T20:10:12Z</dcterms:created>
  <dcterms:modified xsi:type="dcterms:W3CDTF">2023-02-13T21:57:49Z</dcterms:modified>
</cp:coreProperties>
</file>