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CB704F70-7E5F-41E8-B4E5-6FCD3E579D7B}" xr6:coauthVersionLast="40" xr6:coauthVersionMax="40" xr10:uidLastSave="{00000000-0000-0000-0000-000000000000}"/>
  <bookViews>
    <workbookView xWindow="0" yWindow="0" windowWidth="11976" windowHeight="4596" firstSheet="1" activeTab="2" xr2:uid="{00092C9D-8B72-4FBF-8F4A-0118F4D9002F}"/>
  </bookViews>
  <sheets>
    <sheet name="Armadura Positiva " sheetId="1" r:id="rId1"/>
    <sheet name="Armadura Negativa" sheetId="2" r:id="rId2"/>
    <sheet name="contraflex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H35" i="2"/>
  <c r="G35" i="2"/>
  <c r="G34" i="2"/>
  <c r="G33" i="2"/>
  <c r="H32" i="2"/>
  <c r="G31" i="2"/>
  <c r="G32" i="2"/>
  <c r="H30" i="2"/>
  <c r="G30" i="2"/>
  <c r="G29" i="2"/>
  <c r="G28" i="2"/>
  <c r="G27" i="2"/>
  <c r="H26" i="2"/>
  <c r="G25" i="2"/>
  <c r="G26" i="2"/>
  <c r="H24" i="2"/>
  <c r="G24" i="2"/>
  <c r="G23" i="2"/>
  <c r="G22" i="2"/>
  <c r="G21" i="2"/>
  <c r="G15" i="2"/>
  <c r="G16" i="2"/>
  <c r="G17" i="2"/>
  <c r="G18" i="2"/>
  <c r="G19" i="2"/>
  <c r="G20" i="2"/>
  <c r="E9" i="1"/>
  <c r="G8" i="1"/>
  <c r="G9" i="1"/>
  <c r="G10" i="1"/>
  <c r="G11" i="1"/>
  <c r="G13" i="2" l="1"/>
  <c r="G12" i="2"/>
  <c r="H14" i="2"/>
  <c r="G14" i="2"/>
  <c r="H9" i="2"/>
  <c r="G9" i="2"/>
  <c r="G7" i="2"/>
  <c r="G8" i="2"/>
  <c r="G10" i="2"/>
  <c r="G11" i="2"/>
  <c r="H6" i="2"/>
  <c r="G4" i="2"/>
  <c r="G5" i="2"/>
  <c r="G6" i="2"/>
  <c r="G3" i="2"/>
  <c r="E5" i="1"/>
  <c r="F5" i="1" s="1"/>
  <c r="G5" i="1"/>
  <c r="E6" i="1"/>
  <c r="F6" i="1" s="1"/>
  <c r="G6" i="1"/>
  <c r="E7" i="1"/>
  <c r="F7" i="1" s="1"/>
  <c r="G7" i="1"/>
  <c r="E8" i="1"/>
  <c r="F8" i="1" s="1"/>
  <c r="F9" i="1"/>
  <c r="E10" i="1"/>
  <c r="F10" i="1" s="1"/>
  <c r="E11" i="1"/>
  <c r="F11" i="1" s="1"/>
  <c r="E12" i="1"/>
  <c r="F12" i="1" s="1"/>
  <c r="G12" i="1"/>
  <c r="E13" i="1"/>
  <c r="F13" i="1" s="1"/>
  <c r="G13" i="1"/>
  <c r="E14" i="1"/>
  <c r="F14" i="1" s="1"/>
  <c r="G14" i="1"/>
  <c r="E15" i="1"/>
  <c r="F15" i="1" s="1"/>
  <c r="G15" i="1"/>
  <c r="E16" i="1"/>
  <c r="F16" i="1" s="1"/>
  <c r="G16" i="1"/>
  <c r="G4" i="1"/>
  <c r="F4" i="1"/>
  <c r="E4" i="1"/>
</calcChain>
</file>

<file path=xl/sharedStrings.xml><?xml version="1.0" encoding="utf-8"?>
<sst xmlns="http://schemas.openxmlformats.org/spreadsheetml/2006/main" count="68" uniqueCount="20">
  <si>
    <t>Largos Fierros Losas</t>
  </si>
  <si>
    <t>Losa</t>
  </si>
  <si>
    <t>Lmenor</t>
  </si>
  <si>
    <t>1/5 Lmenor</t>
  </si>
  <si>
    <t>1/5 Lmenor - 42cm</t>
  </si>
  <si>
    <t>12% Lmenor</t>
  </si>
  <si>
    <t xml:space="preserve">Losa </t>
  </si>
  <si>
    <t>Interaccion</t>
  </si>
  <si>
    <t>ext</t>
  </si>
  <si>
    <t>Luz 1</t>
  </si>
  <si>
    <t>Luz 2</t>
  </si>
  <si>
    <t>fi usado</t>
  </si>
  <si>
    <t>L8 ext</t>
  </si>
  <si>
    <t>L6 int</t>
  </si>
  <si>
    <t>-</t>
  </si>
  <si>
    <t>L5 o L7 (1/4 Lmayor)</t>
  </si>
  <si>
    <t>Contraflechas</t>
  </si>
  <si>
    <t>contr. (cm)</t>
  </si>
  <si>
    <t>contr. (m)</t>
  </si>
  <si>
    <t>Lcorto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</si>
</sst>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57A-977B-403D-A091-9BE668D2CBC5}">
  <dimension ref="A1:G16"/>
  <sheetViews>
    <sheetView workbookViewId="0">
      <selection activeCell="D4" sqref="D4:D16"/>
    </sheetView>
  </sheetViews>
  <sheetFormatPr baseColWidth="10" defaultRowHeight="14.4" x14ac:dyDescent="0.3"/>
  <cols>
    <col min="1" max="1" width="17.44140625" bestFit="1" customWidth="1"/>
    <col min="2" max="2" width="11.5546875" style="2"/>
    <col min="3" max="3" width="4.77734375" style="2" bestFit="1" customWidth="1"/>
    <col min="4" max="4" width="7.21875" style="2" bestFit="1" customWidth="1"/>
    <col min="5" max="5" width="10.44140625" style="2" bestFit="1" customWidth="1"/>
    <col min="6" max="6" width="16.5546875" style="2" bestFit="1" customWidth="1"/>
    <col min="7" max="7" width="11.109375" style="2" bestFit="1" customWidth="1"/>
    <col min="8" max="16384" width="11.5546875" style="2"/>
  </cols>
  <sheetData>
    <row r="1" spans="1:7" ht="15" thickBot="1" x14ac:dyDescent="0.35">
      <c r="A1" s="1" t="s">
        <v>0</v>
      </c>
    </row>
    <row r="3" spans="1:7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1:7" x14ac:dyDescent="0.3">
      <c r="C4" s="3">
        <v>401</v>
      </c>
      <c r="D4" s="4">
        <v>6.76</v>
      </c>
      <c r="E4" s="3">
        <f>1/5*D4</f>
        <v>1.3520000000000001</v>
      </c>
      <c r="F4" s="3">
        <f>E4-0.42</f>
        <v>0.93200000000000016</v>
      </c>
      <c r="G4" s="3">
        <f>0.12*D4</f>
        <v>0.81119999999999992</v>
      </c>
    </row>
    <row r="5" spans="1:7" x14ac:dyDescent="0.3">
      <c r="C5" s="3">
        <v>402</v>
      </c>
      <c r="D5" s="4">
        <v>5.59</v>
      </c>
      <c r="E5" s="3">
        <f t="shared" ref="E5:E16" si="0">1/5*D5</f>
        <v>1.1180000000000001</v>
      </c>
      <c r="F5" s="3">
        <f t="shared" ref="F5:F16" si="1">E5-0.42</f>
        <v>0.69800000000000018</v>
      </c>
      <c r="G5" s="3">
        <f t="shared" ref="G5:G16" si="2">0.12*D5</f>
        <v>0.67079999999999995</v>
      </c>
    </row>
    <row r="6" spans="1:7" x14ac:dyDescent="0.3">
      <c r="C6" s="3">
        <v>403</v>
      </c>
      <c r="D6" s="4">
        <v>5.6029999999999998</v>
      </c>
      <c r="E6" s="3">
        <f t="shared" si="0"/>
        <v>1.1206</v>
      </c>
      <c r="F6" s="3">
        <f t="shared" si="1"/>
        <v>0.70060000000000011</v>
      </c>
      <c r="G6" s="3">
        <f t="shared" si="2"/>
        <v>0.67235999999999996</v>
      </c>
    </row>
    <row r="7" spans="1:7" x14ac:dyDescent="0.3">
      <c r="C7" s="3">
        <v>404</v>
      </c>
      <c r="D7" s="4">
        <v>7.5670000000000002</v>
      </c>
      <c r="E7" s="3">
        <f t="shared" si="0"/>
        <v>1.5134000000000001</v>
      </c>
      <c r="F7" s="3">
        <f t="shared" si="1"/>
        <v>1.0934000000000001</v>
      </c>
      <c r="G7" s="3">
        <f t="shared" si="2"/>
        <v>0.90803999999999996</v>
      </c>
    </row>
    <row r="8" spans="1:7" x14ac:dyDescent="0.3">
      <c r="C8" s="3">
        <v>405</v>
      </c>
      <c r="D8" s="4">
        <v>7.1639999999999997</v>
      </c>
      <c r="E8" s="3">
        <f t="shared" si="0"/>
        <v>1.4328000000000001</v>
      </c>
      <c r="F8" s="3">
        <f t="shared" si="1"/>
        <v>1.0128000000000001</v>
      </c>
      <c r="G8" s="3">
        <f t="shared" si="2"/>
        <v>0.85967999999999989</v>
      </c>
    </row>
    <row r="9" spans="1:7" x14ac:dyDescent="0.3">
      <c r="C9" s="3">
        <v>406</v>
      </c>
      <c r="D9" s="4">
        <v>4.9989999999999997</v>
      </c>
      <c r="E9" s="3">
        <f t="shared" si="0"/>
        <v>0.99980000000000002</v>
      </c>
      <c r="F9" s="3">
        <f t="shared" si="1"/>
        <v>0.57980000000000009</v>
      </c>
      <c r="G9" s="3">
        <f t="shared" si="2"/>
        <v>0.59987999999999997</v>
      </c>
    </row>
    <row r="10" spans="1:7" x14ac:dyDescent="0.3">
      <c r="C10" s="3">
        <v>407</v>
      </c>
      <c r="D10" s="4">
        <v>2.0699999999999998</v>
      </c>
      <c r="E10" s="3">
        <f t="shared" si="0"/>
        <v>0.41399999999999998</v>
      </c>
      <c r="F10" s="3">
        <f t="shared" si="1"/>
        <v>-6.0000000000000053E-3</v>
      </c>
      <c r="G10" s="3">
        <f t="shared" si="2"/>
        <v>0.24839999999999998</v>
      </c>
    </row>
    <row r="11" spans="1:7" x14ac:dyDescent="0.3">
      <c r="C11" s="3">
        <v>408</v>
      </c>
      <c r="D11" s="4">
        <v>0</v>
      </c>
      <c r="E11" s="3">
        <f t="shared" si="0"/>
        <v>0</v>
      </c>
      <c r="F11" s="3">
        <f t="shared" si="1"/>
        <v>-0.42</v>
      </c>
      <c r="G11" s="3">
        <f t="shared" si="2"/>
        <v>0</v>
      </c>
    </row>
    <row r="12" spans="1:7" x14ac:dyDescent="0.3">
      <c r="C12" s="3">
        <v>409</v>
      </c>
      <c r="D12" s="4">
        <v>2.895</v>
      </c>
      <c r="E12" s="3">
        <f t="shared" si="0"/>
        <v>0.57900000000000007</v>
      </c>
      <c r="F12" s="3">
        <f t="shared" si="1"/>
        <v>0.15900000000000009</v>
      </c>
      <c r="G12" s="3">
        <f t="shared" si="2"/>
        <v>0.34739999999999999</v>
      </c>
    </row>
    <row r="13" spans="1:7" x14ac:dyDescent="0.3">
      <c r="C13" s="3">
        <v>410</v>
      </c>
      <c r="D13" s="4">
        <v>4.9989999999999997</v>
      </c>
      <c r="E13" s="3">
        <f t="shared" si="0"/>
        <v>0.99980000000000002</v>
      </c>
      <c r="F13" s="3">
        <f t="shared" si="1"/>
        <v>0.57980000000000009</v>
      </c>
      <c r="G13" s="3">
        <f t="shared" si="2"/>
        <v>0.59987999999999997</v>
      </c>
    </row>
    <row r="14" spans="1:7" x14ac:dyDescent="0.3">
      <c r="C14" s="3">
        <v>411</v>
      </c>
      <c r="D14" s="4">
        <v>3.8530000000000002</v>
      </c>
      <c r="E14" s="3">
        <f t="shared" si="0"/>
        <v>0.77060000000000006</v>
      </c>
      <c r="F14" s="3">
        <f t="shared" si="1"/>
        <v>0.35060000000000008</v>
      </c>
      <c r="G14" s="3">
        <f t="shared" si="2"/>
        <v>0.46235999999999999</v>
      </c>
    </row>
    <row r="15" spans="1:7" x14ac:dyDescent="0.3">
      <c r="C15" s="3">
        <v>412</v>
      </c>
      <c r="D15" s="4">
        <v>2.2999999999999998</v>
      </c>
      <c r="E15" s="3">
        <f t="shared" si="0"/>
        <v>0.45999999999999996</v>
      </c>
      <c r="F15" s="3">
        <f t="shared" si="1"/>
        <v>3.999999999999998E-2</v>
      </c>
      <c r="G15" s="3">
        <f t="shared" si="2"/>
        <v>0.27599999999999997</v>
      </c>
    </row>
    <row r="16" spans="1:7" x14ac:dyDescent="0.3">
      <c r="C16" s="3">
        <v>413</v>
      </c>
      <c r="D16" s="4">
        <v>3.7090000000000001</v>
      </c>
      <c r="E16" s="3">
        <f t="shared" si="0"/>
        <v>0.74180000000000001</v>
      </c>
      <c r="F16" s="3">
        <f t="shared" si="1"/>
        <v>0.32180000000000003</v>
      </c>
      <c r="G16" s="3">
        <f t="shared" si="2"/>
        <v>0.44507999999999998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ADED-B419-4917-9289-E1D1900E1D91}">
  <dimension ref="B2:J35"/>
  <sheetViews>
    <sheetView topLeftCell="B13" workbookViewId="0">
      <selection activeCell="E37" sqref="E37"/>
    </sheetView>
  </sheetViews>
  <sheetFormatPr baseColWidth="10" defaultRowHeight="14.4" x14ac:dyDescent="0.3"/>
  <cols>
    <col min="1" max="6" width="11.5546875" style="2"/>
    <col min="7" max="7" width="17.77734375" style="16" bestFit="1" customWidth="1"/>
    <col min="8" max="16384" width="11.5546875" style="2"/>
  </cols>
  <sheetData>
    <row r="2" spans="2:9" x14ac:dyDescent="0.3">
      <c r="B2" s="3" t="s">
        <v>6</v>
      </c>
      <c r="C2" s="3" t="s">
        <v>7</v>
      </c>
      <c r="D2" s="3" t="s">
        <v>11</v>
      </c>
      <c r="E2" s="3" t="s">
        <v>9</v>
      </c>
      <c r="F2" s="3" t="s">
        <v>10</v>
      </c>
      <c r="G2" s="13" t="s">
        <v>15</v>
      </c>
      <c r="H2" s="3" t="s">
        <v>12</v>
      </c>
      <c r="I2" s="3" t="s">
        <v>13</v>
      </c>
    </row>
    <row r="3" spans="2:9" x14ac:dyDescent="0.3">
      <c r="B3" s="5">
        <v>401</v>
      </c>
      <c r="C3" s="3">
        <v>402</v>
      </c>
      <c r="D3" s="4">
        <v>10</v>
      </c>
      <c r="E3" s="4">
        <v>6.76</v>
      </c>
      <c r="F3" s="4">
        <v>5.5890000000000004</v>
      </c>
      <c r="G3" s="13">
        <f>1/4*MAX(E3:F3)</f>
        <v>1.69</v>
      </c>
      <c r="H3" s="3" t="s">
        <v>14</v>
      </c>
      <c r="I3" s="3">
        <v>0.13</v>
      </c>
    </row>
    <row r="4" spans="2:9" x14ac:dyDescent="0.3">
      <c r="B4" s="5"/>
      <c r="C4" s="3">
        <v>405</v>
      </c>
      <c r="D4" s="4">
        <v>12</v>
      </c>
      <c r="E4" s="4">
        <v>6.76</v>
      </c>
      <c r="F4" s="4">
        <v>7.1639999999999997</v>
      </c>
      <c r="G4" s="13">
        <f t="shared" ref="G4:G13" si="0">1/4*MAX(E4:F4)</f>
        <v>1.7909999999999999</v>
      </c>
      <c r="H4" s="3" t="s">
        <v>14</v>
      </c>
      <c r="I4" s="3">
        <v>0.13</v>
      </c>
    </row>
    <row r="5" spans="2:9" x14ac:dyDescent="0.3">
      <c r="B5" s="5"/>
      <c r="C5" s="3">
        <v>406</v>
      </c>
      <c r="D5" s="4">
        <v>8</v>
      </c>
      <c r="E5" s="4">
        <v>6.76</v>
      </c>
      <c r="F5" s="4">
        <v>4.9989999999999997</v>
      </c>
      <c r="G5" s="13">
        <f t="shared" si="0"/>
        <v>1.69</v>
      </c>
      <c r="H5" s="3" t="s">
        <v>14</v>
      </c>
      <c r="I5" s="3">
        <v>0.13</v>
      </c>
    </row>
    <row r="6" spans="2:9" x14ac:dyDescent="0.3">
      <c r="B6" s="5"/>
      <c r="C6" s="3" t="s">
        <v>8</v>
      </c>
      <c r="D6" s="4">
        <v>8</v>
      </c>
      <c r="E6" s="4">
        <v>6.76</v>
      </c>
      <c r="F6" s="4" t="s">
        <v>14</v>
      </c>
      <c r="G6" s="13">
        <f t="shared" si="0"/>
        <v>1.69</v>
      </c>
      <c r="H6" s="3">
        <f>IF(D6=8,0.4,IF(D6=10,0.45,IF(D6=12,0.5)))</f>
        <v>0.4</v>
      </c>
      <c r="I6" s="3">
        <v>0.13</v>
      </c>
    </row>
    <row r="7" spans="2:9" x14ac:dyDescent="0.3">
      <c r="B7" s="5">
        <v>402</v>
      </c>
      <c r="C7" s="3">
        <v>403</v>
      </c>
      <c r="D7" s="4">
        <v>8</v>
      </c>
      <c r="E7" s="4">
        <v>5.59</v>
      </c>
      <c r="F7" s="4">
        <v>5.6029999999999998</v>
      </c>
      <c r="G7" s="13">
        <f t="shared" si="0"/>
        <v>1.4007499999999999</v>
      </c>
      <c r="H7" s="3" t="s">
        <v>14</v>
      </c>
      <c r="I7" s="3">
        <v>0.13</v>
      </c>
    </row>
    <row r="8" spans="2:9" x14ac:dyDescent="0.3">
      <c r="B8" s="5"/>
      <c r="C8" s="3">
        <v>408</v>
      </c>
      <c r="D8" s="4">
        <v>8</v>
      </c>
      <c r="E8" s="4">
        <v>5.59</v>
      </c>
      <c r="F8" s="4">
        <v>1.407</v>
      </c>
      <c r="G8" s="13">
        <f>1/4*MAX(E8:F8)</f>
        <v>1.3975</v>
      </c>
      <c r="H8" s="3" t="s">
        <v>14</v>
      </c>
      <c r="I8" s="3">
        <v>0.13</v>
      </c>
    </row>
    <row r="9" spans="2:9" x14ac:dyDescent="0.3">
      <c r="B9" s="5"/>
      <c r="C9" s="2" t="s">
        <v>8</v>
      </c>
      <c r="D9" s="6">
        <v>8</v>
      </c>
      <c r="E9" s="4">
        <v>5.59</v>
      </c>
      <c r="F9" s="6" t="s">
        <v>14</v>
      </c>
      <c r="G9" s="13">
        <f>1/4*MAX(E9:F9)</f>
        <v>1.3975</v>
      </c>
      <c r="H9" s="3">
        <f>IF(D9=8,0.4,IF(D9=10,0.45,IF(D9=12,0.5)))</f>
        <v>0.4</v>
      </c>
      <c r="I9" s="3">
        <v>0.13</v>
      </c>
    </row>
    <row r="10" spans="2:9" x14ac:dyDescent="0.3">
      <c r="B10" s="5">
        <v>407</v>
      </c>
      <c r="C10" s="3">
        <v>406</v>
      </c>
      <c r="D10" s="4">
        <v>8</v>
      </c>
      <c r="E10" s="4">
        <v>2.0939999999999999</v>
      </c>
      <c r="F10" s="4">
        <v>4.9989999999999997</v>
      </c>
      <c r="G10" s="13">
        <f t="shared" si="0"/>
        <v>1.2497499999999999</v>
      </c>
      <c r="H10" s="3" t="s">
        <v>14</v>
      </c>
      <c r="I10" s="3">
        <v>0.13</v>
      </c>
    </row>
    <row r="11" spans="2:9" x14ac:dyDescent="0.3">
      <c r="B11" s="5"/>
      <c r="C11" s="3">
        <v>408</v>
      </c>
      <c r="D11" s="4">
        <v>8</v>
      </c>
      <c r="E11" s="4">
        <v>2.0939999999999999</v>
      </c>
      <c r="F11" s="4">
        <v>1.407</v>
      </c>
      <c r="G11" s="13">
        <f t="shared" si="0"/>
        <v>0.52349999999999997</v>
      </c>
      <c r="H11" s="3" t="s">
        <v>14</v>
      </c>
      <c r="I11" s="3">
        <v>0.13</v>
      </c>
    </row>
    <row r="12" spans="2:9" x14ac:dyDescent="0.3">
      <c r="B12" s="5">
        <v>403</v>
      </c>
      <c r="C12" s="3">
        <v>404</v>
      </c>
      <c r="D12" s="4">
        <v>8</v>
      </c>
      <c r="E12" s="4">
        <v>5.6029999999999998</v>
      </c>
      <c r="F12" s="4">
        <v>7.5670000000000002</v>
      </c>
      <c r="G12" s="13">
        <f t="shared" si="0"/>
        <v>1.89175</v>
      </c>
      <c r="H12" s="3" t="s">
        <v>14</v>
      </c>
      <c r="I12" s="3">
        <v>0.13</v>
      </c>
    </row>
    <row r="13" spans="2:9" x14ac:dyDescent="0.3">
      <c r="B13" s="5"/>
      <c r="C13" s="3">
        <v>408</v>
      </c>
      <c r="D13" s="4">
        <v>8</v>
      </c>
      <c r="E13" s="4">
        <v>5.6029999999999998</v>
      </c>
      <c r="F13" s="4">
        <v>1.407</v>
      </c>
      <c r="G13" s="13">
        <f t="shared" si="0"/>
        <v>1.4007499999999999</v>
      </c>
      <c r="H13" s="3" t="s">
        <v>14</v>
      </c>
      <c r="I13" s="3">
        <v>0.13</v>
      </c>
    </row>
    <row r="14" spans="2:9" x14ac:dyDescent="0.3">
      <c r="B14" s="5"/>
      <c r="C14" s="3" t="s">
        <v>8</v>
      </c>
      <c r="D14" s="4">
        <v>8</v>
      </c>
      <c r="E14" s="4">
        <v>5.6029999999999998</v>
      </c>
      <c r="F14" s="4" t="s">
        <v>14</v>
      </c>
      <c r="G14" s="13">
        <f>1/4*MAX(E14:F14)</f>
        <v>1.4007499999999999</v>
      </c>
      <c r="H14" s="3">
        <f>IF(D14=8,0.4,IF(D14=10,0.45,IF(D14=12,0.5)))</f>
        <v>0.4</v>
      </c>
      <c r="I14" s="3">
        <v>0.13</v>
      </c>
    </row>
    <row r="15" spans="2:9" x14ac:dyDescent="0.3">
      <c r="B15" s="5">
        <v>408</v>
      </c>
      <c r="C15" s="3">
        <v>402</v>
      </c>
      <c r="D15" s="4">
        <v>8</v>
      </c>
      <c r="E15" s="4">
        <v>1.4</v>
      </c>
      <c r="F15" s="4">
        <v>6.76</v>
      </c>
      <c r="G15" s="13">
        <f t="shared" ref="G15:G35" si="1">1/4*MAX(E15:F15)</f>
        <v>1.69</v>
      </c>
      <c r="H15" s="3" t="s">
        <v>14</v>
      </c>
      <c r="I15" s="3">
        <v>0.13</v>
      </c>
    </row>
    <row r="16" spans="2:9" x14ac:dyDescent="0.3">
      <c r="B16" s="5"/>
      <c r="C16" s="3">
        <v>406</v>
      </c>
      <c r="D16" s="4">
        <v>8</v>
      </c>
      <c r="E16" s="4">
        <v>1.4</v>
      </c>
      <c r="F16" s="4">
        <v>4.9989999999999997</v>
      </c>
      <c r="G16" s="13">
        <f t="shared" si="1"/>
        <v>1.2497499999999999</v>
      </c>
      <c r="H16" s="3" t="s">
        <v>14</v>
      </c>
      <c r="I16" s="3">
        <v>0.13</v>
      </c>
    </row>
    <row r="17" spans="2:10" x14ac:dyDescent="0.3">
      <c r="B17" s="5"/>
      <c r="C17" s="3">
        <v>403</v>
      </c>
      <c r="D17" s="4">
        <v>8</v>
      </c>
      <c r="E17" s="4">
        <v>1.4</v>
      </c>
      <c r="F17" s="4">
        <v>5.6029999999999998</v>
      </c>
      <c r="G17" s="13">
        <f t="shared" si="1"/>
        <v>1.4007499999999999</v>
      </c>
      <c r="H17" s="3" t="s">
        <v>14</v>
      </c>
      <c r="I17" s="3">
        <v>0.13</v>
      </c>
    </row>
    <row r="18" spans="2:10" x14ac:dyDescent="0.3">
      <c r="B18" s="5"/>
      <c r="C18" s="3">
        <v>409</v>
      </c>
      <c r="D18" s="4">
        <v>8</v>
      </c>
      <c r="E18" s="4">
        <v>1.4</v>
      </c>
      <c r="F18" s="4">
        <v>2.895</v>
      </c>
      <c r="G18" s="13">
        <f t="shared" si="1"/>
        <v>0.72375</v>
      </c>
      <c r="H18" s="3" t="s">
        <v>14</v>
      </c>
      <c r="I18" s="3">
        <v>0.13</v>
      </c>
    </row>
    <row r="19" spans="2:10" x14ac:dyDescent="0.3">
      <c r="B19" s="5"/>
      <c r="C19" s="3">
        <v>410</v>
      </c>
      <c r="D19" s="4">
        <v>8</v>
      </c>
      <c r="E19" s="4">
        <v>1.4</v>
      </c>
      <c r="F19" s="4">
        <v>4.9989999999999997</v>
      </c>
      <c r="G19" s="13">
        <f t="shared" si="1"/>
        <v>1.2497499999999999</v>
      </c>
      <c r="H19" s="3" t="s">
        <v>14</v>
      </c>
      <c r="I19" s="3">
        <v>0.13</v>
      </c>
    </row>
    <row r="20" spans="2:10" x14ac:dyDescent="0.3">
      <c r="B20" s="5"/>
      <c r="C20" s="3">
        <v>404</v>
      </c>
      <c r="D20" s="4">
        <v>8</v>
      </c>
      <c r="E20" s="4">
        <v>1.4</v>
      </c>
      <c r="F20" s="4">
        <v>7.5670000000000002</v>
      </c>
      <c r="G20" s="13">
        <f t="shared" si="1"/>
        <v>1.89175</v>
      </c>
      <c r="H20" s="3" t="s">
        <v>14</v>
      </c>
      <c r="I20" s="3">
        <v>0.13</v>
      </c>
    </row>
    <row r="21" spans="2:10" x14ac:dyDescent="0.3">
      <c r="B21" s="7">
        <v>404</v>
      </c>
      <c r="C21" s="3">
        <v>410</v>
      </c>
      <c r="D21" s="4">
        <v>8</v>
      </c>
      <c r="E21" s="4">
        <v>7.5670000000000002</v>
      </c>
      <c r="F21" s="4">
        <v>4.9989999999999997</v>
      </c>
      <c r="G21" s="13">
        <f t="shared" si="1"/>
        <v>1.89175</v>
      </c>
      <c r="H21" s="3" t="s">
        <v>14</v>
      </c>
      <c r="I21" s="3">
        <v>0.13</v>
      </c>
    </row>
    <row r="22" spans="2:10" x14ac:dyDescent="0.3">
      <c r="B22" s="8"/>
      <c r="C22" s="3">
        <v>411</v>
      </c>
      <c r="D22" s="4">
        <v>10</v>
      </c>
      <c r="E22" s="4">
        <v>7.5670000000000002</v>
      </c>
      <c r="F22" s="4">
        <v>3.8530000000000002</v>
      </c>
      <c r="G22" s="13">
        <f t="shared" si="1"/>
        <v>1.89175</v>
      </c>
      <c r="H22" s="3" t="s">
        <v>14</v>
      </c>
      <c r="I22" s="3">
        <v>0.13</v>
      </c>
    </row>
    <row r="23" spans="2:10" x14ac:dyDescent="0.3">
      <c r="B23" s="8"/>
      <c r="C23" s="3">
        <v>413</v>
      </c>
      <c r="D23" s="4">
        <v>10</v>
      </c>
      <c r="E23" s="4">
        <v>7.5670000000000002</v>
      </c>
      <c r="F23" s="4">
        <v>3.7090000000000001</v>
      </c>
      <c r="G23" s="13">
        <f t="shared" si="1"/>
        <v>1.89175</v>
      </c>
      <c r="H23" s="3" t="s">
        <v>14</v>
      </c>
      <c r="I23" s="3">
        <v>0.13</v>
      </c>
    </row>
    <row r="24" spans="2:10" x14ac:dyDescent="0.3">
      <c r="B24" s="8"/>
      <c r="C24" s="10" t="s">
        <v>8</v>
      </c>
      <c r="D24" s="11">
        <v>10</v>
      </c>
      <c r="E24" s="11">
        <v>7.5670000000000002</v>
      </c>
      <c r="F24" s="11" t="s">
        <v>14</v>
      </c>
      <c r="G24" s="14">
        <f t="shared" si="1"/>
        <v>1.89175</v>
      </c>
      <c r="H24" s="10">
        <f>IF(D24=8,0.4,IF(D24=10,0.45,IF(D24=12,0.5)))</f>
        <v>0.45</v>
      </c>
      <c r="I24" s="10">
        <v>0.13</v>
      </c>
    </row>
    <row r="25" spans="2:10" x14ac:dyDescent="0.3">
      <c r="B25" s="5">
        <v>413</v>
      </c>
      <c r="C25" s="3">
        <v>411</v>
      </c>
      <c r="D25" s="4">
        <v>8</v>
      </c>
      <c r="E25" s="4">
        <v>3.7090000000000001</v>
      </c>
      <c r="F25" s="4">
        <v>3.8530000000000002</v>
      </c>
      <c r="G25" s="13">
        <f t="shared" si="1"/>
        <v>0.96325000000000005</v>
      </c>
      <c r="H25" s="3" t="s">
        <v>14</v>
      </c>
      <c r="I25" s="3">
        <v>0.13</v>
      </c>
      <c r="J25" s="3"/>
    </row>
    <row r="26" spans="2:10" x14ac:dyDescent="0.3">
      <c r="B26" s="5"/>
      <c r="C26" s="3" t="s">
        <v>8</v>
      </c>
      <c r="D26" s="4">
        <v>8</v>
      </c>
      <c r="E26" s="4">
        <v>3.7090000000000001</v>
      </c>
      <c r="F26" s="4" t="s">
        <v>14</v>
      </c>
      <c r="G26" s="13">
        <f t="shared" si="1"/>
        <v>0.92725000000000002</v>
      </c>
      <c r="H26" s="3">
        <f>IF(D26=8,0.4,IF(D26=10,0.45,IF(D26=12,0.5)))</f>
        <v>0.4</v>
      </c>
      <c r="I26" s="3">
        <v>0.13</v>
      </c>
      <c r="J26" s="3"/>
    </row>
    <row r="27" spans="2:10" x14ac:dyDescent="0.3">
      <c r="B27" s="3">
        <v>411</v>
      </c>
      <c r="C27" s="3">
        <v>410</v>
      </c>
      <c r="D27" s="4">
        <v>8</v>
      </c>
      <c r="E27" s="4">
        <v>3.8853</v>
      </c>
      <c r="F27" s="4">
        <v>4.9989999999999997</v>
      </c>
      <c r="G27" s="13">
        <f t="shared" si="1"/>
        <v>1.2497499999999999</v>
      </c>
      <c r="H27" s="3" t="s">
        <v>14</v>
      </c>
      <c r="I27" s="3">
        <v>0.13</v>
      </c>
    </row>
    <row r="28" spans="2:10" x14ac:dyDescent="0.3">
      <c r="B28" s="3">
        <v>410</v>
      </c>
      <c r="C28" s="3">
        <v>409</v>
      </c>
      <c r="D28" s="4">
        <v>8</v>
      </c>
      <c r="E28" s="4">
        <v>4.9989999999999997</v>
      </c>
      <c r="F28" s="4">
        <v>2.895</v>
      </c>
      <c r="G28" s="13">
        <f t="shared" si="1"/>
        <v>1.2497499999999999</v>
      </c>
      <c r="H28" s="3" t="s">
        <v>14</v>
      </c>
      <c r="I28" s="3">
        <v>0.13</v>
      </c>
    </row>
    <row r="29" spans="2:10" x14ac:dyDescent="0.3">
      <c r="B29" s="5">
        <v>409</v>
      </c>
      <c r="C29" s="3">
        <v>412</v>
      </c>
      <c r="D29" s="4">
        <v>8</v>
      </c>
      <c r="E29" s="4">
        <v>2.895</v>
      </c>
      <c r="F29" s="4">
        <v>2.2999999999999998</v>
      </c>
      <c r="G29" s="13">
        <f t="shared" si="1"/>
        <v>0.72375</v>
      </c>
      <c r="H29" s="3" t="s">
        <v>14</v>
      </c>
      <c r="I29" s="3">
        <v>0.13</v>
      </c>
    </row>
    <row r="30" spans="2:10" x14ac:dyDescent="0.3">
      <c r="B30" s="5"/>
      <c r="C30" s="3" t="s">
        <v>8</v>
      </c>
      <c r="D30" s="4">
        <v>8</v>
      </c>
      <c r="E30" s="4">
        <v>2.895</v>
      </c>
      <c r="F30" s="4" t="s">
        <v>14</v>
      </c>
      <c r="G30" s="13">
        <f t="shared" si="1"/>
        <v>0.72375</v>
      </c>
      <c r="H30" s="3">
        <f>IF(D30=8,0.4,IF(D30=10,0.45,IF(D30=12,0.5)))</f>
        <v>0.4</v>
      </c>
      <c r="I30" s="3">
        <v>0.13</v>
      </c>
    </row>
    <row r="31" spans="2:10" x14ac:dyDescent="0.3">
      <c r="B31" s="7">
        <v>412</v>
      </c>
      <c r="C31" s="3">
        <v>406</v>
      </c>
      <c r="D31" s="4">
        <v>8</v>
      </c>
      <c r="E31" s="4">
        <v>2.2999999999999998</v>
      </c>
      <c r="F31" s="4">
        <v>4.9989999999999997</v>
      </c>
      <c r="G31" s="13">
        <f t="shared" si="1"/>
        <v>1.2497499999999999</v>
      </c>
      <c r="H31" s="3" t="s">
        <v>14</v>
      </c>
      <c r="I31" s="3">
        <v>0.13</v>
      </c>
    </row>
    <row r="32" spans="2:10" x14ac:dyDescent="0.3">
      <c r="B32" s="9"/>
      <c r="C32" s="3" t="s">
        <v>8</v>
      </c>
      <c r="D32" s="4">
        <v>8</v>
      </c>
      <c r="E32" s="4">
        <v>2.2999999999999998</v>
      </c>
      <c r="F32" s="4" t="s">
        <v>14</v>
      </c>
      <c r="G32" s="13">
        <f t="shared" si="1"/>
        <v>0.57499999999999996</v>
      </c>
      <c r="H32" s="3">
        <f>IF(D32=8,0.4,IF(D32=10,0.45,IF(D32=12,0.5)))</f>
        <v>0.4</v>
      </c>
      <c r="I32" s="3">
        <v>0.13</v>
      </c>
    </row>
    <row r="33" spans="2:9" x14ac:dyDescent="0.3">
      <c r="B33" s="3">
        <v>407</v>
      </c>
      <c r="C33" s="3">
        <v>406</v>
      </c>
      <c r="D33" s="4">
        <v>8</v>
      </c>
      <c r="E33" s="4">
        <v>2.0699999999999998</v>
      </c>
      <c r="F33" s="4">
        <v>4.9989999999999997</v>
      </c>
      <c r="G33" s="13">
        <f t="shared" si="1"/>
        <v>1.2497499999999999</v>
      </c>
      <c r="H33" s="3" t="s">
        <v>14</v>
      </c>
      <c r="I33" s="3">
        <v>0.13</v>
      </c>
    </row>
    <row r="34" spans="2:9" x14ac:dyDescent="0.3">
      <c r="B34" s="3">
        <v>406</v>
      </c>
      <c r="C34" s="3">
        <v>405</v>
      </c>
      <c r="D34" s="3">
        <v>8</v>
      </c>
      <c r="E34" s="3">
        <v>4.9989999999999997</v>
      </c>
      <c r="F34" s="3">
        <v>7.1639999999999997</v>
      </c>
      <c r="G34" s="13">
        <f t="shared" si="1"/>
        <v>1.7909999999999999</v>
      </c>
      <c r="H34" s="3" t="s">
        <v>14</v>
      </c>
      <c r="I34" s="3">
        <v>0.13</v>
      </c>
    </row>
    <row r="35" spans="2:9" x14ac:dyDescent="0.3">
      <c r="B35" s="3">
        <v>405</v>
      </c>
      <c r="C35" s="3" t="s">
        <v>8</v>
      </c>
      <c r="D35" s="3">
        <v>8</v>
      </c>
      <c r="E35" s="3">
        <v>7.1639999999999997</v>
      </c>
      <c r="F35" s="3" t="s">
        <v>14</v>
      </c>
      <c r="G35" s="13">
        <f t="shared" si="1"/>
        <v>1.7909999999999999</v>
      </c>
      <c r="H35" s="3">
        <f>IF(D35=8,0.4,IF(D35=10,0.45,IF(D35=12,0.5)))</f>
        <v>0.4</v>
      </c>
      <c r="I35" s="3">
        <v>0.13</v>
      </c>
    </row>
  </sheetData>
  <mergeCells count="9">
    <mergeCell ref="B21:B24"/>
    <mergeCell ref="B25:B26"/>
    <mergeCell ref="B29:B30"/>
    <mergeCell ref="B31:B32"/>
    <mergeCell ref="B3:B6"/>
    <mergeCell ref="B7:B9"/>
    <mergeCell ref="B10:B11"/>
    <mergeCell ref="B12:B14"/>
    <mergeCell ref="B15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AB0F-C111-497B-A7F9-0758B08C2509}">
  <dimension ref="A1:E16"/>
  <sheetViews>
    <sheetView tabSelected="1" workbookViewId="0">
      <selection activeCell="C4" sqref="C4"/>
    </sheetView>
  </sheetViews>
  <sheetFormatPr baseColWidth="10" defaultRowHeight="14.4" x14ac:dyDescent="0.3"/>
  <cols>
    <col min="4" max="4" width="12.44140625" bestFit="1" customWidth="1"/>
  </cols>
  <sheetData>
    <row r="1" spans="1:5" x14ac:dyDescent="0.3">
      <c r="A1" t="s">
        <v>16</v>
      </c>
    </row>
    <row r="3" spans="1:5" x14ac:dyDescent="0.3">
      <c r="B3" s="18" t="s">
        <v>1</v>
      </c>
      <c r="C3" s="18" t="s">
        <v>19</v>
      </c>
      <c r="D3" s="18" t="s">
        <v>18</v>
      </c>
      <c r="E3" s="18" t="s">
        <v>17</v>
      </c>
    </row>
    <row r="4" spans="1:5" x14ac:dyDescent="0.3">
      <c r="B4" s="3">
        <v>401</v>
      </c>
      <c r="C4" s="17">
        <v>6.76</v>
      </c>
      <c r="D4" s="15">
        <f>IF(C4&gt;5,C4/350,"-")</f>
        <v>1.9314285714285714E-2</v>
      </c>
      <c r="E4" s="12">
        <f>D4*100</f>
        <v>1.9314285714285715</v>
      </c>
    </row>
    <row r="5" spans="1:5" x14ac:dyDescent="0.3">
      <c r="B5" s="3">
        <v>402</v>
      </c>
      <c r="C5" s="17">
        <v>5.59</v>
      </c>
      <c r="D5" s="15">
        <f t="shared" ref="D5:D16" si="0">IF(C5&gt;5,C5/350,"-")</f>
        <v>1.597142857142857E-2</v>
      </c>
      <c r="E5" s="12">
        <f t="shared" ref="E5:E16" si="1">D5*100</f>
        <v>1.597142857142857</v>
      </c>
    </row>
    <row r="6" spans="1:5" x14ac:dyDescent="0.3">
      <c r="B6" s="3">
        <v>403</v>
      </c>
      <c r="C6" s="17">
        <v>5.6029999999999998</v>
      </c>
      <c r="D6" s="15">
        <f t="shared" si="0"/>
        <v>1.6008571428571428E-2</v>
      </c>
      <c r="E6" s="12">
        <f t="shared" si="1"/>
        <v>1.6008571428571428</v>
      </c>
    </row>
    <row r="7" spans="1:5" x14ac:dyDescent="0.3">
      <c r="B7" s="3">
        <v>404</v>
      </c>
      <c r="C7" s="17">
        <v>7.5670000000000002</v>
      </c>
      <c r="D7" s="15">
        <f t="shared" si="0"/>
        <v>2.162E-2</v>
      </c>
      <c r="E7" s="12">
        <f t="shared" si="1"/>
        <v>2.1619999999999999</v>
      </c>
    </row>
    <row r="8" spans="1:5" x14ac:dyDescent="0.3">
      <c r="B8" s="3">
        <v>405</v>
      </c>
      <c r="C8" s="17">
        <v>7.1639999999999997</v>
      </c>
      <c r="D8" s="15">
        <f t="shared" si="0"/>
        <v>2.0468571428571426E-2</v>
      </c>
      <c r="E8" s="12">
        <f t="shared" si="1"/>
        <v>2.0468571428571427</v>
      </c>
    </row>
    <row r="9" spans="1:5" x14ac:dyDescent="0.3">
      <c r="B9" s="3">
        <v>406</v>
      </c>
      <c r="C9" s="17">
        <v>4.9989999999999997</v>
      </c>
      <c r="D9" s="3" t="str">
        <f t="shared" si="0"/>
        <v>-</v>
      </c>
      <c r="E9" s="3" t="s">
        <v>14</v>
      </c>
    </row>
    <row r="10" spans="1:5" x14ac:dyDescent="0.3">
      <c r="B10" s="3">
        <v>407</v>
      </c>
      <c r="C10" s="17">
        <v>2.0699999999999998</v>
      </c>
      <c r="D10" s="3" t="str">
        <f t="shared" si="0"/>
        <v>-</v>
      </c>
      <c r="E10" s="3" t="s">
        <v>14</v>
      </c>
    </row>
    <row r="11" spans="1:5" x14ac:dyDescent="0.3">
      <c r="B11" s="3">
        <v>408</v>
      </c>
      <c r="C11" s="17">
        <v>0</v>
      </c>
      <c r="D11" s="3" t="str">
        <f t="shared" si="0"/>
        <v>-</v>
      </c>
      <c r="E11" s="3" t="s">
        <v>14</v>
      </c>
    </row>
    <row r="12" spans="1:5" x14ac:dyDescent="0.3">
      <c r="B12" s="3">
        <v>409</v>
      </c>
      <c r="C12" s="17">
        <v>2.895</v>
      </c>
      <c r="D12" s="3" t="str">
        <f t="shared" si="0"/>
        <v>-</v>
      </c>
      <c r="E12" s="3" t="s">
        <v>14</v>
      </c>
    </row>
    <row r="13" spans="1:5" x14ac:dyDescent="0.3">
      <c r="B13" s="3">
        <v>410</v>
      </c>
      <c r="C13" s="17">
        <v>4.9989999999999997</v>
      </c>
      <c r="D13" s="3" t="str">
        <f t="shared" si="0"/>
        <v>-</v>
      </c>
      <c r="E13" s="3" t="s">
        <v>14</v>
      </c>
    </row>
    <row r="14" spans="1:5" x14ac:dyDescent="0.3">
      <c r="B14" s="3">
        <v>411</v>
      </c>
      <c r="C14" s="17">
        <v>3.8530000000000002</v>
      </c>
      <c r="D14" s="3" t="str">
        <f t="shared" si="0"/>
        <v>-</v>
      </c>
      <c r="E14" s="3" t="s">
        <v>14</v>
      </c>
    </row>
    <row r="15" spans="1:5" x14ac:dyDescent="0.3">
      <c r="B15" s="3">
        <v>412</v>
      </c>
      <c r="C15" s="17">
        <v>2.2999999999999998</v>
      </c>
      <c r="D15" s="3" t="str">
        <f t="shared" si="0"/>
        <v>-</v>
      </c>
      <c r="E15" s="3" t="s">
        <v>14</v>
      </c>
    </row>
    <row r="16" spans="1:5" x14ac:dyDescent="0.3">
      <c r="B16" s="3">
        <v>413</v>
      </c>
      <c r="C16" s="17">
        <v>3.7090000000000001</v>
      </c>
      <c r="D16" s="3" t="str">
        <f t="shared" si="0"/>
        <v>-</v>
      </c>
      <c r="E16" s="3" t="s"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Armadura Positiva </vt:lpstr>
      <vt:lpstr>Armadura Negativa</vt:lpstr>
      <vt:lpstr>contraflexas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2018-12-27T18:05:20Z</dcterms:created>
  <dcterms:modified xsi:type="dcterms:W3CDTF">2018-12-29T03:17:05Z</dcterms:modified>
</cp:coreProperties>
</file>