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536710AF-601C-4905-B184-FD8C086B524D}" xr6:coauthVersionLast="31" xr6:coauthVersionMax="31" xr10:uidLastSave="{00000000-0000-0000-0000-000000000000}"/>
  <bookViews>
    <workbookView xWindow="0" yWindow="0" windowWidth="22260" windowHeight="12648" firstSheet="8" activeTab="14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9" i="12" l="1"/>
  <c r="AS9" i="12" s="1"/>
  <c r="AT9" i="12" s="1"/>
  <c r="AR8" i="12"/>
  <c r="AS8" i="12" s="1"/>
  <c r="AT8" i="12" s="1"/>
  <c r="AR7" i="12"/>
  <c r="AS7" i="12" s="1"/>
  <c r="AT7" i="12" s="1"/>
  <c r="AR6" i="12"/>
  <c r="AS6" i="12" s="1"/>
  <c r="AT6" i="12" s="1"/>
  <c r="AR5" i="12"/>
  <c r="AS5" i="12" s="1"/>
  <c r="AT5" i="12" s="1"/>
  <c r="AR4" i="12"/>
  <c r="AS4" i="12" s="1"/>
  <c r="AT4" i="12" s="1"/>
  <c r="AR9" i="10"/>
  <c r="AS9" i="10" s="1"/>
  <c r="AT9" i="10" s="1"/>
  <c r="AR8" i="10"/>
  <c r="AS8" i="10" s="1"/>
  <c r="AT8" i="10" s="1"/>
  <c r="AR7" i="10"/>
  <c r="AS7" i="10" s="1"/>
  <c r="AT7" i="10" s="1"/>
  <c r="AR6" i="10"/>
  <c r="AS6" i="10" s="1"/>
  <c r="AT6" i="10" s="1"/>
  <c r="AR5" i="10"/>
  <c r="AS5" i="10" s="1"/>
  <c r="AT5" i="10" s="1"/>
  <c r="AR4" i="10"/>
  <c r="AS4" i="10" s="1"/>
  <c r="AT4" i="10" s="1"/>
  <c r="AR9" i="8"/>
  <c r="AS9" i="8" s="1"/>
  <c r="AR8" i="8"/>
  <c r="AS8" i="8" s="1"/>
  <c r="AR7" i="8"/>
  <c r="AS7" i="8" s="1"/>
  <c r="AR6" i="8"/>
  <c r="AS6" i="8" s="1"/>
  <c r="AR5" i="8"/>
  <c r="AS5" i="8" s="1"/>
  <c r="AR4" i="8"/>
  <c r="AS4" i="8" s="1"/>
  <c r="AT4" i="8" s="1"/>
  <c r="AS9" i="6"/>
  <c r="AT9" i="6" s="1"/>
  <c r="AR9" i="6"/>
  <c r="AR8" i="6"/>
  <c r="AS8" i="6" s="1"/>
  <c r="AT8" i="6" s="1"/>
  <c r="AR7" i="6"/>
  <c r="AS7" i="6" s="1"/>
  <c r="AT7" i="6" s="1"/>
  <c r="AS6" i="6"/>
  <c r="AT6" i="6" s="1"/>
  <c r="AR6" i="6"/>
  <c r="AR5" i="6"/>
  <c r="AS5" i="6" s="1"/>
  <c r="AT5" i="6" s="1"/>
  <c r="AR4" i="6"/>
  <c r="AS4" i="6" s="1"/>
  <c r="AT4" i="6" s="1"/>
  <c r="W4" i="3"/>
  <c r="W5" i="3"/>
  <c r="W6" i="3"/>
  <c r="W7" i="3"/>
  <c r="AR10" i="3"/>
  <c r="AS10" i="3" s="1"/>
  <c r="AT10" i="3" s="1"/>
  <c r="AR9" i="3"/>
  <c r="AS9" i="3" s="1"/>
  <c r="AT9" i="3" s="1"/>
  <c r="AR8" i="3"/>
  <c r="AS8" i="3" s="1"/>
  <c r="AT8" i="3" s="1"/>
  <c r="AR7" i="3"/>
  <c r="AS7" i="3" s="1"/>
  <c r="AT7" i="3" s="1"/>
  <c r="AR6" i="3"/>
  <c r="AS6" i="3" s="1"/>
  <c r="AT6" i="3" s="1"/>
  <c r="AR5" i="3"/>
  <c r="AS5" i="3" s="1"/>
  <c r="AT5" i="3" s="1"/>
  <c r="AR4" i="3"/>
  <c r="AS4" i="3" s="1"/>
  <c r="AT4" i="3" s="1"/>
  <c r="V9" i="12"/>
  <c r="W9" i="12" s="1"/>
  <c r="W8" i="12"/>
  <c r="V8" i="12"/>
  <c r="W7" i="12"/>
  <c r="V7" i="12"/>
  <c r="V6" i="12"/>
  <c r="W6" i="12" s="1"/>
  <c r="V5" i="12"/>
  <c r="W5" i="12" s="1"/>
  <c r="V4" i="12"/>
  <c r="W4" i="12" s="1"/>
  <c r="AN3" i="12"/>
  <c r="AM3" i="12"/>
  <c r="AK3" i="12"/>
  <c r="AJ3" i="12"/>
  <c r="AH3" i="12"/>
  <c r="AG3" i="12"/>
  <c r="AC3" i="12"/>
  <c r="AE3" i="12" s="1"/>
  <c r="AB3" i="12"/>
  <c r="AA3" i="12"/>
  <c r="V9" i="10"/>
  <c r="W9" i="10" s="1"/>
  <c r="V8" i="10"/>
  <c r="W8" i="10" s="1"/>
  <c r="W7" i="10"/>
  <c r="Z7" i="10" s="1"/>
  <c r="AA7" i="10" s="1"/>
  <c r="V7" i="10"/>
  <c r="W6" i="10"/>
  <c r="Z6" i="10" s="1"/>
  <c r="AA6" i="10" s="1"/>
  <c r="V6" i="10"/>
  <c r="W5" i="10"/>
  <c r="V5" i="10"/>
  <c r="V4" i="10"/>
  <c r="W4" i="10" s="1"/>
  <c r="AN3" i="10"/>
  <c r="AM3" i="10"/>
  <c r="AK3" i="10"/>
  <c r="AJ3" i="10"/>
  <c r="AH3" i="10"/>
  <c r="AG3" i="10"/>
  <c r="AC3" i="10"/>
  <c r="AE3" i="10" s="1"/>
  <c r="AB3" i="10"/>
  <c r="AA3" i="10"/>
  <c r="V9" i="8"/>
  <c r="W9" i="8" s="1"/>
  <c r="Z9" i="8" s="1"/>
  <c r="AA9" i="8" s="1"/>
  <c r="W8" i="8"/>
  <c r="V8" i="8"/>
  <c r="V7" i="8"/>
  <c r="W7" i="8" s="1"/>
  <c r="V6" i="8"/>
  <c r="W6" i="8" s="1"/>
  <c r="V5" i="8"/>
  <c r="W5" i="8" s="1"/>
  <c r="W4" i="8"/>
  <c r="Z4" i="8" s="1"/>
  <c r="AA4" i="8" s="1"/>
  <c r="V4" i="8"/>
  <c r="AN3" i="8"/>
  <c r="AM3" i="8"/>
  <c r="AK3" i="8"/>
  <c r="AJ3" i="8"/>
  <c r="AH3" i="8"/>
  <c r="AG3" i="8"/>
  <c r="AC3" i="8"/>
  <c r="AE3" i="8" s="1"/>
  <c r="AB3" i="8"/>
  <c r="AA3" i="8"/>
  <c r="W9" i="6"/>
  <c r="V9" i="6"/>
  <c r="V8" i="6"/>
  <c r="W8" i="6" s="1"/>
  <c r="V7" i="6"/>
  <c r="W7" i="6" s="1"/>
  <c r="V6" i="6"/>
  <c r="W6" i="6" s="1"/>
  <c r="W5" i="6"/>
  <c r="V5" i="6"/>
  <c r="W4" i="6"/>
  <c r="V4" i="6"/>
  <c r="AN3" i="6"/>
  <c r="AM3" i="6"/>
  <c r="AK3" i="6"/>
  <c r="AJ3" i="6"/>
  <c r="AH3" i="6"/>
  <c r="AG3" i="6"/>
  <c r="AE3" i="6"/>
  <c r="AD3" i="6"/>
  <c r="AC3" i="6"/>
  <c r="AB3" i="6"/>
  <c r="AA3" i="6"/>
  <c r="AM3" i="3"/>
  <c r="AJ3" i="3"/>
  <c r="AG3" i="3"/>
  <c r="AD3" i="3"/>
  <c r="AC3" i="3"/>
  <c r="AE3" i="3" s="1"/>
  <c r="AN3" i="3"/>
  <c r="AK3" i="3"/>
  <c r="AH3" i="3"/>
  <c r="AB3" i="3"/>
  <c r="AA3" i="3"/>
  <c r="V10" i="3"/>
  <c r="V9" i="3"/>
  <c r="V8" i="3"/>
  <c r="V7" i="3"/>
  <c r="V6" i="3"/>
  <c r="V5" i="3"/>
  <c r="V4" i="3"/>
  <c r="AT9" i="8" l="1"/>
  <c r="AT8" i="8"/>
  <c r="AT7" i="8"/>
  <c r="AT6" i="8"/>
  <c r="AT5" i="8"/>
  <c r="Z5" i="12"/>
  <c r="AA5" i="12" s="1"/>
  <c r="Z4" i="12"/>
  <c r="AA4" i="12" s="1"/>
  <c r="AB4" i="12" s="1"/>
  <c r="AB8" i="12"/>
  <c r="Z6" i="12"/>
  <c r="AA6" i="12" s="1"/>
  <c r="AB6" i="12" s="1"/>
  <c r="Z9" i="12"/>
  <c r="AA9" i="12" s="1"/>
  <c r="AB9" i="12"/>
  <c r="Z7" i="12"/>
  <c r="AA7" i="12" s="1"/>
  <c r="AB7" i="12" s="1"/>
  <c r="Z8" i="12"/>
  <c r="AA8" i="12" s="1"/>
  <c r="AD3" i="12"/>
  <c r="Z4" i="10"/>
  <c r="AA4" i="10" s="1"/>
  <c r="Z9" i="10"/>
  <c r="AA9" i="10" s="1"/>
  <c r="AB6" i="10"/>
  <c r="AC6" i="10" s="1"/>
  <c r="AD6" i="10" s="1"/>
  <c r="Z8" i="10"/>
  <c r="AA8" i="10" s="1"/>
  <c r="Z5" i="10"/>
  <c r="AA5" i="10" s="1"/>
  <c r="AB7" i="10"/>
  <c r="AC7" i="10" s="1"/>
  <c r="AD7" i="10" s="1"/>
  <c r="AD3" i="10"/>
  <c r="AC4" i="8"/>
  <c r="AD4" i="8" s="1"/>
  <c r="AB4" i="8"/>
  <c r="Z5" i="8"/>
  <c r="AA5" i="8" s="1"/>
  <c r="AB5" i="8" s="1"/>
  <c r="Z6" i="8"/>
  <c r="AA6" i="8" s="1"/>
  <c r="AB6" i="8" s="1"/>
  <c r="AB7" i="8"/>
  <c r="Z7" i="8"/>
  <c r="AA7" i="8" s="1"/>
  <c r="AD3" i="8"/>
  <c r="Z8" i="8"/>
  <c r="AA8" i="8" s="1"/>
  <c r="AB9" i="8"/>
  <c r="AC9" i="8" s="1"/>
  <c r="AD9" i="8" s="1"/>
  <c r="Z6" i="6"/>
  <c r="AA6" i="6" s="1"/>
  <c r="Z7" i="6"/>
  <c r="AA7" i="6" s="1"/>
  <c r="Z8" i="6"/>
  <c r="AA8" i="6" s="1"/>
  <c r="AB9" i="6"/>
  <c r="Z4" i="6"/>
  <c r="AA4" i="6" s="1"/>
  <c r="Z9" i="6"/>
  <c r="AA9" i="6" s="1"/>
  <c r="Z5" i="6"/>
  <c r="AA5" i="6" s="1"/>
  <c r="AL304" i="16"/>
  <c r="AK304" i="16"/>
  <c r="AL303" i="16"/>
  <c r="AK303" i="16"/>
  <c r="AL302" i="16"/>
  <c r="AK302" i="16"/>
  <c r="AL301" i="16"/>
  <c r="AK301" i="16"/>
  <c r="AL300" i="16"/>
  <c r="AK300" i="16"/>
  <c r="AL299" i="16"/>
  <c r="AK299" i="16"/>
  <c r="AL298" i="16"/>
  <c r="AK298" i="16"/>
  <c r="AL297" i="16"/>
  <c r="AK297" i="16"/>
  <c r="AL296" i="16"/>
  <c r="AK296" i="16"/>
  <c r="AL295" i="16"/>
  <c r="AK295" i="16"/>
  <c r="AL294" i="16"/>
  <c r="AK294" i="16"/>
  <c r="AL293" i="16"/>
  <c r="AK293" i="16"/>
  <c r="AL292" i="16"/>
  <c r="AK292" i="16"/>
  <c r="AL291" i="16"/>
  <c r="AK291" i="16"/>
  <c r="AL290" i="16"/>
  <c r="AK290" i="16"/>
  <c r="AL289" i="16"/>
  <c r="AK289" i="16"/>
  <c r="AL288" i="16"/>
  <c r="AK288" i="16"/>
  <c r="AL287" i="16"/>
  <c r="AK287" i="16"/>
  <c r="AL286" i="16"/>
  <c r="AK286" i="16"/>
  <c r="AL285" i="16"/>
  <c r="AK285" i="16"/>
  <c r="AL284" i="16"/>
  <c r="AK284" i="16"/>
  <c r="AL283" i="16"/>
  <c r="AK283" i="16"/>
  <c r="AL282" i="16"/>
  <c r="AK282" i="16"/>
  <c r="AL281" i="16"/>
  <c r="AK281" i="16"/>
  <c r="AL280" i="16"/>
  <c r="AK280" i="16"/>
  <c r="AL279" i="16"/>
  <c r="AK279" i="16"/>
  <c r="AL278" i="16"/>
  <c r="AK278" i="16"/>
  <c r="AL277" i="16"/>
  <c r="AK277" i="16"/>
  <c r="AL276" i="16"/>
  <c r="AK276" i="16"/>
  <c r="AL275" i="16"/>
  <c r="AK275" i="16"/>
  <c r="AL274" i="16"/>
  <c r="AK274" i="16"/>
  <c r="AL273" i="16"/>
  <c r="AK273" i="16"/>
  <c r="AL272" i="16"/>
  <c r="AK272" i="16"/>
  <c r="AL271" i="16"/>
  <c r="AK271" i="16"/>
  <c r="AL270" i="16"/>
  <c r="AK270" i="16"/>
  <c r="AL269" i="16"/>
  <c r="AK269" i="16"/>
  <c r="AL268" i="16"/>
  <c r="AK268" i="16"/>
  <c r="AL267" i="16"/>
  <c r="AK267" i="16"/>
  <c r="AL266" i="16"/>
  <c r="AK266" i="16"/>
  <c r="AL265" i="16"/>
  <c r="AK265" i="16"/>
  <c r="AL264" i="16"/>
  <c r="AK264" i="16"/>
  <c r="AL263" i="16"/>
  <c r="AK263" i="16"/>
  <c r="AL262" i="16"/>
  <c r="AK262" i="16"/>
  <c r="AL261" i="16"/>
  <c r="AK261" i="16"/>
  <c r="AL260" i="16"/>
  <c r="AK260" i="16"/>
  <c r="AL259" i="16"/>
  <c r="AK259" i="16"/>
  <c r="AL258" i="16"/>
  <c r="AK258" i="16"/>
  <c r="AL257" i="16"/>
  <c r="AK257" i="16"/>
  <c r="AL256" i="16"/>
  <c r="AK256" i="16"/>
  <c r="AL255" i="16"/>
  <c r="AK255" i="16"/>
  <c r="AL254" i="16"/>
  <c r="AK254" i="16"/>
  <c r="AL253" i="16"/>
  <c r="AK253" i="16"/>
  <c r="AL252" i="16"/>
  <c r="AK252" i="16"/>
  <c r="AL251" i="16"/>
  <c r="AK251" i="16"/>
  <c r="AL250" i="16"/>
  <c r="AK250" i="16"/>
  <c r="AL249" i="16"/>
  <c r="AK249" i="16"/>
  <c r="AL248" i="16"/>
  <c r="AK248" i="16"/>
  <c r="AL247" i="16"/>
  <c r="AK247" i="16"/>
  <c r="AL246" i="16"/>
  <c r="AK246" i="16"/>
  <c r="AL245" i="16"/>
  <c r="AK245" i="16"/>
  <c r="AL244" i="16"/>
  <c r="AK244" i="16"/>
  <c r="AL243" i="16"/>
  <c r="AK243" i="16"/>
  <c r="AL242" i="16"/>
  <c r="AK242" i="16"/>
  <c r="AL241" i="16"/>
  <c r="AK241" i="16"/>
  <c r="AL240" i="16"/>
  <c r="AK240" i="16"/>
  <c r="AL239" i="16"/>
  <c r="AK239" i="16"/>
  <c r="AL238" i="16"/>
  <c r="AK238" i="16"/>
  <c r="AL237" i="16"/>
  <c r="AK237" i="16"/>
  <c r="AL236" i="16"/>
  <c r="AK236" i="16"/>
  <c r="AL235" i="16"/>
  <c r="AK235" i="16"/>
  <c r="AL234" i="16"/>
  <c r="AK234" i="16"/>
  <c r="AL233" i="16"/>
  <c r="AK233" i="16"/>
  <c r="AL232" i="16"/>
  <c r="AK232" i="16"/>
  <c r="AL231" i="16"/>
  <c r="AK231" i="16"/>
  <c r="AL230" i="16"/>
  <c r="AK230" i="16"/>
  <c r="AL229" i="16"/>
  <c r="AK229" i="16"/>
  <c r="AL228" i="16"/>
  <c r="AK228" i="16"/>
  <c r="AL227" i="16"/>
  <c r="AK227" i="16"/>
  <c r="AL226" i="16"/>
  <c r="AK226" i="16"/>
  <c r="AL225" i="16"/>
  <c r="AK225" i="16"/>
  <c r="AL224" i="16"/>
  <c r="AK224" i="16"/>
  <c r="AL223" i="16"/>
  <c r="AK223" i="16"/>
  <c r="AL222" i="16"/>
  <c r="AK222" i="16"/>
  <c r="AL221" i="16"/>
  <c r="AK221" i="16"/>
  <c r="AL220" i="16"/>
  <c r="AK220" i="16"/>
  <c r="AL219" i="16"/>
  <c r="AK219" i="16"/>
  <c r="AL218" i="16"/>
  <c r="AK218" i="16"/>
  <c r="AL217" i="16"/>
  <c r="AK217" i="16"/>
  <c r="AL216" i="16"/>
  <c r="AK216" i="16"/>
  <c r="AL215" i="16"/>
  <c r="AK215" i="16"/>
  <c r="AL214" i="16"/>
  <c r="AK214" i="16"/>
  <c r="AL213" i="16"/>
  <c r="AK213" i="16"/>
  <c r="AL212" i="16"/>
  <c r="AK212" i="16"/>
  <c r="AL211" i="16"/>
  <c r="AK211" i="16"/>
  <c r="AL210" i="16"/>
  <c r="AK210" i="16"/>
  <c r="AL209" i="16"/>
  <c r="AK209" i="16"/>
  <c r="AL208" i="16"/>
  <c r="AK208" i="16"/>
  <c r="AL207" i="16"/>
  <c r="AK207" i="16"/>
  <c r="AL206" i="16"/>
  <c r="AK206" i="16"/>
  <c r="AL205" i="16"/>
  <c r="AL205" i="10"/>
  <c r="AK205" i="16"/>
  <c r="AL204" i="16"/>
  <c r="AK204" i="16"/>
  <c r="AL203" i="16"/>
  <c r="AK203" i="16"/>
  <c r="AL202" i="16"/>
  <c r="AK202" i="16"/>
  <c r="AL201" i="16"/>
  <c r="AK201" i="16"/>
  <c r="AL200" i="16"/>
  <c r="AK200" i="16"/>
  <c r="AL199" i="16"/>
  <c r="AK199" i="16"/>
  <c r="AL198" i="16"/>
  <c r="AK198" i="16"/>
  <c r="AL197" i="16"/>
  <c r="AK197" i="16"/>
  <c r="AL196" i="16"/>
  <c r="AK196" i="16"/>
  <c r="AL195" i="16"/>
  <c r="AK195" i="16"/>
  <c r="AL194" i="16"/>
  <c r="AK194" i="16"/>
  <c r="AL193" i="16"/>
  <c r="AK193" i="16"/>
  <c r="AL192" i="16"/>
  <c r="AK192" i="16"/>
  <c r="AL191" i="16"/>
  <c r="AK191" i="16"/>
  <c r="AL190" i="16"/>
  <c r="AK190" i="16"/>
  <c r="AL189" i="16"/>
  <c r="AK189" i="16"/>
  <c r="AL188" i="16"/>
  <c r="AK188" i="16"/>
  <c r="AL187" i="16"/>
  <c r="AK187" i="16"/>
  <c r="AL186" i="16"/>
  <c r="AK186" i="16"/>
  <c r="AL185" i="16"/>
  <c r="AK185" i="16"/>
  <c r="AL184" i="16"/>
  <c r="AK184" i="16"/>
  <c r="AL183" i="16"/>
  <c r="AK183" i="16"/>
  <c r="AL182" i="16"/>
  <c r="AK182" i="16"/>
  <c r="AL181" i="16"/>
  <c r="AK181" i="16"/>
  <c r="AL180" i="16"/>
  <c r="AK180" i="16"/>
  <c r="AL179" i="16"/>
  <c r="AK179" i="16"/>
  <c r="AL178" i="16"/>
  <c r="AK178" i="16"/>
  <c r="AL177" i="16"/>
  <c r="AK177" i="16"/>
  <c r="AL176" i="16"/>
  <c r="AK176" i="16"/>
  <c r="AL175" i="16"/>
  <c r="AK175" i="16"/>
  <c r="AL174" i="16"/>
  <c r="AK174" i="16"/>
  <c r="AL173" i="16"/>
  <c r="AK173" i="16"/>
  <c r="AL172" i="16"/>
  <c r="AK172" i="16"/>
  <c r="AL171" i="16"/>
  <c r="AK171" i="16"/>
  <c r="AL170" i="16"/>
  <c r="AK170" i="16"/>
  <c r="AL169" i="16"/>
  <c r="AK169" i="16"/>
  <c r="AL168" i="16"/>
  <c r="AK168" i="16"/>
  <c r="AL167" i="16"/>
  <c r="AK167" i="16"/>
  <c r="AL166" i="16"/>
  <c r="AK166" i="16"/>
  <c r="AL165" i="16"/>
  <c r="AK165" i="16"/>
  <c r="AL164" i="16"/>
  <c r="AK164" i="16"/>
  <c r="AL163" i="16"/>
  <c r="AK163" i="16"/>
  <c r="AL162" i="16"/>
  <c r="AK162" i="16"/>
  <c r="AL161" i="16"/>
  <c r="AK161" i="16"/>
  <c r="AL160" i="16"/>
  <c r="AK160" i="16"/>
  <c r="AL159" i="16"/>
  <c r="AK159" i="16"/>
  <c r="AL158" i="16"/>
  <c r="AK158" i="16"/>
  <c r="AL157" i="16"/>
  <c r="AK157" i="16"/>
  <c r="AL156" i="16"/>
  <c r="AK156" i="16"/>
  <c r="AL155" i="16"/>
  <c r="AK155" i="16"/>
  <c r="O304" i="16"/>
  <c r="N304" i="16"/>
  <c r="O303" i="16"/>
  <c r="N303" i="16"/>
  <c r="O302" i="16"/>
  <c r="N302" i="16"/>
  <c r="O301" i="16"/>
  <c r="N301" i="16"/>
  <c r="O300" i="16"/>
  <c r="N300" i="16"/>
  <c r="O299" i="16"/>
  <c r="N299" i="16"/>
  <c r="O298" i="16"/>
  <c r="N298" i="16"/>
  <c r="O297" i="16"/>
  <c r="N297" i="16"/>
  <c r="O296" i="16"/>
  <c r="N296" i="16"/>
  <c r="O295" i="16"/>
  <c r="N295" i="16"/>
  <c r="O294" i="16"/>
  <c r="N294" i="16"/>
  <c r="O293" i="16"/>
  <c r="N293" i="16"/>
  <c r="O292" i="16"/>
  <c r="N292" i="16"/>
  <c r="O291" i="16"/>
  <c r="N291" i="16"/>
  <c r="O290" i="16"/>
  <c r="N290" i="16"/>
  <c r="O289" i="16"/>
  <c r="N289" i="16"/>
  <c r="O288" i="16"/>
  <c r="N288" i="16"/>
  <c r="O287" i="16"/>
  <c r="N287" i="16"/>
  <c r="O286" i="16"/>
  <c r="N286" i="16"/>
  <c r="O285" i="16"/>
  <c r="N285" i="16"/>
  <c r="O284" i="16"/>
  <c r="N284" i="16"/>
  <c r="O283" i="16"/>
  <c r="N283" i="16"/>
  <c r="O282" i="16"/>
  <c r="N282" i="16"/>
  <c r="O281" i="16"/>
  <c r="N281" i="16"/>
  <c r="O280" i="16"/>
  <c r="N280" i="16"/>
  <c r="O279" i="16"/>
  <c r="N279" i="16"/>
  <c r="O278" i="16"/>
  <c r="N278" i="16"/>
  <c r="O277" i="16"/>
  <c r="N277" i="16"/>
  <c r="O276" i="16"/>
  <c r="N276" i="16"/>
  <c r="O275" i="16"/>
  <c r="N275" i="16"/>
  <c r="O274" i="16"/>
  <c r="N274" i="16"/>
  <c r="O273" i="16"/>
  <c r="N273" i="16"/>
  <c r="O272" i="16"/>
  <c r="N272" i="16"/>
  <c r="O271" i="16"/>
  <c r="N271" i="16"/>
  <c r="O270" i="16"/>
  <c r="N270" i="16"/>
  <c r="O269" i="16"/>
  <c r="N269" i="16"/>
  <c r="O268" i="16"/>
  <c r="N268" i="16"/>
  <c r="O267" i="16"/>
  <c r="N267" i="16"/>
  <c r="O266" i="16"/>
  <c r="N266" i="16"/>
  <c r="O265" i="16"/>
  <c r="N265" i="16"/>
  <c r="O264" i="16"/>
  <c r="N264" i="16"/>
  <c r="O263" i="16"/>
  <c r="N263" i="16"/>
  <c r="O262" i="16"/>
  <c r="N262" i="16"/>
  <c r="O261" i="16"/>
  <c r="N261" i="16"/>
  <c r="O260" i="16"/>
  <c r="N260" i="16"/>
  <c r="O259" i="16"/>
  <c r="N259" i="16"/>
  <c r="O258" i="16"/>
  <c r="N258" i="16"/>
  <c r="O257" i="16"/>
  <c r="N257" i="16"/>
  <c r="O256" i="16"/>
  <c r="N256" i="16"/>
  <c r="O255" i="16"/>
  <c r="N255" i="16"/>
  <c r="Z254" i="16"/>
  <c r="Y254" i="16"/>
  <c r="Z253" i="16"/>
  <c r="Y253" i="16"/>
  <c r="Z252" i="16"/>
  <c r="Y252" i="16"/>
  <c r="Z251" i="16"/>
  <c r="Y251" i="16"/>
  <c r="Z250" i="16"/>
  <c r="Y250" i="16"/>
  <c r="Z249" i="16"/>
  <c r="Y249" i="16"/>
  <c r="Z248" i="16"/>
  <c r="Y248" i="16"/>
  <c r="Z247" i="16"/>
  <c r="Y247" i="16"/>
  <c r="Z246" i="16"/>
  <c r="Y246" i="16"/>
  <c r="Z245" i="16"/>
  <c r="Y245" i="16"/>
  <c r="Z244" i="16"/>
  <c r="Y244" i="16"/>
  <c r="Z243" i="16"/>
  <c r="Y243" i="16"/>
  <c r="Z242" i="16"/>
  <c r="Y242" i="16"/>
  <c r="Z241" i="16"/>
  <c r="Y241" i="16"/>
  <c r="Z240" i="16"/>
  <c r="Y240" i="16"/>
  <c r="Z239" i="16"/>
  <c r="Y239" i="16"/>
  <c r="Z238" i="16"/>
  <c r="Y238" i="16"/>
  <c r="Z237" i="16"/>
  <c r="Y237" i="16"/>
  <c r="Z236" i="16"/>
  <c r="Y236" i="16"/>
  <c r="Z235" i="16"/>
  <c r="Y235" i="16"/>
  <c r="Z234" i="16"/>
  <c r="Y234" i="16"/>
  <c r="Z233" i="16"/>
  <c r="Y233" i="16"/>
  <c r="Z232" i="16"/>
  <c r="Y232" i="16"/>
  <c r="Z231" i="16"/>
  <c r="Y231" i="16"/>
  <c r="Z230" i="16"/>
  <c r="Y230" i="16"/>
  <c r="Z229" i="16"/>
  <c r="Y229" i="16"/>
  <c r="Z228" i="16"/>
  <c r="Y228" i="16"/>
  <c r="Z227" i="16"/>
  <c r="Y227" i="16"/>
  <c r="Z226" i="16"/>
  <c r="Y226" i="16"/>
  <c r="Z225" i="16"/>
  <c r="Y225" i="16"/>
  <c r="Z224" i="16"/>
  <c r="Y224" i="16"/>
  <c r="Z223" i="16"/>
  <c r="Y223" i="16"/>
  <c r="Z222" i="16"/>
  <c r="Y222" i="16"/>
  <c r="Z221" i="16"/>
  <c r="Y221" i="16"/>
  <c r="Z220" i="16"/>
  <c r="Y220" i="16"/>
  <c r="Z219" i="16"/>
  <c r="Y219" i="16"/>
  <c r="Z218" i="16"/>
  <c r="Y218" i="16"/>
  <c r="Z217" i="16"/>
  <c r="Y217" i="16"/>
  <c r="Z216" i="16"/>
  <c r="Y216" i="16"/>
  <c r="Z215" i="16"/>
  <c r="Y215" i="16"/>
  <c r="Z214" i="16"/>
  <c r="Y214" i="16"/>
  <c r="Z213" i="16"/>
  <c r="Y213" i="16"/>
  <c r="Z212" i="16"/>
  <c r="Y212" i="16"/>
  <c r="Z211" i="16"/>
  <c r="Y211" i="16"/>
  <c r="Z210" i="16"/>
  <c r="Y210" i="16"/>
  <c r="Z209" i="16"/>
  <c r="Y209" i="16"/>
  <c r="Z208" i="16"/>
  <c r="Y208" i="16"/>
  <c r="Z207" i="16"/>
  <c r="Y207" i="16"/>
  <c r="Z206" i="16"/>
  <c r="Y206" i="16"/>
  <c r="Z205" i="16"/>
  <c r="Y205" i="16"/>
  <c r="Z204" i="16"/>
  <c r="Y204" i="16"/>
  <c r="Z203" i="16"/>
  <c r="Y203" i="16"/>
  <c r="Z202" i="16"/>
  <c r="Y202" i="16"/>
  <c r="Z201" i="16"/>
  <c r="Y201" i="16"/>
  <c r="Z200" i="16"/>
  <c r="Y200" i="16"/>
  <c r="Z199" i="16"/>
  <c r="Y199" i="16"/>
  <c r="Z198" i="16"/>
  <c r="Y198" i="16"/>
  <c r="Z197" i="16"/>
  <c r="Y197" i="16"/>
  <c r="Z196" i="16"/>
  <c r="Y196" i="16"/>
  <c r="Z195" i="16"/>
  <c r="Y195" i="16"/>
  <c r="Z194" i="16"/>
  <c r="Y194" i="16"/>
  <c r="Z193" i="16"/>
  <c r="Y193" i="16"/>
  <c r="Z192" i="16"/>
  <c r="Y192" i="16"/>
  <c r="Z191" i="16"/>
  <c r="Y191" i="16"/>
  <c r="Z190" i="16"/>
  <c r="Y190" i="16"/>
  <c r="Z189" i="16"/>
  <c r="Y189" i="16"/>
  <c r="Z188" i="16"/>
  <c r="Y188" i="16"/>
  <c r="Z187" i="16"/>
  <c r="Y187" i="16"/>
  <c r="Z186" i="16"/>
  <c r="Y186" i="16"/>
  <c r="Z185" i="16"/>
  <c r="Y185" i="16"/>
  <c r="Z184" i="16"/>
  <c r="Y184" i="16"/>
  <c r="Z183" i="16"/>
  <c r="Y183" i="16"/>
  <c r="Z182" i="16"/>
  <c r="Y182" i="16"/>
  <c r="Z181" i="16"/>
  <c r="Y181" i="16"/>
  <c r="Z180" i="16"/>
  <c r="Y180" i="16"/>
  <c r="Z179" i="16"/>
  <c r="Y179" i="16"/>
  <c r="Z178" i="16"/>
  <c r="Y178" i="16"/>
  <c r="Z177" i="16"/>
  <c r="Y177" i="16"/>
  <c r="Z176" i="16"/>
  <c r="Y176" i="16"/>
  <c r="Z175" i="16"/>
  <c r="Y175" i="16"/>
  <c r="Z174" i="16"/>
  <c r="Y174" i="16"/>
  <c r="Z173" i="16"/>
  <c r="Y173" i="16"/>
  <c r="Z172" i="16"/>
  <c r="Y172" i="16"/>
  <c r="Z171" i="16"/>
  <c r="Y171" i="16"/>
  <c r="Z170" i="16"/>
  <c r="Y170" i="16"/>
  <c r="Z169" i="16"/>
  <c r="Y169" i="16"/>
  <c r="Z168" i="16"/>
  <c r="Y168" i="16"/>
  <c r="Z167" i="16"/>
  <c r="Y167" i="16"/>
  <c r="Z166" i="16"/>
  <c r="Y166" i="16"/>
  <c r="Z165" i="16"/>
  <c r="Y165" i="16"/>
  <c r="Z164" i="16"/>
  <c r="Y164" i="16"/>
  <c r="Z163" i="16"/>
  <c r="Y163" i="16"/>
  <c r="Z162" i="16"/>
  <c r="Y162" i="16"/>
  <c r="Z161" i="16"/>
  <c r="Y161" i="16"/>
  <c r="Z160" i="16"/>
  <c r="Y160" i="16"/>
  <c r="Z159" i="16"/>
  <c r="Y159" i="16"/>
  <c r="Z158" i="16"/>
  <c r="Y158" i="16"/>
  <c r="Z157" i="16"/>
  <c r="Y157" i="16"/>
  <c r="Z156" i="16"/>
  <c r="Y156" i="16"/>
  <c r="Z155" i="16"/>
  <c r="Y155" i="16"/>
  <c r="Z54" i="16"/>
  <c r="Y54" i="16"/>
  <c r="Z53" i="16"/>
  <c r="Y53" i="16"/>
  <c r="Z52" i="16"/>
  <c r="Y52" i="16"/>
  <c r="Z51" i="16"/>
  <c r="Y51" i="16"/>
  <c r="Z50" i="16"/>
  <c r="Y50" i="16"/>
  <c r="Z49" i="16"/>
  <c r="Y49" i="16"/>
  <c r="Z48" i="16"/>
  <c r="Y48" i="16"/>
  <c r="Z47" i="16"/>
  <c r="Y47" i="16"/>
  <c r="Z46" i="16"/>
  <c r="Y46" i="16"/>
  <c r="Z45" i="16"/>
  <c r="Y45" i="16"/>
  <c r="Z44" i="16"/>
  <c r="Y44" i="16"/>
  <c r="Z43" i="16"/>
  <c r="Y43" i="16"/>
  <c r="Z42" i="16"/>
  <c r="Y42" i="16"/>
  <c r="Z41" i="16"/>
  <c r="Y41" i="16"/>
  <c r="Z40" i="16"/>
  <c r="Y40" i="16"/>
  <c r="Z39" i="16"/>
  <c r="Y39" i="16"/>
  <c r="Z38" i="16"/>
  <c r="Y38" i="16"/>
  <c r="Z37" i="16"/>
  <c r="Y37" i="16"/>
  <c r="Z36" i="16"/>
  <c r="Y36" i="16"/>
  <c r="Z35" i="16"/>
  <c r="Y35" i="16"/>
  <c r="Z34" i="16"/>
  <c r="Y34" i="16"/>
  <c r="Z33" i="16"/>
  <c r="Y33" i="16"/>
  <c r="Z32" i="16"/>
  <c r="Y32" i="16"/>
  <c r="Z31" i="16"/>
  <c r="Y31" i="16"/>
  <c r="Z30" i="16"/>
  <c r="Y30" i="16"/>
  <c r="Z29" i="16"/>
  <c r="Y29" i="16"/>
  <c r="Z28" i="16"/>
  <c r="Y28" i="16"/>
  <c r="Z27" i="16"/>
  <c r="Y27" i="16"/>
  <c r="Z26" i="16"/>
  <c r="Y26" i="16"/>
  <c r="Z25" i="16"/>
  <c r="Y25" i="16"/>
  <c r="Z24" i="16"/>
  <c r="Y24" i="16"/>
  <c r="Z23" i="16"/>
  <c r="Y23" i="16"/>
  <c r="Z22" i="16"/>
  <c r="Y22" i="16"/>
  <c r="Z21" i="16"/>
  <c r="Y21" i="16"/>
  <c r="Z20" i="16"/>
  <c r="Y20" i="16"/>
  <c r="Z19" i="16"/>
  <c r="Y19" i="16"/>
  <c r="Z18" i="16"/>
  <c r="Y18" i="16"/>
  <c r="Z17" i="16"/>
  <c r="Y17" i="16"/>
  <c r="Z16" i="16"/>
  <c r="Y16" i="16"/>
  <c r="Z15" i="16"/>
  <c r="Y15" i="16"/>
  <c r="Z14" i="16"/>
  <c r="Y14" i="16"/>
  <c r="Z13" i="16"/>
  <c r="Y13" i="16"/>
  <c r="Z12" i="16"/>
  <c r="Y12" i="16"/>
  <c r="Z11" i="16"/>
  <c r="Y11" i="16"/>
  <c r="Z10" i="16"/>
  <c r="Y10" i="16"/>
  <c r="Z9" i="16"/>
  <c r="Y9" i="16"/>
  <c r="Z8" i="16"/>
  <c r="Y8" i="16"/>
  <c r="Z7" i="16"/>
  <c r="Y7" i="16"/>
  <c r="Z6" i="16"/>
  <c r="Y6" i="16"/>
  <c r="Z5" i="16"/>
  <c r="Y5" i="16"/>
  <c r="O254" i="16"/>
  <c r="N254" i="16"/>
  <c r="O253" i="16"/>
  <c r="N253" i="16"/>
  <c r="O252" i="16"/>
  <c r="N252" i="16"/>
  <c r="O251" i="16"/>
  <c r="N251" i="16"/>
  <c r="O250" i="16"/>
  <c r="N250" i="16"/>
  <c r="O249" i="16"/>
  <c r="N249" i="16"/>
  <c r="O248" i="16"/>
  <c r="N248" i="16"/>
  <c r="O247" i="16"/>
  <c r="N247" i="16"/>
  <c r="O246" i="16"/>
  <c r="N246" i="16"/>
  <c r="O245" i="16"/>
  <c r="N245" i="16"/>
  <c r="O244" i="16"/>
  <c r="N244" i="16"/>
  <c r="O243" i="16"/>
  <c r="N243" i="16"/>
  <c r="O242" i="16"/>
  <c r="N242" i="16"/>
  <c r="O241" i="16"/>
  <c r="N241" i="16"/>
  <c r="O240" i="16"/>
  <c r="N240" i="16"/>
  <c r="O239" i="16"/>
  <c r="N239" i="16"/>
  <c r="O238" i="16"/>
  <c r="N238" i="16"/>
  <c r="O237" i="16"/>
  <c r="N237" i="16"/>
  <c r="O236" i="16"/>
  <c r="N236" i="16"/>
  <c r="O235" i="16"/>
  <c r="N235" i="16"/>
  <c r="O234" i="16"/>
  <c r="N234" i="16"/>
  <c r="O233" i="16"/>
  <c r="N233" i="16"/>
  <c r="O232" i="16"/>
  <c r="N232" i="16"/>
  <c r="O231" i="16"/>
  <c r="N231" i="16"/>
  <c r="O230" i="16"/>
  <c r="N230" i="16"/>
  <c r="O229" i="16"/>
  <c r="N229" i="16"/>
  <c r="O228" i="16"/>
  <c r="N228" i="16"/>
  <c r="O227" i="16"/>
  <c r="N227" i="16"/>
  <c r="O226" i="16"/>
  <c r="N226" i="16"/>
  <c r="O225" i="16"/>
  <c r="N225" i="16"/>
  <c r="O224" i="16"/>
  <c r="N224" i="16"/>
  <c r="O223" i="16"/>
  <c r="N223" i="16"/>
  <c r="O222" i="16"/>
  <c r="N222" i="16"/>
  <c r="O221" i="16"/>
  <c r="N221" i="16"/>
  <c r="O220" i="16"/>
  <c r="N220" i="16"/>
  <c r="O219" i="16"/>
  <c r="N219" i="16"/>
  <c r="O218" i="16"/>
  <c r="N218" i="16"/>
  <c r="O217" i="16"/>
  <c r="N217" i="16"/>
  <c r="O216" i="16"/>
  <c r="N216" i="16"/>
  <c r="O215" i="16"/>
  <c r="N215" i="16"/>
  <c r="O214" i="16"/>
  <c r="N214" i="16"/>
  <c r="O213" i="16"/>
  <c r="N213" i="16"/>
  <c r="O212" i="16"/>
  <c r="N212" i="16"/>
  <c r="O211" i="16"/>
  <c r="N211" i="16"/>
  <c r="O210" i="16"/>
  <c r="N210" i="16"/>
  <c r="O209" i="16"/>
  <c r="N209" i="16"/>
  <c r="O208" i="16"/>
  <c r="N208" i="16"/>
  <c r="O207" i="16"/>
  <c r="N207" i="16"/>
  <c r="O206" i="16"/>
  <c r="N206" i="16"/>
  <c r="O205" i="16"/>
  <c r="N205" i="16"/>
  <c r="N200" i="16"/>
  <c r="O200" i="16"/>
  <c r="N201" i="16"/>
  <c r="O201" i="16"/>
  <c r="N202" i="16"/>
  <c r="O202" i="16"/>
  <c r="N203" i="16"/>
  <c r="O203" i="16"/>
  <c r="N204" i="16"/>
  <c r="O204" i="16"/>
  <c r="O199" i="16"/>
  <c r="N199" i="16"/>
  <c r="O198" i="16"/>
  <c r="N198" i="16"/>
  <c r="O197" i="16"/>
  <c r="N197" i="16"/>
  <c r="O196" i="16"/>
  <c r="N196" i="16"/>
  <c r="O195" i="16"/>
  <c r="N195" i="16"/>
  <c r="O194" i="16"/>
  <c r="N194" i="16"/>
  <c r="O193" i="16"/>
  <c r="N193" i="16"/>
  <c r="O192" i="16"/>
  <c r="N192" i="16"/>
  <c r="O191" i="16"/>
  <c r="N191" i="16"/>
  <c r="O190" i="16"/>
  <c r="N190" i="16"/>
  <c r="O189" i="16"/>
  <c r="N189" i="16"/>
  <c r="O188" i="16"/>
  <c r="N188" i="16"/>
  <c r="O187" i="16"/>
  <c r="N187" i="16"/>
  <c r="O186" i="16"/>
  <c r="N186" i="16"/>
  <c r="O185" i="16"/>
  <c r="N185" i="16"/>
  <c r="O184" i="16"/>
  <c r="N184" i="16"/>
  <c r="O183" i="16"/>
  <c r="N183" i="16"/>
  <c r="O182" i="16"/>
  <c r="N182" i="16"/>
  <c r="O181" i="16"/>
  <c r="N181" i="16"/>
  <c r="O180" i="16"/>
  <c r="N180" i="16"/>
  <c r="O179" i="16"/>
  <c r="N179" i="16"/>
  <c r="O178" i="16"/>
  <c r="N178" i="16"/>
  <c r="O177" i="16"/>
  <c r="N177" i="16"/>
  <c r="O176" i="16"/>
  <c r="N176" i="16"/>
  <c r="O175" i="16"/>
  <c r="N175" i="16"/>
  <c r="O174" i="16"/>
  <c r="N174" i="16"/>
  <c r="O173" i="16"/>
  <c r="N173" i="16"/>
  <c r="O172" i="16"/>
  <c r="N172" i="16"/>
  <c r="O171" i="16"/>
  <c r="N171" i="16"/>
  <c r="O170" i="16"/>
  <c r="N170" i="16"/>
  <c r="O169" i="16"/>
  <c r="N169" i="16"/>
  <c r="O168" i="16"/>
  <c r="N168" i="16"/>
  <c r="O167" i="16"/>
  <c r="N167" i="16"/>
  <c r="O166" i="16"/>
  <c r="N166" i="16"/>
  <c r="O165" i="16"/>
  <c r="N165" i="16"/>
  <c r="O164" i="16"/>
  <c r="N164" i="16"/>
  <c r="O163" i="16"/>
  <c r="N163" i="16"/>
  <c r="O162" i="16"/>
  <c r="N162" i="16"/>
  <c r="O161" i="16"/>
  <c r="N161" i="16"/>
  <c r="O160" i="16"/>
  <c r="N160" i="16"/>
  <c r="O159" i="16"/>
  <c r="N159" i="16"/>
  <c r="O158" i="16"/>
  <c r="N158" i="16"/>
  <c r="O157" i="16"/>
  <c r="N157" i="16"/>
  <c r="O156" i="16"/>
  <c r="N156" i="16"/>
  <c r="O155" i="16"/>
  <c r="N155" i="16"/>
  <c r="O154" i="16"/>
  <c r="N154" i="16"/>
  <c r="O153" i="16"/>
  <c r="N153" i="16"/>
  <c r="O152" i="16"/>
  <c r="N152" i="16"/>
  <c r="O151" i="16"/>
  <c r="N151" i="16"/>
  <c r="O150" i="16"/>
  <c r="N150" i="16"/>
  <c r="O149" i="16"/>
  <c r="N149" i="16"/>
  <c r="O148" i="16"/>
  <c r="N148" i="16"/>
  <c r="O147" i="16"/>
  <c r="N147" i="16"/>
  <c r="O146" i="16"/>
  <c r="N146" i="16"/>
  <c r="O145" i="16"/>
  <c r="N145" i="16"/>
  <c r="O144" i="16"/>
  <c r="N144" i="16"/>
  <c r="O143" i="16"/>
  <c r="N143" i="16"/>
  <c r="O142" i="16"/>
  <c r="N142" i="16"/>
  <c r="O141" i="16"/>
  <c r="N141" i="16"/>
  <c r="O140" i="16"/>
  <c r="N140" i="16"/>
  <c r="O139" i="16"/>
  <c r="N139" i="16"/>
  <c r="O138" i="16"/>
  <c r="N138" i="16"/>
  <c r="O137" i="16"/>
  <c r="N137" i="16"/>
  <c r="O136" i="16"/>
  <c r="N136" i="16"/>
  <c r="O135" i="16"/>
  <c r="N135" i="16"/>
  <c r="O134" i="16"/>
  <c r="N134" i="16"/>
  <c r="O133" i="16"/>
  <c r="N133" i="16"/>
  <c r="O132" i="16"/>
  <c r="N132" i="16"/>
  <c r="O131" i="16"/>
  <c r="N131" i="16"/>
  <c r="O130" i="16"/>
  <c r="N130" i="16"/>
  <c r="O129" i="16"/>
  <c r="N129" i="16"/>
  <c r="O128" i="16"/>
  <c r="N128" i="16"/>
  <c r="O127" i="16"/>
  <c r="N127" i="16"/>
  <c r="O126" i="16"/>
  <c r="N126" i="16"/>
  <c r="O125" i="16"/>
  <c r="N125" i="16"/>
  <c r="O124" i="16"/>
  <c r="N124" i="16"/>
  <c r="O123" i="16"/>
  <c r="N123" i="16"/>
  <c r="O122" i="16"/>
  <c r="N122" i="16"/>
  <c r="O121" i="16"/>
  <c r="N121" i="16"/>
  <c r="O120" i="16"/>
  <c r="N120" i="16"/>
  <c r="O119" i="16"/>
  <c r="N119" i="16"/>
  <c r="O118" i="16"/>
  <c r="N118" i="16"/>
  <c r="O117" i="16"/>
  <c r="N117" i="16"/>
  <c r="O116" i="16"/>
  <c r="N116" i="16"/>
  <c r="O115" i="16"/>
  <c r="N115" i="16"/>
  <c r="O114" i="16"/>
  <c r="N114" i="16"/>
  <c r="O113" i="16"/>
  <c r="N113" i="16"/>
  <c r="O112" i="16"/>
  <c r="N112" i="16"/>
  <c r="O111" i="16"/>
  <c r="N111" i="16"/>
  <c r="O110" i="16"/>
  <c r="N110" i="16"/>
  <c r="O109" i="16"/>
  <c r="N109" i="16"/>
  <c r="O108" i="16"/>
  <c r="N108" i="16"/>
  <c r="O107" i="16"/>
  <c r="N107" i="16"/>
  <c r="O106" i="16"/>
  <c r="N106" i="16"/>
  <c r="O105" i="16"/>
  <c r="N105" i="16"/>
  <c r="B494" i="16"/>
  <c r="C494" i="16"/>
  <c r="B495" i="16"/>
  <c r="C495" i="16"/>
  <c r="B496" i="16"/>
  <c r="C496" i="16"/>
  <c r="B497" i="16"/>
  <c r="C497" i="16"/>
  <c r="B498" i="16"/>
  <c r="C498" i="16"/>
  <c r="B499" i="16"/>
  <c r="C499" i="16"/>
  <c r="B500" i="16"/>
  <c r="C500" i="16"/>
  <c r="B501" i="16"/>
  <c r="C501" i="16"/>
  <c r="B502" i="16"/>
  <c r="C502" i="16"/>
  <c r="B503" i="16"/>
  <c r="C503" i="16"/>
  <c r="C493" i="16"/>
  <c r="B493" i="16"/>
  <c r="C492" i="16"/>
  <c r="B492" i="16"/>
  <c r="C491" i="16"/>
  <c r="B491" i="16"/>
  <c r="C490" i="16"/>
  <c r="B490" i="16"/>
  <c r="C489" i="16"/>
  <c r="B489" i="16"/>
  <c r="C488" i="16"/>
  <c r="B488" i="16"/>
  <c r="C487" i="16"/>
  <c r="B487" i="16"/>
  <c r="C486" i="16"/>
  <c r="B486" i="16"/>
  <c r="C485" i="16"/>
  <c r="B485" i="16"/>
  <c r="C484" i="16"/>
  <c r="B484" i="16"/>
  <c r="C483" i="16"/>
  <c r="B483" i="16"/>
  <c r="C482" i="16"/>
  <c r="B482" i="16"/>
  <c r="C481" i="16"/>
  <c r="B481" i="16"/>
  <c r="C480" i="16"/>
  <c r="B480" i="16"/>
  <c r="C479" i="16"/>
  <c r="B479" i="16"/>
  <c r="C478" i="16"/>
  <c r="B478" i="16"/>
  <c r="C477" i="16"/>
  <c r="B477" i="16"/>
  <c r="C476" i="16"/>
  <c r="B476" i="16"/>
  <c r="C475" i="16"/>
  <c r="B475" i="16"/>
  <c r="C474" i="16"/>
  <c r="B474" i="16"/>
  <c r="C473" i="16"/>
  <c r="B473" i="16"/>
  <c r="C472" i="16"/>
  <c r="B472" i="16"/>
  <c r="C471" i="16"/>
  <c r="B471" i="16"/>
  <c r="C470" i="16"/>
  <c r="B470" i="16"/>
  <c r="C469" i="16"/>
  <c r="B469" i="16"/>
  <c r="C468" i="16"/>
  <c r="B468" i="16"/>
  <c r="C467" i="16"/>
  <c r="B467" i="16"/>
  <c r="C466" i="16"/>
  <c r="B466" i="16"/>
  <c r="C465" i="16"/>
  <c r="B465" i="16"/>
  <c r="C464" i="16"/>
  <c r="B464" i="16"/>
  <c r="C463" i="16"/>
  <c r="B463" i="16"/>
  <c r="C462" i="16"/>
  <c r="B462" i="16"/>
  <c r="C461" i="16"/>
  <c r="B461" i="16"/>
  <c r="C460" i="16"/>
  <c r="B460" i="16"/>
  <c r="C459" i="16"/>
  <c r="B459" i="16"/>
  <c r="C458" i="16"/>
  <c r="B458" i="16"/>
  <c r="C457" i="16"/>
  <c r="B457" i="16"/>
  <c r="C456" i="16"/>
  <c r="B456" i="16"/>
  <c r="C455" i="16"/>
  <c r="B455" i="16"/>
  <c r="C454" i="16"/>
  <c r="B454" i="16"/>
  <c r="C453" i="16"/>
  <c r="B453" i="16"/>
  <c r="C452" i="16"/>
  <c r="B452" i="16"/>
  <c r="C451" i="16"/>
  <c r="B451" i="16"/>
  <c r="C450" i="16"/>
  <c r="B450" i="16"/>
  <c r="C449" i="16"/>
  <c r="B449" i="16"/>
  <c r="C448" i="16"/>
  <c r="B448" i="16"/>
  <c r="C447" i="16"/>
  <c r="B447" i="16"/>
  <c r="C446" i="16"/>
  <c r="B446" i="16"/>
  <c r="C445" i="16"/>
  <c r="B445" i="16"/>
  <c r="C444" i="16"/>
  <c r="B444" i="16"/>
  <c r="C443" i="16"/>
  <c r="B443" i="16"/>
  <c r="C442" i="16"/>
  <c r="B442" i="16"/>
  <c r="C441" i="16"/>
  <c r="B441" i="16"/>
  <c r="C440" i="16"/>
  <c r="B440" i="16"/>
  <c r="C439" i="16"/>
  <c r="B439" i="16"/>
  <c r="C438" i="16"/>
  <c r="B438" i="16"/>
  <c r="C437" i="16"/>
  <c r="B437" i="16"/>
  <c r="C436" i="16"/>
  <c r="B436" i="16"/>
  <c r="C435" i="16"/>
  <c r="B435" i="16"/>
  <c r="C434" i="16"/>
  <c r="B434" i="16"/>
  <c r="C433" i="16"/>
  <c r="B433" i="16"/>
  <c r="C432" i="16"/>
  <c r="B432" i="16"/>
  <c r="C431" i="16"/>
  <c r="B431" i="16"/>
  <c r="C430" i="16"/>
  <c r="B430" i="16"/>
  <c r="C429" i="16"/>
  <c r="B429" i="16"/>
  <c r="C428" i="16"/>
  <c r="B428" i="16"/>
  <c r="C427" i="16"/>
  <c r="B427" i="16"/>
  <c r="C426" i="16"/>
  <c r="B426" i="16"/>
  <c r="C425" i="16"/>
  <c r="B425" i="16"/>
  <c r="C424" i="16"/>
  <c r="B424" i="16"/>
  <c r="C423" i="16"/>
  <c r="B423" i="16"/>
  <c r="C422" i="16"/>
  <c r="B422" i="16"/>
  <c r="C421" i="16"/>
  <c r="B421" i="16"/>
  <c r="C420" i="16"/>
  <c r="B420" i="16"/>
  <c r="C419" i="16"/>
  <c r="B419" i="16"/>
  <c r="C418" i="16"/>
  <c r="B418" i="16"/>
  <c r="C417" i="16"/>
  <c r="B417" i="16"/>
  <c r="C416" i="16"/>
  <c r="B416" i="16"/>
  <c r="C415" i="16"/>
  <c r="B415" i="16"/>
  <c r="C414" i="16"/>
  <c r="B414" i="16"/>
  <c r="C413" i="16"/>
  <c r="B413" i="16"/>
  <c r="C412" i="16"/>
  <c r="B412" i="16"/>
  <c r="C411" i="16"/>
  <c r="B411" i="16"/>
  <c r="C410" i="16"/>
  <c r="B410" i="16"/>
  <c r="C409" i="16"/>
  <c r="B409" i="16"/>
  <c r="C408" i="16"/>
  <c r="B408" i="16"/>
  <c r="C407" i="16"/>
  <c r="B407" i="16"/>
  <c r="C406" i="16"/>
  <c r="B406" i="16"/>
  <c r="C405" i="16"/>
  <c r="B405" i="16"/>
  <c r="C404" i="16"/>
  <c r="B404" i="16"/>
  <c r="C403" i="16"/>
  <c r="B403" i="16"/>
  <c r="C402" i="16"/>
  <c r="B402" i="16"/>
  <c r="C401" i="16"/>
  <c r="B401" i="16"/>
  <c r="C400" i="16"/>
  <c r="B400" i="16"/>
  <c r="C399" i="16"/>
  <c r="B399" i="16"/>
  <c r="C398" i="16"/>
  <c r="B398" i="16"/>
  <c r="C397" i="16"/>
  <c r="B397" i="16"/>
  <c r="C396" i="16"/>
  <c r="B396" i="16"/>
  <c r="C395" i="16"/>
  <c r="B395" i="16"/>
  <c r="C394" i="16"/>
  <c r="B394" i="16"/>
  <c r="C393" i="16"/>
  <c r="B393" i="16"/>
  <c r="C392" i="16"/>
  <c r="B392" i="16"/>
  <c r="C391" i="16"/>
  <c r="B391" i="16"/>
  <c r="C390" i="16"/>
  <c r="B390" i="16"/>
  <c r="C389" i="16"/>
  <c r="B389" i="16"/>
  <c r="C388" i="16"/>
  <c r="B388" i="16"/>
  <c r="C387" i="16"/>
  <c r="B387" i="16"/>
  <c r="C386" i="16"/>
  <c r="B386" i="16"/>
  <c r="C385" i="16"/>
  <c r="B385" i="16"/>
  <c r="C384" i="16"/>
  <c r="B384" i="16"/>
  <c r="C383" i="16"/>
  <c r="B383" i="16"/>
  <c r="C382" i="16"/>
  <c r="B382" i="16"/>
  <c r="C381" i="16"/>
  <c r="B381" i="16"/>
  <c r="C380" i="16"/>
  <c r="B380" i="16"/>
  <c r="C379" i="16"/>
  <c r="B379" i="16"/>
  <c r="C378" i="16"/>
  <c r="B378" i="16"/>
  <c r="C377" i="16"/>
  <c r="B377" i="16"/>
  <c r="C376" i="16"/>
  <c r="B376" i="16"/>
  <c r="C375" i="16"/>
  <c r="B375" i="16"/>
  <c r="C374" i="16"/>
  <c r="B374" i="16"/>
  <c r="C373" i="16"/>
  <c r="B373" i="16"/>
  <c r="C372" i="16"/>
  <c r="B372" i="16"/>
  <c r="C371" i="16"/>
  <c r="B371" i="16"/>
  <c r="C370" i="16"/>
  <c r="B370" i="16"/>
  <c r="C369" i="16"/>
  <c r="B369" i="16"/>
  <c r="C368" i="16"/>
  <c r="B368" i="16"/>
  <c r="C367" i="16"/>
  <c r="B367" i="16"/>
  <c r="C366" i="16"/>
  <c r="B366" i="16"/>
  <c r="C365" i="16"/>
  <c r="B365" i="16"/>
  <c r="C364" i="16"/>
  <c r="B364" i="16"/>
  <c r="C363" i="16"/>
  <c r="B363" i="16"/>
  <c r="C362" i="16"/>
  <c r="B362" i="16"/>
  <c r="C361" i="16"/>
  <c r="B361" i="16"/>
  <c r="C360" i="16"/>
  <c r="B360" i="16"/>
  <c r="C359" i="16"/>
  <c r="B359" i="16"/>
  <c r="C358" i="16"/>
  <c r="B358" i="16"/>
  <c r="C357" i="16"/>
  <c r="B357" i="16"/>
  <c r="C356" i="16"/>
  <c r="B356" i="16"/>
  <c r="C355" i="16"/>
  <c r="B355" i="16"/>
  <c r="C354" i="16"/>
  <c r="B354" i="16"/>
  <c r="C353" i="16"/>
  <c r="B353" i="16"/>
  <c r="C352" i="16"/>
  <c r="B352" i="16"/>
  <c r="C351" i="16"/>
  <c r="B351" i="16"/>
  <c r="C350" i="16"/>
  <c r="B350" i="16"/>
  <c r="C349" i="16"/>
  <c r="B349" i="16"/>
  <c r="C348" i="16"/>
  <c r="B348" i="16"/>
  <c r="C347" i="16"/>
  <c r="B347" i="16"/>
  <c r="C346" i="16"/>
  <c r="B346" i="16"/>
  <c r="C345" i="16"/>
  <c r="B345" i="16"/>
  <c r="C344" i="16"/>
  <c r="B344" i="16"/>
  <c r="C343" i="16"/>
  <c r="B343" i="16"/>
  <c r="C342" i="16"/>
  <c r="B342" i="16"/>
  <c r="C341" i="16"/>
  <c r="B341" i="16"/>
  <c r="C340" i="16"/>
  <c r="B340" i="16"/>
  <c r="C339" i="16"/>
  <c r="B339" i="16"/>
  <c r="C338" i="16"/>
  <c r="B338" i="16"/>
  <c r="C337" i="16"/>
  <c r="B337" i="16"/>
  <c r="C336" i="16"/>
  <c r="B336" i="16"/>
  <c r="C335" i="16"/>
  <c r="B335" i="16"/>
  <c r="C334" i="16"/>
  <c r="B334" i="16"/>
  <c r="C333" i="16"/>
  <c r="B333" i="16"/>
  <c r="C332" i="16"/>
  <c r="B332" i="16"/>
  <c r="C331" i="16"/>
  <c r="B331" i="16"/>
  <c r="C330" i="16"/>
  <c r="B330" i="16"/>
  <c r="C329" i="16"/>
  <c r="B329" i="16"/>
  <c r="C328" i="16"/>
  <c r="B328" i="16"/>
  <c r="C327" i="16"/>
  <c r="B327" i="16"/>
  <c r="C326" i="16"/>
  <c r="B326" i="16"/>
  <c r="C325" i="16"/>
  <c r="B325" i="16"/>
  <c r="C324" i="16"/>
  <c r="B324" i="16"/>
  <c r="C323" i="16"/>
  <c r="B323" i="16"/>
  <c r="C322" i="16"/>
  <c r="B322" i="16"/>
  <c r="C321" i="16"/>
  <c r="B321" i="16"/>
  <c r="C320" i="16"/>
  <c r="B320" i="16"/>
  <c r="C319" i="16"/>
  <c r="B319" i="16"/>
  <c r="C318" i="16"/>
  <c r="B318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T4" i="8"/>
  <c r="S9" i="8"/>
  <c r="S8" i="8"/>
  <c r="S7" i="8"/>
  <c r="S6" i="8"/>
  <c r="S5" i="8"/>
  <c r="S4" i="8"/>
  <c r="B282" i="6"/>
  <c r="B228" i="6"/>
  <c r="B174" i="6"/>
  <c r="B120" i="6"/>
  <c r="B66" i="6"/>
  <c r="B12" i="6"/>
  <c r="T9" i="6"/>
  <c r="T8" i="6"/>
  <c r="T7" i="6"/>
  <c r="T6" i="6"/>
  <c r="T5" i="6"/>
  <c r="T4" i="6"/>
  <c r="S9" i="6"/>
  <c r="S8" i="6"/>
  <c r="S7" i="6"/>
  <c r="S6" i="6"/>
  <c r="S5" i="6"/>
  <c r="S4" i="6"/>
  <c r="B282" i="10"/>
  <c r="B228" i="10"/>
  <c r="B174" i="10"/>
  <c r="B120" i="10"/>
  <c r="B66" i="10"/>
  <c r="AC8" i="12" l="1"/>
  <c r="AD8" i="12" s="1"/>
  <c r="AC6" i="12"/>
  <c r="AD6" i="12" s="1"/>
  <c r="AC7" i="12"/>
  <c r="AD7" i="12" s="1"/>
  <c r="AC4" i="12"/>
  <c r="AD4" i="12" s="1"/>
  <c r="AC9" i="12"/>
  <c r="AD9" i="12" s="1"/>
  <c r="AB5" i="12"/>
  <c r="AC5" i="12" s="1"/>
  <c r="AD5" i="12" s="1"/>
  <c r="AE7" i="10"/>
  <c r="AF7" i="10"/>
  <c r="AG7" i="10" s="1"/>
  <c r="AF6" i="10"/>
  <c r="AG6" i="10" s="1"/>
  <c r="AE6" i="10"/>
  <c r="AB9" i="10"/>
  <c r="AC9" i="10" s="1"/>
  <c r="AD9" i="10" s="1"/>
  <c r="AC5" i="10"/>
  <c r="AD5" i="10" s="1"/>
  <c r="AB4" i="10"/>
  <c r="AC4" i="10" s="1"/>
  <c r="AD4" i="10" s="1"/>
  <c r="AC8" i="10"/>
  <c r="AD8" i="10" s="1"/>
  <c r="AB8" i="10"/>
  <c r="AB5" i="10"/>
  <c r="AF9" i="8"/>
  <c r="AG9" i="8" s="1"/>
  <c r="AE9" i="8"/>
  <c r="AC6" i="8"/>
  <c r="AD6" i="8" s="1"/>
  <c r="AC5" i="8"/>
  <c r="AD5" i="8" s="1"/>
  <c r="AB8" i="8"/>
  <c r="AC8" i="8" s="1"/>
  <c r="AD8" i="8" s="1"/>
  <c r="AC7" i="8"/>
  <c r="AD7" i="8" s="1"/>
  <c r="AF4" i="8"/>
  <c r="AG4" i="8" s="1"/>
  <c r="AE4" i="8"/>
  <c r="AC8" i="6"/>
  <c r="AD8" i="6" s="1"/>
  <c r="AC5" i="6"/>
  <c r="AD5" i="6" s="1"/>
  <c r="AB8" i="6"/>
  <c r="AC9" i="6"/>
  <c r="AD9" i="6" s="1"/>
  <c r="AC7" i="6"/>
  <c r="AD7" i="6" s="1"/>
  <c r="AB7" i="6"/>
  <c r="AC6" i="6"/>
  <c r="AD6" i="6" s="1"/>
  <c r="AB6" i="6"/>
  <c r="AB4" i="6"/>
  <c r="AC4" i="6" s="1"/>
  <c r="AD4" i="6" s="1"/>
  <c r="AB5" i="6"/>
  <c r="S4" i="10"/>
  <c r="B12" i="10"/>
  <c r="T9" i="10"/>
  <c r="T8" i="10"/>
  <c r="T7" i="10"/>
  <c r="T6" i="10"/>
  <c r="T5" i="10"/>
  <c r="T4" i="10"/>
  <c r="S9" i="10"/>
  <c r="S8" i="10"/>
  <c r="S7" i="10"/>
  <c r="S6" i="10"/>
  <c r="S5" i="10"/>
  <c r="B282" i="12"/>
  <c r="B228" i="12"/>
  <c r="C176" i="4"/>
  <c r="B174" i="12"/>
  <c r="B120" i="12"/>
  <c r="B12" i="12"/>
  <c r="B66" i="12"/>
  <c r="AF5" i="12" l="1"/>
  <c r="AG5" i="12" s="1"/>
  <c r="AE5" i="12"/>
  <c r="AF9" i="12"/>
  <c r="AG9" i="12" s="1"/>
  <c r="AE9" i="12"/>
  <c r="AF4" i="12"/>
  <c r="AG4" i="12" s="1"/>
  <c r="AE4" i="12"/>
  <c r="AE7" i="12"/>
  <c r="AF7" i="12"/>
  <c r="AG7" i="12" s="1"/>
  <c r="AE6" i="12"/>
  <c r="AF6" i="12" s="1"/>
  <c r="AG6" i="12" s="1"/>
  <c r="AF8" i="12"/>
  <c r="AG8" i="12" s="1"/>
  <c r="AE8" i="12"/>
  <c r="AF4" i="10"/>
  <c r="AG4" i="10" s="1"/>
  <c r="AE4" i="10"/>
  <c r="AF9" i="10"/>
  <c r="AG9" i="10" s="1"/>
  <c r="AE9" i="10"/>
  <c r="AE5" i="10"/>
  <c r="AF5" i="10" s="1"/>
  <c r="AG5" i="10" s="1"/>
  <c r="AF8" i="10"/>
  <c r="AG8" i="10" s="1"/>
  <c r="AE8" i="10"/>
  <c r="AH7" i="10"/>
  <c r="AI7" i="10"/>
  <c r="AJ7" i="10" s="1"/>
  <c r="AH6" i="10"/>
  <c r="AI6" i="10"/>
  <c r="AJ6" i="10" s="1"/>
  <c r="AE8" i="8"/>
  <c r="AF8" i="8"/>
  <c r="AG8" i="8" s="1"/>
  <c r="AI4" i="8"/>
  <c r="AJ4" i="8" s="1"/>
  <c r="AH4" i="8"/>
  <c r="AE5" i="8"/>
  <c r="AF5" i="8" s="1"/>
  <c r="AG5" i="8" s="1"/>
  <c r="AE6" i="8"/>
  <c r="AF6" i="8" s="1"/>
  <c r="AG6" i="8" s="1"/>
  <c r="AE7" i="8"/>
  <c r="AF7" i="8" s="1"/>
  <c r="AG7" i="8" s="1"/>
  <c r="AH9" i="8"/>
  <c r="AI9" i="8"/>
  <c r="AJ9" i="8" s="1"/>
  <c r="AF4" i="6"/>
  <c r="AG4" i="6" s="1"/>
  <c r="AE4" i="6"/>
  <c r="AF5" i="6"/>
  <c r="AG5" i="6" s="1"/>
  <c r="AE5" i="6"/>
  <c r="AE8" i="6"/>
  <c r="AF8" i="6" s="1"/>
  <c r="AG8" i="6" s="1"/>
  <c r="AE6" i="6"/>
  <c r="AF6" i="6"/>
  <c r="AG6" i="6" s="1"/>
  <c r="AF7" i="6"/>
  <c r="AG7" i="6" s="1"/>
  <c r="AE7" i="6"/>
  <c r="AE9" i="6"/>
  <c r="AF9" i="6" s="1"/>
  <c r="AG9" i="6" s="1"/>
  <c r="T9" i="12"/>
  <c r="T8" i="12"/>
  <c r="T7" i="12"/>
  <c r="T6" i="12"/>
  <c r="T5" i="12"/>
  <c r="T4" i="1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N304" i="4"/>
  <c r="C341" i="3" s="1"/>
  <c r="N305" i="4"/>
  <c r="C342" i="3" s="1"/>
  <c r="N306" i="4"/>
  <c r="C343" i="3" s="1"/>
  <c r="N307" i="4"/>
  <c r="C344" i="3" s="1"/>
  <c r="N308" i="4"/>
  <c r="C345" i="3" s="1"/>
  <c r="N309" i="4"/>
  <c r="C346" i="3" s="1"/>
  <c r="N310" i="4"/>
  <c r="C347" i="3" s="1"/>
  <c r="N311" i="4"/>
  <c r="C348" i="3" s="1"/>
  <c r="N312" i="4"/>
  <c r="C349" i="3" s="1"/>
  <c r="N313" i="4"/>
  <c r="C350" i="3" s="1"/>
  <c r="N314" i="4"/>
  <c r="C351" i="3" s="1"/>
  <c r="N315" i="4"/>
  <c r="C352" i="3" s="1"/>
  <c r="N316" i="4"/>
  <c r="C353" i="3" s="1"/>
  <c r="N317" i="4"/>
  <c r="C354" i="3" s="1"/>
  <c r="N318" i="4"/>
  <c r="C355" i="3" s="1"/>
  <c r="N319" i="4"/>
  <c r="C356" i="3" s="1"/>
  <c r="N320" i="4"/>
  <c r="C357" i="3" s="1"/>
  <c r="N321" i="4"/>
  <c r="C358" i="3" s="1"/>
  <c r="N322" i="4"/>
  <c r="C359" i="3" s="1"/>
  <c r="N323" i="4"/>
  <c r="C360" i="3" s="1"/>
  <c r="N324" i="4"/>
  <c r="C361" i="3" s="1"/>
  <c r="N325" i="4"/>
  <c r="C362" i="3" s="1"/>
  <c r="N326" i="4"/>
  <c r="C363" i="3" s="1"/>
  <c r="N327" i="4"/>
  <c r="C364" i="3" s="1"/>
  <c r="N328" i="4"/>
  <c r="C365" i="3" s="1"/>
  <c r="N329" i="4"/>
  <c r="C366" i="3" s="1"/>
  <c r="N330" i="4"/>
  <c r="C367" i="3" s="1"/>
  <c r="N331" i="4"/>
  <c r="C368" i="3" s="1"/>
  <c r="N332" i="4"/>
  <c r="C369" i="3" s="1"/>
  <c r="N333" i="4"/>
  <c r="C370" i="3" s="1"/>
  <c r="N334" i="4"/>
  <c r="C371" i="3" s="1"/>
  <c r="N335" i="4"/>
  <c r="C372" i="3" s="1"/>
  <c r="N336" i="4"/>
  <c r="C373" i="3" s="1"/>
  <c r="N337" i="4"/>
  <c r="C374" i="3" s="1"/>
  <c r="N338" i="4"/>
  <c r="C375" i="3" s="1"/>
  <c r="N339" i="4"/>
  <c r="C376" i="3" s="1"/>
  <c r="N340" i="4"/>
  <c r="C377" i="3" s="1"/>
  <c r="N341" i="4"/>
  <c r="C378" i="3" s="1"/>
  <c r="N342" i="4"/>
  <c r="C379" i="3" s="1"/>
  <c r="N343" i="4"/>
  <c r="C380" i="3" s="1"/>
  <c r="N344" i="4"/>
  <c r="C381" i="3" s="1"/>
  <c r="N345" i="4"/>
  <c r="C382" i="3" s="1"/>
  <c r="N346" i="4"/>
  <c r="C383" i="3" s="1"/>
  <c r="N347" i="4"/>
  <c r="C384" i="3" s="1"/>
  <c r="N348" i="4"/>
  <c r="C385" i="3" s="1"/>
  <c r="N349" i="4"/>
  <c r="C386" i="3" s="1"/>
  <c r="N350" i="4"/>
  <c r="C387" i="3" s="1"/>
  <c r="N351" i="4"/>
  <c r="C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E285" i="10" s="1"/>
  <c r="N604" i="4"/>
  <c r="C286" i="10" s="1"/>
  <c r="E286" i="10" s="1"/>
  <c r="N605" i="4"/>
  <c r="C287" i="10" s="1"/>
  <c r="E287" i="10" s="1"/>
  <c r="N606" i="4"/>
  <c r="C288" i="10" s="1"/>
  <c r="E288" i="10" s="1"/>
  <c r="N607" i="4"/>
  <c r="C289" i="10" s="1"/>
  <c r="E289" i="10" s="1"/>
  <c r="N608" i="4"/>
  <c r="C290" i="10" s="1"/>
  <c r="E290" i="10" s="1"/>
  <c r="N609" i="4"/>
  <c r="C291" i="10" s="1"/>
  <c r="E291" i="10" s="1"/>
  <c r="N610" i="4"/>
  <c r="C292" i="10" s="1"/>
  <c r="E292" i="10" s="1"/>
  <c r="N611" i="4"/>
  <c r="C293" i="10" s="1"/>
  <c r="E293" i="10" s="1"/>
  <c r="N612" i="4"/>
  <c r="C294" i="10" s="1"/>
  <c r="E294" i="10" s="1"/>
  <c r="N613" i="4"/>
  <c r="C295" i="10" s="1"/>
  <c r="E295" i="10" s="1"/>
  <c r="N614" i="4"/>
  <c r="C296" i="10" s="1"/>
  <c r="E296" i="10" s="1"/>
  <c r="N615" i="4"/>
  <c r="C297" i="10" s="1"/>
  <c r="E297" i="10" s="1"/>
  <c r="N616" i="4"/>
  <c r="C298" i="10" s="1"/>
  <c r="E298" i="10" s="1"/>
  <c r="N617" i="4"/>
  <c r="C299" i="10" s="1"/>
  <c r="E299" i="10" s="1"/>
  <c r="N618" i="4"/>
  <c r="C300" i="10" s="1"/>
  <c r="E300" i="10" s="1"/>
  <c r="N619" i="4"/>
  <c r="C301" i="10" s="1"/>
  <c r="E301" i="10" s="1"/>
  <c r="N620" i="4"/>
  <c r="C302" i="10" s="1"/>
  <c r="E302" i="10" s="1"/>
  <c r="N621" i="4"/>
  <c r="C303" i="10" s="1"/>
  <c r="E303" i="10" s="1"/>
  <c r="N622" i="4"/>
  <c r="C304" i="10" s="1"/>
  <c r="E304" i="10" s="1"/>
  <c r="N623" i="4"/>
  <c r="C305" i="10" s="1"/>
  <c r="E305" i="10" s="1"/>
  <c r="N624" i="4"/>
  <c r="C306" i="10" s="1"/>
  <c r="E306" i="10" s="1"/>
  <c r="N625" i="4"/>
  <c r="C307" i="10" s="1"/>
  <c r="E307" i="10" s="1"/>
  <c r="N626" i="4"/>
  <c r="C308" i="10" s="1"/>
  <c r="E308" i="10" s="1"/>
  <c r="N627" i="4"/>
  <c r="C309" i="10" s="1"/>
  <c r="E309" i="10" s="1"/>
  <c r="N628" i="4"/>
  <c r="C310" i="10" s="1"/>
  <c r="E310" i="10" s="1"/>
  <c r="N629" i="4"/>
  <c r="C311" i="10" s="1"/>
  <c r="E311" i="10" s="1"/>
  <c r="N630" i="4"/>
  <c r="C312" i="10" s="1"/>
  <c r="E312" i="10" s="1"/>
  <c r="N631" i="4"/>
  <c r="C313" i="10" s="1"/>
  <c r="E313" i="10" s="1"/>
  <c r="N632" i="4"/>
  <c r="C314" i="10" s="1"/>
  <c r="E314" i="10" s="1"/>
  <c r="N633" i="4"/>
  <c r="C315" i="10" s="1"/>
  <c r="E315" i="10" s="1"/>
  <c r="N634" i="4"/>
  <c r="C316" i="10" s="1"/>
  <c r="E316" i="10" s="1"/>
  <c r="N635" i="4"/>
  <c r="C317" i="10" s="1"/>
  <c r="E317" i="10" s="1"/>
  <c r="N636" i="4"/>
  <c r="C318" i="10" s="1"/>
  <c r="E318" i="10" s="1"/>
  <c r="N637" i="4"/>
  <c r="C319" i="10" s="1"/>
  <c r="E319" i="10" s="1"/>
  <c r="N638" i="4"/>
  <c r="C320" i="10" s="1"/>
  <c r="E320" i="10" s="1"/>
  <c r="N639" i="4"/>
  <c r="C321" i="10" s="1"/>
  <c r="E321" i="10" s="1"/>
  <c r="N640" i="4"/>
  <c r="C322" i="10" s="1"/>
  <c r="E322" i="10" s="1"/>
  <c r="N641" i="4"/>
  <c r="C323" i="10" s="1"/>
  <c r="E323" i="10" s="1"/>
  <c r="N642" i="4"/>
  <c r="C324" i="10" s="1"/>
  <c r="E324" i="10" s="1"/>
  <c r="N643" i="4"/>
  <c r="C325" i="10" s="1"/>
  <c r="E325" i="10" s="1"/>
  <c r="N644" i="4"/>
  <c r="C326" i="10" s="1"/>
  <c r="E326" i="10" s="1"/>
  <c r="N645" i="4"/>
  <c r="C327" i="10" s="1"/>
  <c r="E327" i="10" s="1"/>
  <c r="N646" i="4"/>
  <c r="C328" i="10" s="1"/>
  <c r="E328" i="10" s="1"/>
  <c r="N647" i="4"/>
  <c r="C329" i="10" s="1"/>
  <c r="E329" i="10" s="1"/>
  <c r="N648" i="4"/>
  <c r="C330" i="10" s="1"/>
  <c r="E330" i="10" s="1"/>
  <c r="N649" i="4"/>
  <c r="C331" i="10" s="1"/>
  <c r="E331" i="10" s="1"/>
  <c r="N650" i="4"/>
  <c r="C332" i="10" s="1"/>
  <c r="E332" i="10" s="1"/>
  <c r="N651" i="4"/>
  <c r="C333" i="10" s="1"/>
  <c r="E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E285" i="12" s="1"/>
  <c r="N704" i="4"/>
  <c r="C286" i="12" s="1"/>
  <c r="E286" i="12" s="1"/>
  <c r="N705" i="4"/>
  <c r="C287" i="12" s="1"/>
  <c r="E287" i="12" s="1"/>
  <c r="N706" i="4"/>
  <c r="C288" i="12" s="1"/>
  <c r="E288" i="12" s="1"/>
  <c r="N707" i="4"/>
  <c r="C289" i="12" s="1"/>
  <c r="E289" i="12" s="1"/>
  <c r="N708" i="4"/>
  <c r="C290" i="12" s="1"/>
  <c r="E290" i="12" s="1"/>
  <c r="N709" i="4"/>
  <c r="C291" i="12" s="1"/>
  <c r="E291" i="12" s="1"/>
  <c r="N710" i="4"/>
  <c r="C292" i="12" s="1"/>
  <c r="E292" i="12" s="1"/>
  <c r="N711" i="4"/>
  <c r="C293" i="12" s="1"/>
  <c r="E293" i="12" s="1"/>
  <c r="N712" i="4"/>
  <c r="C294" i="12" s="1"/>
  <c r="E294" i="12" s="1"/>
  <c r="N713" i="4"/>
  <c r="C295" i="12" s="1"/>
  <c r="E295" i="12" s="1"/>
  <c r="N714" i="4"/>
  <c r="C296" i="12" s="1"/>
  <c r="E296" i="12" s="1"/>
  <c r="N715" i="4"/>
  <c r="C297" i="12" s="1"/>
  <c r="E297" i="12" s="1"/>
  <c r="N716" i="4"/>
  <c r="C298" i="12" s="1"/>
  <c r="E298" i="12" s="1"/>
  <c r="N717" i="4"/>
  <c r="C299" i="12" s="1"/>
  <c r="E299" i="12" s="1"/>
  <c r="N718" i="4"/>
  <c r="C300" i="12" s="1"/>
  <c r="E300" i="12" s="1"/>
  <c r="N719" i="4"/>
  <c r="C301" i="12" s="1"/>
  <c r="E301" i="12" s="1"/>
  <c r="N720" i="4"/>
  <c r="C302" i="12" s="1"/>
  <c r="E302" i="12" s="1"/>
  <c r="N721" i="4"/>
  <c r="C303" i="12" s="1"/>
  <c r="E303" i="12" s="1"/>
  <c r="N722" i="4"/>
  <c r="C304" i="12" s="1"/>
  <c r="E304" i="12" s="1"/>
  <c r="N723" i="4"/>
  <c r="C305" i="12" s="1"/>
  <c r="E305" i="12" s="1"/>
  <c r="N724" i="4"/>
  <c r="C306" i="12" s="1"/>
  <c r="E306" i="12" s="1"/>
  <c r="N725" i="4"/>
  <c r="C307" i="12" s="1"/>
  <c r="E307" i="12" s="1"/>
  <c r="N726" i="4"/>
  <c r="C308" i="12" s="1"/>
  <c r="E308" i="12" s="1"/>
  <c r="N727" i="4"/>
  <c r="C309" i="12" s="1"/>
  <c r="E309" i="12" s="1"/>
  <c r="N728" i="4"/>
  <c r="C310" i="12" s="1"/>
  <c r="E310" i="12" s="1"/>
  <c r="N729" i="4"/>
  <c r="C311" i="12" s="1"/>
  <c r="E311" i="12" s="1"/>
  <c r="N730" i="4"/>
  <c r="C312" i="12" s="1"/>
  <c r="E312" i="12" s="1"/>
  <c r="N731" i="4"/>
  <c r="C313" i="12" s="1"/>
  <c r="E313" i="12" s="1"/>
  <c r="N732" i="4"/>
  <c r="C314" i="12" s="1"/>
  <c r="E314" i="12" s="1"/>
  <c r="N733" i="4"/>
  <c r="C315" i="12" s="1"/>
  <c r="E315" i="12" s="1"/>
  <c r="N734" i="4"/>
  <c r="C316" i="12" s="1"/>
  <c r="E316" i="12" s="1"/>
  <c r="N735" i="4"/>
  <c r="C317" i="12" s="1"/>
  <c r="E317" i="12" s="1"/>
  <c r="N736" i="4"/>
  <c r="C318" i="12" s="1"/>
  <c r="E318" i="12" s="1"/>
  <c r="N737" i="4"/>
  <c r="C319" i="12" s="1"/>
  <c r="E319" i="12" s="1"/>
  <c r="N738" i="4"/>
  <c r="C320" i="12" s="1"/>
  <c r="E320" i="12" s="1"/>
  <c r="N739" i="4"/>
  <c r="C321" i="12" s="1"/>
  <c r="E321" i="12" s="1"/>
  <c r="N740" i="4"/>
  <c r="C322" i="12" s="1"/>
  <c r="E322" i="12" s="1"/>
  <c r="N741" i="4"/>
  <c r="C323" i="12" s="1"/>
  <c r="E323" i="12" s="1"/>
  <c r="N742" i="4"/>
  <c r="C324" i="12" s="1"/>
  <c r="E324" i="12" s="1"/>
  <c r="N743" i="4"/>
  <c r="C325" i="12" s="1"/>
  <c r="E325" i="12" s="1"/>
  <c r="N744" i="4"/>
  <c r="C326" i="12" s="1"/>
  <c r="E326" i="12" s="1"/>
  <c r="N745" i="4"/>
  <c r="C327" i="12" s="1"/>
  <c r="E327" i="12" s="1"/>
  <c r="N746" i="4"/>
  <c r="C328" i="12" s="1"/>
  <c r="E328" i="12" s="1"/>
  <c r="N747" i="4"/>
  <c r="C329" i="12" s="1"/>
  <c r="E329" i="12" s="1"/>
  <c r="N748" i="4"/>
  <c r="C330" i="12" s="1"/>
  <c r="E330" i="12" s="1"/>
  <c r="N749" i="4"/>
  <c r="C331" i="12" s="1"/>
  <c r="E331" i="12" s="1"/>
  <c r="N750" i="4"/>
  <c r="C332" i="12" s="1"/>
  <c r="E332" i="12" s="1"/>
  <c r="N751" i="4"/>
  <c r="C333" i="12" s="1"/>
  <c r="E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N3904" i="4"/>
  <c r="C287" i="3" s="1"/>
  <c r="N3905" i="4"/>
  <c r="C288" i="3" s="1"/>
  <c r="N3906" i="4"/>
  <c r="C289" i="3" s="1"/>
  <c r="N3907" i="4"/>
  <c r="C290" i="3" s="1"/>
  <c r="N3908" i="4"/>
  <c r="C291" i="3" s="1"/>
  <c r="N3909" i="4"/>
  <c r="C292" i="3" s="1"/>
  <c r="N3910" i="4"/>
  <c r="C293" i="3" s="1"/>
  <c r="N3911" i="4"/>
  <c r="C294" i="3" s="1"/>
  <c r="N3912" i="4"/>
  <c r="C295" i="3" s="1"/>
  <c r="N3913" i="4"/>
  <c r="C296" i="3" s="1"/>
  <c r="N3914" i="4"/>
  <c r="C297" i="3" s="1"/>
  <c r="N3915" i="4"/>
  <c r="C298" i="3" s="1"/>
  <c r="N3916" i="4"/>
  <c r="C299" i="3" s="1"/>
  <c r="N3917" i="4"/>
  <c r="C300" i="3" s="1"/>
  <c r="N3918" i="4"/>
  <c r="C301" i="3" s="1"/>
  <c r="N3919" i="4"/>
  <c r="C302" i="3" s="1"/>
  <c r="N3920" i="4"/>
  <c r="C303" i="3" s="1"/>
  <c r="N3921" i="4"/>
  <c r="C304" i="3" s="1"/>
  <c r="N3922" i="4"/>
  <c r="C305" i="3" s="1"/>
  <c r="N3923" i="4"/>
  <c r="C306" i="3" s="1"/>
  <c r="N3924" i="4"/>
  <c r="C307" i="3" s="1"/>
  <c r="N3925" i="4"/>
  <c r="C308" i="3" s="1"/>
  <c r="N3926" i="4"/>
  <c r="C309" i="3" s="1"/>
  <c r="N3927" i="4"/>
  <c r="C310" i="3" s="1"/>
  <c r="N3928" i="4"/>
  <c r="C311" i="3" s="1"/>
  <c r="N3929" i="4"/>
  <c r="C312" i="3" s="1"/>
  <c r="N3930" i="4"/>
  <c r="C313" i="3" s="1"/>
  <c r="N3931" i="4"/>
  <c r="C314" i="3" s="1"/>
  <c r="N3932" i="4"/>
  <c r="C315" i="3" s="1"/>
  <c r="N3933" i="4"/>
  <c r="C316" i="3" s="1"/>
  <c r="N3934" i="4"/>
  <c r="C317" i="3" s="1"/>
  <c r="N3935" i="4"/>
  <c r="C318" i="3" s="1"/>
  <c r="N3936" i="4"/>
  <c r="C319" i="3" s="1"/>
  <c r="N3937" i="4"/>
  <c r="C320" i="3" s="1"/>
  <c r="N3938" i="4"/>
  <c r="C321" i="3" s="1"/>
  <c r="N3939" i="4"/>
  <c r="C322" i="3" s="1"/>
  <c r="N3940" i="4"/>
  <c r="C323" i="3" s="1"/>
  <c r="N3941" i="4"/>
  <c r="C324" i="3" s="1"/>
  <c r="N3942" i="4"/>
  <c r="C325" i="3" s="1"/>
  <c r="N3943" i="4"/>
  <c r="C326" i="3" s="1"/>
  <c r="N3944" i="4"/>
  <c r="C327" i="3" s="1"/>
  <c r="N3945" i="4"/>
  <c r="C328" i="3" s="1"/>
  <c r="N3946" i="4"/>
  <c r="C329" i="3" s="1"/>
  <c r="N3947" i="4"/>
  <c r="C330" i="3" s="1"/>
  <c r="N3948" i="4"/>
  <c r="C331" i="3" s="1"/>
  <c r="N3949" i="4"/>
  <c r="C332" i="3" s="1"/>
  <c r="N3950" i="4"/>
  <c r="C333" i="3" s="1"/>
  <c r="N3951" i="4"/>
  <c r="C334" i="3" s="1"/>
  <c r="N3952" i="4"/>
  <c r="N3953" i="4"/>
  <c r="N3954" i="4"/>
  <c r="N3955" i="4"/>
  <c r="N3956" i="4"/>
  <c r="E234" i="8" s="1"/>
  <c r="B58" i="16" s="1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E231" i="10" s="1"/>
  <c r="N4204" i="4"/>
  <c r="C232" i="10" s="1"/>
  <c r="E232" i="10" s="1"/>
  <c r="N4205" i="4"/>
  <c r="C233" i="10" s="1"/>
  <c r="E233" i="10" s="1"/>
  <c r="N4206" i="4"/>
  <c r="C234" i="10" s="1"/>
  <c r="E234" i="10" s="1"/>
  <c r="N4207" i="4"/>
  <c r="C235" i="10" s="1"/>
  <c r="E235" i="10" s="1"/>
  <c r="N4208" i="4"/>
  <c r="C236" i="10" s="1"/>
  <c r="E236" i="10" s="1"/>
  <c r="N4209" i="4"/>
  <c r="C237" i="10" s="1"/>
  <c r="E237" i="10" s="1"/>
  <c r="N4210" i="4"/>
  <c r="C238" i="10" s="1"/>
  <c r="E238" i="10" s="1"/>
  <c r="N4211" i="4"/>
  <c r="C239" i="10" s="1"/>
  <c r="E239" i="10" s="1"/>
  <c r="N4212" i="4"/>
  <c r="C240" i="10" s="1"/>
  <c r="E240" i="10" s="1"/>
  <c r="N4213" i="4"/>
  <c r="C241" i="10" s="1"/>
  <c r="E241" i="10" s="1"/>
  <c r="N4214" i="4"/>
  <c r="C242" i="10" s="1"/>
  <c r="E242" i="10" s="1"/>
  <c r="N4215" i="4"/>
  <c r="C243" i="10" s="1"/>
  <c r="E243" i="10" s="1"/>
  <c r="N4216" i="4"/>
  <c r="C244" i="10" s="1"/>
  <c r="E244" i="10" s="1"/>
  <c r="N4217" i="4"/>
  <c r="C245" i="10" s="1"/>
  <c r="E245" i="10" s="1"/>
  <c r="N4218" i="4"/>
  <c r="C246" i="10" s="1"/>
  <c r="E246" i="10" s="1"/>
  <c r="N4219" i="4"/>
  <c r="C247" i="10" s="1"/>
  <c r="E247" i="10" s="1"/>
  <c r="N4220" i="4"/>
  <c r="C248" i="10" s="1"/>
  <c r="E248" i="10" s="1"/>
  <c r="N4221" i="4"/>
  <c r="C249" i="10" s="1"/>
  <c r="E249" i="10" s="1"/>
  <c r="N4222" i="4"/>
  <c r="C250" i="10" s="1"/>
  <c r="E250" i="10" s="1"/>
  <c r="N4223" i="4"/>
  <c r="C251" i="10" s="1"/>
  <c r="E251" i="10" s="1"/>
  <c r="N4224" i="4"/>
  <c r="C252" i="10" s="1"/>
  <c r="E252" i="10" s="1"/>
  <c r="N4225" i="4"/>
  <c r="C253" i="10" s="1"/>
  <c r="E253" i="10" s="1"/>
  <c r="N4226" i="4"/>
  <c r="C254" i="10" s="1"/>
  <c r="E254" i="10" s="1"/>
  <c r="N4227" i="4"/>
  <c r="C255" i="10" s="1"/>
  <c r="E255" i="10" s="1"/>
  <c r="N4228" i="4"/>
  <c r="C256" i="10" s="1"/>
  <c r="E256" i="10" s="1"/>
  <c r="N4229" i="4"/>
  <c r="C257" i="10" s="1"/>
  <c r="E257" i="10" s="1"/>
  <c r="N4230" i="4"/>
  <c r="C258" i="10" s="1"/>
  <c r="E258" i="10" s="1"/>
  <c r="N4231" i="4"/>
  <c r="C259" i="10" s="1"/>
  <c r="E259" i="10" s="1"/>
  <c r="N4232" i="4"/>
  <c r="C260" i="10" s="1"/>
  <c r="E260" i="10" s="1"/>
  <c r="N4233" i="4"/>
  <c r="C261" i="10" s="1"/>
  <c r="E261" i="10" s="1"/>
  <c r="N4234" i="4"/>
  <c r="C262" i="10" s="1"/>
  <c r="E262" i="10" s="1"/>
  <c r="N4235" i="4"/>
  <c r="C263" i="10" s="1"/>
  <c r="E263" i="10" s="1"/>
  <c r="N4236" i="4"/>
  <c r="C264" i="10" s="1"/>
  <c r="E264" i="10" s="1"/>
  <c r="N4237" i="4"/>
  <c r="C265" i="10" s="1"/>
  <c r="E265" i="10" s="1"/>
  <c r="N4238" i="4"/>
  <c r="C266" i="10" s="1"/>
  <c r="E266" i="10" s="1"/>
  <c r="N4239" i="4"/>
  <c r="C267" i="10" s="1"/>
  <c r="E267" i="10" s="1"/>
  <c r="N4240" i="4"/>
  <c r="C268" i="10" s="1"/>
  <c r="E268" i="10" s="1"/>
  <c r="N4241" i="4"/>
  <c r="C269" i="10" s="1"/>
  <c r="E269" i="10" s="1"/>
  <c r="N4242" i="4"/>
  <c r="C270" i="10" s="1"/>
  <c r="E270" i="10" s="1"/>
  <c r="N4243" i="4"/>
  <c r="C271" i="10" s="1"/>
  <c r="E271" i="10" s="1"/>
  <c r="N4244" i="4"/>
  <c r="C272" i="10" s="1"/>
  <c r="E272" i="10" s="1"/>
  <c r="N4245" i="4"/>
  <c r="C273" i="10" s="1"/>
  <c r="E273" i="10" s="1"/>
  <c r="N4246" i="4"/>
  <c r="C274" i="10" s="1"/>
  <c r="E274" i="10" s="1"/>
  <c r="N4247" i="4"/>
  <c r="C275" i="10" s="1"/>
  <c r="E275" i="10" s="1"/>
  <c r="N4248" i="4"/>
  <c r="C276" i="10" s="1"/>
  <c r="E276" i="10" s="1"/>
  <c r="N4249" i="4"/>
  <c r="C277" i="10" s="1"/>
  <c r="E277" i="10" s="1"/>
  <c r="N4250" i="4"/>
  <c r="C278" i="10" s="1"/>
  <c r="E278" i="10" s="1"/>
  <c r="N4251" i="4"/>
  <c r="C279" i="10" s="1"/>
  <c r="E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E231" i="12" s="1"/>
  <c r="N4304" i="4"/>
  <c r="C232" i="12" s="1"/>
  <c r="E232" i="12" s="1"/>
  <c r="N4305" i="4"/>
  <c r="C233" i="12" s="1"/>
  <c r="E233" i="12" s="1"/>
  <c r="N4306" i="4"/>
  <c r="C234" i="12" s="1"/>
  <c r="E234" i="12" s="1"/>
  <c r="N4307" i="4"/>
  <c r="C235" i="12" s="1"/>
  <c r="E235" i="12" s="1"/>
  <c r="N4308" i="4"/>
  <c r="C236" i="12" s="1"/>
  <c r="E236" i="12" s="1"/>
  <c r="N4309" i="4"/>
  <c r="C237" i="12" s="1"/>
  <c r="E237" i="12" s="1"/>
  <c r="N4310" i="4"/>
  <c r="C238" i="12" s="1"/>
  <c r="E238" i="12" s="1"/>
  <c r="N4311" i="4"/>
  <c r="C239" i="12" s="1"/>
  <c r="E239" i="12" s="1"/>
  <c r="N4312" i="4"/>
  <c r="C240" i="12" s="1"/>
  <c r="E240" i="12" s="1"/>
  <c r="N4313" i="4"/>
  <c r="C241" i="12" s="1"/>
  <c r="E241" i="12" s="1"/>
  <c r="N4314" i="4"/>
  <c r="C242" i="12" s="1"/>
  <c r="E242" i="12" s="1"/>
  <c r="N4315" i="4"/>
  <c r="C243" i="12" s="1"/>
  <c r="E243" i="12" s="1"/>
  <c r="N4316" i="4"/>
  <c r="C244" i="12" s="1"/>
  <c r="E244" i="12" s="1"/>
  <c r="N4317" i="4"/>
  <c r="C245" i="12" s="1"/>
  <c r="E245" i="12" s="1"/>
  <c r="N4318" i="4"/>
  <c r="C246" i="12" s="1"/>
  <c r="E246" i="12" s="1"/>
  <c r="N4319" i="4"/>
  <c r="C247" i="12" s="1"/>
  <c r="E247" i="12" s="1"/>
  <c r="N4320" i="4"/>
  <c r="C248" i="12" s="1"/>
  <c r="E248" i="12" s="1"/>
  <c r="N4321" i="4"/>
  <c r="C249" i="12" s="1"/>
  <c r="E249" i="12" s="1"/>
  <c r="N4322" i="4"/>
  <c r="C250" i="12" s="1"/>
  <c r="E250" i="12" s="1"/>
  <c r="N4323" i="4"/>
  <c r="C251" i="12" s="1"/>
  <c r="E251" i="12" s="1"/>
  <c r="N4324" i="4"/>
  <c r="C252" i="12" s="1"/>
  <c r="E252" i="12" s="1"/>
  <c r="N4325" i="4"/>
  <c r="C253" i="12" s="1"/>
  <c r="E253" i="12" s="1"/>
  <c r="N4326" i="4"/>
  <c r="C254" i="12" s="1"/>
  <c r="E254" i="12" s="1"/>
  <c r="N4327" i="4"/>
  <c r="C255" i="12" s="1"/>
  <c r="E255" i="12" s="1"/>
  <c r="N4328" i="4"/>
  <c r="C256" i="12" s="1"/>
  <c r="E256" i="12" s="1"/>
  <c r="N4329" i="4"/>
  <c r="C257" i="12" s="1"/>
  <c r="E257" i="12" s="1"/>
  <c r="N4330" i="4"/>
  <c r="C258" i="12" s="1"/>
  <c r="E258" i="12" s="1"/>
  <c r="N4331" i="4"/>
  <c r="C259" i="12" s="1"/>
  <c r="E259" i="12" s="1"/>
  <c r="N4332" i="4"/>
  <c r="C260" i="12" s="1"/>
  <c r="E260" i="12" s="1"/>
  <c r="N4333" i="4"/>
  <c r="C261" i="12" s="1"/>
  <c r="E261" i="12" s="1"/>
  <c r="N4334" i="4"/>
  <c r="C262" i="12" s="1"/>
  <c r="E262" i="12" s="1"/>
  <c r="N4335" i="4"/>
  <c r="C263" i="12" s="1"/>
  <c r="E263" i="12" s="1"/>
  <c r="N4336" i="4"/>
  <c r="C264" i="12" s="1"/>
  <c r="E264" i="12" s="1"/>
  <c r="N4337" i="4"/>
  <c r="C265" i="12" s="1"/>
  <c r="E265" i="12" s="1"/>
  <c r="N4338" i="4"/>
  <c r="C266" i="12" s="1"/>
  <c r="E266" i="12" s="1"/>
  <c r="N4339" i="4"/>
  <c r="C267" i="12" s="1"/>
  <c r="E267" i="12" s="1"/>
  <c r="N4340" i="4"/>
  <c r="C268" i="12" s="1"/>
  <c r="E268" i="12" s="1"/>
  <c r="N4341" i="4"/>
  <c r="C269" i="12" s="1"/>
  <c r="E269" i="12" s="1"/>
  <c r="N4342" i="4"/>
  <c r="C270" i="12" s="1"/>
  <c r="E270" i="12" s="1"/>
  <c r="N4343" i="4"/>
  <c r="C271" i="12" s="1"/>
  <c r="E271" i="12" s="1"/>
  <c r="N4344" i="4"/>
  <c r="C272" i="12" s="1"/>
  <c r="E272" i="12" s="1"/>
  <c r="N4345" i="4"/>
  <c r="C273" i="12" s="1"/>
  <c r="E273" i="12" s="1"/>
  <c r="N4346" i="4"/>
  <c r="C274" i="12" s="1"/>
  <c r="E274" i="12" s="1"/>
  <c r="N4347" i="4"/>
  <c r="C275" i="12" s="1"/>
  <c r="E275" i="12" s="1"/>
  <c r="N4348" i="4"/>
  <c r="C276" i="12" s="1"/>
  <c r="E276" i="12" s="1"/>
  <c r="N4349" i="4"/>
  <c r="C277" i="12" s="1"/>
  <c r="E277" i="12" s="1"/>
  <c r="N4350" i="4"/>
  <c r="C278" i="12" s="1"/>
  <c r="E278" i="12" s="1"/>
  <c r="N4351" i="4"/>
  <c r="C279" i="12" s="1"/>
  <c r="E279" i="12" s="1"/>
  <c r="N4352" i="4"/>
  <c r="N4353" i="4"/>
  <c r="N4354" i="4"/>
  <c r="N4355" i="4"/>
  <c r="N4356" i="4"/>
  <c r="E284" i="12" s="1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N7054" i="4"/>
  <c r="C233" i="3" s="1"/>
  <c r="N7055" i="4"/>
  <c r="C234" i="3" s="1"/>
  <c r="N7056" i="4"/>
  <c r="C235" i="3" s="1"/>
  <c r="N7057" i="4"/>
  <c r="C236" i="3" s="1"/>
  <c r="N7058" i="4"/>
  <c r="C237" i="3" s="1"/>
  <c r="N7059" i="4"/>
  <c r="C238" i="3" s="1"/>
  <c r="N7060" i="4"/>
  <c r="C239" i="3" s="1"/>
  <c r="N7061" i="4"/>
  <c r="C240" i="3" s="1"/>
  <c r="N7062" i="4"/>
  <c r="C241" i="3" s="1"/>
  <c r="N7063" i="4"/>
  <c r="C242" i="3" s="1"/>
  <c r="N7064" i="4"/>
  <c r="C243" i="3" s="1"/>
  <c r="N7065" i="4"/>
  <c r="C244" i="3" s="1"/>
  <c r="N7066" i="4"/>
  <c r="C245" i="3" s="1"/>
  <c r="N7067" i="4"/>
  <c r="C246" i="3" s="1"/>
  <c r="N7068" i="4"/>
  <c r="C247" i="3" s="1"/>
  <c r="N7069" i="4"/>
  <c r="C248" i="3" s="1"/>
  <c r="N7070" i="4"/>
  <c r="C249" i="3" s="1"/>
  <c r="N7071" i="4"/>
  <c r="C250" i="3" s="1"/>
  <c r="N7072" i="4"/>
  <c r="C251" i="3" s="1"/>
  <c r="N7073" i="4"/>
  <c r="C252" i="3" s="1"/>
  <c r="N7074" i="4"/>
  <c r="C253" i="3" s="1"/>
  <c r="N7075" i="4"/>
  <c r="C254" i="3" s="1"/>
  <c r="N7076" i="4"/>
  <c r="C255" i="3" s="1"/>
  <c r="N7077" i="4"/>
  <c r="C256" i="3" s="1"/>
  <c r="N7078" i="4"/>
  <c r="C257" i="3" s="1"/>
  <c r="N7079" i="4"/>
  <c r="C258" i="3" s="1"/>
  <c r="N7080" i="4"/>
  <c r="C259" i="3" s="1"/>
  <c r="N7081" i="4"/>
  <c r="C260" i="3" s="1"/>
  <c r="N7082" i="4"/>
  <c r="C261" i="3" s="1"/>
  <c r="N7083" i="4"/>
  <c r="C262" i="3" s="1"/>
  <c r="N7084" i="4"/>
  <c r="C263" i="3" s="1"/>
  <c r="N7085" i="4"/>
  <c r="C264" i="3" s="1"/>
  <c r="N7086" i="4"/>
  <c r="C265" i="3" s="1"/>
  <c r="N7087" i="4"/>
  <c r="C266" i="3" s="1"/>
  <c r="N7088" i="4"/>
  <c r="C267" i="3" s="1"/>
  <c r="N7089" i="4"/>
  <c r="C268" i="3" s="1"/>
  <c r="N7090" i="4"/>
  <c r="C269" i="3" s="1"/>
  <c r="N7091" i="4"/>
  <c r="C270" i="3" s="1"/>
  <c r="N7092" i="4"/>
  <c r="C271" i="3" s="1"/>
  <c r="N7093" i="4"/>
  <c r="C272" i="3" s="1"/>
  <c r="N7094" i="4"/>
  <c r="C273" i="3" s="1"/>
  <c r="N7095" i="4"/>
  <c r="C274" i="3" s="1"/>
  <c r="N7096" i="4"/>
  <c r="C275" i="3" s="1"/>
  <c r="N7097" i="4"/>
  <c r="C276" i="3" s="1"/>
  <c r="N7098" i="4"/>
  <c r="C277" i="3" s="1"/>
  <c r="N7099" i="4"/>
  <c r="C278" i="3" s="1"/>
  <c r="N7100" i="4"/>
  <c r="C279" i="3" s="1"/>
  <c r="N7101" i="4"/>
  <c r="C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E177" i="10" s="1"/>
  <c r="N7354" i="4"/>
  <c r="C178" i="10" s="1"/>
  <c r="E178" i="10" s="1"/>
  <c r="N7355" i="4"/>
  <c r="C179" i="10" s="1"/>
  <c r="E179" i="10" s="1"/>
  <c r="N7356" i="4"/>
  <c r="C180" i="10" s="1"/>
  <c r="E180" i="10" s="1"/>
  <c r="N7357" i="4"/>
  <c r="C181" i="10" s="1"/>
  <c r="E181" i="10" s="1"/>
  <c r="N7358" i="4"/>
  <c r="C182" i="10" s="1"/>
  <c r="E182" i="10" s="1"/>
  <c r="N7359" i="4"/>
  <c r="C183" i="10" s="1"/>
  <c r="E183" i="10" s="1"/>
  <c r="N7360" i="4"/>
  <c r="C184" i="10" s="1"/>
  <c r="E184" i="10" s="1"/>
  <c r="N7361" i="4"/>
  <c r="C185" i="10" s="1"/>
  <c r="E185" i="10" s="1"/>
  <c r="N7362" i="4"/>
  <c r="C186" i="10" s="1"/>
  <c r="E186" i="10" s="1"/>
  <c r="N7363" i="4"/>
  <c r="C187" i="10" s="1"/>
  <c r="E187" i="10" s="1"/>
  <c r="N7364" i="4"/>
  <c r="C188" i="10" s="1"/>
  <c r="E188" i="10" s="1"/>
  <c r="N7365" i="4"/>
  <c r="C189" i="10" s="1"/>
  <c r="E189" i="10" s="1"/>
  <c r="N7366" i="4"/>
  <c r="C190" i="10" s="1"/>
  <c r="E190" i="10" s="1"/>
  <c r="N7367" i="4"/>
  <c r="C191" i="10" s="1"/>
  <c r="E191" i="10" s="1"/>
  <c r="N7368" i="4"/>
  <c r="C192" i="10" s="1"/>
  <c r="E192" i="10" s="1"/>
  <c r="N7369" i="4"/>
  <c r="C193" i="10" s="1"/>
  <c r="E193" i="10" s="1"/>
  <c r="N7370" i="4"/>
  <c r="C194" i="10" s="1"/>
  <c r="E194" i="10" s="1"/>
  <c r="N7371" i="4"/>
  <c r="C195" i="10" s="1"/>
  <c r="E195" i="10" s="1"/>
  <c r="N7372" i="4"/>
  <c r="C196" i="10" s="1"/>
  <c r="E196" i="10" s="1"/>
  <c r="N7373" i="4"/>
  <c r="C197" i="10" s="1"/>
  <c r="E197" i="10" s="1"/>
  <c r="N7374" i="4"/>
  <c r="C198" i="10" s="1"/>
  <c r="E198" i="10" s="1"/>
  <c r="N7375" i="4"/>
  <c r="C199" i="10" s="1"/>
  <c r="E199" i="10" s="1"/>
  <c r="N7376" i="4"/>
  <c r="C200" i="10" s="1"/>
  <c r="E200" i="10" s="1"/>
  <c r="N7377" i="4"/>
  <c r="C201" i="10" s="1"/>
  <c r="E201" i="10" s="1"/>
  <c r="N7378" i="4"/>
  <c r="C202" i="10" s="1"/>
  <c r="E202" i="10" s="1"/>
  <c r="N7379" i="4"/>
  <c r="C203" i="10" s="1"/>
  <c r="E203" i="10" s="1"/>
  <c r="N7380" i="4"/>
  <c r="C204" i="10" s="1"/>
  <c r="E204" i="10" s="1"/>
  <c r="N7381" i="4"/>
  <c r="C205" i="10" s="1"/>
  <c r="E205" i="10" s="1"/>
  <c r="N7382" i="4"/>
  <c r="C206" i="10" s="1"/>
  <c r="E206" i="10" s="1"/>
  <c r="N7383" i="4"/>
  <c r="C207" i="10" s="1"/>
  <c r="E207" i="10" s="1"/>
  <c r="N7384" i="4"/>
  <c r="C208" i="10" s="1"/>
  <c r="E208" i="10" s="1"/>
  <c r="N7385" i="4"/>
  <c r="C209" i="10" s="1"/>
  <c r="E209" i="10" s="1"/>
  <c r="N7386" i="4"/>
  <c r="C210" i="10" s="1"/>
  <c r="E210" i="10" s="1"/>
  <c r="N7387" i="4"/>
  <c r="C211" i="10" s="1"/>
  <c r="E211" i="10" s="1"/>
  <c r="N7388" i="4"/>
  <c r="C212" i="10" s="1"/>
  <c r="E212" i="10" s="1"/>
  <c r="N7389" i="4"/>
  <c r="C213" i="10" s="1"/>
  <c r="E213" i="10" s="1"/>
  <c r="N7390" i="4"/>
  <c r="C214" i="10" s="1"/>
  <c r="E214" i="10" s="1"/>
  <c r="N7391" i="4"/>
  <c r="C215" i="10" s="1"/>
  <c r="E215" i="10" s="1"/>
  <c r="N7392" i="4"/>
  <c r="C216" i="10" s="1"/>
  <c r="E216" i="10" s="1"/>
  <c r="N7393" i="4"/>
  <c r="C217" i="10" s="1"/>
  <c r="E217" i="10" s="1"/>
  <c r="N7394" i="4"/>
  <c r="C218" i="10" s="1"/>
  <c r="E218" i="10" s="1"/>
  <c r="N7395" i="4"/>
  <c r="C219" i="10" s="1"/>
  <c r="E219" i="10" s="1"/>
  <c r="N7396" i="4"/>
  <c r="C220" i="10" s="1"/>
  <c r="E220" i="10" s="1"/>
  <c r="N7397" i="4"/>
  <c r="C221" i="10" s="1"/>
  <c r="E221" i="10" s="1"/>
  <c r="N7398" i="4"/>
  <c r="C222" i="10" s="1"/>
  <c r="E222" i="10" s="1"/>
  <c r="N7399" i="4"/>
  <c r="C223" i="10" s="1"/>
  <c r="E223" i="10" s="1"/>
  <c r="N7400" i="4"/>
  <c r="C224" i="10" s="1"/>
  <c r="E224" i="10" s="1"/>
  <c r="N7401" i="4"/>
  <c r="C225" i="10" s="1"/>
  <c r="E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E177" i="12" s="1"/>
  <c r="N7454" i="4"/>
  <c r="C178" i="12" s="1"/>
  <c r="E178" i="12" s="1"/>
  <c r="N7455" i="4"/>
  <c r="C179" i="12" s="1"/>
  <c r="E179" i="12" s="1"/>
  <c r="N7456" i="4"/>
  <c r="C180" i="12" s="1"/>
  <c r="E180" i="12" s="1"/>
  <c r="N7457" i="4"/>
  <c r="C181" i="12" s="1"/>
  <c r="E181" i="12" s="1"/>
  <c r="N7458" i="4"/>
  <c r="C182" i="12" s="1"/>
  <c r="E182" i="12" s="1"/>
  <c r="N7459" i="4"/>
  <c r="C183" i="12" s="1"/>
  <c r="E183" i="12" s="1"/>
  <c r="N7460" i="4"/>
  <c r="C184" i="12" s="1"/>
  <c r="E184" i="12" s="1"/>
  <c r="N7461" i="4"/>
  <c r="C185" i="12" s="1"/>
  <c r="E185" i="12" s="1"/>
  <c r="N7462" i="4"/>
  <c r="C186" i="12" s="1"/>
  <c r="E186" i="12" s="1"/>
  <c r="N7463" i="4"/>
  <c r="C187" i="12" s="1"/>
  <c r="E187" i="12" s="1"/>
  <c r="N7464" i="4"/>
  <c r="C188" i="12" s="1"/>
  <c r="E188" i="12" s="1"/>
  <c r="N7465" i="4"/>
  <c r="C189" i="12" s="1"/>
  <c r="E189" i="12" s="1"/>
  <c r="N7466" i="4"/>
  <c r="C190" i="12" s="1"/>
  <c r="E190" i="12" s="1"/>
  <c r="N7467" i="4"/>
  <c r="C191" i="12" s="1"/>
  <c r="E191" i="12" s="1"/>
  <c r="N7468" i="4"/>
  <c r="C192" i="12" s="1"/>
  <c r="E192" i="12" s="1"/>
  <c r="N7469" i="4"/>
  <c r="C193" i="12" s="1"/>
  <c r="E193" i="12" s="1"/>
  <c r="N7470" i="4"/>
  <c r="C194" i="12" s="1"/>
  <c r="E194" i="12" s="1"/>
  <c r="N7471" i="4"/>
  <c r="C195" i="12" s="1"/>
  <c r="E195" i="12" s="1"/>
  <c r="N7472" i="4"/>
  <c r="C196" i="12" s="1"/>
  <c r="E196" i="12" s="1"/>
  <c r="N7473" i="4"/>
  <c r="C197" i="12" s="1"/>
  <c r="E197" i="12" s="1"/>
  <c r="N7474" i="4"/>
  <c r="C198" i="12" s="1"/>
  <c r="E198" i="12" s="1"/>
  <c r="N7475" i="4"/>
  <c r="C199" i="12" s="1"/>
  <c r="E199" i="12" s="1"/>
  <c r="N7476" i="4"/>
  <c r="C200" i="12" s="1"/>
  <c r="E200" i="12" s="1"/>
  <c r="N7477" i="4"/>
  <c r="C201" i="12" s="1"/>
  <c r="E201" i="12" s="1"/>
  <c r="N7478" i="4"/>
  <c r="C202" i="12" s="1"/>
  <c r="E202" i="12" s="1"/>
  <c r="N7479" i="4"/>
  <c r="C203" i="12" s="1"/>
  <c r="E203" i="12" s="1"/>
  <c r="N7480" i="4"/>
  <c r="C204" i="12" s="1"/>
  <c r="E204" i="12" s="1"/>
  <c r="N7481" i="4"/>
  <c r="C205" i="12" s="1"/>
  <c r="E205" i="12" s="1"/>
  <c r="N7482" i="4"/>
  <c r="C206" i="12" s="1"/>
  <c r="E206" i="12" s="1"/>
  <c r="N7483" i="4"/>
  <c r="C207" i="12" s="1"/>
  <c r="E207" i="12" s="1"/>
  <c r="N7484" i="4"/>
  <c r="C208" i="12" s="1"/>
  <c r="E208" i="12" s="1"/>
  <c r="N7485" i="4"/>
  <c r="C209" i="12" s="1"/>
  <c r="E209" i="12" s="1"/>
  <c r="N7486" i="4"/>
  <c r="C210" i="12" s="1"/>
  <c r="E210" i="12" s="1"/>
  <c r="N7487" i="4"/>
  <c r="C211" i="12" s="1"/>
  <c r="E211" i="12" s="1"/>
  <c r="N7488" i="4"/>
  <c r="C212" i="12" s="1"/>
  <c r="E212" i="12" s="1"/>
  <c r="N7489" i="4"/>
  <c r="C213" i="12" s="1"/>
  <c r="E213" i="12" s="1"/>
  <c r="N7490" i="4"/>
  <c r="C214" i="12" s="1"/>
  <c r="E214" i="12" s="1"/>
  <c r="N7491" i="4"/>
  <c r="C215" i="12" s="1"/>
  <c r="E215" i="12" s="1"/>
  <c r="N7492" i="4"/>
  <c r="C216" i="12" s="1"/>
  <c r="E216" i="12" s="1"/>
  <c r="N7493" i="4"/>
  <c r="C217" i="12" s="1"/>
  <c r="E217" i="12" s="1"/>
  <c r="N7494" i="4"/>
  <c r="C218" i="12" s="1"/>
  <c r="E218" i="12" s="1"/>
  <c r="N7495" i="4"/>
  <c r="C219" i="12" s="1"/>
  <c r="E219" i="12" s="1"/>
  <c r="N7496" i="4"/>
  <c r="C220" i="12" s="1"/>
  <c r="E220" i="12" s="1"/>
  <c r="N7497" i="4"/>
  <c r="C221" i="12" s="1"/>
  <c r="E221" i="12" s="1"/>
  <c r="N7498" i="4"/>
  <c r="C222" i="12" s="1"/>
  <c r="E222" i="12" s="1"/>
  <c r="N7499" i="4"/>
  <c r="C223" i="12" s="1"/>
  <c r="E223" i="12" s="1"/>
  <c r="N7500" i="4"/>
  <c r="C224" i="12" s="1"/>
  <c r="E224" i="12" s="1"/>
  <c r="N7501" i="4"/>
  <c r="C225" i="12" s="1"/>
  <c r="E225" i="12" s="1"/>
  <c r="N7502" i="4"/>
  <c r="N7503" i="4"/>
  <c r="N7504" i="4"/>
  <c r="N7505" i="4"/>
  <c r="N7506" i="4"/>
  <c r="E230" i="12" s="1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N9304" i="4"/>
  <c r="C179" i="3" s="1"/>
  <c r="N9305" i="4"/>
  <c r="C180" i="3" s="1"/>
  <c r="N9306" i="4"/>
  <c r="C181" i="3" s="1"/>
  <c r="N9307" i="4"/>
  <c r="C182" i="3" s="1"/>
  <c r="N9308" i="4"/>
  <c r="C183" i="3" s="1"/>
  <c r="N9309" i="4"/>
  <c r="C184" i="3" s="1"/>
  <c r="N9310" i="4"/>
  <c r="C185" i="3" s="1"/>
  <c r="N9311" i="4"/>
  <c r="C186" i="3" s="1"/>
  <c r="N9312" i="4"/>
  <c r="C187" i="3" s="1"/>
  <c r="N9313" i="4"/>
  <c r="C188" i="3" s="1"/>
  <c r="N9314" i="4"/>
  <c r="C189" i="3" s="1"/>
  <c r="N9315" i="4"/>
  <c r="C190" i="3" s="1"/>
  <c r="N9316" i="4"/>
  <c r="C191" i="3" s="1"/>
  <c r="N9317" i="4"/>
  <c r="C192" i="3" s="1"/>
  <c r="N9318" i="4"/>
  <c r="C193" i="3" s="1"/>
  <c r="N9319" i="4"/>
  <c r="C194" i="3" s="1"/>
  <c r="N9320" i="4"/>
  <c r="C195" i="3" s="1"/>
  <c r="N9321" i="4"/>
  <c r="C196" i="3" s="1"/>
  <c r="N9322" i="4"/>
  <c r="C197" i="3" s="1"/>
  <c r="N9323" i="4"/>
  <c r="C198" i="3" s="1"/>
  <c r="N9324" i="4"/>
  <c r="C199" i="3" s="1"/>
  <c r="N9325" i="4"/>
  <c r="C200" i="3" s="1"/>
  <c r="N9326" i="4"/>
  <c r="C201" i="3" s="1"/>
  <c r="N9327" i="4"/>
  <c r="C202" i="3" s="1"/>
  <c r="N9328" i="4"/>
  <c r="C203" i="3" s="1"/>
  <c r="N9329" i="4"/>
  <c r="C204" i="3" s="1"/>
  <c r="N9330" i="4"/>
  <c r="C205" i="3" s="1"/>
  <c r="N9331" i="4"/>
  <c r="C206" i="3" s="1"/>
  <c r="N9332" i="4"/>
  <c r="C207" i="3" s="1"/>
  <c r="N9333" i="4"/>
  <c r="C208" i="3" s="1"/>
  <c r="N9334" i="4"/>
  <c r="C209" i="3" s="1"/>
  <c r="N9335" i="4"/>
  <c r="C210" i="3" s="1"/>
  <c r="N9336" i="4"/>
  <c r="C211" i="3" s="1"/>
  <c r="N9337" i="4"/>
  <c r="C212" i="3" s="1"/>
  <c r="N9338" i="4"/>
  <c r="C213" i="3" s="1"/>
  <c r="N9339" i="4"/>
  <c r="C214" i="3" s="1"/>
  <c r="N9340" i="4"/>
  <c r="C215" i="3" s="1"/>
  <c r="N9341" i="4"/>
  <c r="C216" i="3" s="1"/>
  <c r="N9342" i="4"/>
  <c r="C217" i="3" s="1"/>
  <c r="N9343" i="4"/>
  <c r="C218" i="3" s="1"/>
  <c r="N9344" i="4"/>
  <c r="C219" i="3" s="1"/>
  <c r="N9345" i="4"/>
  <c r="C220" i="3" s="1"/>
  <c r="N9346" i="4"/>
  <c r="C221" i="3" s="1"/>
  <c r="N9347" i="4"/>
  <c r="C222" i="3" s="1"/>
  <c r="N9348" i="4"/>
  <c r="C223" i="3" s="1"/>
  <c r="N9349" i="4"/>
  <c r="C224" i="3" s="1"/>
  <c r="N9350" i="4"/>
  <c r="C225" i="3" s="1"/>
  <c r="N9351" i="4"/>
  <c r="C226" i="3" s="1"/>
  <c r="N9352" i="4"/>
  <c r="N9353" i="4"/>
  <c r="N9354" i="4"/>
  <c r="N9355" i="4"/>
  <c r="N9356" i="4"/>
  <c r="E126" i="8" s="1"/>
  <c r="Y109" i="16" s="1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E123" i="10" s="1"/>
  <c r="N9604" i="4"/>
  <c r="C124" i="10" s="1"/>
  <c r="E124" i="10" s="1"/>
  <c r="N9605" i="4"/>
  <c r="C125" i="10" s="1"/>
  <c r="E125" i="10" s="1"/>
  <c r="N9606" i="4"/>
  <c r="C126" i="10" s="1"/>
  <c r="E126" i="10" s="1"/>
  <c r="N9607" i="4"/>
  <c r="C127" i="10" s="1"/>
  <c r="E127" i="10" s="1"/>
  <c r="N9608" i="4"/>
  <c r="C128" i="10" s="1"/>
  <c r="E128" i="10" s="1"/>
  <c r="N9609" i="4"/>
  <c r="C129" i="10" s="1"/>
  <c r="E129" i="10" s="1"/>
  <c r="N9610" i="4"/>
  <c r="C130" i="10" s="1"/>
  <c r="E130" i="10" s="1"/>
  <c r="N9611" i="4"/>
  <c r="C131" i="10" s="1"/>
  <c r="E131" i="10" s="1"/>
  <c r="N9612" i="4"/>
  <c r="C132" i="10" s="1"/>
  <c r="E132" i="10" s="1"/>
  <c r="N9613" i="4"/>
  <c r="C133" i="10" s="1"/>
  <c r="E133" i="10" s="1"/>
  <c r="N9614" i="4"/>
  <c r="C134" i="10" s="1"/>
  <c r="E134" i="10" s="1"/>
  <c r="N9615" i="4"/>
  <c r="C135" i="10" s="1"/>
  <c r="E135" i="10" s="1"/>
  <c r="N9616" i="4"/>
  <c r="C136" i="10" s="1"/>
  <c r="E136" i="10" s="1"/>
  <c r="N9617" i="4"/>
  <c r="C137" i="10" s="1"/>
  <c r="E137" i="10" s="1"/>
  <c r="N9618" i="4"/>
  <c r="C138" i="10" s="1"/>
  <c r="E138" i="10" s="1"/>
  <c r="N9619" i="4"/>
  <c r="C139" i="10" s="1"/>
  <c r="E139" i="10" s="1"/>
  <c r="N9620" i="4"/>
  <c r="C140" i="10" s="1"/>
  <c r="E140" i="10" s="1"/>
  <c r="N9621" i="4"/>
  <c r="C141" i="10" s="1"/>
  <c r="E141" i="10" s="1"/>
  <c r="N9622" i="4"/>
  <c r="C142" i="10" s="1"/>
  <c r="E142" i="10" s="1"/>
  <c r="N9623" i="4"/>
  <c r="C143" i="10" s="1"/>
  <c r="E143" i="10" s="1"/>
  <c r="N9624" i="4"/>
  <c r="C144" i="10" s="1"/>
  <c r="E144" i="10" s="1"/>
  <c r="N9625" i="4"/>
  <c r="C145" i="10" s="1"/>
  <c r="E145" i="10" s="1"/>
  <c r="N9626" i="4"/>
  <c r="C146" i="10" s="1"/>
  <c r="E146" i="10" s="1"/>
  <c r="N9627" i="4"/>
  <c r="C147" i="10" s="1"/>
  <c r="E147" i="10" s="1"/>
  <c r="N9628" i="4"/>
  <c r="C148" i="10" s="1"/>
  <c r="E148" i="10" s="1"/>
  <c r="N9629" i="4"/>
  <c r="C149" i="10" s="1"/>
  <c r="E149" i="10" s="1"/>
  <c r="N9630" i="4"/>
  <c r="C150" i="10" s="1"/>
  <c r="E150" i="10" s="1"/>
  <c r="N9631" i="4"/>
  <c r="C151" i="10" s="1"/>
  <c r="E151" i="10" s="1"/>
  <c r="N9632" i="4"/>
  <c r="C152" i="10" s="1"/>
  <c r="E152" i="10" s="1"/>
  <c r="N9633" i="4"/>
  <c r="C153" i="10" s="1"/>
  <c r="E153" i="10" s="1"/>
  <c r="N9634" i="4"/>
  <c r="C154" i="10" s="1"/>
  <c r="E154" i="10" s="1"/>
  <c r="N9635" i="4"/>
  <c r="C155" i="10" s="1"/>
  <c r="E155" i="10" s="1"/>
  <c r="N9636" i="4"/>
  <c r="C156" i="10" s="1"/>
  <c r="E156" i="10" s="1"/>
  <c r="N9637" i="4"/>
  <c r="C157" i="10" s="1"/>
  <c r="E157" i="10" s="1"/>
  <c r="N9638" i="4"/>
  <c r="C158" i="10" s="1"/>
  <c r="E158" i="10" s="1"/>
  <c r="N9639" i="4"/>
  <c r="C159" i="10" s="1"/>
  <c r="E159" i="10" s="1"/>
  <c r="N9640" i="4"/>
  <c r="C160" i="10" s="1"/>
  <c r="E160" i="10" s="1"/>
  <c r="N9641" i="4"/>
  <c r="C161" i="10" s="1"/>
  <c r="E161" i="10" s="1"/>
  <c r="N9642" i="4"/>
  <c r="C162" i="10" s="1"/>
  <c r="E162" i="10" s="1"/>
  <c r="N9643" i="4"/>
  <c r="C163" i="10" s="1"/>
  <c r="E163" i="10" s="1"/>
  <c r="N9644" i="4"/>
  <c r="C164" i="10" s="1"/>
  <c r="E164" i="10" s="1"/>
  <c r="N9645" i="4"/>
  <c r="C165" i="10" s="1"/>
  <c r="E165" i="10" s="1"/>
  <c r="N9646" i="4"/>
  <c r="C166" i="10" s="1"/>
  <c r="E166" i="10" s="1"/>
  <c r="N9647" i="4"/>
  <c r="C167" i="10" s="1"/>
  <c r="E167" i="10" s="1"/>
  <c r="N9648" i="4"/>
  <c r="C168" i="10" s="1"/>
  <c r="E168" i="10" s="1"/>
  <c r="N9649" i="4"/>
  <c r="C169" i="10" s="1"/>
  <c r="E169" i="10" s="1"/>
  <c r="N9650" i="4"/>
  <c r="C170" i="10" s="1"/>
  <c r="E170" i="10" s="1"/>
  <c r="N9651" i="4"/>
  <c r="C171" i="10" s="1"/>
  <c r="E171" i="10" s="1"/>
  <c r="N9652" i="4"/>
  <c r="N9653" i="4"/>
  <c r="N9654" i="4"/>
  <c r="N9655" i="4"/>
  <c r="N9656" i="4"/>
  <c r="E176" i="10" s="1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E123" i="12" s="1"/>
  <c r="N9704" i="4"/>
  <c r="C124" i="12" s="1"/>
  <c r="E124" i="12" s="1"/>
  <c r="N9705" i="4"/>
  <c r="C125" i="12" s="1"/>
  <c r="E125" i="12" s="1"/>
  <c r="N9706" i="4"/>
  <c r="C126" i="12" s="1"/>
  <c r="E126" i="12" s="1"/>
  <c r="N9707" i="4"/>
  <c r="C127" i="12" s="1"/>
  <c r="E127" i="12" s="1"/>
  <c r="N9708" i="4"/>
  <c r="C128" i="12" s="1"/>
  <c r="E128" i="12" s="1"/>
  <c r="N9709" i="4"/>
  <c r="C129" i="12" s="1"/>
  <c r="E129" i="12" s="1"/>
  <c r="N9710" i="4"/>
  <c r="C130" i="12" s="1"/>
  <c r="E130" i="12" s="1"/>
  <c r="N9711" i="4"/>
  <c r="C131" i="12" s="1"/>
  <c r="E131" i="12" s="1"/>
  <c r="N9712" i="4"/>
  <c r="C132" i="12" s="1"/>
  <c r="E132" i="12" s="1"/>
  <c r="N9713" i="4"/>
  <c r="C133" i="12" s="1"/>
  <c r="E133" i="12" s="1"/>
  <c r="N9714" i="4"/>
  <c r="C134" i="12" s="1"/>
  <c r="E134" i="12" s="1"/>
  <c r="N9715" i="4"/>
  <c r="C135" i="12" s="1"/>
  <c r="E135" i="12" s="1"/>
  <c r="N9716" i="4"/>
  <c r="C136" i="12" s="1"/>
  <c r="E136" i="12" s="1"/>
  <c r="N9717" i="4"/>
  <c r="C137" i="12" s="1"/>
  <c r="E137" i="12" s="1"/>
  <c r="N9718" i="4"/>
  <c r="C138" i="12" s="1"/>
  <c r="E138" i="12" s="1"/>
  <c r="N9719" i="4"/>
  <c r="C139" i="12" s="1"/>
  <c r="E139" i="12" s="1"/>
  <c r="N9720" i="4"/>
  <c r="C140" i="12" s="1"/>
  <c r="E140" i="12" s="1"/>
  <c r="N9721" i="4"/>
  <c r="C141" i="12" s="1"/>
  <c r="E141" i="12" s="1"/>
  <c r="N9722" i="4"/>
  <c r="C142" i="12" s="1"/>
  <c r="E142" i="12" s="1"/>
  <c r="N9723" i="4"/>
  <c r="C143" i="12" s="1"/>
  <c r="E143" i="12" s="1"/>
  <c r="N9724" i="4"/>
  <c r="C144" i="12" s="1"/>
  <c r="E144" i="12" s="1"/>
  <c r="N9725" i="4"/>
  <c r="C145" i="12" s="1"/>
  <c r="E145" i="12" s="1"/>
  <c r="N9726" i="4"/>
  <c r="C146" i="12" s="1"/>
  <c r="E146" i="12" s="1"/>
  <c r="N9727" i="4"/>
  <c r="C147" i="12" s="1"/>
  <c r="E147" i="12" s="1"/>
  <c r="N9728" i="4"/>
  <c r="C148" i="12" s="1"/>
  <c r="E148" i="12" s="1"/>
  <c r="N9729" i="4"/>
  <c r="C149" i="12" s="1"/>
  <c r="E149" i="12" s="1"/>
  <c r="N9730" i="4"/>
  <c r="C150" i="12" s="1"/>
  <c r="E150" i="12" s="1"/>
  <c r="N9731" i="4"/>
  <c r="C151" i="12" s="1"/>
  <c r="E151" i="12" s="1"/>
  <c r="N9732" i="4"/>
  <c r="C152" i="12" s="1"/>
  <c r="E152" i="12" s="1"/>
  <c r="N9733" i="4"/>
  <c r="C153" i="12" s="1"/>
  <c r="E153" i="12" s="1"/>
  <c r="N9734" i="4"/>
  <c r="C154" i="12" s="1"/>
  <c r="E154" i="12" s="1"/>
  <c r="N9735" i="4"/>
  <c r="C155" i="12" s="1"/>
  <c r="E155" i="12" s="1"/>
  <c r="N9736" i="4"/>
  <c r="C156" i="12" s="1"/>
  <c r="E156" i="12" s="1"/>
  <c r="N9737" i="4"/>
  <c r="C157" i="12" s="1"/>
  <c r="E157" i="12" s="1"/>
  <c r="N9738" i="4"/>
  <c r="C158" i="12" s="1"/>
  <c r="E158" i="12" s="1"/>
  <c r="N9739" i="4"/>
  <c r="C159" i="12" s="1"/>
  <c r="E159" i="12" s="1"/>
  <c r="N9740" i="4"/>
  <c r="C160" i="12" s="1"/>
  <c r="E160" i="12" s="1"/>
  <c r="N9741" i="4"/>
  <c r="C161" i="12" s="1"/>
  <c r="E161" i="12" s="1"/>
  <c r="N9742" i="4"/>
  <c r="C162" i="12" s="1"/>
  <c r="E162" i="12" s="1"/>
  <c r="N9743" i="4"/>
  <c r="C163" i="12" s="1"/>
  <c r="E163" i="12" s="1"/>
  <c r="N9744" i="4"/>
  <c r="C164" i="12" s="1"/>
  <c r="E164" i="12" s="1"/>
  <c r="N9745" i="4"/>
  <c r="C165" i="12" s="1"/>
  <c r="E165" i="12" s="1"/>
  <c r="N9746" i="4"/>
  <c r="C166" i="12" s="1"/>
  <c r="E166" i="12" s="1"/>
  <c r="N9747" i="4"/>
  <c r="C167" i="12" s="1"/>
  <c r="E167" i="12" s="1"/>
  <c r="N9748" i="4"/>
  <c r="C168" i="12" s="1"/>
  <c r="E168" i="12" s="1"/>
  <c r="N9749" i="4"/>
  <c r="C169" i="12" s="1"/>
  <c r="E169" i="12" s="1"/>
  <c r="N9750" i="4"/>
  <c r="C170" i="12" s="1"/>
  <c r="E170" i="12" s="1"/>
  <c r="N9751" i="4"/>
  <c r="C171" i="12" s="1"/>
  <c r="E171" i="12" s="1"/>
  <c r="N9752" i="4"/>
  <c r="N9753" i="4"/>
  <c r="N9754" i="4"/>
  <c r="N9755" i="4"/>
  <c r="N9756" i="4"/>
  <c r="E176" i="12" s="1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N10154" i="4"/>
  <c r="C125" i="3" s="1"/>
  <c r="N10155" i="4"/>
  <c r="C126" i="3" s="1"/>
  <c r="N10156" i="4"/>
  <c r="C127" i="3" s="1"/>
  <c r="N10157" i="4"/>
  <c r="C128" i="3" s="1"/>
  <c r="N10158" i="4"/>
  <c r="C129" i="3" s="1"/>
  <c r="N10159" i="4"/>
  <c r="C130" i="3" s="1"/>
  <c r="N10160" i="4"/>
  <c r="C131" i="3" s="1"/>
  <c r="N10161" i="4"/>
  <c r="C132" i="3" s="1"/>
  <c r="N10162" i="4"/>
  <c r="C133" i="3" s="1"/>
  <c r="N10163" i="4"/>
  <c r="C134" i="3" s="1"/>
  <c r="N10164" i="4"/>
  <c r="C135" i="3" s="1"/>
  <c r="N10165" i="4"/>
  <c r="C136" i="3" s="1"/>
  <c r="N10166" i="4"/>
  <c r="C137" i="3" s="1"/>
  <c r="N10167" i="4"/>
  <c r="C138" i="3" s="1"/>
  <c r="N10168" i="4"/>
  <c r="C139" i="3" s="1"/>
  <c r="N10169" i="4"/>
  <c r="C140" i="3" s="1"/>
  <c r="N10170" i="4"/>
  <c r="C141" i="3" s="1"/>
  <c r="N10171" i="4"/>
  <c r="C142" i="3" s="1"/>
  <c r="N10172" i="4"/>
  <c r="C143" i="3" s="1"/>
  <c r="N10173" i="4"/>
  <c r="C144" i="3" s="1"/>
  <c r="N10174" i="4"/>
  <c r="C145" i="3" s="1"/>
  <c r="N10175" i="4"/>
  <c r="C146" i="3" s="1"/>
  <c r="N10176" i="4"/>
  <c r="C147" i="3" s="1"/>
  <c r="N10177" i="4"/>
  <c r="C148" i="3" s="1"/>
  <c r="N10178" i="4"/>
  <c r="C149" i="3" s="1"/>
  <c r="N10179" i="4"/>
  <c r="C150" i="3" s="1"/>
  <c r="N10180" i="4"/>
  <c r="C151" i="3" s="1"/>
  <c r="N10181" i="4"/>
  <c r="C152" i="3" s="1"/>
  <c r="N10182" i="4"/>
  <c r="C153" i="3" s="1"/>
  <c r="N10183" i="4"/>
  <c r="C154" i="3" s="1"/>
  <c r="N10184" i="4"/>
  <c r="C155" i="3" s="1"/>
  <c r="N10185" i="4"/>
  <c r="C156" i="3" s="1"/>
  <c r="N10186" i="4"/>
  <c r="C157" i="3" s="1"/>
  <c r="N10187" i="4"/>
  <c r="C158" i="3" s="1"/>
  <c r="N10188" i="4"/>
  <c r="C159" i="3" s="1"/>
  <c r="N10189" i="4"/>
  <c r="C160" i="3" s="1"/>
  <c r="N10190" i="4"/>
  <c r="C161" i="3" s="1"/>
  <c r="N10191" i="4"/>
  <c r="C162" i="3" s="1"/>
  <c r="N10192" i="4"/>
  <c r="C163" i="3" s="1"/>
  <c r="N10193" i="4"/>
  <c r="C164" i="3" s="1"/>
  <c r="N10194" i="4"/>
  <c r="C165" i="3" s="1"/>
  <c r="N10195" i="4"/>
  <c r="C166" i="3" s="1"/>
  <c r="N10196" i="4"/>
  <c r="C167" i="3" s="1"/>
  <c r="N10197" i="4"/>
  <c r="C168" i="3" s="1"/>
  <c r="N10198" i="4"/>
  <c r="C169" i="3" s="1"/>
  <c r="N10199" i="4"/>
  <c r="C170" i="3" s="1"/>
  <c r="N10200" i="4"/>
  <c r="C171" i="3" s="1"/>
  <c r="N10201" i="4"/>
  <c r="C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E68" i="10" s="1"/>
  <c r="N10503" i="4"/>
  <c r="C69" i="10" s="1"/>
  <c r="E69" i="10" s="1"/>
  <c r="N10504" i="4"/>
  <c r="C70" i="10" s="1"/>
  <c r="E70" i="10" s="1"/>
  <c r="N10505" i="4"/>
  <c r="C71" i="10" s="1"/>
  <c r="E71" i="10" s="1"/>
  <c r="N10506" i="4"/>
  <c r="C72" i="10" s="1"/>
  <c r="E72" i="10" s="1"/>
  <c r="N10507" i="4"/>
  <c r="C73" i="10" s="1"/>
  <c r="E73" i="10" s="1"/>
  <c r="N10508" i="4"/>
  <c r="C74" i="10" s="1"/>
  <c r="E74" i="10" s="1"/>
  <c r="N10509" i="4"/>
  <c r="C75" i="10" s="1"/>
  <c r="E75" i="10" s="1"/>
  <c r="N10510" i="4"/>
  <c r="C76" i="10" s="1"/>
  <c r="E76" i="10" s="1"/>
  <c r="N10511" i="4"/>
  <c r="C77" i="10" s="1"/>
  <c r="E77" i="10" s="1"/>
  <c r="N10512" i="4"/>
  <c r="C78" i="10" s="1"/>
  <c r="E78" i="10" s="1"/>
  <c r="N10513" i="4"/>
  <c r="C79" i="10" s="1"/>
  <c r="E79" i="10" s="1"/>
  <c r="N10514" i="4"/>
  <c r="C80" i="10" s="1"/>
  <c r="E80" i="10" s="1"/>
  <c r="N10515" i="4"/>
  <c r="C81" i="10" s="1"/>
  <c r="E81" i="10" s="1"/>
  <c r="N10516" i="4"/>
  <c r="C82" i="10" s="1"/>
  <c r="E82" i="10" s="1"/>
  <c r="N10517" i="4"/>
  <c r="C83" i="10" s="1"/>
  <c r="E83" i="10" s="1"/>
  <c r="N10518" i="4"/>
  <c r="C84" i="10" s="1"/>
  <c r="E84" i="10" s="1"/>
  <c r="N10519" i="4"/>
  <c r="C85" i="10" s="1"/>
  <c r="E85" i="10" s="1"/>
  <c r="N10520" i="4"/>
  <c r="C86" i="10" s="1"/>
  <c r="E86" i="10" s="1"/>
  <c r="N10521" i="4"/>
  <c r="C87" i="10" s="1"/>
  <c r="E87" i="10" s="1"/>
  <c r="N10522" i="4"/>
  <c r="C88" i="10" s="1"/>
  <c r="E88" i="10" s="1"/>
  <c r="N10523" i="4"/>
  <c r="C89" i="10" s="1"/>
  <c r="E89" i="10" s="1"/>
  <c r="N10524" i="4"/>
  <c r="C90" i="10" s="1"/>
  <c r="E90" i="10" s="1"/>
  <c r="N10525" i="4"/>
  <c r="C91" i="10" s="1"/>
  <c r="E91" i="10" s="1"/>
  <c r="N10526" i="4"/>
  <c r="C92" i="10" s="1"/>
  <c r="E92" i="10" s="1"/>
  <c r="N10527" i="4"/>
  <c r="C93" i="10" s="1"/>
  <c r="E93" i="10" s="1"/>
  <c r="N10528" i="4"/>
  <c r="C94" i="10" s="1"/>
  <c r="E94" i="10" s="1"/>
  <c r="N10529" i="4"/>
  <c r="C95" i="10" s="1"/>
  <c r="E95" i="10" s="1"/>
  <c r="N10530" i="4"/>
  <c r="C96" i="10" s="1"/>
  <c r="E96" i="10" s="1"/>
  <c r="N10531" i="4"/>
  <c r="C97" i="10" s="1"/>
  <c r="E97" i="10" s="1"/>
  <c r="N10532" i="4"/>
  <c r="C98" i="10" s="1"/>
  <c r="E98" i="10" s="1"/>
  <c r="N10533" i="4"/>
  <c r="C99" i="10" s="1"/>
  <c r="E99" i="10" s="1"/>
  <c r="N10534" i="4"/>
  <c r="C100" i="10" s="1"/>
  <c r="E100" i="10" s="1"/>
  <c r="N10535" i="4"/>
  <c r="C101" i="10" s="1"/>
  <c r="E101" i="10" s="1"/>
  <c r="N10536" i="4"/>
  <c r="C102" i="10" s="1"/>
  <c r="E102" i="10" s="1"/>
  <c r="N10537" i="4"/>
  <c r="C103" i="10" s="1"/>
  <c r="E103" i="10" s="1"/>
  <c r="N10538" i="4"/>
  <c r="C104" i="10" s="1"/>
  <c r="E104" i="10" s="1"/>
  <c r="N10539" i="4"/>
  <c r="C105" i="10" s="1"/>
  <c r="E105" i="10" s="1"/>
  <c r="N10540" i="4"/>
  <c r="C106" i="10" s="1"/>
  <c r="E106" i="10" s="1"/>
  <c r="N10541" i="4"/>
  <c r="C107" i="10" s="1"/>
  <c r="E107" i="10" s="1"/>
  <c r="N10542" i="4"/>
  <c r="C108" i="10" s="1"/>
  <c r="E108" i="10" s="1"/>
  <c r="N10543" i="4"/>
  <c r="C109" i="10" s="1"/>
  <c r="E109" i="10" s="1"/>
  <c r="N10544" i="4"/>
  <c r="C110" i="10" s="1"/>
  <c r="E110" i="10" s="1"/>
  <c r="N10545" i="4"/>
  <c r="C111" i="10" s="1"/>
  <c r="E111" i="10" s="1"/>
  <c r="N10546" i="4"/>
  <c r="C112" i="10" s="1"/>
  <c r="E112" i="10" s="1"/>
  <c r="N10547" i="4"/>
  <c r="C113" i="10" s="1"/>
  <c r="E113" i="10" s="1"/>
  <c r="N10548" i="4"/>
  <c r="C114" i="10" s="1"/>
  <c r="E114" i="10" s="1"/>
  <c r="N10549" i="4"/>
  <c r="C115" i="10" s="1"/>
  <c r="E115" i="10" s="1"/>
  <c r="N10550" i="4"/>
  <c r="C116" i="10" s="1"/>
  <c r="E116" i="10" s="1"/>
  <c r="N10551" i="4"/>
  <c r="C117" i="10" s="1"/>
  <c r="E117" i="10" s="1"/>
  <c r="N10552" i="4"/>
  <c r="C68" i="12" s="1"/>
  <c r="E68" i="12" s="1"/>
  <c r="N10553" i="4"/>
  <c r="C69" i="12" s="1"/>
  <c r="E69" i="12" s="1"/>
  <c r="N10554" i="4"/>
  <c r="C70" i="12" s="1"/>
  <c r="E70" i="12" s="1"/>
  <c r="N10555" i="4"/>
  <c r="C71" i="12" s="1"/>
  <c r="E71" i="12" s="1"/>
  <c r="N10556" i="4"/>
  <c r="N10557" i="4"/>
  <c r="C73" i="12" s="1"/>
  <c r="E73" i="12" s="1"/>
  <c r="N10558" i="4"/>
  <c r="C74" i="12" s="1"/>
  <c r="E74" i="12" s="1"/>
  <c r="N10559" i="4"/>
  <c r="C75" i="12" s="1"/>
  <c r="E75" i="12" s="1"/>
  <c r="N10560" i="4"/>
  <c r="C76" i="12" s="1"/>
  <c r="E76" i="12" s="1"/>
  <c r="N10561" i="4"/>
  <c r="C77" i="12" s="1"/>
  <c r="E77" i="12" s="1"/>
  <c r="N10562" i="4"/>
  <c r="C78" i="12" s="1"/>
  <c r="E78" i="12" s="1"/>
  <c r="N10563" i="4"/>
  <c r="C79" i="12" s="1"/>
  <c r="E79" i="12" s="1"/>
  <c r="N10564" i="4"/>
  <c r="C80" i="12" s="1"/>
  <c r="E80" i="12" s="1"/>
  <c r="N10565" i="4"/>
  <c r="C81" i="12" s="1"/>
  <c r="E81" i="12" s="1"/>
  <c r="N10566" i="4"/>
  <c r="C82" i="12" s="1"/>
  <c r="E82" i="12" s="1"/>
  <c r="N10567" i="4"/>
  <c r="C83" i="12" s="1"/>
  <c r="E83" i="12" s="1"/>
  <c r="N10568" i="4"/>
  <c r="C84" i="12" s="1"/>
  <c r="E84" i="12" s="1"/>
  <c r="N10569" i="4"/>
  <c r="C85" i="12" s="1"/>
  <c r="E85" i="12" s="1"/>
  <c r="N10570" i="4"/>
  <c r="C86" i="12" s="1"/>
  <c r="E86" i="12" s="1"/>
  <c r="N10571" i="4"/>
  <c r="C87" i="12" s="1"/>
  <c r="E87" i="12" s="1"/>
  <c r="N10572" i="4"/>
  <c r="C88" i="12" s="1"/>
  <c r="E88" i="12" s="1"/>
  <c r="N10573" i="4"/>
  <c r="C89" i="12" s="1"/>
  <c r="E89" i="12" s="1"/>
  <c r="N10574" i="4"/>
  <c r="C90" i="12" s="1"/>
  <c r="E90" i="12" s="1"/>
  <c r="N10575" i="4"/>
  <c r="C91" i="12" s="1"/>
  <c r="E91" i="12" s="1"/>
  <c r="N10576" i="4"/>
  <c r="C92" i="12" s="1"/>
  <c r="E92" i="12" s="1"/>
  <c r="N10577" i="4"/>
  <c r="C93" i="12" s="1"/>
  <c r="E93" i="12" s="1"/>
  <c r="N10578" i="4"/>
  <c r="C94" i="12" s="1"/>
  <c r="E94" i="12" s="1"/>
  <c r="N10579" i="4"/>
  <c r="C95" i="12" s="1"/>
  <c r="E95" i="12" s="1"/>
  <c r="N10580" i="4"/>
  <c r="C96" i="12" s="1"/>
  <c r="E96" i="12" s="1"/>
  <c r="N10581" i="4"/>
  <c r="C97" i="12" s="1"/>
  <c r="E97" i="12" s="1"/>
  <c r="N10582" i="4"/>
  <c r="C98" i="12" s="1"/>
  <c r="E98" i="12" s="1"/>
  <c r="N10583" i="4"/>
  <c r="C99" i="12" s="1"/>
  <c r="E99" i="12" s="1"/>
  <c r="N10584" i="4"/>
  <c r="C100" i="12" s="1"/>
  <c r="E100" i="12" s="1"/>
  <c r="N10585" i="4"/>
  <c r="C101" i="12" s="1"/>
  <c r="E101" i="12" s="1"/>
  <c r="N10586" i="4"/>
  <c r="C102" i="12" s="1"/>
  <c r="E102" i="12" s="1"/>
  <c r="N10587" i="4"/>
  <c r="C103" i="12" s="1"/>
  <c r="E103" i="12" s="1"/>
  <c r="N10588" i="4"/>
  <c r="C104" i="12" s="1"/>
  <c r="E104" i="12" s="1"/>
  <c r="N10589" i="4"/>
  <c r="C105" i="12" s="1"/>
  <c r="E105" i="12" s="1"/>
  <c r="N10590" i="4"/>
  <c r="C106" i="12" s="1"/>
  <c r="E106" i="12" s="1"/>
  <c r="N10591" i="4"/>
  <c r="C107" i="12" s="1"/>
  <c r="E107" i="12" s="1"/>
  <c r="N10592" i="4"/>
  <c r="C108" i="12" s="1"/>
  <c r="E108" i="12" s="1"/>
  <c r="N10593" i="4"/>
  <c r="C109" i="12" s="1"/>
  <c r="E109" i="12" s="1"/>
  <c r="N10594" i="4"/>
  <c r="C110" i="12" s="1"/>
  <c r="E110" i="12" s="1"/>
  <c r="N10595" i="4"/>
  <c r="C111" i="12" s="1"/>
  <c r="E111" i="12" s="1"/>
  <c r="N10596" i="4"/>
  <c r="C112" i="12" s="1"/>
  <c r="E112" i="12" s="1"/>
  <c r="N10597" i="4"/>
  <c r="C113" i="12" s="1"/>
  <c r="E113" i="12" s="1"/>
  <c r="N10598" i="4"/>
  <c r="C114" i="12" s="1"/>
  <c r="E114" i="12" s="1"/>
  <c r="N10599" i="4"/>
  <c r="C115" i="12" s="1"/>
  <c r="E115" i="12" s="1"/>
  <c r="N10600" i="4"/>
  <c r="C116" i="12" s="1"/>
  <c r="E116" i="12" s="1"/>
  <c r="N10601" i="4"/>
  <c r="N10602" i="4"/>
  <c r="C15" i="3" s="1"/>
  <c r="N10603" i="4"/>
  <c r="C16" i="3" s="1"/>
  <c r="N10604" i="4"/>
  <c r="C17" i="3" s="1"/>
  <c r="N10605" i="4"/>
  <c r="C18" i="3" s="1"/>
  <c r="N10606" i="4"/>
  <c r="N10607" i="4"/>
  <c r="C20" i="3" s="1"/>
  <c r="N10608" i="4"/>
  <c r="C21" i="3" s="1"/>
  <c r="N10609" i="4"/>
  <c r="C22" i="3" s="1"/>
  <c r="N10610" i="4"/>
  <c r="C23" i="3" s="1"/>
  <c r="N10611" i="4"/>
  <c r="C24" i="3" s="1"/>
  <c r="N10612" i="4"/>
  <c r="C25" i="3" s="1"/>
  <c r="N10613" i="4"/>
  <c r="C26" i="3" s="1"/>
  <c r="N10614" i="4"/>
  <c r="C27" i="3" s="1"/>
  <c r="N10615" i="4"/>
  <c r="C28" i="3" s="1"/>
  <c r="N10616" i="4"/>
  <c r="C29" i="3" s="1"/>
  <c r="N10617" i="4"/>
  <c r="C30" i="3" s="1"/>
  <c r="N10618" i="4"/>
  <c r="C31" i="3" s="1"/>
  <c r="N10619" i="4"/>
  <c r="C32" i="3" s="1"/>
  <c r="N10620" i="4"/>
  <c r="C33" i="3" s="1"/>
  <c r="N10621" i="4"/>
  <c r="C34" i="3" s="1"/>
  <c r="N10622" i="4"/>
  <c r="C35" i="3" s="1"/>
  <c r="N10623" i="4"/>
  <c r="C36" i="3" s="1"/>
  <c r="N10624" i="4"/>
  <c r="C37" i="3" s="1"/>
  <c r="N10625" i="4"/>
  <c r="C38" i="3" s="1"/>
  <c r="N10626" i="4"/>
  <c r="C39" i="3" s="1"/>
  <c r="N10627" i="4"/>
  <c r="C40" i="3" s="1"/>
  <c r="N10628" i="4"/>
  <c r="C41" i="3" s="1"/>
  <c r="N10629" i="4"/>
  <c r="C42" i="3" s="1"/>
  <c r="N10630" i="4"/>
  <c r="C43" i="3" s="1"/>
  <c r="N10631" i="4"/>
  <c r="C44" i="3" s="1"/>
  <c r="N10632" i="4"/>
  <c r="C45" i="3" s="1"/>
  <c r="N10633" i="4"/>
  <c r="C46" i="3" s="1"/>
  <c r="N10634" i="4"/>
  <c r="C47" i="3" s="1"/>
  <c r="N10635" i="4"/>
  <c r="C48" i="3" s="1"/>
  <c r="N10636" i="4"/>
  <c r="C49" i="3" s="1"/>
  <c r="N10637" i="4"/>
  <c r="C50" i="3" s="1"/>
  <c r="N10638" i="4"/>
  <c r="C51" i="3" s="1"/>
  <c r="N10639" i="4"/>
  <c r="C52" i="3" s="1"/>
  <c r="N10640" i="4"/>
  <c r="C53" i="3" s="1"/>
  <c r="N10641" i="4"/>
  <c r="C54" i="3" s="1"/>
  <c r="N10642" i="4"/>
  <c r="C55" i="3" s="1"/>
  <c r="N10643" i="4"/>
  <c r="C56" i="3" s="1"/>
  <c r="N10644" i="4"/>
  <c r="C57" i="3" s="1"/>
  <c r="N10645" i="4"/>
  <c r="C58" i="3" s="1"/>
  <c r="N10646" i="4"/>
  <c r="C59" i="3" s="1"/>
  <c r="N10647" i="4"/>
  <c r="C60" i="3" s="1"/>
  <c r="N10648" i="4"/>
  <c r="C61" i="3" s="1"/>
  <c r="N10649" i="4"/>
  <c r="C62" i="3" s="1"/>
  <c r="N10650" i="4"/>
  <c r="C63" i="3" s="1"/>
  <c r="N10651" i="4"/>
  <c r="C64" i="3" s="1"/>
  <c r="N10652" i="4"/>
  <c r="C69" i="3" s="1"/>
  <c r="N10653" i="4"/>
  <c r="C70" i="3" s="1"/>
  <c r="N10654" i="4"/>
  <c r="C71" i="3" s="1"/>
  <c r="N10655" i="4"/>
  <c r="C72" i="3" s="1"/>
  <c r="N10656" i="4"/>
  <c r="N10657" i="4"/>
  <c r="C74" i="3" s="1"/>
  <c r="N10658" i="4"/>
  <c r="C75" i="3" s="1"/>
  <c r="N10659" i="4"/>
  <c r="C76" i="3" s="1"/>
  <c r="N10660" i="4"/>
  <c r="C77" i="3" s="1"/>
  <c r="N10661" i="4"/>
  <c r="C78" i="3" s="1"/>
  <c r="N10662" i="4"/>
  <c r="C79" i="3" s="1"/>
  <c r="N10663" i="4"/>
  <c r="C80" i="3" s="1"/>
  <c r="N10664" i="4"/>
  <c r="C81" i="3" s="1"/>
  <c r="N10665" i="4"/>
  <c r="C82" i="3" s="1"/>
  <c r="N10666" i="4"/>
  <c r="C83" i="3" s="1"/>
  <c r="N10667" i="4"/>
  <c r="C84" i="3" s="1"/>
  <c r="N10668" i="4"/>
  <c r="C85" i="3" s="1"/>
  <c r="N10669" i="4"/>
  <c r="C86" i="3" s="1"/>
  <c r="N10670" i="4"/>
  <c r="C87" i="3" s="1"/>
  <c r="N10671" i="4"/>
  <c r="C88" i="3" s="1"/>
  <c r="N10672" i="4"/>
  <c r="C89" i="3" s="1"/>
  <c r="N10673" i="4"/>
  <c r="C90" i="3" s="1"/>
  <c r="N10674" i="4"/>
  <c r="C91" i="3" s="1"/>
  <c r="N10675" i="4"/>
  <c r="C92" i="3" s="1"/>
  <c r="N10676" i="4"/>
  <c r="C93" i="3" s="1"/>
  <c r="N10677" i="4"/>
  <c r="C94" i="3" s="1"/>
  <c r="N10678" i="4"/>
  <c r="C95" i="3" s="1"/>
  <c r="N10679" i="4"/>
  <c r="C96" i="3" s="1"/>
  <c r="N10680" i="4"/>
  <c r="C97" i="3" s="1"/>
  <c r="N10681" i="4"/>
  <c r="C98" i="3" s="1"/>
  <c r="N10682" i="4"/>
  <c r="C99" i="3" s="1"/>
  <c r="N10683" i="4"/>
  <c r="C100" i="3" s="1"/>
  <c r="N10684" i="4"/>
  <c r="C101" i="3" s="1"/>
  <c r="N10685" i="4"/>
  <c r="C102" i="3" s="1"/>
  <c r="N10686" i="4"/>
  <c r="C103" i="3" s="1"/>
  <c r="N10687" i="4"/>
  <c r="C104" i="3" s="1"/>
  <c r="N10688" i="4"/>
  <c r="C105" i="3" s="1"/>
  <c r="N10689" i="4"/>
  <c r="C106" i="3" s="1"/>
  <c r="N10690" i="4"/>
  <c r="C107" i="3" s="1"/>
  <c r="N10691" i="4"/>
  <c r="C108" i="3" s="1"/>
  <c r="N10692" i="4"/>
  <c r="C109" i="3" s="1"/>
  <c r="N10693" i="4"/>
  <c r="C110" i="3" s="1"/>
  <c r="N10694" i="4"/>
  <c r="C111" i="3" s="1"/>
  <c r="N10695" i="4"/>
  <c r="C112" i="3" s="1"/>
  <c r="N10696" i="4"/>
  <c r="C113" i="3" s="1"/>
  <c r="N10697" i="4"/>
  <c r="C114" i="3" s="1"/>
  <c r="N10698" i="4"/>
  <c r="C115" i="3" s="1"/>
  <c r="N10699" i="4"/>
  <c r="C116" i="3" s="1"/>
  <c r="N10700" i="4"/>
  <c r="C117" i="3" s="1"/>
  <c r="N10701" i="4"/>
  <c r="C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E14" i="10" s="1"/>
  <c r="N10803" i="4"/>
  <c r="N10804" i="4"/>
  <c r="C16" i="10" s="1"/>
  <c r="E16" i="10" s="1"/>
  <c r="N10805" i="4"/>
  <c r="C17" i="10" s="1"/>
  <c r="E17" i="10" s="1"/>
  <c r="N10806" i="4"/>
  <c r="C18" i="10" s="1"/>
  <c r="E18" i="10" s="1"/>
  <c r="N10807" i="4"/>
  <c r="C19" i="10" s="1"/>
  <c r="E19" i="10" s="1"/>
  <c r="N10808" i="4"/>
  <c r="C20" i="10" s="1"/>
  <c r="E20" i="10" s="1"/>
  <c r="N10809" i="4"/>
  <c r="C21" i="10" s="1"/>
  <c r="E21" i="10" s="1"/>
  <c r="N10810" i="4"/>
  <c r="C22" i="10" s="1"/>
  <c r="E22" i="10" s="1"/>
  <c r="N10811" i="4"/>
  <c r="C23" i="10" s="1"/>
  <c r="E23" i="10" s="1"/>
  <c r="N10812" i="4"/>
  <c r="C24" i="10" s="1"/>
  <c r="E24" i="10" s="1"/>
  <c r="N10813" i="4"/>
  <c r="C25" i="10" s="1"/>
  <c r="E25" i="10" s="1"/>
  <c r="N10814" i="4"/>
  <c r="C26" i="10" s="1"/>
  <c r="E26" i="10" s="1"/>
  <c r="N10815" i="4"/>
  <c r="C27" i="10" s="1"/>
  <c r="E27" i="10" s="1"/>
  <c r="N10816" i="4"/>
  <c r="C28" i="10" s="1"/>
  <c r="E28" i="10" s="1"/>
  <c r="N10817" i="4"/>
  <c r="C29" i="10" s="1"/>
  <c r="E29" i="10" s="1"/>
  <c r="N10818" i="4"/>
  <c r="C30" i="10" s="1"/>
  <c r="E30" i="10" s="1"/>
  <c r="N10819" i="4"/>
  <c r="C31" i="10" s="1"/>
  <c r="E31" i="10" s="1"/>
  <c r="N10820" i="4"/>
  <c r="C32" i="10" s="1"/>
  <c r="E32" i="10" s="1"/>
  <c r="N10821" i="4"/>
  <c r="C33" i="10" s="1"/>
  <c r="E33" i="10" s="1"/>
  <c r="N10822" i="4"/>
  <c r="C34" i="10" s="1"/>
  <c r="E34" i="10" s="1"/>
  <c r="N10823" i="4"/>
  <c r="C35" i="10" s="1"/>
  <c r="E35" i="10" s="1"/>
  <c r="N10824" i="4"/>
  <c r="C36" i="10" s="1"/>
  <c r="E36" i="10" s="1"/>
  <c r="N10825" i="4"/>
  <c r="C37" i="10" s="1"/>
  <c r="E37" i="10" s="1"/>
  <c r="N10826" i="4"/>
  <c r="C38" i="10" s="1"/>
  <c r="E38" i="10" s="1"/>
  <c r="N10827" i="4"/>
  <c r="C39" i="10" s="1"/>
  <c r="E39" i="10" s="1"/>
  <c r="N10828" i="4"/>
  <c r="C40" i="10" s="1"/>
  <c r="E40" i="10" s="1"/>
  <c r="N10829" i="4"/>
  <c r="C41" i="10" s="1"/>
  <c r="E41" i="10" s="1"/>
  <c r="N10830" i="4"/>
  <c r="C42" i="10" s="1"/>
  <c r="E42" i="10" s="1"/>
  <c r="N10831" i="4"/>
  <c r="C43" i="10" s="1"/>
  <c r="E43" i="10" s="1"/>
  <c r="N10832" i="4"/>
  <c r="C44" i="10" s="1"/>
  <c r="E44" i="10" s="1"/>
  <c r="N10833" i="4"/>
  <c r="C45" i="10" s="1"/>
  <c r="E45" i="10" s="1"/>
  <c r="N10834" i="4"/>
  <c r="C46" i="10" s="1"/>
  <c r="E46" i="10" s="1"/>
  <c r="N10835" i="4"/>
  <c r="C47" i="10" s="1"/>
  <c r="E47" i="10" s="1"/>
  <c r="N10836" i="4"/>
  <c r="C48" i="10" s="1"/>
  <c r="E48" i="10" s="1"/>
  <c r="N10837" i="4"/>
  <c r="C49" i="10" s="1"/>
  <c r="E49" i="10" s="1"/>
  <c r="N10838" i="4"/>
  <c r="C50" i="10" s="1"/>
  <c r="E50" i="10" s="1"/>
  <c r="N10839" i="4"/>
  <c r="C51" i="10" s="1"/>
  <c r="E51" i="10" s="1"/>
  <c r="N10840" i="4"/>
  <c r="C52" i="10" s="1"/>
  <c r="E52" i="10" s="1"/>
  <c r="N10841" i="4"/>
  <c r="C53" i="10" s="1"/>
  <c r="E53" i="10" s="1"/>
  <c r="N10842" i="4"/>
  <c r="C54" i="10" s="1"/>
  <c r="E54" i="10" s="1"/>
  <c r="N10843" i="4"/>
  <c r="C55" i="10" s="1"/>
  <c r="E55" i="10" s="1"/>
  <c r="N10844" i="4"/>
  <c r="C56" i="10" s="1"/>
  <c r="E56" i="10" s="1"/>
  <c r="N10845" i="4"/>
  <c r="C57" i="10" s="1"/>
  <c r="E57" i="10" s="1"/>
  <c r="N10846" i="4"/>
  <c r="C58" i="10" s="1"/>
  <c r="E58" i="10" s="1"/>
  <c r="N10847" i="4"/>
  <c r="C59" i="10" s="1"/>
  <c r="E59" i="10" s="1"/>
  <c r="N10848" i="4"/>
  <c r="C60" i="10" s="1"/>
  <c r="E60" i="10" s="1"/>
  <c r="N10849" i="4"/>
  <c r="C61" i="10" s="1"/>
  <c r="E61" i="10" s="1"/>
  <c r="N10850" i="4"/>
  <c r="C62" i="10" s="1"/>
  <c r="E62" i="10" s="1"/>
  <c r="N10851" i="4"/>
  <c r="C63" i="10" s="1"/>
  <c r="E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E15" i="12" s="1"/>
  <c r="N11054" i="4"/>
  <c r="C16" i="12" s="1"/>
  <c r="E16" i="12" s="1"/>
  <c r="N11055" i="4"/>
  <c r="C17" i="12" s="1"/>
  <c r="E17" i="12" s="1"/>
  <c r="N11056" i="4"/>
  <c r="C18" i="12" s="1"/>
  <c r="E18" i="12" s="1"/>
  <c r="N11057" i="4"/>
  <c r="C19" i="12" s="1"/>
  <c r="E19" i="12" s="1"/>
  <c r="N11058" i="4"/>
  <c r="C20" i="12" s="1"/>
  <c r="E20" i="12" s="1"/>
  <c r="N11059" i="4"/>
  <c r="C21" i="12" s="1"/>
  <c r="E21" i="12" s="1"/>
  <c r="N11060" i="4"/>
  <c r="C22" i="12" s="1"/>
  <c r="E22" i="12" s="1"/>
  <c r="N11061" i="4"/>
  <c r="C23" i="12" s="1"/>
  <c r="E23" i="12" s="1"/>
  <c r="N11062" i="4"/>
  <c r="C24" i="12" s="1"/>
  <c r="E24" i="12" s="1"/>
  <c r="N11063" i="4"/>
  <c r="C25" i="12" s="1"/>
  <c r="E25" i="12" s="1"/>
  <c r="N11064" i="4"/>
  <c r="C26" i="12" s="1"/>
  <c r="E26" i="12" s="1"/>
  <c r="N11065" i="4"/>
  <c r="C27" i="12" s="1"/>
  <c r="E27" i="12" s="1"/>
  <c r="N11066" i="4"/>
  <c r="C28" i="12" s="1"/>
  <c r="E28" i="12" s="1"/>
  <c r="N11067" i="4"/>
  <c r="C29" i="12" s="1"/>
  <c r="E29" i="12" s="1"/>
  <c r="N11068" i="4"/>
  <c r="C30" i="12" s="1"/>
  <c r="E30" i="12" s="1"/>
  <c r="N11069" i="4"/>
  <c r="C31" i="12" s="1"/>
  <c r="E31" i="12" s="1"/>
  <c r="N11070" i="4"/>
  <c r="C32" i="12" s="1"/>
  <c r="E32" i="12" s="1"/>
  <c r="N11071" i="4"/>
  <c r="C33" i="12" s="1"/>
  <c r="E33" i="12" s="1"/>
  <c r="N11072" i="4"/>
  <c r="C34" i="12" s="1"/>
  <c r="E34" i="12" s="1"/>
  <c r="N11073" i="4"/>
  <c r="C35" i="12" s="1"/>
  <c r="E35" i="12" s="1"/>
  <c r="N11074" i="4"/>
  <c r="C36" i="12" s="1"/>
  <c r="E36" i="12" s="1"/>
  <c r="N11075" i="4"/>
  <c r="C37" i="12" s="1"/>
  <c r="E37" i="12" s="1"/>
  <c r="N11076" i="4"/>
  <c r="C38" i="12" s="1"/>
  <c r="E38" i="12" s="1"/>
  <c r="N11077" i="4"/>
  <c r="C39" i="12" s="1"/>
  <c r="E39" i="12" s="1"/>
  <c r="N11078" i="4"/>
  <c r="C40" i="12" s="1"/>
  <c r="E40" i="12" s="1"/>
  <c r="N11079" i="4"/>
  <c r="C41" i="12" s="1"/>
  <c r="E41" i="12" s="1"/>
  <c r="N11080" i="4"/>
  <c r="C42" i="12" s="1"/>
  <c r="E42" i="12" s="1"/>
  <c r="N11081" i="4"/>
  <c r="C43" i="12" s="1"/>
  <c r="E43" i="12" s="1"/>
  <c r="N11082" i="4"/>
  <c r="C44" i="12" s="1"/>
  <c r="E44" i="12" s="1"/>
  <c r="N11083" i="4"/>
  <c r="C45" i="12" s="1"/>
  <c r="E45" i="12" s="1"/>
  <c r="N11084" i="4"/>
  <c r="C46" i="12" s="1"/>
  <c r="E46" i="12" s="1"/>
  <c r="N11085" i="4"/>
  <c r="C47" i="12" s="1"/>
  <c r="E47" i="12" s="1"/>
  <c r="N11086" i="4"/>
  <c r="C48" i="12" s="1"/>
  <c r="E48" i="12" s="1"/>
  <c r="N11087" i="4"/>
  <c r="C49" i="12" s="1"/>
  <c r="E49" i="12" s="1"/>
  <c r="N11088" i="4"/>
  <c r="C50" i="12" s="1"/>
  <c r="E50" i="12" s="1"/>
  <c r="N11089" i="4"/>
  <c r="C51" i="12" s="1"/>
  <c r="E51" i="12" s="1"/>
  <c r="N11090" i="4"/>
  <c r="C52" i="12" s="1"/>
  <c r="E52" i="12" s="1"/>
  <c r="N11091" i="4"/>
  <c r="C53" i="12" s="1"/>
  <c r="E53" i="12" s="1"/>
  <c r="N11092" i="4"/>
  <c r="C54" i="12" s="1"/>
  <c r="E54" i="12" s="1"/>
  <c r="N11093" i="4"/>
  <c r="C55" i="12" s="1"/>
  <c r="E55" i="12" s="1"/>
  <c r="N11094" i="4"/>
  <c r="C56" i="12" s="1"/>
  <c r="E56" i="12" s="1"/>
  <c r="N11095" i="4"/>
  <c r="C57" i="12" s="1"/>
  <c r="E57" i="12" s="1"/>
  <c r="N11096" i="4"/>
  <c r="C58" i="12" s="1"/>
  <c r="E58" i="12" s="1"/>
  <c r="N11097" i="4"/>
  <c r="C59" i="12" s="1"/>
  <c r="E59" i="12" s="1"/>
  <c r="N11098" i="4"/>
  <c r="C60" i="12" s="1"/>
  <c r="E60" i="12" s="1"/>
  <c r="N11099" i="4"/>
  <c r="C61" i="12" s="1"/>
  <c r="E61" i="12" s="1"/>
  <c r="N11100" i="4"/>
  <c r="C62" i="12" s="1"/>
  <c r="E62" i="12" s="1"/>
  <c r="N11101" i="4"/>
  <c r="C63" i="12" s="1"/>
  <c r="E63" i="12" s="1"/>
  <c r="N2" i="4"/>
  <c r="S9" i="12"/>
  <c r="S8" i="12"/>
  <c r="S7" i="12"/>
  <c r="S6" i="12"/>
  <c r="S5" i="12"/>
  <c r="S4" i="12"/>
  <c r="C264" i="7"/>
  <c r="C217" i="7"/>
  <c r="C171" i="7"/>
  <c r="C125" i="7"/>
  <c r="C79" i="7"/>
  <c r="C33" i="7"/>
  <c r="C33" i="9"/>
  <c r="C263" i="11"/>
  <c r="C217" i="11"/>
  <c r="C171" i="11"/>
  <c r="C125" i="11"/>
  <c r="C79" i="11"/>
  <c r="C33" i="11"/>
  <c r="C263" i="13"/>
  <c r="C217" i="13"/>
  <c r="C171" i="13"/>
  <c r="C125" i="13"/>
  <c r="C79" i="13"/>
  <c r="C33" i="13"/>
  <c r="AH6" i="12" l="1"/>
  <c r="AI6" i="12"/>
  <c r="AJ6" i="12" s="1"/>
  <c r="AI7" i="12"/>
  <c r="AJ7" i="12" s="1"/>
  <c r="AH7" i="12"/>
  <c r="AH4" i="12"/>
  <c r="AI4" i="12"/>
  <c r="AJ4" i="12" s="1"/>
  <c r="AI8" i="12"/>
  <c r="AJ8" i="12" s="1"/>
  <c r="AH8" i="12"/>
  <c r="AH9" i="12"/>
  <c r="AI9" i="12"/>
  <c r="AJ9" i="12" s="1"/>
  <c r="AI5" i="12"/>
  <c r="AJ5" i="12" s="1"/>
  <c r="AH5" i="12"/>
  <c r="AI5" i="10"/>
  <c r="AJ5" i="10" s="1"/>
  <c r="AH5" i="10"/>
  <c r="AI8" i="10"/>
  <c r="AJ8" i="10" s="1"/>
  <c r="AH8" i="10"/>
  <c r="AK6" i="10"/>
  <c r="AL6" i="10"/>
  <c r="AI9" i="10"/>
  <c r="AJ9" i="10" s="1"/>
  <c r="AH9" i="10"/>
  <c r="AL7" i="10"/>
  <c r="AK7" i="10"/>
  <c r="AI4" i="10"/>
  <c r="AJ4" i="10" s="1"/>
  <c r="AH4" i="10"/>
  <c r="AH6" i="8"/>
  <c r="AI6" i="8" s="1"/>
  <c r="AJ6" i="8" s="1"/>
  <c r="AH5" i="8"/>
  <c r="AI5" i="8" s="1"/>
  <c r="AJ5" i="8" s="1"/>
  <c r="AL9" i="8"/>
  <c r="AK9" i="8"/>
  <c r="AK4" i="8"/>
  <c r="AL4" i="8"/>
  <c r="AI8" i="8"/>
  <c r="AJ8" i="8" s="1"/>
  <c r="AH8" i="8"/>
  <c r="AH7" i="8"/>
  <c r="AI7" i="8" s="1"/>
  <c r="AJ7" i="8" s="1"/>
  <c r="AH8" i="6"/>
  <c r="AI8" i="6" s="1"/>
  <c r="AJ8" i="6" s="1"/>
  <c r="AH9" i="6"/>
  <c r="AI9" i="6" s="1"/>
  <c r="AJ9" i="6" s="1"/>
  <c r="AI6" i="6"/>
  <c r="AJ6" i="6" s="1"/>
  <c r="AH6" i="6"/>
  <c r="AI7" i="6"/>
  <c r="AJ7" i="6" s="1"/>
  <c r="AH7" i="6"/>
  <c r="AI5" i="6"/>
  <c r="AJ5" i="6" s="1"/>
  <c r="AH5" i="6"/>
  <c r="AH4" i="6"/>
  <c r="AI4" i="6"/>
  <c r="AJ4" i="6" s="1"/>
  <c r="E180" i="8"/>
  <c r="N59" i="16" s="1"/>
  <c r="E72" i="8"/>
  <c r="Y59" i="16" s="1"/>
  <c r="E14" i="8"/>
  <c r="C50" i="6"/>
  <c r="E50" i="6" s="1"/>
  <c r="E50" i="8"/>
  <c r="C108" i="6"/>
  <c r="E108" i="6" s="1"/>
  <c r="E108" i="8"/>
  <c r="Y95" i="16" s="1"/>
  <c r="C68" i="6"/>
  <c r="E68" i="6" s="1"/>
  <c r="E68" i="8"/>
  <c r="Y55" i="16" s="1"/>
  <c r="C148" i="6"/>
  <c r="E148" i="6" s="1"/>
  <c r="E148" i="8"/>
  <c r="Y131" i="16" s="1"/>
  <c r="C220" i="6"/>
  <c r="E220" i="6" s="1"/>
  <c r="E220" i="8"/>
  <c r="N99" i="16" s="1"/>
  <c r="C240" i="6"/>
  <c r="E240" i="6" s="1"/>
  <c r="E240" i="8"/>
  <c r="B64" i="16" s="1"/>
  <c r="E310" i="8"/>
  <c r="B30" i="16" s="1"/>
  <c r="C310" i="6"/>
  <c r="E310" i="6" s="1"/>
  <c r="C61" i="6"/>
  <c r="E61" i="6" s="1"/>
  <c r="E61" i="8"/>
  <c r="C53" i="6"/>
  <c r="E53" i="6" s="1"/>
  <c r="E53" i="8"/>
  <c r="C45" i="6"/>
  <c r="E45" i="6" s="1"/>
  <c r="E45" i="8"/>
  <c r="C37" i="6"/>
  <c r="E37" i="6" s="1"/>
  <c r="E37" i="8"/>
  <c r="C29" i="6"/>
  <c r="E29" i="6" s="1"/>
  <c r="E29" i="8"/>
  <c r="C21" i="6"/>
  <c r="E21" i="6" s="1"/>
  <c r="E21" i="8"/>
  <c r="C111" i="6"/>
  <c r="E111" i="6" s="1"/>
  <c r="E111" i="8"/>
  <c r="Y98" i="16" s="1"/>
  <c r="C103" i="6"/>
  <c r="E103" i="6" s="1"/>
  <c r="E103" i="8"/>
  <c r="Y90" i="16" s="1"/>
  <c r="C95" i="6"/>
  <c r="E95" i="6" s="1"/>
  <c r="E95" i="8"/>
  <c r="Y82" i="16" s="1"/>
  <c r="C87" i="6"/>
  <c r="E87" i="6" s="1"/>
  <c r="E87" i="8"/>
  <c r="Y74" i="16" s="1"/>
  <c r="C79" i="6"/>
  <c r="E79" i="6" s="1"/>
  <c r="E79" i="8"/>
  <c r="Y66" i="16" s="1"/>
  <c r="C71" i="6"/>
  <c r="E71" i="6" s="1"/>
  <c r="E71" i="8"/>
  <c r="Y58" i="16" s="1"/>
  <c r="C60" i="6"/>
  <c r="E60" i="6" s="1"/>
  <c r="E60" i="8"/>
  <c r="C52" i="6"/>
  <c r="E52" i="6" s="1"/>
  <c r="E52" i="8"/>
  <c r="C44" i="6"/>
  <c r="E44" i="6" s="1"/>
  <c r="E44" i="8"/>
  <c r="C36" i="6"/>
  <c r="E36" i="6" s="1"/>
  <c r="E36" i="8"/>
  <c r="C28" i="6"/>
  <c r="E28" i="6" s="1"/>
  <c r="E28" i="8"/>
  <c r="C20" i="6"/>
  <c r="E20" i="6" s="1"/>
  <c r="E20" i="8"/>
  <c r="C110" i="6"/>
  <c r="E110" i="6" s="1"/>
  <c r="E110" i="8"/>
  <c r="Y97" i="16" s="1"/>
  <c r="C102" i="6"/>
  <c r="E102" i="6" s="1"/>
  <c r="E102" i="8"/>
  <c r="Y89" i="16" s="1"/>
  <c r="C94" i="6"/>
  <c r="E94" i="6" s="1"/>
  <c r="E94" i="8"/>
  <c r="Y81" i="16" s="1"/>
  <c r="C86" i="6"/>
  <c r="E86" i="6" s="1"/>
  <c r="E86" i="8"/>
  <c r="Y73" i="16" s="1"/>
  <c r="C78" i="6"/>
  <c r="E78" i="6" s="1"/>
  <c r="E78" i="8"/>
  <c r="Y65" i="16" s="1"/>
  <c r="C70" i="6"/>
  <c r="E70" i="6" s="1"/>
  <c r="E70" i="8"/>
  <c r="Y57" i="16" s="1"/>
  <c r="C166" i="6"/>
  <c r="E166" i="6" s="1"/>
  <c r="E166" i="8"/>
  <c r="Y149" i="16" s="1"/>
  <c r="C158" i="6"/>
  <c r="E158" i="6" s="1"/>
  <c r="E158" i="8"/>
  <c r="Y141" i="16" s="1"/>
  <c r="C150" i="6"/>
  <c r="E150" i="6" s="1"/>
  <c r="E150" i="8"/>
  <c r="Y133" i="16" s="1"/>
  <c r="C142" i="6"/>
  <c r="E142" i="6" s="1"/>
  <c r="E142" i="8"/>
  <c r="Y125" i="16" s="1"/>
  <c r="C134" i="6"/>
  <c r="E134" i="6" s="1"/>
  <c r="E134" i="8"/>
  <c r="Y117" i="16" s="1"/>
  <c r="C222" i="6"/>
  <c r="E222" i="6" s="1"/>
  <c r="E222" i="8"/>
  <c r="N101" i="16" s="1"/>
  <c r="C214" i="6"/>
  <c r="E214" i="6" s="1"/>
  <c r="E214" i="8"/>
  <c r="N93" i="16" s="1"/>
  <c r="C206" i="6"/>
  <c r="E206" i="6" s="1"/>
  <c r="E206" i="8"/>
  <c r="N85" i="16" s="1"/>
  <c r="C198" i="6"/>
  <c r="E198" i="6" s="1"/>
  <c r="E198" i="8"/>
  <c r="N77" i="16" s="1"/>
  <c r="C190" i="6"/>
  <c r="E190" i="6" s="1"/>
  <c r="E190" i="8"/>
  <c r="N69" i="16" s="1"/>
  <c r="C182" i="6"/>
  <c r="E182" i="6" s="1"/>
  <c r="E182" i="8"/>
  <c r="N61" i="16" s="1"/>
  <c r="C274" i="6"/>
  <c r="E274" i="6" s="1"/>
  <c r="E274" i="8"/>
  <c r="B98" i="16" s="1"/>
  <c r="C266" i="6"/>
  <c r="E266" i="6" s="1"/>
  <c r="E266" i="8"/>
  <c r="B90" i="16" s="1"/>
  <c r="C258" i="6"/>
  <c r="E258" i="6" s="1"/>
  <c r="E258" i="8"/>
  <c r="B82" i="16" s="1"/>
  <c r="C250" i="6"/>
  <c r="E250" i="6" s="1"/>
  <c r="E250" i="8"/>
  <c r="B74" i="16" s="1"/>
  <c r="C242" i="6"/>
  <c r="E242" i="6" s="1"/>
  <c r="E242" i="8"/>
  <c r="B66" i="16" s="1"/>
  <c r="E328" i="8"/>
  <c r="B48" i="16" s="1"/>
  <c r="C328" i="6"/>
  <c r="E328" i="6" s="1"/>
  <c r="E320" i="8"/>
  <c r="B40" i="16" s="1"/>
  <c r="C320" i="6"/>
  <c r="E320" i="6" s="1"/>
  <c r="E312" i="8"/>
  <c r="B32" i="16" s="1"/>
  <c r="C312" i="6"/>
  <c r="E312" i="6" s="1"/>
  <c r="E304" i="8"/>
  <c r="B24" i="16" s="1"/>
  <c r="C304" i="6"/>
  <c r="E304" i="6" s="1"/>
  <c r="E296" i="8"/>
  <c r="B16" i="16" s="1"/>
  <c r="C296" i="6"/>
  <c r="E296" i="6" s="1"/>
  <c r="E288" i="8"/>
  <c r="B8" i="16" s="1"/>
  <c r="C288" i="6"/>
  <c r="E288" i="6" s="1"/>
  <c r="C34" i="6"/>
  <c r="E34" i="6" s="1"/>
  <c r="E34" i="8"/>
  <c r="C76" i="6"/>
  <c r="E76" i="6" s="1"/>
  <c r="E76" i="8"/>
  <c r="Y63" i="16" s="1"/>
  <c r="C188" i="6"/>
  <c r="E188" i="6" s="1"/>
  <c r="E188" i="8"/>
  <c r="N67" i="16" s="1"/>
  <c r="C232" i="6"/>
  <c r="E232" i="6" s="1"/>
  <c r="E232" i="8"/>
  <c r="B56" i="16" s="1"/>
  <c r="E302" i="8"/>
  <c r="B22" i="16" s="1"/>
  <c r="C302" i="6"/>
  <c r="E302" i="6" s="1"/>
  <c r="C59" i="6"/>
  <c r="E59" i="6" s="1"/>
  <c r="E59" i="8"/>
  <c r="C51" i="6"/>
  <c r="E51" i="6" s="1"/>
  <c r="E51" i="8"/>
  <c r="C43" i="6"/>
  <c r="E43" i="6" s="1"/>
  <c r="E43" i="8"/>
  <c r="C35" i="6"/>
  <c r="E35" i="6" s="1"/>
  <c r="E35" i="8"/>
  <c r="C27" i="6"/>
  <c r="E27" i="6" s="1"/>
  <c r="E27" i="8"/>
  <c r="C19" i="6"/>
  <c r="E19" i="6" s="1"/>
  <c r="E19" i="8"/>
  <c r="C117" i="6"/>
  <c r="E117" i="6" s="1"/>
  <c r="E117" i="8"/>
  <c r="Y104" i="16" s="1"/>
  <c r="C109" i="6"/>
  <c r="E109" i="6" s="1"/>
  <c r="E109" i="8"/>
  <c r="Y96" i="16" s="1"/>
  <c r="C101" i="6"/>
  <c r="E101" i="6" s="1"/>
  <c r="E101" i="8"/>
  <c r="Y88" i="16" s="1"/>
  <c r="C93" i="6"/>
  <c r="E93" i="6" s="1"/>
  <c r="E93" i="8"/>
  <c r="Y80" i="16" s="1"/>
  <c r="C85" i="6"/>
  <c r="E85" i="6" s="1"/>
  <c r="E85" i="8"/>
  <c r="Y72" i="16" s="1"/>
  <c r="C77" i="6"/>
  <c r="E77" i="6" s="1"/>
  <c r="E77" i="8"/>
  <c r="Y64" i="16" s="1"/>
  <c r="C69" i="6"/>
  <c r="E69" i="6" s="1"/>
  <c r="E69" i="8"/>
  <c r="Y56" i="16" s="1"/>
  <c r="C165" i="6"/>
  <c r="E165" i="6" s="1"/>
  <c r="E165" i="8"/>
  <c r="Y148" i="16" s="1"/>
  <c r="C157" i="6"/>
  <c r="E157" i="6" s="1"/>
  <c r="E157" i="8"/>
  <c r="Y140" i="16" s="1"/>
  <c r="C149" i="6"/>
  <c r="E149" i="6" s="1"/>
  <c r="E149" i="8"/>
  <c r="Y132" i="16" s="1"/>
  <c r="C141" i="6"/>
  <c r="E141" i="6" s="1"/>
  <c r="E141" i="8"/>
  <c r="Y124" i="16" s="1"/>
  <c r="C133" i="6"/>
  <c r="E133" i="6" s="1"/>
  <c r="E133" i="8"/>
  <c r="Y116" i="16" s="1"/>
  <c r="C125" i="6"/>
  <c r="E125" i="6" s="1"/>
  <c r="E125" i="8"/>
  <c r="Y108" i="16" s="1"/>
  <c r="C221" i="6"/>
  <c r="E221" i="6" s="1"/>
  <c r="E221" i="8"/>
  <c r="N100" i="16" s="1"/>
  <c r="C213" i="6"/>
  <c r="E213" i="6" s="1"/>
  <c r="E213" i="8"/>
  <c r="N92" i="16" s="1"/>
  <c r="C205" i="6"/>
  <c r="E205" i="6" s="1"/>
  <c r="E205" i="8"/>
  <c r="N84" i="16" s="1"/>
  <c r="C197" i="6"/>
  <c r="E197" i="6" s="1"/>
  <c r="E197" i="8"/>
  <c r="N76" i="16" s="1"/>
  <c r="C189" i="6"/>
  <c r="E189" i="6" s="1"/>
  <c r="E189" i="8"/>
  <c r="N68" i="16" s="1"/>
  <c r="C181" i="6"/>
  <c r="E181" i="6" s="1"/>
  <c r="E181" i="8"/>
  <c r="N60" i="16" s="1"/>
  <c r="C273" i="6"/>
  <c r="E273" i="6" s="1"/>
  <c r="E273" i="8"/>
  <c r="B97" i="16" s="1"/>
  <c r="C265" i="6"/>
  <c r="E265" i="6" s="1"/>
  <c r="E265" i="8"/>
  <c r="B89" i="16" s="1"/>
  <c r="C257" i="6"/>
  <c r="E257" i="6" s="1"/>
  <c r="E257" i="8"/>
  <c r="B81" i="16" s="1"/>
  <c r="C249" i="6"/>
  <c r="E249" i="6" s="1"/>
  <c r="E249" i="8"/>
  <c r="B73" i="16" s="1"/>
  <c r="C241" i="6"/>
  <c r="E241" i="6" s="1"/>
  <c r="E241" i="8"/>
  <c r="B65" i="16" s="1"/>
  <c r="C233" i="6"/>
  <c r="E233" i="6" s="1"/>
  <c r="E233" i="8"/>
  <c r="B57" i="16" s="1"/>
  <c r="E327" i="8"/>
  <c r="B47" i="16" s="1"/>
  <c r="C327" i="6"/>
  <c r="E327" i="6" s="1"/>
  <c r="E319" i="8"/>
  <c r="B39" i="16" s="1"/>
  <c r="C319" i="6"/>
  <c r="E319" i="6" s="1"/>
  <c r="E311" i="8"/>
  <c r="B31" i="16" s="1"/>
  <c r="C311" i="6"/>
  <c r="E311" i="6" s="1"/>
  <c r="E303" i="8"/>
  <c r="B23" i="16" s="1"/>
  <c r="C303" i="6"/>
  <c r="E303" i="6" s="1"/>
  <c r="E295" i="8"/>
  <c r="B15" i="16" s="1"/>
  <c r="C295" i="6"/>
  <c r="E295" i="6" s="1"/>
  <c r="E287" i="8"/>
  <c r="B7" i="16" s="1"/>
  <c r="C287" i="6"/>
  <c r="E287" i="6" s="1"/>
  <c r="C18" i="6"/>
  <c r="E18" i="6" s="1"/>
  <c r="E18" i="8"/>
  <c r="C116" i="6"/>
  <c r="E116" i="6" s="1"/>
  <c r="E116" i="8"/>
  <c r="Y103" i="16" s="1"/>
  <c r="C84" i="6"/>
  <c r="E84" i="6" s="1"/>
  <c r="E84" i="8"/>
  <c r="Y71" i="16" s="1"/>
  <c r="C132" i="6"/>
  <c r="E132" i="6" s="1"/>
  <c r="E132" i="8"/>
  <c r="Y115" i="16" s="1"/>
  <c r="C204" i="6"/>
  <c r="E204" i="6" s="1"/>
  <c r="E204" i="8"/>
  <c r="N83" i="16" s="1"/>
  <c r="C264" i="6"/>
  <c r="E264" i="6" s="1"/>
  <c r="E264" i="8"/>
  <c r="B88" i="16" s="1"/>
  <c r="C57" i="6"/>
  <c r="E57" i="6" s="1"/>
  <c r="E57" i="8"/>
  <c r="C49" i="6"/>
  <c r="E49" i="6" s="1"/>
  <c r="E49" i="8"/>
  <c r="C41" i="6"/>
  <c r="E41" i="6" s="1"/>
  <c r="E41" i="8"/>
  <c r="C33" i="6"/>
  <c r="E33" i="6" s="1"/>
  <c r="E33" i="8"/>
  <c r="C25" i="6"/>
  <c r="E25" i="6" s="1"/>
  <c r="E25" i="8"/>
  <c r="C17" i="6"/>
  <c r="E17" i="6" s="1"/>
  <c r="E17" i="8"/>
  <c r="C115" i="6"/>
  <c r="E115" i="6" s="1"/>
  <c r="E115" i="8"/>
  <c r="Y102" i="16" s="1"/>
  <c r="C107" i="6"/>
  <c r="E107" i="6" s="1"/>
  <c r="E107" i="8"/>
  <c r="Y94" i="16" s="1"/>
  <c r="C99" i="6"/>
  <c r="E99" i="6" s="1"/>
  <c r="E99" i="8"/>
  <c r="Y86" i="16" s="1"/>
  <c r="C91" i="6"/>
  <c r="E91" i="6" s="1"/>
  <c r="E91" i="8"/>
  <c r="Y78" i="16" s="1"/>
  <c r="C83" i="6"/>
  <c r="E83" i="6" s="1"/>
  <c r="E83" i="8"/>
  <c r="Y70" i="16" s="1"/>
  <c r="C75" i="6"/>
  <c r="E75" i="6" s="1"/>
  <c r="E75" i="8"/>
  <c r="Y62" i="16" s="1"/>
  <c r="C171" i="6"/>
  <c r="E171" i="6" s="1"/>
  <c r="E171" i="8"/>
  <c r="Y154" i="16" s="1"/>
  <c r="C163" i="6"/>
  <c r="E163" i="6" s="1"/>
  <c r="E163" i="8"/>
  <c r="Y146" i="16" s="1"/>
  <c r="C155" i="6"/>
  <c r="E155" i="6" s="1"/>
  <c r="E155" i="8"/>
  <c r="Y138" i="16" s="1"/>
  <c r="C147" i="6"/>
  <c r="E147" i="6" s="1"/>
  <c r="E147" i="8"/>
  <c r="Y130" i="16" s="1"/>
  <c r="C139" i="6"/>
  <c r="E139" i="6" s="1"/>
  <c r="E139" i="8"/>
  <c r="Y122" i="16" s="1"/>
  <c r="C131" i="6"/>
  <c r="E131" i="6" s="1"/>
  <c r="E131" i="8"/>
  <c r="Y114" i="16" s="1"/>
  <c r="C123" i="6"/>
  <c r="E123" i="6" s="1"/>
  <c r="E123" i="8"/>
  <c r="Y106" i="16" s="1"/>
  <c r="C219" i="6"/>
  <c r="E219" i="6" s="1"/>
  <c r="E219" i="8"/>
  <c r="N98" i="16" s="1"/>
  <c r="C211" i="6"/>
  <c r="E211" i="6" s="1"/>
  <c r="E211" i="8"/>
  <c r="N90" i="16" s="1"/>
  <c r="C203" i="6"/>
  <c r="E203" i="6" s="1"/>
  <c r="E203" i="8"/>
  <c r="N82" i="16" s="1"/>
  <c r="C195" i="6"/>
  <c r="E195" i="6" s="1"/>
  <c r="E195" i="8"/>
  <c r="N74" i="16" s="1"/>
  <c r="C187" i="6"/>
  <c r="E187" i="6" s="1"/>
  <c r="E187" i="8"/>
  <c r="N66" i="16" s="1"/>
  <c r="C179" i="6"/>
  <c r="E179" i="6" s="1"/>
  <c r="E179" i="8"/>
  <c r="N58" i="16" s="1"/>
  <c r="C279" i="6"/>
  <c r="E279" i="6" s="1"/>
  <c r="E279" i="8"/>
  <c r="B103" i="16" s="1"/>
  <c r="C271" i="6"/>
  <c r="E271" i="6" s="1"/>
  <c r="E271" i="8"/>
  <c r="B95" i="16" s="1"/>
  <c r="C263" i="6"/>
  <c r="E263" i="6" s="1"/>
  <c r="E263" i="8"/>
  <c r="B87" i="16" s="1"/>
  <c r="C255" i="6"/>
  <c r="E255" i="6" s="1"/>
  <c r="E255" i="8"/>
  <c r="B79" i="16" s="1"/>
  <c r="C247" i="6"/>
  <c r="E247" i="6" s="1"/>
  <c r="E247" i="8"/>
  <c r="B71" i="16" s="1"/>
  <c r="C239" i="6"/>
  <c r="E239" i="6" s="1"/>
  <c r="E239" i="8"/>
  <c r="B63" i="16" s="1"/>
  <c r="C231" i="6"/>
  <c r="E231" i="6" s="1"/>
  <c r="E231" i="8"/>
  <c r="B55" i="16" s="1"/>
  <c r="E333" i="8"/>
  <c r="B53" i="16" s="1"/>
  <c r="C333" i="6"/>
  <c r="E333" i="6" s="1"/>
  <c r="E325" i="8"/>
  <c r="B45" i="16" s="1"/>
  <c r="C325" i="6"/>
  <c r="E325" i="6" s="1"/>
  <c r="E317" i="8"/>
  <c r="B37" i="16" s="1"/>
  <c r="C317" i="6"/>
  <c r="E317" i="6" s="1"/>
  <c r="E309" i="8"/>
  <c r="B29" i="16" s="1"/>
  <c r="C309" i="6"/>
  <c r="E309" i="6" s="1"/>
  <c r="E301" i="8"/>
  <c r="B21" i="16" s="1"/>
  <c r="C301" i="6"/>
  <c r="E301" i="6" s="1"/>
  <c r="E293" i="8"/>
  <c r="B13" i="16" s="1"/>
  <c r="C293" i="6"/>
  <c r="E293" i="6" s="1"/>
  <c r="E285" i="8"/>
  <c r="B5" i="16" s="1"/>
  <c r="C285" i="6"/>
  <c r="E285" i="6" s="1"/>
  <c r="C26" i="6"/>
  <c r="E26" i="6" s="1"/>
  <c r="E26" i="8"/>
  <c r="C92" i="6"/>
  <c r="E92" i="6" s="1"/>
  <c r="E92" i="8"/>
  <c r="Y79" i="16" s="1"/>
  <c r="C164" i="6"/>
  <c r="E164" i="6" s="1"/>
  <c r="E164" i="8"/>
  <c r="Y147" i="16" s="1"/>
  <c r="C140" i="6"/>
  <c r="E140" i="6" s="1"/>
  <c r="E140" i="8"/>
  <c r="Y123" i="16" s="1"/>
  <c r="C196" i="6"/>
  <c r="E196" i="6" s="1"/>
  <c r="E196" i="8"/>
  <c r="N75" i="16" s="1"/>
  <c r="C256" i="6"/>
  <c r="E256" i="6" s="1"/>
  <c r="E256" i="8"/>
  <c r="B80" i="16" s="1"/>
  <c r="C56" i="6"/>
  <c r="E56" i="6" s="1"/>
  <c r="E56" i="8"/>
  <c r="C24" i="6"/>
  <c r="E24" i="6" s="1"/>
  <c r="E24" i="8"/>
  <c r="C98" i="6"/>
  <c r="E98" i="6" s="1"/>
  <c r="E98" i="8"/>
  <c r="Y85" i="16" s="1"/>
  <c r="C170" i="6"/>
  <c r="E170" i="6" s="1"/>
  <c r="E170" i="8"/>
  <c r="Y153" i="16" s="1"/>
  <c r="C162" i="6"/>
  <c r="E162" i="6" s="1"/>
  <c r="E162" i="8"/>
  <c r="Y145" i="16" s="1"/>
  <c r="C154" i="6"/>
  <c r="E154" i="6" s="1"/>
  <c r="E154" i="8"/>
  <c r="Y137" i="16" s="1"/>
  <c r="C146" i="6"/>
  <c r="E146" i="6" s="1"/>
  <c r="E146" i="8"/>
  <c r="Y129" i="16" s="1"/>
  <c r="C138" i="6"/>
  <c r="E138" i="6" s="1"/>
  <c r="E138" i="8"/>
  <c r="Y121" i="16" s="1"/>
  <c r="C130" i="6"/>
  <c r="E130" i="6" s="1"/>
  <c r="E130" i="8"/>
  <c r="Y113" i="16" s="1"/>
  <c r="C122" i="6"/>
  <c r="E122" i="6" s="1"/>
  <c r="E122" i="8"/>
  <c r="Y105" i="16" s="1"/>
  <c r="C218" i="6"/>
  <c r="E218" i="6" s="1"/>
  <c r="E218" i="8"/>
  <c r="N97" i="16" s="1"/>
  <c r="C210" i="6"/>
  <c r="E210" i="6" s="1"/>
  <c r="E210" i="8"/>
  <c r="N89" i="16" s="1"/>
  <c r="C202" i="6"/>
  <c r="E202" i="6" s="1"/>
  <c r="E202" i="8"/>
  <c r="N81" i="16" s="1"/>
  <c r="C194" i="6"/>
  <c r="E194" i="6" s="1"/>
  <c r="E194" i="8"/>
  <c r="N73" i="16" s="1"/>
  <c r="C186" i="6"/>
  <c r="E186" i="6" s="1"/>
  <c r="E186" i="8"/>
  <c r="N65" i="16" s="1"/>
  <c r="C178" i="6"/>
  <c r="E178" i="6" s="1"/>
  <c r="E178" i="8"/>
  <c r="N57" i="16" s="1"/>
  <c r="C278" i="6"/>
  <c r="E278" i="6" s="1"/>
  <c r="E278" i="8"/>
  <c r="B102" i="16" s="1"/>
  <c r="C270" i="6"/>
  <c r="E270" i="6" s="1"/>
  <c r="E270" i="8"/>
  <c r="B94" i="16" s="1"/>
  <c r="C262" i="6"/>
  <c r="E262" i="6" s="1"/>
  <c r="E262" i="8"/>
  <c r="B86" i="16" s="1"/>
  <c r="C254" i="6"/>
  <c r="E254" i="6" s="1"/>
  <c r="E254" i="8"/>
  <c r="B78" i="16" s="1"/>
  <c r="C246" i="6"/>
  <c r="E246" i="6" s="1"/>
  <c r="E246" i="8"/>
  <c r="B70" i="16" s="1"/>
  <c r="C238" i="6"/>
  <c r="E238" i="6" s="1"/>
  <c r="E238" i="8"/>
  <c r="B62" i="16" s="1"/>
  <c r="C230" i="6"/>
  <c r="E230" i="6" s="1"/>
  <c r="E230" i="8"/>
  <c r="B54" i="16" s="1"/>
  <c r="E332" i="8"/>
  <c r="B52" i="16" s="1"/>
  <c r="C332" i="6"/>
  <c r="E332" i="6" s="1"/>
  <c r="E324" i="8"/>
  <c r="B44" i="16" s="1"/>
  <c r="C324" i="6"/>
  <c r="E324" i="6" s="1"/>
  <c r="E316" i="8"/>
  <c r="B36" i="16" s="1"/>
  <c r="C316" i="6"/>
  <c r="E316" i="6" s="1"/>
  <c r="E308" i="8"/>
  <c r="B28" i="16" s="1"/>
  <c r="C308" i="6"/>
  <c r="E308" i="6" s="1"/>
  <c r="E300" i="8"/>
  <c r="B20" i="16" s="1"/>
  <c r="C300" i="6"/>
  <c r="E300" i="6" s="1"/>
  <c r="E292" i="8"/>
  <c r="B12" i="16" s="1"/>
  <c r="C292" i="6"/>
  <c r="E292" i="6" s="1"/>
  <c r="E284" i="8"/>
  <c r="B4" i="16" s="1"/>
  <c r="C284" i="6"/>
  <c r="E284" i="6" s="1"/>
  <c r="C42" i="6"/>
  <c r="E42" i="6" s="1"/>
  <c r="E42" i="8"/>
  <c r="C156" i="6"/>
  <c r="E156" i="6" s="1"/>
  <c r="E156" i="8"/>
  <c r="Y139" i="16" s="1"/>
  <c r="C124" i="6"/>
  <c r="E124" i="6" s="1"/>
  <c r="E124" i="8"/>
  <c r="Y107" i="16" s="1"/>
  <c r="C212" i="6"/>
  <c r="E212" i="6" s="1"/>
  <c r="E212" i="8"/>
  <c r="N91" i="16" s="1"/>
  <c r="C248" i="6"/>
  <c r="E248" i="6" s="1"/>
  <c r="E248" i="8"/>
  <c r="B72" i="16" s="1"/>
  <c r="E318" i="8"/>
  <c r="B38" i="16" s="1"/>
  <c r="C318" i="6"/>
  <c r="E318" i="6" s="1"/>
  <c r="E294" i="8"/>
  <c r="B14" i="16" s="1"/>
  <c r="C294" i="6"/>
  <c r="E294" i="6" s="1"/>
  <c r="C40" i="6"/>
  <c r="E40" i="6" s="1"/>
  <c r="E40" i="8"/>
  <c r="C114" i="6"/>
  <c r="E114" i="6" s="1"/>
  <c r="E114" i="8"/>
  <c r="Y101" i="16" s="1"/>
  <c r="C90" i="6"/>
  <c r="E90" i="6" s="1"/>
  <c r="E90" i="8"/>
  <c r="Y77" i="16" s="1"/>
  <c r="C63" i="6"/>
  <c r="E63" i="6" s="1"/>
  <c r="E63" i="8"/>
  <c r="C55" i="6"/>
  <c r="E55" i="6" s="1"/>
  <c r="E55" i="8"/>
  <c r="C47" i="6"/>
  <c r="E47" i="6" s="1"/>
  <c r="E47" i="8"/>
  <c r="C39" i="6"/>
  <c r="E39" i="6" s="1"/>
  <c r="E39" i="8"/>
  <c r="C31" i="6"/>
  <c r="E31" i="6" s="1"/>
  <c r="E31" i="8"/>
  <c r="C23" i="6"/>
  <c r="E23" i="6" s="1"/>
  <c r="E23" i="8"/>
  <c r="C15" i="6"/>
  <c r="E15" i="6" s="1"/>
  <c r="E15" i="8"/>
  <c r="C113" i="6"/>
  <c r="E113" i="6" s="1"/>
  <c r="E113" i="8"/>
  <c r="Y100" i="16" s="1"/>
  <c r="C105" i="6"/>
  <c r="E105" i="6" s="1"/>
  <c r="E105" i="8"/>
  <c r="Y92" i="16" s="1"/>
  <c r="C97" i="6"/>
  <c r="E97" i="6" s="1"/>
  <c r="E97" i="8"/>
  <c r="Y84" i="16" s="1"/>
  <c r="C89" i="6"/>
  <c r="E89" i="6" s="1"/>
  <c r="E89" i="8"/>
  <c r="Y76" i="16" s="1"/>
  <c r="C81" i="6"/>
  <c r="E81" i="6" s="1"/>
  <c r="E81" i="8"/>
  <c r="Y68" i="16" s="1"/>
  <c r="C73" i="6"/>
  <c r="E73" i="6" s="1"/>
  <c r="E73" i="8"/>
  <c r="Y60" i="16" s="1"/>
  <c r="C169" i="6"/>
  <c r="E169" i="6" s="1"/>
  <c r="E169" i="8"/>
  <c r="Y152" i="16" s="1"/>
  <c r="C161" i="6"/>
  <c r="E161" i="6" s="1"/>
  <c r="E161" i="8"/>
  <c r="Y144" i="16" s="1"/>
  <c r="C153" i="6"/>
  <c r="E153" i="6" s="1"/>
  <c r="E153" i="8"/>
  <c r="Y136" i="16" s="1"/>
  <c r="C145" i="6"/>
  <c r="E145" i="6" s="1"/>
  <c r="E145" i="8"/>
  <c r="Y128" i="16" s="1"/>
  <c r="C137" i="6"/>
  <c r="E137" i="6" s="1"/>
  <c r="E137" i="8"/>
  <c r="Y120" i="16" s="1"/>
  <c r="C129" i="6"/>
  <c r="E129" i="6" s="1"/>
  <c r="E129" i="8"/>
  <c r="Y112" i="16" s="1"/>
  <c r="C225" i="6"/>
  <c r="E225" i="6" s="1"/>
  <c r="E225" i="8"/>
  <c r="N104" i="16" s="1"/>
  <c r="C217" i="6"/>
  <c r="E217" i="6" s="1"/>
  <c r="E217" i="8"/>
  <c r="N96" i="16" s="1"/>
  <c r="C209" i="6"/>
  <c r="E209" i="6" s="1"/>
  <c r="E209" i="8"/>
  <c r="N88" i="16" s="1"/>
  <c r="C201" i="6"/>
  <c r="E201" i="6" s="1"/>
  <c r="E201" i="8"/>
  <c r="N80" i="16" s="1"/>
  <c r="C193" i="6"/>
  <c r="E193" i="6" s="1"/>
  <c r="E193" i="8"/>
  <c r="N72" i="16" s="1"/>
  <c r="C185" i="6"/>
  <c r="E185" i="6" s="1"/>
  <c r="E185" i="8"/>
  <c r="N64" i="16" s="1"/>
  <c r="C177" i="6"/>
  <c r="E177" i="6" s="1"/>
  <c r="E177" i="8"/>
  <c r="N56" i="16" s="1"/>
  <c r="C277" i="6"/>
  <c r="E277" i="6" s="1"/>
  <c r="E277" i="8"/>
  <c r="B101" i="16" s="1"/>
  <c r="C269" i="6"/>
  <c r="E269" i="6" s="1"/>
  <c r="E269" i="8"/>
  <c r="B93" i="16" s="1"/>
  <c r="C261" i="6"/>
  <c r="E261" i="6" s="1"/>
  <c r="E261" i="8"/>
  <c r="B85" i="16" s="1"/>
  <c r="C253" i="6"/>
  <c r="E253" i="6" s="1"/>
  <c r="E253" i="8"/>
  <c r="B77" i="16" s="1"/>
  <c r="C245" i="6"/>
  <c r="E245" i="6" s="1"/>
  <c r="E245" i="8"/>
  <c r="B69" i="16" s="1"/>
  <c r="C237" i="6"/>
  <c r="E237" i="6" s="1"/>
  <c r="E237" i="8"/>
  <c r="B61" i="16" s="1"/>
  <c r="E331" i="8"/>
  <c r="B51" i="16" s="1"/>
  <c r="C331" i="6"/>
  <c r="E331" i="6" s="1"/>
  <c r="E323" i="8"/>
  <c r="B43" i="16" s="1"/>
  <c r="C323" i="6"/>
  <c r="E323" i="6" s="1"/>
  <c r="E315" i="8"/>
  <c r="B35" i="16" s="1"/>
  <c r="C315" i="6"/>
  <c r="E315" i="6" s="1"/>
  <c r="E307" i="8"/>
  <c r="B27" i="16" s="1"/>
  <c r="C307" i="6"/>
  <c r="E307" i="6" s="1"/>
  <c r="E299" i="8"/>
  <c r="B19" i="16" s="1"/>
  <c r="C299" i="6"/>
  <c r="E299" i="6" s="1"/>
  <c r="E291" i="8"/>
  <c r="B11" i="16" s="1"/>
  <c r="C291" i="6"/>
  <c r="E291" i="6" s="1"/>
  <c r="C58" i="6"/>
  <c r="E58" i="6" s="1"/>
  <c r="E58" i="8"/>
  <c r="C100" i="6"/>
  <c r="E100" i="6" s="1"/>
  <c r="E100" i="8"/>
  <c r="Y87" i="16" s="1"/>
  <c r="C272" i="6"/>
  <c r="E272" i="6" s="1"/>
  <c r="E272" i="8"/>
  <c r="B96" i="16" s="1"/>
  <c r="E326" i="8"/>
  <c r="B46" i="16" s="1"/>
  <c r="C326" i="6"/>
  <c r="E326" i="6" s="1"/>
  <c r="E286" i="8"/>
  <c r="B6" i="16" s="1"/>
  <c r="C286" i="6"/>
  <c r="E286" i="6" s="1"/>
  <c r="C48" i="6"/>
  <c r="E48" i="6" s="1"/>
  <c r="E48" i="8"/>
  <c r="C32" i="6"/>
  <c r="E32" i="6" s="1"/>
  <c r="E32" i="8"/>
  <c r="C16" i="6"/>
  <c r="E16" i="6" s="1"/>
  <c r="E16" i="8"/>
  <c r="C106" i="6"/>
  <c r="E106" i="6" s="1"/>
  <c r="E106" i="8"/>
  <c r="Y93" i="16" s="1"/>
  <c r="C82" i="6"/>
  <c r="E82" i="6" s="1"/>
  <c r="E82" i="8"/>
  <c r="Y69" i="16" s="1"/>
  <c r="C74" i="6"/>
  <c r="E74" i="6" s="1"/>
  <c r="E74" i="8"/>
  <c r="Y61" i="16" s="1"/>
  <c r="C62" i="6"/>
  <c r="E62" i="6" s="1"/>
  <c r="E62" i="8"/>
  <c r="C54" i="6"/>
  <c r="E54" i="6" s="1"/>
  <c r="E54" i="8"/>
  <c r="C46" i="6"/>
  <c r="E46" i="6" s="1"/>
  <c r="E46" i="8"/>
  <c r="C38" i="6"/>
  <c r="E38" i="6" s="1"/>
  <c r="E38" i="8"/>
  <c r="C30" i="6"/>
  <c r="E30" i="6" s="1"/>
  <c r="E30" i="8"/>
  <c r="C22" i="6"/>
  <c r="E22" i="6" s="1"/>
  <c r="E22" i="8"/>
  <c r="C112" i="6"/>
  <c r="E112" i="6" s="1"/>
  <c r="E112" i="8"/>
  <c r="Y99" i="16" s="1"/>
  <c r="C104" i="6"/>
  <c r="E104" i="6" s="1"/>
  <c r="E104" i="8"/>
  <c r="Y91" i="16" s="1"/>
  <c r="C96" i="6"/>
  <c r="E96" i="6" s="1"/>
  <c r="E96" i="8"/>
  <c r="Y83" i="16" s="1"/>
  <c r="C88" i="6"/>
  <c r="E88" i="6" s="1"/>
  <c r="E88" i="8"/>
  <c r="Y75" i="16" s="1"/>
  <c r="C80" i="6"/>
  <c r="E80" i="6" s="1"/>
  <c r="E80" i="8"/>
  <c r="Y67" i="16" s="1"/>
  <c r="C168" i="6"/>
  <c r="E168" i="6" s="1"/>
  <c r="E168" i="8"/>
  <c r="Y151" i="16" s="1"/>
  <c r="C160" i="6"/>
  <c r="E160" i="6" s="1"/>
  <c r="E160" i="8"/>
  <c r="Y143" i="16" s="1"/>
  <c r="C152" i="6"/>
  <c r="E152" i="6" s="1"/>
  <c r="E152" i="8"/>
  <c r="Y135" i="16" s="1"/>
  <c r="C144" i="6"/>
  <c r="E144" i="6" s="1"/>
  <c r="E144" i="8"/>
  <c r="Y127" i="16" s="1"/>
  <c r="C136" i="6"/>
  <c r="E136" i="6" s="1"/>
  <c r="E136" i="8"/>
  <c r="Y119" i="16" s="1"/>
  <c r="C128" i="6"/>
  <c r="E128" i="6" s="1"/>
  <c r="E128" i="8"/>
  <c r="Y111" i="16" s="1"/>
  <c r="C224" i="6"/>
  <c r="E224" i="6" s="1"/>
  <c r="E224" i="8"/>
  <c r="N103" i="16" s="1"/>
  <c r="C216" i="6"/>
  <c r="E216" i="6" s="1"/>
  <c r="E216" i="8"/>
  <c r="N95" i="16" s="1"/>
  <c r="C208" i="6"/>
  <c r="E208" i="6" s="1"/>
  <c r="E208" i="8"/>
  <c r="N87" i="16" s="1"/>
  <c r="C200" i="6"/>
  <c r="E200" i="6" s="1"/>
  <c r="E200" i="8"/>
  <c r="N79" i="16" s="1"/>
  <c r="C192" i="6"/>
  <c r="E192" i="6" s="1"/>
  <c r="E192" i="8"/>
  <c r="N71" i="16" s="1"/>
  <c r="C184" i="6"/>
  <c r="E184" i="6" s="1"/>
  <c r="E184" i="8"/>
  <c r="N63" i="16" s="1"/>
  <c r="C176" i="6"/>
  <c r="E176" i="6" s="1"/>
  <c r="E176" i="8"/>
  <c r="N55" i="16" s="1"/>
  <c r="C276" i="6"/>
  <c r="E276" i="6" s="1"/>
  <c r="E276" i="8"/>
  <c r="B100" i="16" s="1"/>
  <c r="C268" i="6"/>
  <c r="E268" i="6" s="1"/>
  <c r="E268" i="8"/>
  <c r="B92" i="16" s="1"/>
  <c r="C260" i="6"/>
  <c r="E260" i="6" s="1"/>
  <c r="E260" i="8"/>
  <c r="B84" i="16" s="1"/>
  <c r="C252" i="6"/>
  <c r="E252" i="6" s="1"/>
  <c r="E252" i="8"/>
  <c r="B76" i="16" s="1"/>
  <c r="C244" i="6"/>
  <c r="E244" i="6" s="1"/>
  <c r="E244" i="8"/>
  <c r="B68" i="16" s="1"/>
  <c r="C236" i="6"/>
  <c r="E236" i="6" s="1"/>
  <c r="E236" i="8"/>
  <c r="B60" i="16" s="1"/>
  <c r="E330" i="8"/>
  <c r="B50" i="16" s="1"/>
  <c r="C330" i="6"/>
  <c r="E330" i="6" s="1"/>
  <c r="E322" i="8"/>
  <c r="B42" i="16" s="1"/>
  <c r="C322" i="6"/>
  <c r="E322" i="6" s="1"/>
  <c r="E314" i="8"/>
  <c r="B34" i="16" s="1"/>
  <c r="C314" i="6"/>
  <c r="E314" i="6" s="1"/>
  <c r="E306" i="8"/>
  <c r="B26" i="16" s="1"/>
  <c r="C306" i="6"/>
  <c r="E306" i="6" s="1"/>
  <c r="E298" i="8"/>
  <c r="B18" i="16" s="1"/>
  <c r="C298" i="6"/>
  <c r="E298" i="6" s="1"/>
  <c r="E290" i="8"/>
  <c r="B10" i="16" s="1"/>
  <c r="C290" i="6"/>
  <c r="E290" i="6" s="1"/>
  <c r="C167" i="6"/>
  <c r="E167" i="6" s="1"/>
  <c r="E167" i="8"/>
  <c r="Y150" i="16" s="1"/>
  <c r="C159" i="6"/>
  <c r="E159" i="6" s="1"/>
  <c r="E159" i="8"/>
  <c r="Y142" i="16" s="1"/>
  <c r="C151" i="6"/>
  <c r="E151" i="6" s="1"/>
  <c r="E151" i="8"/>
  <c r="Y134" i="16" s="1"/>
  <c r="C143" i="6"/>
  <c r="E143" i="6" s="1"/>
  <c r="E143" i="8"/>
  <c r="Y126" i="16" s="1"/>
  <c r="C135" i="6"/>
  <c r="E135" i="6" s="1"/>
  <c r="E135" i="8"/>
  <c r="Y118" i="16" s="1"/>
  <c r="C127" i="6"/>
  <c r="E127" i="6" s="1"/>
  <c r="E127" i="8"/>
  <c r="Y110" i="16" s="1"/>
  <c r="C223" i="6"/>
  <c r="E223" i="6" s="1"/>
  <c r="E223" i="8"/>
  <c r="N102" i="16" s="1"/>
  <c r="C215" i="6"/>
  <c r="E215" i="6" s="1"/>
  <c r="E215" i="8"/>
  <c r="N94" i="16" s="1"/>
  <c r="C207" i="6"/>
  <c r="E207" i="6" s="1"/>
  <c r="E207" i="8"/>
  <c r="N86" i="16" s="1"/>
  <c r="C199" i="6"/>
  <c r="E199" i="6" s="1"/>
  <c r="E199" i="8"/>
  <c r="N78" i="16" s="1"/>
  <c r="C191" i="6"/>
  <c r="E191" i="6" s="1"/>
  <c r="E191" i="8"/>
  <c r="N70" i="16" s="1"/>
  <c r="C183" i="6"/>
  <c r="E183" i="6" s="1"/>
  <c r="E183" i="8"/>
  <c r="N62" i="16" s="1"/>
  <c r="C275" i="6"/>
  <c r="E275" i="6" s="1"/>
  <c r="E275" i="8"/>
  <c r="B99" i="16" s="1"/>
  <c r="C267" i="6"/>
  <c r="E267" i="6" s="1"/>
  <c r="E267" i="8"/>
  <c r="B91" i="16" s="1"/>
  <c r="C259" i="6"/>
  <c r="E259" i="6" s="1"/>
  <c r="E259" i="8"/>
  <c r="B83" i="16" s="1"/>
  <c r="C251" i="6"/>
  <c r="E251" i="6" s="1"/>
  <c r="E251" i="8"/>
  <c r="B75" i="16" s="1"/>
  <c r="C243" i="6"/>
  <c r="E243" i="6" s="1"/>
  <c r="E243" i="8"/>
  <c r="B67" i="16" s="1"/>
  <c r="C235" i="6"/>
  <c r="E235" i="6" s="1"/>
  <c r="E235" i="8"/>
  <c r="B59" i="16" s="1"/>
  <c r="E329" i="8"/>
  <c r="B49" i="16" s="1"/>
  <c r="C329" i="6"/>
  <c r="E329" i="6" s="1"/>
  <c r="E321" i="8"/>
  <c r="B41" i="16" s="1"/>
  <c r="C321" i="6"/>
  <c r="E321" i="6" s="1"/>
  <c r="E313" i="8"/>
  <c r="B33" i="16" s="1"/>
  <c r="C313" i="6"/>
  <c r="E313" i="6" s="1"/>
  <c r="E305" i="8"/>
  <c r="B25" i="16" s="1"/>
  <c r="C305" i="6"/>
  <c r="E305" i="6" s="1"/>
  <c r="E297" i="8"/>
  <c r="B17" i="16" s="1"/>
  <c r="C297" i="6"/>
  <c r="E297" i="6" s="1"/>
  <c r="E289" i="8"/>
  <c r="B9" i="16" s="1"/>
  <c r="C289" i="6"/>
  <c r="E289" i="6" s="1"/>
  <c r="C234" i="6"/>
  <c r="E234" i="6" s="1"/>
  <c r="C180" i="6"/>
  <c r="E180" i="6" s="1"/>
  <c r="C126" i="6"/>
  <c r="E126" i="6" s="1"/>
  <c r="C72" i="6"/>
  <c r="E72" i="6" s="1"/>
  <c r="C14" i="6"/>
  <c r="E14" i="6" s="1"/>
  <c r="C117" i="12"/>
  <c r="E117" i="12" s="1"/>
  <c r="C73" i="3"/>
  <c r="E122" i="12"/>
  <c r="C19" i="3"/>
  <c r="E284" i="10"/>
  <c r="E230" i="10"/>
  <c r="C15" i="10"/>
  <c r="E15" i="10" s="1"/>
  <c r="C72" i="12"/>
  <c r="E72" i="12" s="1"/>
  <c r="E122" i="10"/>
  <c r="C14" i="12"/>
  <c r="E14" i="12" s="1"/>
  <c r="C242" i="13"/>
  <c r="J235" i="13" s="1"/>
  <c r="M235" i="13" s="1"/>
  <c r="C241" i="13"/>
  <c r="C240" i="13"/>
  <c r="C257" i="13" s="1"/>
  <c r="C235" i="13"/>
  <c r="B232" i="13"/>
  <c r="C256" i="13"/>
  <c r="C258" i="13" s="1"/>
  <c r="C254" i="13"/>
  <c r="N9" i="12" s="1"/>
  <c r="B245" i="13"/>
  <c r="J242" i="13"/>
  <c r="J239" i="13"/>
  <c r="B240" i="13"/>
  <c r="J267" i="13"/>
  <c r="C196" i="13"/>
  <c r="C195" i="13"/>
  <c r="J193" i="13" s="1"/>
  <c r="C194" i="13"/>
  <c r="C189" i="13"/>
  <c r="B186" i="13"/>
  <c r="C210" i="13"/>
  <c r="C212" i="13" s="1"/>
  <c r="C208" i="13"/>
  <c r="N8" i="12" s="1"/>
  <c r="B199" i="13"/>
  <c r="J196" i="13"/>
  <c r="B194" i="13"/>
  <c r="J189" i="13"/>
  <c r="M189" i="13" s="1"/>
  <c r="C150" i="13"/>
  <c r="C149" i="13"/>
  <c r="J147" i="13" s="1"/>
  <c r="C148" i="13"/>
  <c r="C143" i="13"/>
  <c r="B140" i="13"/>
  <c r="B94" i="13"/>
  <c r="C164" i="13"/>
  <c r="J163" i="13" s="1"/>
  <c r="J164" i="13" s="1"/>
  <c r="C162" i="13"/>
  <c r="N7" i="12" s="1"/>
  <c r="B153" i="13"/>
  <c r="B148" i="13"/>
  <c r="J146" i="13"/>
  <c r="M146" i="13" s="1"/>
  <c r="J143" i="13"/>
  <c r="C104" i="13"/>
  <c r="J97" i="13" s="1"/>
  <c r="M97" i="13" s="1"/>
  <c r="C103" i="13"/>
  <c r="J101" i="13" s="1"/>
  <c r="C102" i="13"/>
  <c r="C119" i="13" s="1"/>
  <c r="C97" i="13"/>
  <c r="C120" i="13"/>
  <c r="C118" i="13"/>
  <c r="C116" i="13"/>
  <c r="N6" i="12" s="1"/>
  <c r="B107" i="13"/>
  <c r="B102" i="13"/>
  <c r="C58" i="13"/>
  <c r="J51" i="13" s="1"/>
  <c r="M51" i="13" s="1"/>
  <c r="C57" i="13"/>
  <c r="C56" i="13"/>
  <c r="C51" i="13"/>
  <c r="J58" i="13" s="1"/>
  <c r="B48" i="13"/>
  <c r="C73" i="13"/>
  <c r="C72" i="13"/>
  <c r="J85" i="13" s="1"/>
  <c r="J86" i="13" s="1"/>
  <c r="C70" i="13"/>
  <c r="N5" i="12" s="1"/>
  <c r="B61" i="13"/>
  <c r="J53" i="13"/>
  <c r="M53" i="13" s="1"/>
  <c r="B56" i="13"/>
  <c r="J55" i="13"/>
  <c r="J83" i="13"/>
  <c r="C12" i="13"/>
  <c r="C11" i="13"/>
  <c r="C10" i="13"/>
  <c r="C5" i="13"/>
  <c r="B2" i="13"/>
  <c r="C26" i="13"/>
  <c r="C28" i="13" s="1"/>
  <c r="C24" i="13"/>
  <c r="N4" i="12" s="1"/>
  <c r="B15" i="13"/>
  <c r="J9" i="13"/>
  <c r="C27" i="13"/>
  <c r="B10" i="13"/>
  <c r="J6" i="13"/>
  <c r="J5" i="13"/>
  <c r="M5" i="13" s="1"/>
  <c r="J12" i="13"/>
  <c r="P9" i="12"/>
  <c r="G9" i="12"/>
  <c r="F9" i="12"/>
  <c r="P8" i="12"/>
  <c r="G8" i="12"/>
  <c r="F8" i="12"/>
  <c r="P7" i="12"/>
  <c r="G7" i="12"/>
  <c r="F7" i="12"/>
  <c r="P6" i="12"/>
  <c r="G6" i="12"/>
  <c r="F6" i="12"/>
  <c r="P5" i="12"/>
  <c r="G5" i="12"/>
  <c r="F5" i="12"/>
  <c r="P4" i="12"/>
  <c r="G4" i="12"/>
  <c r="F4" i="12"/>
  <c r="N9" i="10"/>
  <c r="C242" i="11"/>
  <c r="C241" i="11"/>
  <c r="J237" i="11" s="1"/>
  <c r="M237" i="11" s="1"/>
  <c r="C240" i="11"/>
  <c r="C235" i="11"/>
  <c r="B232" i="11"/>
  <c r="C256" i="11"/>
  <c r="C254" i="11"/>
  <c r="B245" i="11"/>
  <c r="J242" i="11"/>
  <c r="J235" i="11"/>
  <c r="J239" i="11"/>
  <c r="B240" i="11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J221" i="9" s="1"/>
  <c r="C194" i="9"/>
  <c r="C189" i="9"/>
  <c r="C212" i="9"/>
  <c r="C210" i="9"/>
  <c r="C208" i="9"/>
  <c r="N8" i="8" s="1"/>
  <c r="B199" i="9"/>
  <c r="J196" i="9"/>
  <c r="J193" i="9"/>
  <c r="C211" i="9"/>
  <c r="B194" i="9"/>
  <c r="C150" i="9"/>
  <c r="J143" i="9" s="1"/>
  <c r="M143" i="9" s="1"/>
  <c r="C149" i="9"/>
  <c r="C148" i="9"/>
  <c r="C165" i="9" s="1"/>
  <c r="C143" i="9"/>
  <c r="C166" i="9"/>
  <c r="C164" i="9"/>
  <c r="C162" i="9"/>
  <c r="N7" i="8" s="1"/>
  <c r="B153" i="9"/>
  <c r="J150" i="9"/>
  <c r="B148" i="9"/>
  <c r="N6" i="8"/>
  <c r="C104" i="9"/>
  <c r="C103" i="9"/>
  <c r="C102" i="9"/>
  <c r="C97" i="9"/>
  <c r="J104" i="9" s="1"/>
  <c r="C118" i="9"/>
  <c r="C116" i="9"/>
  <c r="B107" i="9"/>
  <c r="J97" i="9"/>
  <c r="B102" i="9"/>
  <c r="J101" i="9"/>
  <c r="N5" i="8"/>
  <c r="C58" i="9"/>
  <c r="C57" i="9"/>
  <c r="C56" i="9"/>
  <c r="C51" i="9"/>
  <c r="J83" i="9" s="1"/>
  <c r="C72" i="9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J281" i="5" s="1"/>
  <c r="C287" i="5"/>
  <c r="C302" i="5"/>
  <c r="C300" i="5"/>
  <c r="N10" i="3" s="1"/>
  <c r="B291" i="5"/>
  <c r="B286" i="5"/>
  <c r="C242" i="5"/>
  <c r="C241" i="5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C164" i="5"/>
  <c r="C162" i="5"/>
  <c r="N7" i="3" s="1"/>
  <c r="B153" i="5"/>
  <c r="B148" i="5"/>
  <c r="N13" i="2"/>
  <c r="C104" i="5"/>
  <c r="C103" i="5"/>
  <c r="P10" i="3"/>
  <c r="P9" i="3"/>
  <c r="P8" i="3"/>
  <c r="P7" i="3"/>
  <c r="P6" i="3"/>
  <c r="P5" i="3"/>
  <c r="P4" i="3"/>
  <c r="C118" i="5"/>
  <c r="C116" i="5"/>
  <c r="N6" i="3" s="1"/>
  <c r="B107" i="5"/>
  <c r="B102" i="5"/>
  <c r="F10" i="3"/>
  <c r="C281" i="5" s="1"/>
  <c r="F9" i="3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G9" i="3"/>
  <c r="G8" i="3"/>
  <c r="G7" i="3"/>
  <c r="G6" i="3"/>
  <c r="G5" i="3"/>
  <c r="C56" i="5" s="1"/>
  <c r="G4" i="3"/>
  <c r="C58" i="5"/>
  <c r="J51" i="5" s="1"/>
  <c r="C57" i="5"/>
  <c r="C72" i="5"/>
  <c r="C70" i="5"/>
  <c r="N5" i="3" s="1"/>
  <c r="B61" i="5"/>
  <c r="B56" i="5"/>
  <c r="C12" i="5"/>
  <c r="C11" i="5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D63" i="12" s="1"/>
  <c r="M11100" i="4"/>
  <c r="L11100" i="4"/>
  <c r="K11100" i="4"/>
  <c r="B62" i="12" s="1"/>
  <c r="D62" i="12" s="1"/>
  <c r="M11099" i="4"/>
  <c r="L11099" i="4"/>
  <c r="K11099" i="4"/>
  <c r="B61" i="12" s="1"/>
  <c r="D61" i="12" s="1"/>
  <c r="M11098" i="4"/>
  <c r="L11098" i="4"/>
  <c r="K11098" i="4"/>
  <c r="B60" i="12" s="1"/>
  <c r="D60" i="12" s="1"/>
  <c r="M11097" i="4"/>
  <c r="L11097" i="4"/>
  <c r="K11097" i="4"/>
  <c r="B59" i="12" s="1"/>
  <c r="D59" i="12" s="1"/>
  <c r="M11096" i="4"/>
  <c r="L11096" i="4"/>
  <c r="K11096" i="4"/>
  <c r="B58" i="12" s="1"/>
  <c r="D58" i="12" s="1"/>
  <c r="M11095" i="4"/>
  <c r="L11095" i="4"/>
  <c r="K11095" i="4"/>
  <c r="B57" i="12" s="1"/>
  <c r="D57" i="12" s="1"/>
  <c r="M11094" i="4"/>
  <c r="L11094" i="4"/>
  <c r="K11094" i="4"/>
  <c r="B56" i="12" s="1"/>
  <c r="D56" i="12" s="1"/>
  <c r="M11093" i="4"/>
  <c r="L11093" i="4"/>
  <c r="K11093" i="4"/>
  <c r="B55" i="12" s="1"/>
  <c r="D55" i="12" s="1"/>
  <c r="M11092" i="4"/>
  <c r="L11092" i="4"/>
  <c r="K11092" i="4"/>
  <c r="B54" i="12" s="1"/>
  <c r="D54" i="12" s="1"/>
  <c r="M11091" i="4"/>
  <c r="L11091" i="4"/>
  <c r="K11091" i="4"/>
  <c r="B53" i="12" s="1"/>
  <c r="D53" i="12" s="1"/>
  <c r="M11090" i="4"/>
  <c r="L11090" i="4"/>
  <c r="K11090" i="4"/>
  <c r="B52" i="12" s="1"/>
  <c r="D52" i="12" s="1"/>
  <c r="M11089" i="4"/>
  <c r="L11089" i="4"/>
  <c r="K11089" i="4"/>
  <c r="B51" i="12" s="1"/>
  <c r="D51" i="12" s="1"/>
  <c r="M11088" i="4"/>
  <c r="L11088" i="4"/>
  <c r="K11088" i="4"/>
  <c r="B50" i="12" s="1"/>
  <c r="D50" i="12" s="1"/>
  <c r="M11087" i="4"/>
  <c r="L11087" i="4"/>
  <c r="K11087" i="4"/>
  <c r="B49" i="12" s="1"/>
  <c r="D49" i="12" s="1"/>
  <c r="M11086" i="4"/>
  <c r="L11086" i="4"/>
  <c r="K11086" i="4"/>
  <c r="B48" i="12" s="1"/>
  <c r="D48" i="12" s="1"/>
  <c r="M11085" i="4"/>
  <c r="L11085" i="4"/>
  <c r="K11085" i="4"/>
  <c r="B47" i="12" s="1"/>
  <c r="D47" i="12" s="1"/>
  <c r="M11084" i="4"/>
  <c r="L11084" i="4"/>
  <c r="K11084" i="4"/>
  <c r="B46" i="12" s="1"/>
  <c r="D46" i="12" s="1"/>
  <c r="M11083" i="4"/>
  <c r="L11083" i="4"/>
  <c r="K11083" i="4"/>
  <c r="B45" i="12" s="1"/>
  <c r="D45" i="12" s="1"/>
  <c r="M11082" i="4"/>
  <c r="L11082" i="4"/>
  <c r="K11082" i="4"/>
  <c r="B44" i="12" s="1"/>
  <c r="D44" i="12" s="1"/>
  <c r="M11081" i="4"/>
  <c r="L11081" i="4"/>
  <c r="K11081" i="4"/>
  <c r="B43" i="12" s="1"/>
  <c r="D43" i="12" s="1"/>
  <c r="M11080" i="4"/>
  <c r="L11080" i="4"/>
  <c r="K11080" i="4"/>
  <c r="B42" i="12" s="1"/>
  <c r="D42" i="12" s="1"/>
  <c r="M11079" i="4"/>
  <c r="L11079" i="4"/>
  <c r="K11079" i="4"/>
  <c r="B41" i="12" s="1"/>
  <c r="D41" i="12" s="1"/>
  <c r="M11078" i="4"/>
  <c r="L11078" i="4"/>
  <c r="K11078" i="4"/>
  <c r="B40" i="12" s="1"/>
  <c r="D40" i="12" s="1"/>
  <c r="M11077" i="4"/>
  <c r="L11077" i="4"/>
  <c r="K11077" i="4"/>
  <c r="B39" i="12" s="1"/>
  <c r="D39" i="12" s="1"/>
  <c r="M11076" i="4"/>
  <c r="L11076" i="4"/>
  <c r="K11076" i="4"/>
  <c r="B38" i="12" s="1"/>
  <c r="D38" i="12" s="1"/>
  <c r="M11075" i="4"/>
  <c r="L11075" i="4"/>
  <c r="K11075" i="4"/>
  <c r="B37" i="12" s="1"/>
  <c r="D37" i="12" s="1"/>
  <c r="M11074" i="4"/>
  <c r="L11074" i="4"/>
  <c r="K11074" i="4"/>
  <c r="B36" i="12" s="1"/>
  <c r="D36" i="12" s="1"/>
  <c r="M11073" i="4"/>
  <c r="L11073" i="4"/>
  <c r="K11073" i="4"/>
  <c r="B35" i="12" s="1"/>
  <c r="D35" i="12" s="1"/>
  <c r="M11072" i="4"/>
  <c r="L11072" i="4"/>
  <c r="K11072" i="4"/>
  <c r="B34" i="12" s="1"/>
  <c r="D34" i="12" s="1"/>
  <c r="M11071" i="4"/>
  <c r="L11071" i="4"/>
  <c r="K11071" i="4"/>
  <c r="B33" i="12" s="1"/>
  <c r="D33" i="12" s="1"/>
  <c r="M11070" i="4"/>
  <c r="L11070" i="4"/>
  <c r="K11070" i="4"/>
  <c r="B32" i="12" s="1"/>
  <c r="D32" i="12" s="1"/>
  <c r="M11069" i="4"/>
  <c r="L11069" i="4"/>
  <c r="K11069" i="4"/>
  <c r="B31" i="12" s="1"/>
  <c r="D31" i="12" s="1"/>
  <c r="M11068" i="4"/>
  <c r="L11068" i="4"/>
  <c r="K11068" i="4"/>
  <c r="B30" i="12" s="1"/>
  <c r="D30" i="12" s="1"/>
  <c r="M11067" i="4"/>
  <c r="L11067" i="4"/>
  <c r="K11067" i="4"/>
  <c r="B29" i="12" s="1"/>
  <c r="D29" i="12" s="1"/>
  <c r="M11066" i="4"/>
  <c r="L11066" i="4"/>
  <c r="K11066" i="4"/>
  <c r="B28" i="12" s="1"/>
  <c r="D28" i="12" s="1"/>
  <c r="M11065" i="4"/>
  <c r="L11065" i="4"/>
  <c r="K11065" i="4"/>
  <c r="B27" i="12" s="1"/>
  <c r="D27" i="12" s="1"/>
  <c r="M11064" i="4"/>
  <c r="L11064" i="4"/>
  <c r="K11064" i="4"/>
  <c r="B26" i="12" s="1"/>
  <c r="D26" i="12" s="1"/>
  <c r="M11063" i="4"/>
  <c r="L11063" i="4"/>
  <c r="K11063" i="4"/>
  <c r="B25" i="12" s="1"/>
  <c r="D25" i="12" s="1"/>
  <c r="M11062" i="4"/>
  <c r="L11062" i="4"/>
  <c r="K11062" i="4"/>
  <c r="B24" i="12" s="1"/>
  <c r="D24" i="12" s="1"/>
  <c r="M11061" i="4"/>
  <c r="L11061" i="4"/>
  <c r="K11061" i="4"/>
  <c r="B23" i="12" s="1"/>
  <c r="D23" i="12" s="1"/>
  <c r="M11060" i="4"/>
  <c r="L11060" i="4"/>
  <c r="K11060" i="4"/>
  <c r="B22" i="12" s="1"/>
  <c r="D22" i="12" s="1"/>
  <c r="M11059" i="4"/>
  <c r="L11059" i="4"/>
  <c r="K11059" i="4"/>
  <c r="B21" i="12" s="1"/>
  <c r="D21" i="12" s="1"/>
  <c r="M11058" i="4"/>
  <c r="L11058" i="4"/>
  <c r="K11058" i="4"/>
  <c r="B20" i="12" s="1"/>
  <c r="D20" i="12" s="1"/>
  <c r="M11057" i="4"/>
  <c r="L11057" i="4"/>
  <c r="K11057" i="4"/>
  <c r="B19" i="12" s="1"/>
  <c r="D19" i="12" s="1"/>
  <c r="M11056" i="4"/>
  <c r="L11056" i="4"/>
  <c r="K11056" i="4"/>
  <c r="B18" i="12" s="1"/>
  <c r="D18" i="12" s="1"/>
  <c r="M11055" i="4"/>
  <c r="L11055" i="4"/>
  <c r="K11055" i="4"/>
  <c r="B17" i="12" s="1"/>
  <c r="D17" i="12" s="1"/>
  <c r="M11054" i="4"/>
  <c r="L11054" i="4"/>
  <c r="K11054" i="4"/>
  <c r="B16" i="12" s="1"/>
  <c r="D16" i="12" s="1"/>
  <c r="M11053" i="4"/>
  <c r="L11053" i="4"/>
  <c r="K11053" i="4"/>
  <c r="B15" i="12" s="1"/>
  <c r="D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D63" i="10" s="1"/>
  <c r="M10850" i="4"/>
  <c r="L10850" i="4"/>
  <c r="K10850" i="4"/>
  <c r="B62" i="10" s="1"/>
  <c r="D62" i="10" s="1"/>
  <c r="M10849" i="4"/>
  <c r="L10849" i="4"/>
  <c r="K10849" i="4"/>
  <c r="B61" i="10" s="1"/>
  <c r="D61" i="10" s="1"/>
  <c r="M10848" i="4"/>
  <c r="L10848" i="4"/>
  <c r="K10848" i="4"/>
  <c r="B60" i="10" s="1"/>
  <c r="D60" i="10" s="1"/>
  <c r="M10847" i="4"/>
  <c r="L10847" i="4"/>
  <c r="K10847" i="4"/>
  <c r="B59" i="10" s="1"/>
  <c r="D59" i="10" s="1"/>
  <c r="M10846" i="4"/>
  <c r="L10846" i="4"/>
  <c r="K10846" i="4"/>
  <c r="B58" i="10" s="1"/>
  <c r="D58" i="10" s="1"/>
  <c r="M10845" i="4"/>
  <c r="L10845" i="4"/>
  <c r="K10845" i="4"/>
  <c r="B57" i="10" s="1"/>
  <c r="D57" i="10" s="1"/>
  <c r="M10844" i="4"/>
  <c r="L10844" i="4"/>
  <c r="K10844" i="4"/>
  <c r="B56" i="10" s="1"/>
  <c r="D56" i="10" s="1"/>
  <c r="M10843" i="4"/>
  <c r="L10843" i="4"/>
  <c r="K10843" i="4"/>
  <c r="B55" i="10" s="1"/>
  <c r="D55" i="10" s="1"/>
  <c r="M10842" i="4"/>
  <c r="L10842" i="4"/>
  <c r="K10842" i="4"/>
  <c r="B54" i="10" s="1"/>
  <c r="D54" i="10" s="1"/>
  <c r="M10841" i="4"/>
  <c r="L10841" i="4"/>
  <c r="K10841" i="4"/>
  <c r="B53" i="10" s="1"/>
  <c r="D53" i="10" s="1"/>
  <c r="M10840" i="4"/>
  <c r="L10840" i="4"/>
  <c r="K10840" i="4"/>
  <c r="B52" i="10" s="1"/>
  <c r="D52" i="10" s="1"/>
  <c r="M10839" i="4"/>
  <c r="L10839" i="4"/>
  <c r="K10839" i="4"/>
  <c r="B51" i="10" s="1"/>
  <c r="D51" i="10" s="1"/>
  <c r="M10838" i="4"/>
  <c r="L10838" i="4"/>
  <c r="K10838" i="4"/>
  <c r="B50" i="10" s="1"/>
  <c r="D50" i="10" s="1"/>
  <c r="M10837" i="4"/>
  <c r="L10837" i="4"/>
  <c r="K10837" i="4"/>
  <c r="B49" i="10" s="1"/>
  <c r="D49" i="10" s="1"/>
  <c r="M10836" i="4"/>
  <c r="L10836" i="4"/>
  <c r="K10836" i="4"/>
  <c r="B48" i="10" s="1"/>
  <c r="D48" i="10" s="1"/>
  <c r="M10835" i="4"/>
  <c r="L10835" i="4"/>
  <c r="K10835" i="4"/>
  <c r="B47" i="10" s="1"/>
  <c r="D47" i="10" s="1"/>
  <c r="M10834" i="4"/>
  <c r="L10834" i="4"/>
  <c r="K10834" i="4"/>
  <c r="B46" i="10" s="1"/>
  <c r="D46" i="10" s="1"/>
  <c r="M10833" i="4"/>
  <c r="L10833" i="4"/>
  <c r="K10833" i="4"/>
  <c r="B45" i="10" s="1"/>
  <c r="D45" i="10" s="1"/>
  <c r="M10832" i="4"/>
  <c r="L10832" i="4"/>
  <c r="K10832" i="4"/>
  <c r="B44" i="10" s="1"/>
  <c r="D44" i="10" s="1"/>
  <c r="M10831" i="4"/>
  <c r="L10831" i="4"/>
  <c r="K10831" i="4"/>
  <c r="B43" i="10" s="1"/>
  <c r="D43" i="10" s="1"/>
  <c r="M10830" i="4"/>
  <c r="L10830" i="4"/>
  <c r="K10830" i="4"/>
  <c r="B42" i="10" s="1"/>
  <c r="D42" i="10" s="1"/>
  <c r="M10829" i="4"/>
  <c r="L10829" i="4"/>
  <c r="K10829" i="4"/>
  <c r="B41" i="10" s="1"/>
  <c r="D41" i="10" s="1"/>
  <c r="M10828" i="4"/>
  <c r="L10828" i="4"/>
  <c r="K10828" i="4"/>
  <c r="B40" i="10" s="1"/>
  <c r="D40" i="10" s="1"/>
  <c r="M10827" i="4"/>
  <c r="L10827" i="4"/>
  <c r="K10827" i="4"/>
  <c r="B39" i="10" s="1"/>
  <c r="D39" i="10" s="1"/>
  <c r="M10826" i="4"/>
  <c r="L10826" i="4"/>
  <c r="K10826" i="4"/>
  <c r="B38" i="10" s="1"/>
  <c r="D38" i="10" s="1"/>
  <c r="M10825" i="4"/>
  <c r="L10825" i="4"/>
  <c r="K10825" i="4"/>
  <c r="B37" i="10" s="1"/>
  <c r="D37" i="10" s="1"/>
  <c r="M10824" i="4"/>
  <c r="L10824" i="4"/>
  <c r="K10824" i="4"/>
  <c r="B36" i="10" s="1"/>
  <c r="D36" i="10" s="1"/>
  <c r="M10823" i="4"/>
  <c r="L10823" i="4"/>
  <c r="K10823" i="4"/>
  <c r="B35" i="10" s="1"/>
  <c r="D35" i="10" s="1"/>
  <c r="M10822" i="4"/>
  <c r="L10822" i="4"/>
  <c r="K10822" i="4"/>
  <c r="B34" i="10" s="1"/>
  <c r="D34" i="10" s="1"/>
  <c r="M10821" i="4"/>
  <c r="L10821" i="4"/>
  <c r="K10821" i="4"/>
  <c r="B33" i="10" s="1"/>
  <c r="D33" i="10" s="1"/>
  <c r="M10820" i="4"/>
  <c r="L10820" i="4"/>
  <c r="K10820" i="4"/>
  <c r="B32" i="10" s="1"/>
  <c r="D32" i="10" s="1"/>
  <c r="M10819" i="4"/>
  <c r="L10819" i="4"/>
  <c r="K10819" i="4"/>
  <c r="B31" i="10" s="1"/>
  <c r="D31" i="10" s="1"/>
  <c r="M10818" i="4"/>
  <c r="L10818" i="4"/>
  <c r="K10818" i="4"/>
  <c r="B30" i="10" s="1"/>
  <c r="D30" i="10" s="1"/>
  <c r="M10817" i="4"/>
  <c r="L10817" i="4"/>
  <c r="K10817" i="4"/>
  <c r="B29" i="10" s="1"/>
  <c r="D29" i="10" s="1"/>
  <c r="M10816" i="4"/>
  <c r="L10816" i="4"/>
  <c r="K10816" i="4"/>
  <c r="B28" i="10" s="1"/>
  <c r="D28" i="10" s="1"/>
  <c r="M10815" i="4"/>
  <c r="L10815" i="4"/>
  <c r="K10815" i="4"/>
  <c r="B27" i="10" s="1"/>
  <c r="D27" i="10" s="1"/>
  <c r="M10814" i="4"/>
  <c r="L10814" i="4"/>
  <c r="K10814" i="4"/>
  <c r="B26" i="10" s="1"/>
  <c r="D26" i="10" s="1"/>
  <c r="M10813" i="4"/>
  <c r="L10813" i="4"/>
  <c r="K10813" i="4"/>
  <c r="B25" i="10" s="1"/>
  <c r="D25" i="10" s="1"/>
  <c r="M10812" i="4"/>
  <c r="L10812" i="4"/>
  <c r="K10812" i="4"/>
  <c r="B24" i="10" s="1"/>
  <c r="D24" i="10" s="1"/>
  <c r="M10811" i="4"/>
  <c r="L10811" i="4"/>
  <c r="K10811" i="4"/>
  <c r="B23" i="10" s="1"/>
  <c r="D23" i="10" s="1"/>
  <c r="M10810" i="4"/>
  <c r="L10810" i="4"/>
  <c r="K10810" i="4"/>
  <c r="B22" i="10" s="1"/>
  <c r="D22" i="10" s="1"/>
  <c r="M10809" i="4"/>
  <c r="L10809" i="4"/>
  <c r="K10809" i="4"/>
  <c r="B21" i="10" s="1"/>
  <c r="D21" i="10" s="1"/>
  <c r="M10808" i="4"/>
  <c r="L10808" i="4"/>
  <c r="K10808" i="4"/>
  <c r="B20" i="10" s="1"/>
  <c r="D20" i="10" s="1"/>
  <c r="M10807" i="4"/>
  <c r="L10807" i="4"/>
  <c r="K10807" i="4"/>
  <c r="B19" i="10" s="1"/>
  <c r="D19" i="10" s="1"/>
  <c r="M10806" i="4"/>
  <c r="L10806" i="4"/>
  <c r="K10806" i="4"/>
  <c r="B18" i="10" s="1"/>
  <c r="D18" i="10" s="1"/>
  <c r="M10805" i="4"/>
  <c r="L10805" i="4"/>
  <c r="K10805" i="4"/>
  <c r="B17" i="10" s="1"/>
  <c r="D17" i="10" s="1"/>
  <c r="M10804" i="4"/>
  <c r="L10804" i="4"/>
  <c r="K10804" i="4"/>
  <c r="B16" i="10" s="1"/>
  <c r="D16" i="10" s="1"/>
  <c r="M10803" i="4"/>
  <c r="L10803" i="4"/>
  <c r="K10803" i="4"/>
  <c r="M10802" i="4"/>
  <c r="L10802" i="4"/>
  <c r="K10802" i="4"/>
  <c r="B14" i="10" s="1"/>
  <c r="D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M10700" i="4"/>
  <c r="L10700" i="4"/>
  <c r="K10700" i="4"/>
  <c r="B117" i="3" s="1"/>
  <c r="M10699" i="4"/>
  <c r="L10699" i="4"/>
  <c r="K10699" i="4"/>
  <c r="B116" i="3" s="1"/>
  <c r="M10698" i="4"/>
  <c r="L10698" i="4"/>
  <c r="K10698" i="4"/>
  <c r="B115" i="3" s="1"/>
  <c r="M10697" i="4"/>
  <c r="L10697" i="4"/>
  <c r="K10697" i="4"/>
  <c r="B114" i="3" s="1"/>
  <c r="M10696" i="4"/>
  <c r="L10696" i="4"/>
  <c r="K10696" i="4"/>
  <c r="B113" i="3" s="1"/>
  <c r="M10695" i="4"/>
  <c r="L10695" i="4"/>
  <c r="K10695" i="4"/>
  <c r="B112" i="3" s="1"/>
  <c r="M10694" i="4"/>
  <c r="L10694" i="4"/>
  <c r="K10694" i="4"/>
  <c r="B111" i="3" s="1"/>
  <c r="M10693" i="4"/>
  <c r="L10693" i="4"/>
  <c r="K10693" i="4"/>
  <c r="B110" i="3" s="1"/>
  <c r="M10692" i="4"/>
  <c r="L10692" i="4"/>
  <c r="K10692" i="4"/>
  <c r="B109" i="3" s="1"/>
  <c r="M10691" i="4"/>
  <c r="L10691" i="4"/>
  <c r="K10691" i="4"/>
  <c r="B108" i="3" s="1"/>
  <c r="M10690" i="4"/>
  <c r="L10690" i="4"/>
  <c r="K10690" i="4"/>
  <c r="B107" i="3" s="1"/>
  <c r="M10689" i="4"/>
  <c r="L10689" i="4"/>
  <c r="K10689" i="4"/>
  <c r="B106" i="3" s="1"/>
  <c r="M10688" i="4"/>
  <c r="L10688" i="4"/>
  <c r="K10688" i="4"/>
  <c r="B105" i="3" s="1"/>
  <c r="M10687" i="4"/>
  <c r="L10687" i="4"/>
  <c r="K10687" i="4"/>
  <c r="B104" i="3" s="1"/>
  <c r="M10686" i="4"/>
  <c r="L10686" i="4"/>
  <c r="K10686" i="4"/>
  <c r="B103" i="3" s="1"/>
  <c r="M10685" i="4"/>
  <c r="L10685" i="4"/>
  <c r="K10685" i="4"/>
  <c r="B102" i="3" s="1"/>
  <c r="M10684" i="4"/>
  <c r="L10684" i="4"/>
  <c r="K10684" i="4"/>
  <c r="B101" i="3" s="1"/>
  <c r="M10683" i="4"/>
  <c r="L10683" i="4"/>
  <c r="K10683" i="4"/>
  <c r="B100" i="3" s="1"/>
  <c r="M10682" i="4"/>
  <c r="L10682" i="4"/>
  <c r="K10682" i="4"/>
  <c r="B99" i="3" s="1"/>
  <c r="M10681" i="4"/>
  <c r="L10681" i="4"/>
  <c r="K10681" i="4"/>
  <c r="B98" i="3" s="1"/>
  <c r="M10680" i="4"/>
  <c r="L10680" i="4"/>
  <c r="K10680" i="4"/>
  <c r="B97" i="3" s="1"/>
  <c r="M10679" i="4"/>
  <c r="L10679" i="4"/>
  <c r="K10679" i="4"/>
  <c r="B96" i="3" s="1"/>
  <c r="M10678" i="4"/>
  <c r="L10678" i="4"/>
  <c r="K10678" i="4"/>
  <c r="B95" i="3" s="1"/>
  <c r="M10677" i="4"/>
  <c r="L10677" i="4"/>
  <c r="K10677" i="4"/>
  <c r="B94" i="3" s="1"/>
  <c r="M10676" i="4"/>
  <c r="L10676" i="4"/>
  <c r="K10676" i="4"/>
  <c r="B93" i="3" s="1"/>
  <c r="M10675" i="4"/>
  <c r="L10675" i="4"/>
  <c r="K10675" i="4"/>
  <c r="B92" i="3" s="1"/>
  <c r="M10674" i="4"/>
  <c r="L10674" i="4"/>
  <c r="K10674" i="4"/>
  <c r="B91" i="3" s="1"/>
  <c r="M10673" i="4"/>
  <c r="L10673" i="4"/>
  <c r="K10673" i="4"/>
  <c r="B90" i="3" s="1"/>
  <c r="M10672" i="4"/>
  <c r="L10672" i="4"/>
  <c r="K10672" i="4"/>
  <c r="B89" i="3" s="1"/>
  <c r="M10671" i="4"/>
  <c r="L10671" i="4"/>
  <c r="K10671" i="4"/>
  <c r="B88" i="3" s="1"/>
  <c r="M10670" i="4"/>
  <c r="L10670" i="4"/>
  <c r="K10670" i="4"/>
  <c r="B87" i="3" s="1"/>
  <c r="M10669" i="4"/>
  <c r="L10669" i="4"/>
  <c r="K10669" i="4"/>
  <c r="B86" i="3" s="1"/>
  <c r="M10668" i="4"/>
  <c r="L10668" i="4"/>
  <c r="K10668" i="4"/>
  <c r="B85" i="3" s="1"/>
  <c r="M10667" i="4"/>
  <c r="L10667" i="4"/>
  <c r="K10667" i="4"/>
  <c r="B84" i="3" s="1"/>
  <c r="M10666" i="4"/>
  <c r="L10666" i="4"/>
  <c r="K10666" i="4"/>
  <c r="B83" i="3" s="1"/>
  <c r="M10665" i="4"/>
  <c r="L10665" i="4"/>
  <c r="K10665" i="4"/>
  <c r="B82" i="3" s="1"/>
  <c r="M10664" i="4"/>
  <c r="L10664" i="4"/>
  <c r="K10664" i="4"/>
  <c r="B81" i="3" s="1"/>
  <c r="M10663" i="4"/>
  <c r="L10663" i="4"/>
  <c r="K10663" i="4"/>
  <c r="B80" i="3" s="1"/>
  <c r="M10662" i="4"/>
  <c r="L10662" i="4"/>
  <c r="K10662" i="4"/>
  <c r="B79" i="3" s="1"/>
  <c r="M10661" i="4"/>
  <c r="L10661" i="4"/>
  <c r="K10661" i="4"/>
  <c r="B78" i="3" s="1"/>
  <c r="M10660" i="4"/>
  <c r="L10660" i="4"/>
  <c r="K10660" i="4"/>
  <c r="B77" i="3" s="1"/>
  <c r="M10659" i="4"/>
  <c r="L10659" i="4"/>
  <c r="K10659" i="4"/>
  <c r="B76" i="3" s="1"/>
  <c r="M10658" i="4"/>
  <c r="L10658" i="4"/>
  <c r="K10658" i="4"/>
  <c r="B75" i="3" s="1"/>
  <c r="M10657" i="4"/>
  <c r="L10657" i="4"/>
  <c r="K10657" i="4"/>
  <c r="B74" i="3" s="1"/>
  <c r="M10656" i="4"/>
  <c r="L10656" i="4"/>
  <c r="K10656" i="4"/>
  <c r="M10655" i="4"/>
  <c r="L10655" i="4"/>
  <c r="K10655" i="4"/>
  <c r="B72" i="3" s="1"/>
  <c r="M10654" i="4"/>
  <c r="L10654" i="4"/>
  <c r="K10654" i="4"/>
  <c r="B71" i="3" s="1"/>
  <c r="M10653" i="4"/>
  <c r="L10653" i="4"/>
  <c r="K10653" i="4"/>
  <c r="B70" i="3" s="1"/>
  <c r="M10652" i="4"/>
  <c r="L10652" i="4"/>
  <c r="K10652" i="4"/>
  <c r="B69" i="3" s="1"/>
  <c r="M10651" i="4"/>
  <c r="L10651" i="4"/>
  <c r="K10651" i="4"/>
  <c r="B64" i="3" s="1"/>
  <c r="M10650" i="4"/>
  <c r="L10650" i="4"/>
  <c r="K10650" i="4"/>
  <c r="B63" i="3" s="1"/>
  <c r="M10649" i="4"/>
  <c r="L10649" i="4"/>
  <c r="K10649" i="4"/>
  <c r="B62" i="3" s="1"/>
  <c r="M10648" i="4"/>
  <c r="L10648" i="4"/>
  <c r="K10648" i="4"/>
  <c r="B61" i="3" s="1"/>
  <c r="M10647" i="4"/>
  <c r="L10647" i="4"/>
  <c r="K10647" i="4"/>
  <c r="B60" i="3" s="1"/>
  <c r="M10646" i="4"/>
  <c r="L10646" i="4"/>
  <c r="K10646" i="4"/>
  <c r="B59" i="3" s="1"/>
  <c r="M10645" i="4"/>
  <c r="L10645" i="4"/>
  <c r="K10645" i="4"/>
  <c r="B58" i="3" s="1"/>
  <c r="M10644" i="4"/>
  <c r="L10644" i="4"/>
  <c r="K10644" i="4"/>
  <c r="B57" i="3" s="1"/>
  <c r="M10643" i="4"/>
  <c r="L10643" i="4"/>
  <c r="K10643" i="4"/>
  <c r="B56" i="3" s="1"/>
  <c r="M10642" i="4"/>
  <c r="L10642" i="4"/>
  <c r="K10642" i="4"/>
  <c r="B55" i="3" s="1"/>
  <c r="M10641" i="4"/>
  <c r="L10641" i="4"/>
  <c r="K10641" i="4"/>
  <c r="B54" i="3" s="1"/>
  <c r="M10640" i="4"/>
  <c r="L10640" i="4"/>
  <c r="K10640" i="4"/>
  <c r="B53" i="3" s="1"/>
  <c r="M10639" i="4"/>
  <c r="L10639" i="4"/>
  <c r="K10639" i="4"/>
  <c r="B52" i="3" s="1"/>
  <c r="M10638" i="4"/>
  <c r="L10638" i="4"/>
  <c r="K10638" i="4"/>
  <c r="B51" i="3" s="1"/>
  <c r="M10637" i="4"/>
  <c r="L10637" i="4"/>
  <c r="K10637" i="4"/>
  <c r="B50" i="3" s="1"/>
  <c r="M10636" i="4"/>
  <c r="L10636" i="4"/>
  <c r="K10636" i="4"/>
  <c r="B49" i="3" s="1"/>
  <c r="M10635" i="4"/>
  <c r="L10635" i="4"/>
  <c r="K10635" i="4"/>
  <c r="B48" i="3" s="1"/>
  <c r="M10634" i="4"/>
  <c r="L10634" i="4"/>
  <c r="K10634" i="4"/>
  <c r="B47" i="3" s="1"/>
  <c r="M10633" i="4"/>
  <c r="L10633" i="4"/>
  <c r="K10633" i="4"/>
  <c r="B46" i="3" s="1"/>
  <c r="M10632" i="4"/>
  <c r="L10632" i="4"/>
  <c r="K10632" i="4"/>
  <c r="B45" i="3" s="1"/>
  <c r="M10631" i="4"/>
  <c r="L10631" i="4"/>
  <c r="K10631" i="4"/>
  <c r="B44" i="3" s="1"/>
  <c r="M10630" i="4"/>
  <c r="L10630" i="4"/>
  <c r="K10630" i="4"/>
  <c r="B43" i="3" s="1"/>
  <c r="M10629" i="4"/>
  <c r="L10629" i="4"/>
  <c r="K10629" i="4"/>
  <c r="B42" i="3" s="1"/>
  <c r="M10628" i="4"/>
  <c r="L10628" i="4"/>
  <c r="K10628" i="4"/>
  <c r="B41" i="3" s="1"/>
  <c r="M10627" i="4"/>
  <c r="L10627" i="4"/>
  <c r="K10627" i="4"/>
  <c r="B40" i="3" s="1"/>
  <c r="M10626" i="4"/>
  <c r="L10626" i="4"/>
  <c r="K10626" i="4"/>
  <c r="B39" i="3" s="1"/>
  <c r="M10625" i="4"/>
  <c r="L10625" i="4"/>
  <c r="K10625" i="4"/>
  <c r="B38" i="3" s="1"/>
  <c r="M10624" i="4"/>
  <c r="L10624" i="4"/>
  <c r="K10624" i="4"/>
  <c r="B37" i="3" s="1"/>
  <c r="M10623" i="4"/>
  <c r="L10623" i="4"/>
  <c r="K10623" i="4"/>
  <c r="B36" i="3" s="1"/>
  <c r="M10622" i="4"/>
  <c r="L10622" i="4"/>
  <c r="K10622" i="4"/>
  <c r="B35" i="3" s="1"/>
  <c r="M10621" i="4"/>
  <c r="L10621" i="4"/>
  <c r="K10621" i="4"/>
  <c r="B34" i="3" s="1"/>
  <c r="M10620" i="4"/>
  <c r="L10620" i="4"/>
  <c r="K10620" i="4"/>
  <c r="B33" i="3" s="1"/>
  <c r="M10619" i="4"/>
  <c r="L10619" i="4"/>
  <c r="K10619" i="4"/>
  <c r="B32" i="3" s="1"/>
  <c r="M10618" i="4"/>
  <c r="L10618" i="4"/>
  <c r="K10618" i="4"/>
  <c r="B31" i="3" s="1"/>
  <c r="M10617" i="4"/>
  <c r="L10617" i="4"/>
  <c r="K10617" i="4"/>
  <c r="B30" i="3" s="1"/>
  <c r="M10616" i="4"/>
  <c r="L10616" i="4"/>
  <c r="K10616" i="4"/>
  <c r="B29" i="3" s="1"/>
  <c r="M10615" i="4"/>
  <c r="L10615" i="4"/>
  <c r="K10615" i="4"/>
  <c r="B28" i="3" s="1"/>
  <c r="M10614" i="4"/>
  <c r="L10614" i="4"/>
  <c r="K10614" i="4"/>
  <c r="B27" i="3" s="1"/>
  <c r="M10613" i="4"/>
  <c r="L10613" i="4"/>
  <c r="K10613" i="4"/>
  <c r="B26" i="3" s="1"/>
  <c r="M10612" i="4"/>
  <c r="L10612" i="4"/>
  <c r="K10612" i="4"/>
  <c r="B25" i="3" s="1"/>
  <c r="M10611" i="4"/>
  <c r="L10611" i="4"/>
  <c r="K10611" i="4"/>
  <c r="B24" i="3" s="1"/>
  <c r="M10610" i="4"/>
  <c r="L10610" i="4"/>
  <c r="K10610" i="4"/>
  <c r="B23" i="3" s="1"/>
  <c r="M10609" i="4"/>
  <c r="L10609" i="4"/>
  <c r="K10609" i="4"/>
  <c r="B22" i="3" s="1"/>
  <c r="M10608" i="4"/>
  <c r="L10608" i="4"/>
  <c r="K10608" i="4"/>
  <c r="B21" i="3" s="1"/>
  <c r="M10607" i="4"/>
  <c r="L10607" i="4"/>
  <c r="K10607" i="4"/>
  <c r="B20" i="3" s="1"/>
  <c r="M10606" i="4"/>
  <c r="L10606" i="4"/>
  <c r="K10606" i="4"/>
  <c r="B19" i="3" s="1"/>
  <c r="M10605" i="4"/>
  <c r="L10605" i="4"/>
  <c r="K10605" i="4"/>
  <c r="B18" i="3" s="1"/>
  <c r="M10604" i="4"/>
  <c r="L10604" i="4"/>
  <c r="K10604" i="4"/>
  <c r="B17" i="3" s="1"/>
  <c r="M10603" i="4"/>
  <c r="L10603" i="4"/>
  <c r="K10603" i="4"/>
  <c r="B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D116" i="12" s="1"/>
  <c r="M10599" i="4"/>
  <c r="L10599" i="4"/>
  <c r="K10599" i="4"/>
  <c r="B115" i="12" s="1"/>
  <c r="D115" i="12" s="1"/>
  <c r="M10598" i="4"/>
  <c r="L10598" i="4"/>
  <c r="K10598" i="4"/>
  <c r="B114" i="12" s="1"/>
  <c r="D114" i="12" s="1"/>
  <c r="M10597" i="4"/>
  <c r="L10597" i="4"/>
  <c r="K10597" i="4"/>
  <c r="B113" i="12" s="1"/>
  <c r="D113" i="12" s="1"/>
  <c r="M10596" i="4"/>
  <c r="L10596" i="4"/>
  <c r="K10596" i="4"/>
  <c r="B112" i="12" s="1"/>
  <c r="D112" i="12" s="1"/>
  <c r="M10595" i="4"/>
  <c r="L10595" i="4"/>
  <c r="K10595" i="4"/>
  <c r="B111" i="12" s="1"/>
  <c r="D111" i="12" s="1"/>
  <c r="M10594" i="4"/>
  <c r="L10594" i="4"/>
  <c r="K10594" i="4"/>
  <c r="B110" i="12" s="1"/>
  <c r="D110" i="12" s="1"/>
  <c r="M10593" i="4"/>
  <c r="L10593" i="4"/>
  <c r="K10593" i="4"/>
  <c r="B109" i="12" s="1"/>
  <c r="D109" i="12" s="1"/>
  <c r="M10592" i="4"/>
  <c r="L10592" i="4"/>
  <c r="K10592" i="4"/>
  <c r="B108" i="12" s="1"/>
  <c r="D108" i="12" s="1"/>
  <c r="M10591" i="4"/>
  <c r="L10591" i="4"/>
  <c r="K10591" i="4"/>
  <c r="B107" i="12" s="1"/>
  <c r="D107" i="12" s="1"/>
  <c r="M10590" i="4"/>
  <c r="L10590" i="4"/>
  <c r="K10590" i="4"/>
  <c r="B106" i="12" s="1"/>
  <c r="D106" i="12" s="1"/>
  <c r="M10589" i="4"/>
  <c r="L10589" i="4"/>
  <c r="K10589" i="4"/>
  <c r="B105" i="12" s="1"/>
  <c r="D105" i="12" s="1"/>
  <c r="M10588" i="4"/>
  <c r="L10588" i="4"/>
  <c r="K10588" i="4"/>
  <c r="B104" i="12" s="1"/>
  <c r="D104" i="12" s="1"/>
  <c r="M10587" i="4"/>
  <c r="L10587" i="4"/>
  <c r="K10587" i="4"/>
  <c r="B103" i="12" s="1"/>
  <c r="D103" i="12" s="1"/>
  <c r="M10586" i="4"/>
  <c r="L10586" i="4"/>
  <c r="K10586" i="4"/>
  <c r="B102" i="12" s="1"/>
  <c r="D102" i="12" s="1"/>
  <c r="M10585" i="4"/>
  <c r="L10585" i="4"/>
  <c r="K10585" i="4"/>
  <c r="B101" i="12" s="1"/>
  <c r="D101" i="12" s="1"/>
  <c r="M10584" i="4"/>
  <c r="L10584" i="4"/>
  <c r="K10584" i="4"/>
  <c r="B100" i="12" s="1"/>
  <c r="D100" i="12" s="1"/>
  <c r="M10583" i="4"/>
  <c r="L10583" i="4"/>
  <c r="K10583" i="4"/>
  <c r="B99" i="12" s="1"/>
  <c r="D99" i="12" s="1"/>
  <c r="M10582" i="4"/>
  <c r="L10582" i="4"/>
  <c r="K10582" i="4"/>
  <c r="B98" i="12" s="1"/>
  <c r="D98" i="12" s="1"/>
  <c r="M10581" i="4"/>
  <c r="L10581" i="4"/>
  <c r="K10581" i="4"/>
  <c r="B97" i="12" s="1"/>
  <c r="D97" i="12" s="1"/>
  <c r="M10580" i="4"/>
  <c r="L10580" i="4"/>
  <c r="K10580" i="4"/>
  <c r="B96" i="12" s="1"/>
  <c r="D96" i="12" s="1"/>
  <c r="M10579" i="4"/>
  <c r="L10579" i="4"/>
  <c r="K10579" i="4"/>
  <c r="B95" i="12" s="1"/>
  <c r="D95" i="12" s="1"/>
  <c r="M10578" i="4"/>
  <c r="L10578" i="4"/>
  <c r="K10578" i="4"/>
  <c r="B94" i="12" s="1"/>
  <c r="D94" i="12" s="1"/>
  <c r="M10577" i="4"/>
  <c r="L10577" i="4"/>
  <c r="K10577" i="4"/>
  <c r="B93" i="12" s="1"/>
  <c r="D93" i="12" s="1"/>
  <c r="M10576" i="4"/>
  <c r="L10576" i="4"/>
  <c r="K10576" i="4"/>
  <c r="B92" i="12" s="1"/>
  <c r="D92" i="12" s="1"/>
  <c r="M10575" i="4"/>
  <c r="L10575" i="4"/>
  <c r="K10575" i="4"/>
  <c r="B91" i="12" s="1"/>
  <c r="D91" i="12" s="1"/>
  <c r="M10574" i="4"/>
  <c r="L10574" i="4"/>
  <c r="K10574" i="4"/>
  <c r="B90" i="12" s="1"/>
  <c r="D90" i="12" s="1"/>
  <c r="M10573" i="4"/>
  <c r="L10573" i="4"/>
  <c r="K10573" i="4"/>
  <c r="B89" i="12" s="1"/>
  <c r="D89" i="12" s="1"/>
  <c r="M10572" i="4"/>
  <c r="L10572" i="4"/>
  <c r="K10572" i="4"/>
  <c r="B88" i="12" s="1"/>
  <c r="D88" i="12" s="1"/>
  <c r="M10571" i="4"/>
  <c r="L10571" i="4"/>
  <c r="K10571" i="4"/>
  <c r="B87" i="12" s="1"/>
  <c r="D87" i="12" s="1"/>
  <c r="M10570" i="4"/>
  <c r="L10570" i="4"/>
  <c r="K10570" i="4"/>
  <c r="B86" i="12" s="1"/>
  <c r="D86" i="12" s="1"/>
  <c r="M10569" i="4"/>
  <c r="L10569" i="4"/>
  <c r="K10569" i="4"/>
  <c r="B85" i="12" s="1"/>
  <c r="D85" i="12" s="1"/>
  <c r="M10568" i="4"/>
  <c r="L10568" i="4"/>
  <c r="K10568" i="4"/>
  <c r="B84" i="12" s="1"/>
  <c r="D84" i="12" s="1"/>
  <c r="M10567" i="4"/>
  <c r="L10567" i="4"/>
  <c r="K10567" i="4"/>
  <c r="B83" i="12" s="1"/>
  <c r="D83" i="12" s="1"/>
  <c r="M10566" i="4"/>
  <c r="L10566" i="4"/>
  <c r="K10566" i="4"/>
  <c r="B82" i="12" s="1"/>
  <c r="D82" i="12" s="1"/>
  <c r="M10565" i="4"/>
  <c r="L10565" i="4"/>
  <c r="K10565" i="4"/>
  <c r="B81" i="12" s="1"/>
  <c r="D81" i="12" s="1"/>
  <c r="M10564" i="4"/>
  <c r="L10564" i="4"/>
  <c r="K10564" i="4"/>
  <c r="B80" i="12" s="1"/>
  <c r="D80" i="12" s="1"/>
  <c r="M10563" i="4"/>
  <c r="L10563" i="4"/>
  <c r="K10563" i="4"/>
  <c r="B79" i="12" s="1"/>
  <c r="D79" i="12" s="1"/>
  <c r="M10562" i="4"/>
  <c r="L10562" i="4"/>
  <c r="K10562" i="4"/>
  <c r="B78" i="12" s="1"/>
  <c r="D78" i="12" s="1"/>
  <c r="M10561" i="4"/>
  <c r="L10561" i="4"/>
  <c r="K10561" i="4"/>
  <c r="B77" i="12" s="1"/>
  <c r="D77" i="12" s="1"/>
  <c r="M10560" i="4"/>
  <c r="L10560" i="4"/>
  <c r="K10560" i="4"/>
  <c r="B76" i="12" s="1"/>
  <c r="D76" i="12" s="1"/>
  <c r="M10559" i="4"/>
  <c r="L10559" i="4"/>
  <c r="K10559" i="4"/>
  <c r="B75" i="12" s="1"/>
  <c r="D75" i="12" s="1"/>
  <c r="M10558" i="4"/>
  <c r="L10558" i="4"/>
  <c r="K10558" i="4"/>
  <c r="B74" i="12" s="1"/>
  <c r="D74" i="12" s="1"/>
  <c r="M10557" i="4"/>
  <c r="L10557" i="4"/>
  <c r="K10557" i="4"/>
  <c r="B73" i="12" s="1"/>
  <c r="D73" i="12" s="1"/>
  <c r="M10556" i="4"/>
  <c r="L10556" i="4"/>
  <c r="K10556" i="4"/>
  <c r="M10555" i="4"/>
  <c r="L10555" i="4"/>
  <c r="K10555" i="4"/>
  <c r="B71" i="12" s="1"/>
  <c r="D71" i="12" s="1"/>
  <c r="M10554" i="4"/>
  <c r="L10554" i="4"/>
  <c r="K10554" i="4"/>
  <c r="B70" i="12" s="1"/>
  <c r="D70" i="12" s="1"/>
  <c r="M10553" i="4"/>
  <c r="L10553" i="4"/>
  <c r="K10553" i="4"/>
  <c r="B69" i="12" s="1"/>
  <c r="D69" i="12" s="1"/>
  <c r="M10552" i="4"/>
  <c r="L10552" i="4"/>
  <c r="K10552" i="4"/>
  <c r="B68" i="12" s="1"/>
  <c r="D68" i="12" s="1"/>
  <c r="M10551" i="4"/>
  <c r="L10551" i="4"/>
  <c r="K10551" i="4"/>
  <c r="B117" i="10" s="1"/>
  <c r="D117" i="10" s="1"/>
  <c r="M10550" i="4"/>
  <c r="L10550" i="4"/>
  <c r="K10550" i="4"/>
  <c r="B116" i="10" s="1"/>
  <c r="D116" i="10" s="1"/>
  <c r="M10549" i="4"/>
  <c r="L10549" i="4"/>
  <c r="K10549" i="4"/>
  <c r="B115" i="10" s="1"/>
  <c r="D115" i="10" s="1"/>
  <c r="M10548" i="4"/>
  <c r="L10548" i="4"/>
  <c r="K10548" i="4"/>
  <c r="B114" i="10" s="1"/>
  <c r="D114" i="10" s="1"/>
  <c r="M10547" i="4"/>
  <c r="L10547" i="4"/>
  <c r="K10547" i="4"/>
  <c r="B113" i="10" s="1"/>
  <c r="D113" i="10" s="1"/>
  <c r="M10546" i="4"/>
  <c r="L10546" i="4"/>
  <c r="K10546" i="4"/>
  <c r="B112" i="10" s="1"/>
  <c r="D112" i="10" s="1"/>
  <c r="M10545" i="4"/>
  <c r="L10545" i="4"/>
  <c r="K10545" i="4"/>
  <c r="B111" i="10" s="1"/>
  <c r="D111" i="10" s="1"/>
  <c r="M10544" i="4"/>
  <c r="L10544" i="4"/>
  <c r="K10544" i="4"/>
  <c r="B110" i="10" s="1"/>
  <c r="D110" i="10" s="1"/>
  <c r="M10543" i="4"/>
  <c r="L10543" i="4"/>
  <c r="K10543" i="4"/>
  <c r="B109" i="10" s="1"/>
  <c r="D109" i="10" s="1"/>
  <c r="M10542" i="4"/>
  <c r="L10542" i="4"/>
  <c r="K10542" i="4"/>
  <c r="B108" i="10" s="1"/>
  <c r="D108" i="10" s="1"/>
  <c r="M10541" i="4"/>
  <c r="L10541" i="4"/>
  <c r="K10541" i="4"/>
  <c r="B107" i="10" s="1"/>
  <c r="D107" i="10" s="1"/>
  <c r="M10540" i="4"/>
  <c r="L10540" i="4"/>
  <c r="K10540" i="4"/>
  <c r="B106" i="10" s="1"/>
  <c r="D106" i="10" s="1"/>
  <c r="M10539" i="4"/>
  <c r="L10539" i="4"/>
  <c r="K10539" i="4"/>
  <c r="B105" i="10" s="1"/>
  <c r="D105" i="10" s="1"/>
  <c r="M10538" i="4"/>
  <c r="L10538" i="4"/>
  <c r="K10538" i="4"/>
  <c r="B104" i="10" s="1"/>
  <c r="D104" i="10" s="1"/>
  <c r="M10537" i="4"/>
  <c r="L10537" i="4"/>
  <c r="K10537" i="4"/>
  <c r="B103" i="10" s="1"/>
  <c r="D103" i="10" s="1"/>
  <c r="M10536" i="4"/>
  <c r="L10536" i="4"/>
  <c r="K10536" i="4"/>
  <c r="B102" i="10" s="1"/>
  <c r="D102" i="10" s="1"/>
  <c r="M10535" i="4"/>
  <c r="L10535" i="4"/>
  <c r="K10535" i="4"/>
  <c r="B101" i="10" s="1"/>
  <c r="D101" i="10" s="1"/>
  <c r="M10534" i="4"/>
  <c r="L10534" i="4"/>
  <c r="K10534" i="4"/>
  <c r="B100" i="10" s="1"/>
  <c r="D100" i="10" s="1"/>
  <c r="M10533" i="4"/>
  <c r="L10533" i="4"/>
  <c r="K10533" i="4"/>
  <c r="B99" i="10" s="1"/>
  <c r="D99" i="10" s="1"/>
  <c r="M10532" i="4"/>
  <c r="L10532" i="4"/>
  <c r="K10532" i="4"/>
  <c r="B98" i="10" s="1"/>
  <c r="D98" i="10" s="1"/>
  <c r="M10531" i="4"/>
  <c r="L10531" i="4"/>
  <c r="K10531" i="4"/>
  <c r="B97" i="10" s="1"/>
  <c r="D97" i="10" s="1"/>
  <c r="M10530" i="4"/>
  <c r="L10530" i="4"/>
  <c r="K10530" i="4"/>
  <c r="B96" i="10" s="1"/>
  <c r="D96" i="10" s="1"/>
  <c r="M10529" i="4"/>
  <c r="L10529" i="4"/>
  <c r="K10529" i="4"/>
  <c r="B95" i="10" s="1"/>
  <c r="D95" i="10" s="1"/>
  <c r="M10528" i="4"/>
  <c r="L10528" i="4"/>
  <c r="K10528" i="4"/>
  <c r="B94" i="10" s="1"/>
  <c r="D94" i="10" s="1"/>
  <c r="M10527" i="4"/>
  <c r="L10527" i="4"/>
  <c r="K10527" i="4"/>
  <c r="B93" i="10" s="1"/>
  <c r="D93" i="10" s="1"/>
  <c r="M10526" i="4"/>
  <c r="L10526" i="4"/>
  <c r="K10526" i="4"/>
  <c r="B92" i="10" s="1"/>
  <c r="D92" i="10" s="1"/>
  <c r="M10525" i="4"/>
  <c r="L10525" i="4"/>
  <c r="K10525" i="4"/>
  <c r="B91" i="10" s="1"/>
  <c r="D91" i="10" s="1"/>
  <c r="M10524" i="4"/>
  <c r="L10524" i="4"/>
  <c r="K10524" i="4"/>
  <c r="B90" i="10" s="1"/>
  <c r="D90" i="10" s="1"/>
  <c r="M10523" i="4"/>
  <c r="L10523" i="4"/>
  <c r="K10523" i="4"/>
  <c r="B89" i="10" s="1"/>
  <c r="D89" i="10" s="1"/>
  <c r="M10522" i="4"/>
  <c r="L10522" i="4"/>
  <c r="K10522" i="4"/>
  <c r="B88" i="10" s="1"/>
  <c r="D88" i="10" s="1"/>
  <c r="M10521" i="4"/>
  <c r="L10521" i="4"/>
  <c r="K10521" i="4"/>
  <c r="B87" i="10" s="1"/>
  <c r="D87" i="10" s="1"/>
  <c r="M10520" i="4"/>
  <c r="L10520" i="4"/>
  <c r="K10520" i="4"/>
  <c r="B86" i="10" s="1"/>
  <c r="D86" i="10" s="1"/>
  <c r="M10519" i="4"/>
  <c r="L10519" i="4"/>
  <c r="K10519" i="4"/>
  <c r="B85" i="10" s="1"/>
  <c r="D85" i="10" s="1"/>
  <c r="M10518" i="4"/>
  <c r="L10518" i="4"/>
  <c r="K10518" i="4"/>
  <c r="B84" i="10" s="1"/>
  <c r="D84" i="10" s="1"/>
  <c r="M10517" i="4"/>
  <c r="L10517" i="4"/>
  <c r="K10517" i="4"/>
  <c r="B83" i="10" s="1"/>
  <c r="D83" i="10" s="1"/>
  <c r="M10516" i="4"/>
  <c r="L10516" i="4"/>
  <c r="K10516" i="4"/>
  <c r="B82" i="10" s="1"/>
  <c r="D82" i="10" s="1"/>
  <c r="M10515" i="4"/>
  <c r="L10515" i="4"/>
  <c r="K10515" i="4"/>
  <c r="B81" i="10" s="1"/>
  <c r="D81" i="10" s="1"/>
  <c r="M10514" i="4"/>
  <c r="L10514" i="4"/>
  <c r="K10514" i="4"/>
  <c r="B80" i="10" s="1"/>
  <c r="D80" i="10" s="1"/>
  <c r="M10513" i="4"/>
  <c r="L10513" i="4"/>
  <c r="K10513" i="4"/>
  <c r="B79" i="10" s="1"/>
  <c r="D79" i="10" s="1"/>
  <c r="M10512" i="4"/>
  <c r="L10512" i="4"/>
  <c r="K10512" i="4"/>
  <c r="B78" i="10" s="1"/>
  <c r="D78" i="10" s="1"/>
  <c r="M10511" i="4"/>
  <c r="L10511" i="4"/>
  <c r="K10511" i="4"/>
  <c r="B77" i="10" s="1"/>
  <c r="D77" i="10" s="1"/>
  <c r="M10510" i="4"/>
  <c r="L10510" i="4"/>
  <c r="K10510" i="4"/>
  <c r="B76" i="10" s="1"/>
  <c r="D76" i="10" s="1"/>
  <c r="M10509" i="4"/>
  <c r="L10509" i="4"/>
  <c r="K10509" i="4"/>
  <c r="B75" i="10" s="1"/>
  <c r="D75" i="10" s="1"/>
  <c r="M10508" i="4"/>
  <c r="L10508" i="4"/>
  <c r="K10508" i="4"/>
  <c r="B74" i="10" s="1"/>
  <c r="D74" i="10" s="1"/>
  <c r="M10507" i="4"/>
  <c r="L10507" i="4"/>
  <c r="K10507" i="4"/>
  <c r="B73" i="10" s="1"/>
  <c r="D73" i="10" s="1"/>
  <c r="M10506" i="4"/>
  <c r="L10506" i="4"/>
  <c r="K10506" i="4"/>
  <c r="B72" i="10" s="1"/>
  <c r="D72" i="10" s="1"/>
  <c r="M10505" i="4"/>
  <c r="L10505" i="4"/>
  <c r="K10505" i="4"/>
  <c r="B71" i="10" s="1"/>
  <c r="D71" i="10" s="1"/>
  <c r="M10504" i="4"/>
  <c r="L10504" i="4"/>
  <c r="K10504" i="4"/>
  <c r="B70" i="10" s="1"/>
  <c r="D70" i="10" s="1"/>
  <c r="M10503" i="4"/>
  <c r="L10503" i="4"/>
  <c r="K10503" i="4"/>
  <c r="B69" i="10" s="1"/>
  <c r="D69" i="10" s="1"/>
  <c r="M10502" i="4"/>
  <c r="L10502" i="4"/>
  <c r="K10502" i="4"/>
  <c r="B68" i="10" s="1"/>
  <c r="D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M10200" i="4"/>
  <c r="L10200" i="4"/>
  <c r="K10200" i="4"/>
  <c r="B171" i="3" s="1"/>
  <c r="M10199" i="4"/>
  <c r="L10199" i="4"/>
  <c r="K10199" i="4"/>
  <c r="B170" i="3" s="1"/>
  <c r="M10198" i="4"/>
  <c r="L10198" i="4"/>
  <c r="K10198" i="4"/>
  <c r="B169" i="3" s="1"/>
  <c r="M10197" i="4"/>
  <c r="L10197" i="4"/>
  <c r="K10197" i="4"/>
  <c r="B168" i="3" s="1"/>
  <c r="M10196" i="4"/>
  <c r="L10196" i="4"/>
  <c r="K10196" i="4"/>
  <c r="B167" i="3" s="1"/>
  <c r="M10195" i="4"/>
  <c r="L10195" i="4"/>
  <c r="K10195" i="4"/>
  <c r="B166" i="3" s="1"/>
  <c r="M10194" i="4"/>
  <c r="L10194" i="4"/>
  <c r="K10194" i="4"/>
  <c r="B165" i="3" s="1"/>
  <c r="M10193" i="4"/>
  <c r="L10193" i="4"/>
  <c r="K10193" i="4"/>
  <c r="B164" i="3" s="1"/>
  <c r="M10192" i="4"/>
  <c r="L10192" i="4"/>
  <c r="K10192" i="4"/>
  <c r="B163" i="3" s="1"/>
  <c r="M10191" i="4"/>
  <c r="L10191" i="4"/>
  <c r="K10191" i="4"/>
  <c r="B162" i="3" s="1"/>
  <c r="M10190" i="4"/>
  <c r="L10190" i="4"/>
  <c r="K10190" i="4"/>
  <c r="B161" i="3" s="1"/>
  <c r="M10189" i="4"/>
  <c r="L10189" i="4"/>
  <c r="K10189" i="4"/>
  <c r="B160" i="3" s="1"/>
  <c r="M10188" i="4"/>
  <c r="L10188" i="4"/>
  <c r="K10188" i="4"/>
  <c r="B159" i="3" s="1"/>
  <c r="M10187" i="4"/>
  <c r="L10187" i="4"/>
  <c r="K10187" i="4"/>
  <c r="B158" i="3" s="1"/>
  <c r="M10186" i="4"/>
  <c r="L10186" i="4"/>
  <c r="K10186" i="4"/>
  <c r="B157" i="3" s="1"/>
  <c r="M10185" i="4"/>
  <c r="L10185" i="4"/>
  <c r="K10185" i="4"/>
  <c r="B156" i="3" s="1"/>
  <c r="M10184" i="4"/>
  <c r="L10184" i="4"/>
  <c r="K10184" i="4"/>
  <c r="B155" i="3" s="1"/>
  <c r="M10183" i="4"/>
  <c r="L10183" i="4"/>
  <c r="K10183" i="4"/>
  <c r="B154" i="3" s="1"/>
  <c r="M10182" i="4"/>
  <c r="L10182" i="4"/>
  <c r="K10182" i="4"/>
  <c r="B153" i="3" s="1"/>
  <c r="M10181" i="4"/>
  <c r="L10181" i="4"/>
  <c r="K10181" i="4"/>
  <c r="B152" i="3" s="1"/>
  <c r="M10180" i="4"/>
  <c r="L10180" i="4"/>
  <c r="K10180" i="4"/>
  <c r="B151" i="3" s="1"/>
  <c r="M10179" i="4"/>
  <c r="L10179" i="4"/>
  <c r="K10179" i="4"/>
  <c r="B150" i="3" s="1"/>
  <c r="M10178" i="4"/>
  <c r="L10178" i="4"/>
  <c r="K10178" i="4"/>
  <c r="B149" i="3" s="1"/>
  <c r="M10177" i="4"/>
  <c r="L10177" i="4"/>
  <c r="K10177" i="4"/>
  <c r="B148" i="3" s="1"/>
  <c r="M10176" i="4"/>
  <c r="L10176" i="4"/>
  <c r="K10176" i="4"/>
  <c r="B147" i="3" s="1"/>
  <c r="M10175" i="4"/>
  <c r="L10175" i="4"/>
  <c r="K10175" i="4"/>
  <c r="B146" i="3" s="1"/>
  <c r="M10174" i="4"/>
  <c r="L10174" i="4"/>
  <c r="K10174" i="4"/>
  <c r="B145" i="3" s="1"/>
  <c r="M10173" i="4"/>
  <c r="L10173" i="4"/>
  <c r="K10173" i="4"/>
  <c r="B144" i="3" s="1"/>
  <c r="M10172" i="4"/>
  <c r="L10172" i="4"/>
  <c r="K10172" i="4"/>
  <c r="B143" i="3" s="1"/>
  <c r="M10171" i="4"/>
  <c r="L10171" i="4"/>
  <c r="K10171" i="4"/>
  <c r="B142" i="3" s="1"/>
  <c r="M10170" i="4"/>
  <c r="L10170" i="4"/>
  <c r="K10170" i="4"/>
  <c r="B141" i="3" s="1"/>
  <c r="M10169" i="4"/>
  <c r="L10169" i="4"/>
  <c r="K10169" i="4"/>
  <c r="B140" i="3" s="1"/>
  <c r="M10168" i="4"/>
  <c r="L10168" i="4"/>
  <c r="K10168" i="4"/>
  <c r="B139" i="3" s="1"/>
  <c r="M10167" i="4"/>
  <c r="L10167" i="4"/>
  <c r="K10167" i="4"/>
  <c r="B138" i="3" s="1"/>
  <c r="M10166" i="4"/>
  <c r="L10166" i="4"/>
  <c r="K10166" i="4"/>
  <c r="B137" i="3" s="1"/>
  <c r="M10165" i="4"/>
  <c r="L10165" i="4"/>
  <c r="K10165" i="4"/>
  <c r="B136" i="3" s="1"/>
  <c r="M10164" i="4"/>
  <c r="L10164" i="4"/>
  <c r="K10164" i="4"/>
  <c r="B135" i="3" s="1"/>
  <c r="M10163" i="4"/>
  <c r="L10163" i="4"/>
  <c r="K10163" i="4"/>
  <c r="B134" i="3" s="1"/>
  <c r="M10162" i="4"/>
  <c r="L10162" i="4"/>
  <c r="K10162" i="4"/>
  <c r="B133" i="3" s="1"/>
  <c r="M10161" i="4"/>
  <c r="L10161" i="4"/>
  <c r="K10161" i="4"/>
  <c r="B132" i="3" s="1"/>
  <c r="M10160" i="4"/>
  <c r="L10160" i="4"/>
  <c r="K10160" i="4"/>
  <c r="B131" i="3" s="1"/>
  <c r="M10159" i="4"/>
  <c r="L10159" i="4"/>
  <c r="K10159" i="4"/>
  <c r="B130" i="3" s="1"/>
  <c r="M10158" i="4"/>
  <c r="L10158" i="4"/>
  <c r="K10158" i="4"/>
  <c r="B129" i="3" s="1"/>
  <c r="M10157" i="4"/>
  <c r="L10157" i="4"/>
  <c r="K10157" i="4"/>
  <c r="B128" i="3" s="1"/>
  <c r="M10156" i="4"/>
  <c r="L10156" i="4"/>
  <c r="K10156" i="4"/>
  <c r="B127" i="3" s="1"/>
  <c r="M10155" i="4"/>
  <c r="L10155" i="4"/>
  <c r="K10155" i="4"/>
  <c r="B126" i="3" s="1"/>
  <c r="M10154" i="4"/>
  <c r="L10154" i="4"/>
  <c r="K10154" i="4"/>
  <c r="B125" i="3" s="1"/>
  <c r="M10153" i="4"/>
  <c r="L10153" i="4"/>
  <c r="K10153" i="4"/>
  <c r="B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D171" i="12" s="1"/>
  <c r="M9750" i="4"/>
  <c r="L9750" i="4"/>
  <c r="K9750" i="4"/>
  <c r="B170" i="12" s="1"/>
  <c r="D170" i="12" s="1"/>
  <c r="M9749" i="4"/>
  <c r="L9749" i="4"/>
  <c r="K9749" i="4"/>
  <c r="B169" i="12" s="1"/>
  <c r="D169" i="12" s="1"/>
  <c r="M9748" i="4"/>
  <c r="L9748" i="4"/>
  <c r="K9748" i="4"/>
  <c r="B168" i="12" s="1"/>
  <c r="D168" i="12" s="1"/>
  <c r="M9747" i="4"/>
  <c r="L9747" i="4"/>
  <c r="K9747" i="4"/>
  <c r="B167" i="12" s="1"/>
  <c r="D167" i="12" s="1"/>
  <c r="M9746" i="4"/>
  <c r="L9746" i="4"/>
  <c r="K9746" i="4"/>
  <c r="B166" i="12" s="1"/>
  <c r="D166" i="12" s="1"/>
  <c r="M9745" i="4"/>
  <c r="L9745" i="4"/>
  <c r="K9745" i="4"/>
  <c r="B165" i="12" s="1"/>
  <c r="D165" i="12" s="1"/>
  <c r="M9744" i="4"/>
  <c r="L9744" i="4"/>
  <c r="K9744" i="4"/>
  <c r="B164" i="12" s="1"/>
  <c r="D164" i="12" s="1"/>
  <c r="M9743" i="4"/>
  <c r="L9743" i="4"/>
  <c r="K9743" i="4"/>
  <c r="B163" i="12" s="1"/>
  <c r="D163" i="12" s="1"/>
  <c r="M9742" i="4"/>
  <c r="L9742" i="4"/>
  <c r="K9742" i="4"/>
  <c r="B162" i="12" s="1"/>
  <c r="D162" i="12" s="1"/>
  <c r="M9741" i="4"/>
  <c r="L9741" i="4"/>
  <c r="K9741" i="4"/>
  <c r="B161" i="12" s="1"/>
  <c r="D161" i="12" s="1"/>
  <c r="M9740" i="4"/>
  <c r="L9740" i="4"/>
  <c r="K9740" i="4"/>
  <c r="B160" i="12" s="1"/>
  <c r="D160" i="12" s="1"/>
  <c r="M9739" i="4"/>
  <c r="L9739" i="4"/>
  <c r="K9739" i="4"/>
  <c r="B159" i="12" s="1"/>
  <c r="D159" i="12" s="1"/>
  <c r="M9738" i="4"/>
  <c r="L9738" i="4"/>
  <c r="K9738" i="4"/>
  <c r="B158" i="12" s="1"/>
  <c r="D158" i="12" s="1"/>
  <c r="M9737" i="4"/>
  <c r="L9737" i="4"/>
  <c r="K9737" i="4"/>
  <c r="B157" i="12" s="1"/>
  <c r="D157" i="12" s="1"/>
  <c r="M9736" i="4"/>
  <c r="L9736" i="4"/>
  <c r="K9736" i="4"/>
  <c r="B156" i="12" s="1"/>
  <c r="D156" i="12" s="1"/>
  <c r="M9735" i="4"/>
  <c r="L9735" i="4"/>
  <c r="K9735" i="4"/>
  <c r="B155" i="12" s="1"/>
  <c r="D155" i="12" s="1"/>
  <c r="M9734" i="4"/>
  <c r="L9734" i="4"/>
  <c r="K9734" i="4"/>
  <c r="B154" i="12" s="1"/>
  <c r="D154" i="12" s="1"/>
  <c r="M9733" i="4"/>
  <c r="L9733" i="4"/>
  <c r="K9733" i="4"/>
  <c r="B153" i="12" s="1"/>
  <c r="D153" i="12" s="1"/>
  <c r="M9732" i="4"/>
  <c r="L9732" i="4"/>
  <c r="K9732" i="4"/>
  <c r="B152" i="12" s="1"/>
  <c r="D152" i="12" s="1"/>
  <c r="M9731" i="4"/>
  <c r="L9731" i="4"/>
  <c r="K9731" i="4"/>
  <c r="B151" i="12" s="1"/>
  <c r="D151" i="12" s="1"/>
  <c r="M9730" i="4"/>
  <c r="L9730" i="4"/>
  <c r="K9730" i="4"/>
  <c r="B150" i="12" s="1"/>
  <c r="D150" i="12" s="1"/>
  <c r="M9729" i="4"/>
  <c r="L9729" i="4"/>
  <c r="K9729" i="4"/>
  <c r="B149" i="12" s="1"/>
  <c r="D149" i="12" s="1"/>
  <c r="M9728" i="4"/>
  <c r="L9728" i="4"/>
  <c r="K9728" i="4"/>
  <c r="B148" i="12" s="1"/>
  <c r="D148" i="12" s="1"/>
  <c r="M9727" i="4"/>
  <c r="L9727" i="4"/>
  <c r="K9727" i="4"/>
  <c r="B147" i="12" s="1"/>
  <c r="D147" i="12" s="1"/>
  <c r="M9726" i="4"/>
  <c r="L9726" i="4"/>
  <c r="K9726" i="4"/>
  <c r="B146" i="12" s="1"/>
  <c r="D146" i="12" s="1"/>
  <c r="M9725" i="4"/>
  <c r="L9725" i="4"/>
  <c r="K9725" i="4"/>
  <c r="B145" i="12" s="1"/>
  <c r="D145" i="12" s="1"/>
  <c r="M9724" i="4"/>
  <c r="L9724" i="4"/>
  <c r="K9724" i="4"/>
  <c r="B144" i="12" s="1"/>
  <c r="D144" i="12" s="1"/>
  <c r="M9723" i="4"/>
  <c r="L9723" i="4"/>
  <c r="K9723" i="4"/>
  <c r="B143" i="12" s="1"/>
  <c r="D143" i="12" s="1"/>
  <c r="M9722" i="4"/>
  <c r="L9722" i="4"/>
  <c r="K9722" i="4"/>
  <c r="B142" i="12" s="1"/>
  <c r="D142" i="12" s="1"/>
  <c r="M9721" i="4"/>
  <c r="L9721" i="4"/>
  <c r="K9721" i="4"/>
  <c r="B141" i="12" s="1"/>
  <c r="D141" i="12" s="1"/>
  <c r="M9720" i="4"/>
  <c r="L9720" i="4"/>
  <c r="K9720" i="4"/>
  <c r="B140" i="12" s="1"/>
  <c r="D140" i="12" s="1"/>
  <c r="M9719" i="4"/>
  <c r="L9719" i="4"/>
  <c r="K9719" i="4"/>
  <c r="B139" i="12" s="1"/>
  <c r="D139" i="12" s="1"/>
  <c r="M9718" i="4"/>
  <c r="L9718" i="4"/>
  <c r="K9718" i="4"/>
  <c r="B138" i="12" s="1"/>
  <c r="D138" i="12" s="1"/>
  <c r="M9717" i="4"/>
  <c r="L9717" i="4"/>
  <c r="K9717" i="4"/>
  <c r="B137" i="12" s="1"/>
  <c r="D137" i="12" s="1"/>
  <c r="M9716" i="4"/>
  <c r="L9716" i="4"/>
  <c r="K9716" i="4"/>
  <c r="B136" i="12" s="1"/>
  <c r="D136" i="12" s="1"/>
  <c r="M9715" i="4"/>
  <c r="L9715" i="4"/>
  <c r="K9715" i="4"/>
  <c r="B135" i="12" s="1"/>
  <c r="D135" i="12" s="1"/>
  <c r="M9714" i="4"/>
  <c r="L9714" i="4"/>
  <c r="K9714" i="4"/>
  <c r="B134" i="12" s="1"/>
  <c r="D134" i="12" s="1"/>
  <c r="M9713" i="4"/>
  <c r="L9713" i="4"/>
  <c r="K9713" i="4"/>
  <c r="B133" i="12" s="1"/>
  <c r="D133" i="12" s="1"/>
  <c r="M9712" i="4"/>
  <c r="L9712" i="4"/>
  <c r="K9712" i="4"/>
  <c r="B132" i="12" s="1"/>
  <c r="D132" i="12" s="1"/>
  <c r="M9711" i="4"/>
  <c r="L9711" i="4"/>
  <c r="K9711" i="4"/>
  <c r="B131" i="12" s="1"/>
  <c r="D131" i="12" s="1"/>
  <c r="M9710" i="4"/>
  <c r="L9710" i="4"/>
  <c r="K9710" i="4"/>
  <c r="B130" i="12" s="1"/>
  <c r="D130" i="12" s="1"/>
  <c r="M9709" i="4"/>
  <c r="L9709" i="4"/>
  <c r="K9709" i="4"/>
  <c r="B129" i="12" s="1"/>
  <c r="D129" i="12" s="1"/>
  <c r="M9708" i="4"/>
  <c r="L9708" i="4"/>
  <c r="K9708" i="4"/>
  <c r="B128" i="12" s="1"/>
  <c r="D128" i="12" s="1"/>
  <c r="M9707" i="4"/>
  <c r="L9707" i="4"/>
  <c r="K9707" i="4"/>
  <c r="B127" i="12" s="1"/>
  <c r="D127" i="12" s="1"/>
  <c r="M9706" i="4"/>
  <c r="L9706" i="4"/>
  <c r="K9706" i="4"/>
  <c r="B126" i="12" s="1"/>
  <c r="D126" i="12" s="1"/>
  <c r="M9705" i="4"/>
  <c r="L9705" i="4"/>
  <c r="K9705" i="4"/>
  <c r="B125" i="12" s="1"/>
  <c r="D125" i="12" s="1"/>
  <c r="M9704" i="4"/>
  <c r="L9704" i="4"/>
  <c r="K9704" i="4"/>
  <c r="B124" i="12" s="1"/>
  <c r="D124" i="12" s="1"/>
  <c r="M9703" i="4"/>
  <c r="L9703" i="4"/>
  <c r="K9703" i="4"/>
  <c r="B123" i="12" s="1"/>
  <c r="D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D171" i="10" s="1"/>
  <c r="M9650" i="4"/>
  <c r="L9650" i="4"/>
  <c r="K9650" i="4"/>
  <c r="B170" i="10" s="1"/>
  <c r="D170" i="10" s="1"/>
  <c r="M9649" i="4"/>
  <c r="L9649" i="4"/>
  <c r="K9649" i="4"/>
  <c r="B169" i="10" s="1"/>
  <c r="D169" i="10" s="1"/>
  <c r="M9648" i="4"/>
  <c r="L9648" i="4"/>
  <c r="K9648" i="4"/>
  <c r="B168" i="10" s="1"/>
  <c r="D168" i="10" s="1"/>
  <c r="M9647" i="4"/>
  <c r="L9647" i="4"/>
  <c r="K9647" i="4"/>
  <c r="B167" i="10" s="1"/>
  <c r="D167" i="10" s="1"/>
  <c r="M9646" i="4"/>
  <c r="L9646" i="4"/>
  <c r="K9646" i="4"/>
  <c r="B166" i="10" s="1"/>
  <c r="D166" i="10" s="1"/>
  <c r="M9645" i="4"/>
  <c r="L9645" i="4"/>
  <c r="K9645" i="4"/>
  <c r="B165" i="10" s="1"/>
  <c r="D165" i="10" s="1"/>
  <c r="M9644" i="4"/>
  <c r="L9644" i="4"/>
  <c r="K9644" i="4"/>
  <c r="B164" i="10" s="1"/>
  <c r="D164" i="10" s="1"/>
  <c r="M9643" i="4"/>
  <c r="L9643" i="4"/>
  <c r="K9643" i="4"/>
  <c r="B163" i="10" s="1"/>
  <c r="D163" i="10" s="1"/>
  <c r="M9642" i="4"/>
  <c r="L9642" i="4"/>
  <c r="K9642" i="4"/>
  <c r="B162" i="10" s="1"/>
  <c r="D162" i="10" s="1"/>
  <c r="M9641" i="4"/>
  <c r="L9641" i="4"/>
  <c r="K9641" i="4"/>
  <c r="B161" i="10" s="1"/>
  <c r="D161" i="10" s="1"/>
  <c r="M9640" i="4"/>
  <c r="L9640" i="4"/>
  <c r="K9640" i="4"/>
  <c r="B160" i="10" s="1"/>
  <c r="D160" i="10" s="1"/>
  <c r="M9639" i="4"/>
  <c r="L9639" i="4"/>
  <c r="K9639" i="4"/>
  <c r="B159" i="10" s="1"/>
  <c r="D159" i="10" s="1"/>
  <c r="M9638" i="4"/>
  <c r="L9638" i="4"/>
  <c r="K9638" i="4"/>
  <c r="B158" i="10" s="1"/>
  <c r="D158" i="10" s="1"/>
  <c r="M9637" i="4"/>
  <c r="L9637" i="4"/>
  <c r="K9637" i="4"/>
  <c r="B157" i="10" s="1"/>
  <c r="D157" i="10" s="1"/>
  <c r="M9636" i="4"/>
  <c r="L9636" i="4"/>
  <c r="K9636" i="4"/>
  <c r="B156" i="10" s="1"/>
  <c r="D156" i="10" s="1"/>
  <c r="M9635" i="4"/>
  <c r="L9635" i="4"/>
  <c r="K9635" i="4"/>
  <c r="B155" i="10" s="1"/>
  <c r="D155" i="10" s="1"/>
  <c r="M9634" i="4"/>
  <c r="L9634" i="4"/>
  <c r="K9634" i="4"/>
  <c r="B154" i="10" s="1"/>
  <c r="D154" i="10" s="1"/>
  <c r="M9633" i="4"/>
  <c r="L9633" i="4"/>
  <c r="K9633" i="4"/>
  <c r="B153" i="10" s="1"/>
  <c r="D153" i="10" s="1"/>
  <c r="M9632" i="4"/>
  <c r="L9632" i="4"/>
  <c r="K9632" i="4"/>
  <c r="B152" i="10" s="1"/>
  <c r="D152" i="10" s="1"/>
  <c r="M9631" i="4"/>
  <c r="L9631" i="4"/>
  <c r="K9631" i="4"/>
  <c r="B151" i="10" s="1"/>
  <c r="D151" i="10" s="1"/>
  <c r="M9630" i="4"/>
  <c r="L9630" i="4"/>
  <c r="K9630" i="4"/>
  <c r="B150" i="10" s="1"/>
  <c r="D150" i="10" s="1"/>
  <c r="M9629" i="4"/>
  <c r="L9629" i="4"/>
  <c r="K9629" i="4"/>
  <c r="B149" i="10" s="1"/>
  <c r="D149" i="10" s="1"/>
  <c r="M9628" i="4"/>
  <c r="L9628" i="4"/>
  <c r="K9628" i="4"/>
  <c r="B148" i="10" s="1"/>
  <c r="D148" i="10" s="1"/>
  <c r="M9627" i="4"/>
  <c r="L9627" i="4"/>
  <c r="K9627" i="4"/>
  <c r="B147" i="10" s="1"/>
  <c r="D147" i="10" s="1"/>
  <c r="M9626" i="4"/>
  <c r="L9626" i="4"/>
  <c r="K9626" i="4"/>
  <c r="B146" i="10" s="1"/>
  <c r="D146" i="10" s="1"/>
  <c r="M9625" i="4"/>
  <c r="L9625" i="4"/>
  <c r="K9625" i="4"/>
  <c r="B145" i="10" s="1"/>
  <c r="D145" i="10" s="1"/>
  <c r="M9624" i="4"/>
  <c r="L9624" i="4"/>
  <c r="K9624" i="4"/>
  <c r="B144" i="10" s="1"/>
  <c r="D144" i="10" s="1"/>
  <c r="M9623" i="4"/>
  <c r="L9623" i="4"/>
  <c r="K9623" i="4"/>
  <c r="B143" i="10" s="1"/>
  <c r="D143" i="10" s="1"/>
  <c r="M9622" i="4"/>
  <c r="L9622" i="4"/>
  <c r="K9622" i="4"/>
  <c r="B142" i="10" s="1"/>
  <c r="D142" i="10" s="1"/>
  <c r="M9621" i="4"/>
  <c r="L9621" i="4"/>
  <c r="K9621" i="4"/>
  <c r="B141" i="10" s="1"/>
  <c r="D141" i="10" s="1"/>
  <c r="M9620" i="4"/>
  <c r="L9620" i="4"/>
  <c r="K9620" i="4"/>
  <c r="B140" i="10" s="1"/>
  <c r="D140" i="10" s="1"/>
  <c r="M9619" i="4"/>
  <c r="L9619" i="4"/>
  <c r="K9619" i="4"/>
  <c r="B139" i="10" s="1"/>
  <c r="D139" i="10" s="1"/>
  <c r="M9618" i="4"/>
  <c r="L9618" i="4"/>
  <c r="K9618" i="4"/>
  <c r="B138" i="10" s="1"/>
  <c r="D138" i="10" s="1"/>
  <c r="M9617" i="4"/>
  <c r="L9617" i="4"/>
  <c r="K9617" i="4"/>
  <c r="B137" i="10" s="1"/>
  <c r="D137" i="10" s="1"/>
  <c r="M9616" i="4"/>
  <c r="L9616" i="4"/>
  <c r="K9616" i="4"/>
  <c r="B136" i="10" s="1"/>
  <c r="D136" i="10" s="1"/>
  <c r="M9615" i="4"/>
  <c r="L9615" i="4"/>
  <c r="K9615" i="4"/>
  <c r="B135" i="10" s="1"/>
  <c r="D135" i="10" s="1"/>
  <c r="M9614" i="4"/>
  <c r="L9614" i="4"/>
  <c r="K9614" i="4"/>
  <c r="B134" i="10" s="1"/>
  <c r="D134" i="10" s="1"/>
  <c r="M9613" i="4"/>
  <c r="L9613" i="4"/>
  <c r="K9613" i="4"/>
  <c r="B133" i="10" s="1"/>
  <c r="D133" i="10" s="1"/>
  <c r="M9612" i="4"/>
  <c r="L9612" i="4"/>
  <c r="K9612" i="4"/>
  <c r="B132" i="10" s="1"/>
  <c r="D132" i="10" s="1"/>
  <c r="M9611" i="4"/>
  <c r="L9611" i="4"/>
  <c r="K9611" i="4"/>
  <c r="B131" i="10" s="1"/>
  <c r="D131" i="10" s="1"/>
  <c r="M9610" i="4"/>
  <c r="L9610" i="4"/>
  <c r="K9610" i="4"/>
  <c r="B130" i="10" s="1"/>
  <c r="D130" i="10" s="1"/>
  <c r="M9609" i="4"/>
  <c r="L9609" i="4"/>
  <c r="K9609" i="4"/>
  <c r="B129" i="10" s="1"/>
  <c r="D129" i="10" s="1"/>
  <c r="M9608" i="4"/>
  <c r="L9608" i="4"/>
  <c r="K9608" i="4"/>
  <c r="B128" i="10" s="1"/>
  <c r="D128" i="10" s="1"/>
  <c r="M9607" i="4"/>
  <c r="L9607" i="4"/>
  <c r="K9607" i="4"/>
  <c r="B127" i="10" s="1"/>
  <c r="D127" i="10" s="1"/>
  <c r="M9606" i="4"/>
  <c r="L9606" i="4"/>
  <c r="K9606" i="4"/>
  <c r="B126" i="10" s="1"/>
  <c r="D126" i="10" s="1"/>
  <c r="M9605" i="4"/>
  <c r="L9605" i="4"/>
  <c r="K9605" i="4"/>
  <c r="B125" i="10" s="1"/>
  <c r="D125" i="10" s="1"/>
  <c r="M9604" i="4"/>
  <c r="L9604" i="4"/>
  <c r="K9604" i="4"/>
  <c r="B124" i="10" s="1"/>
  <c r="D124" i="10" s="1"/>
  <c r="M9603" i="4"/>
  <c r="L9603" i="4"/>
  <c r="K9603" i="4"/>
  <c r="B123" i="10" s="1"/>
  <c r="D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M9350" i="4"/>
  <c r="L9350" i="4"/>
  <c r="K9350" i="4"/>
  <c r="B225" i="3" s="1"/>
  <c r="M9349" i="4"/>
  <c r="L9349" i="4"/>
  <c r="K9349" i="4"/>
  <c r="B224" i="3" s="1"/>
  <c r="M9348" i="4"/>
  <c r="L9348" i="4"/>
  <c r="K9348" i="4"/>
  <c r="B223" i="3" s="1"/>
  <c r="M9347" i="4"/>
  <c r="L9347" i="4"/>
  <c r="K9347" i="4"/>
  <c r="B222" i="3" s="1"/>
  <c r="M9346" i="4"/>
  <c r="L9346" i="4"/>
  <c r="K9346" i="4"/>
  <c r="B221" i="3" s="1"/>
  <c r="M9345" i="4"/>
  <c r="L9345" i="4"/>
  <c r="K9345" i="4"/>
  <c r="B220" i="3" s="1"/>
  <c r="M9344" i="4"/>
  <c r="L9344" i="4"/>
  <c r="K9344" i="4"/>
  <c r="B219" i="3" s="1"/>
  <c r="M9343" i="4"/>
  <c r="L9343" i="4"/>
  <c r="K9343" i="4"/>
  <c r="B218" i="3" s="1"/>
  <c r="M9342" i="4"/>
  <c r="L9342" i="4"/>
  <c r="K9342" i="4"/>
  <c r="B217" i="3" s="1"/>
  <c r="M9341" i="4"/>
  <c r="L9341" i="4"/>
  <c r="K9341" i="4"/>
  <c r="B216" i="3" s="1"/>
  <c r="M9340" i="4"/>
  <c r="L9340" i="4"/>
  <c r="K9340" i="4"/>
  <c r="B215" i="3" s="1"/>
  <c r="M9339" i="4"/>
  <c r="L9339" i="4"/>
  <c r="K9339" i="4"/>
  <c r="B214" i="3" s="1"/>
  <c r="M9338" i="4"/>
  <c r="L9338" i="4"/>
  <c r="K9338" i="4"/>
  <c r="B213" i="3" s="1"/>
  <c r="M9337" i="4"/>
  <c r="L9337" i="4"/>
  <c r="K9337" i="4"/>
  <c r="B212" i="3" s="1"/>
  <c r="M9336" i="4"/>
  <c r="L9336" i="4"/>
  <c r="K9336" i="4"/>
  <c r="B211" i="3" s="1"/>
  <c r="M9335" i="4"/>
  <c r="L9335" i="4"/>
  <c r="K9335" i="4"/>
  <c r="B210" i="3" s="1"/>
  <c r="M9334" i="4"/>
  <c r="L9334" i="4"/>
  <c r="K9334" i="4"/>
  <c r="B209" i="3" s="1"/>
  <c r="M9333" i="4"/>
  <c r="L9333" i="4"/>
  <c r="K9333" i="4"/>
  <c r="B208" i="3" s="1"/>
  <c r="M9332" i="4"/>
  <c r="L9332" i="4"/>
  <c r="K9332" i="4"/>
  <c r="B207" i="3" s="1"/>
  <c r="M9331" i="4"/>
  <c r="L9331" i="4"/>
  <c r="K9331" i="4"/>
  <c r="B206" i="3" s="1"/>
  <c r="M9330" i="4"/>
  <c r="L9330" i="4"/>
  <c r="K9330" i="4"/>
  <c r="B205" i="3" s="1"/>
  <c r="M9329" i="4"/>
  <c r="L9329" i="4"/>
  <c r="K9329" i="4"/>
  <c r="B204" i="3" s="1"/>
  <c r="M9328" i="4"/>
  <c r="L9328" i="4"/>
  <c r="K9328" i="4"/>
  <c r="B203" i="3" s="1"/>
  <c r="M9327" i="4"/>
  <c r="L9327" i="4"/>
  <c r="K9327" i="4"/>
  <c r="B202" i="3" s="1"/>
  <c r="M9326" i="4"/>
  <c r="L9326" i="4"/>
  <c r="K9326" i="4"/>
  <c r="B201" i="3" s="1"/>
  <c r="M9325" i="4"/>
  <c r="L9325" i="4"/>
  <c r="K9325" i="4"/>
  <c r="B200" i="3" s="1"/>
  <c r="M9324" i="4"/>
  <c r="L9324" i="4"/>
  <c r="K9324" i="4"/>
  <c r="B199" i="3" s="1"/>
  <c r="M9323" i="4"/>
  <c r="L9323" i="4"/>
  <c r="K9323" i="4"/>
  <c r="B198" i="3" s="1"/>
  <c r="M9322" i="4"/>
  <c r="L9322" i="4"/>
  <c r="K9322" i="4"/>
  <c r="B197" i="3" s="1"/>
  <c r="M9321" i="4"/>
  <c r="L9321" i="4"/>
  <c r="K9321" i="4"/>
  <c r="B196" i="3" s="1"/>
  <c r="M9320" i="4"/>
  <c r="L9320" i="4"/>
  <c r="K9320" i="4"/>
  <c r="B195" i="3" s="1"/>
  <c r="M9319" i="4"/>
  <c r="L9319" i="4"/>
  <c r="K9319" i="4"/>
  <c r="B194" i="3" s="1"/>
  <c r="M9318" i="4"/>
  <c r="L9318" i="4"/>
  <c r="K9318" i="4"/>
  <c r="B193" i="3" s="1"/>
  <c r="M9317" i="4"/>
  <c r="L9317" i="4"/>
  <c r="K9317" i="4"/>
  <c r="B192" i="3" s="1"/>
  <c r="M9316" i="4"/>
  <c r="L9316" i="4"/>
  <c r="K9316" i="4"/>
  <c r="B191" i="3" s="1"/>
  <c r="M9315" i="4"/>
  <c r="L9315" i="4"/>
  <c r="K9315" i="4"/>
  <c r="B190" i="3" s="1"/>
  <c r="M9314" i="4"/>
  <c r="L9314" i="4"/>
  <c r="K9314" i="4"/>
  <c r="B189" i="3" s="1"/>
  <c r="M9313" i="4"/>
  <c r="L9313" i="4"/>
  <c r="K9313" i="4"/>
  <c r="B188" i="3" s="1"/>
  <c r="M9312" i="4"/>
  <c r="L9312" i="4"/>
  <c r="K9312" i="4"/>
  <c r="B187" i="3" s="1"/>
  <c r="M9311" i="4"/>
  <c r="L9311" i="4"/>
  <c r="K9311" i="4"/>
  <c r="B186" i="3" s="1"/>
  <c r="M9310" i="4"/>
  <c r="L9310" i="4"/>
  <c r="K9310" i="4"/>
  <c r="B185" i="3" s="1"/>
  <c r="M9309" i="4"/>
  <c r="L9309" i="4"/>
  <c r="K9309" i="4"/>
  <c r="B184" i="3" s="1"/>
  <c r="M9308" i="4"/>
  <c r="L9308" i="4"/>
  <c r="K9308" i="4"/>
  <c r="B183" i="3" s="1"/>
  <c r="M9307" i="4"/>
  <c r="L9307" i="4"/>
  <c r="K9307" i="4"/>
  <c r="B182" i="3" s="1"/>
  <c r="M9306" i="4"/>
  <c r="L9306" i="4"/>
  <c r="K9306" i="4"/>
  <c r="B181" i="3" s="1"/>
  <c r="M9305" i="4"/>
  <c r="L9305" i="4"/>
  <c r="K9305" i="4"/>
  <c r="B180" i="3" s="1"/>
  <c r="M9304" i="4"/>
  <c r="L9304" i="4"/>
  <c r="K9304" i="4"/>
  <c r="B179" i="3" s="1"/>
  <c r="M9303" i="4"/>
  <c r="L9303" i="4"/>
  <c r="K9303" i="4"/>
  <c r="B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D225" i="12" s="1"/>
  <c r="M7500" i="4"/>
  <c r="L7500" i="4"/>
  <c r="K7500" i="4"/>
  <c r="B224" i="12" s="1"/>
  <c r="D224" i="12" s="1"/>
  <c r="M7499" i="4"/>
  <c r="L7499" i="4"/>
  <c r="K7499" i="4"/>
  <c r="B223" i="12" s="1"/>
  <c r="D223" i="12" s="1"/>
  <c r="M7498" i="4"/>
  <c r="L7498" i="4"/>
  <c r="K7498" i="4"/>
  <c r="B222" i="12" s="1"/>
  <c r="D222" i="12" s="1"/>
  <c r="M7497" i="4"/>
  <c r="L7497" i="4"/>
  <c r="K7497" i="4"/>
  <c r="B221" i="12" s="1"/>
  <c r="D221" i="12" s="1"/>
  <c r="M7496" i="4"/>
  <c r="L7496" i="4"/>
  <c r="K7496" i="4"/>
  <c r="B220" i="12" s="1"/>
  <c r="D220" i="12" s="1"/>
  <c r="M7495" i="4"/>
  <c r="L7495" i="4"/>
  <c r="K7495" i="4"/>
  <c r="B219" i="12" s="1"/>
  <c r="D219" i="12" s="1"/>
  <c r="M7494" i="4"/>
  <c r="L7494" i="4"/>
  <c r="K7494" i="4"/>
  <c r="B218" i="12" s="1"/>
  <c r="D218" i="12" s="1"/>
  <c r="M7493" i="4"/>
  <c r="L7493" i="4"/>
  <c r="K7493" i="4"/>
  <c r="B217" i="12" s="1"/>
  <c r="D217" i="12" s="1"/>
  <c r="M7492" i="4"/>
  <c r="L7492" i="4"/>
  <c r="K7492" i="4"/>
  <c r="B216" i="12" s="1"/>
  <c r="D216" i="12" s="1"/>
  <c r="M7491" i="4"/>
  <c r="L7491" i="4"/>
  <c r="K7491" i="4"/>
  <c r="B215" i="12" s="1"/>
  <c r="D215" i="12" s="1"/>
  <c r="M7490" i="4"/>
  <c r="L7490" i="4"/>
  <c r="K7490" i="4"/>
  <c r="B214" i="12" s="1"/>
  <c r="D214" i="12" s="1"/>
  <c r="M7489" i="4"/>
  <c r="L7489" i="4"/>
  <c r="K7489" i="4"/>
  <c r="B213" i="12" s="1"/>
  <c r="D213" i="12" s="1"/>
  <c r="M7488" i="4"/>
  <c r="L7488" i="4"/>
  <c r="K7488" i="4"/>
  <c r="B212" i="12" s="1"/>
  <c r="D212" i="12" s="1"/>
  <c r="M7487" i="4"/>
  <c r="L7487" i="4"/>
  <c r="K7487" i="4"/>
  <c r="B211" i="12" s="1"/>
  <c r="D211" i="12" s="1"/>
  <c r="M7486" i="4"/>
  <c r="L7486" i="4"/>
  <c r="K7486" i="4"/>
  <c r="B210" i="12" s="1"/>
  <c r="D210" i="12" s="1"/>
  <c r="M7485" i="4"/>
  <c r="L7485" i="4"/>
  <c r="K7485" i="4"/>
  <c r="B209" i="12" s="1"/>
  <c r="D209" i="12" s="1"/>
  <c r="M7484" i="4"/>
  <c r="L7484" i="4"/>
  <c r="K7484" i="4"/>
  <c r="B208" i="12" s="1"/>
  <c r="D208" i="12" s="1"/>
  <c r="M7483" i="4"/>
  <c r="L7483" i="4"/>
  <c r="K7483" i="4"/>
  <c r="B207" i="12" s="1"/>
  <c r="D207" i="12" s="1"/>
  <c r="M7482" i="4"/>
  <c r="L7482" i="4"/>
  <c r="K7482" i="4"/>
  <c r="B206" i="12" s="1"/>
  <c r="D206" i="12" s="1"/>
  <c r="M7481" i="4"/>
  <c r="L7481" i="4"/>
  <c r="K7481" i="4"/>
  <c r="B205" i="12" s="1"/>
  <c r="D205" i="12" s="1"/>
  <c r="M7480" i="4"/>
  <c r="L7480" i="4"/>
  <c r="K7480" i="4"/>
  <c r="B204" i="12" s="1"/>
  <c r="D204" i="12" s="1"/>
  <c r="M7479" i="4"/>
  <c r="L7479" i="4"/>
  <c r="K7479" i="4"/>
  <c r="B203" i="12" s="1"/>
  <c r="D203" i="12" s="1"/>
  <c r="M7478" i="4"/>
  <c r="L7478" i="4"/>
  <c r="K7478" i="4"/>
  <c r="B202" i="12" s="1"/>
  <c r="D202" i="12" s="1"/>
  <c r="M7477" i="4"/>
  <c r="L7477" i="4"/>
  <c r="K7477" i="4"/>
  <c r="B201" i="12" s="1"/>
  <c r="D201" i="12" s="1"/>
  <c r="M7476" i="4"/>
  <c r="L7476" i="4"/>
  <c r="K7476" i="4"/>
  <c r="B200" i="12" s="1"/>
  <c r="D200" i="12" s="1"/>
  <c r="M7475" i="4"/>
  <c r="L7475" i="4"/>
  <c r="K7475" i="4"/>
  <c r="B199" i="12" s="1"/>
  <c r="D199" i="12" s="1"/>
  <c r="M7474" i="4"/>
  <c r="L7474" i="4"/>
  <c r="K7474" i="4"/>
  <c r="B198" i="12" s="1"/>
  <c r="D198" i="12" s="1"/>
  <c r="M7473" i="4"/>
  <c r="L7473" i="4"/>
  <c r="K7473" i="4"/>
  <c r="B197" i="12" s="1"/>
  <c r="D197" i="12" s="1"/>
  <c r="M7472" i="4"/>
  <c r="L7472" i="4"/>
  <c r="K7472" i="4"/>
  <c r="B196" i="12" s="1"/>
  <c r="D196" i="12" s="1"/>
  <c r="M7471" i="4"/>
  <c r="L7471" i="4"/>
  <c r="K7471" i="4"/>
  <c r="B195" i="12" s="1"/>
  <c r="D195" i="12" s="1"/>
  <c r="M7470" i="4"/>
  <c r="L7470" i="4"/>
  <c r="K7470" i="4"/>
  <c r="B194" i="12" s="1"/>
  <c r="D194" i="12" s="1"/>
  <c r="M7469" i="4"/>
  <c r="L7469" i="4"/>
  <c r="K7469" i="4"/>
  <c r="B193" i="12" s="1"/>
  <c r="D193" i="12" s="1"/>
  <c r="M7468" i="4"/>
  <c r="L7468" i="4"/>
  <c r="K7468" i="4"/>
  <c r="B192" i="12" s="1"/>
  <c r="D192" i="12" s="1"/>
  <c r="M7467" i="4"/>
  <c r="L7467" i="4"/>
  <c r="K7467" i="4"/>
  <c r="B191" i="12" s="1"/>
  <c r="D191" i="12" s="1"/>
  <c r="M7466" i="4"/>
  <c r="L7466" i="4"/>
  <c r="K7466" i="4"/>
  <c r="B190" i="12" s="1"/>
  <c r="D190" i="12" s="1"/>
  <c r="M7465" i="4"/>
  <c r="L7465" i="4"/>
  <c r="K7465" i="4"/>
  <c r="B189" i="12" s="1"/>
  <c r="D189" i="12" s="1"/>
  <c r="M7464" i="4"/>
  <c r="L7464" i="4"/>
  <c r="K7464" i="4"/>
  <c r="B188" i="12" s="1"/>
  <c r="D188" i="12" s="1"/>
  <c r="M7463" i="4"/>
  <c r="L7463" i="4"/>
  <c r="K7463" i="4"/>
  <c r="B187" i="12" s="1"/>
  <c r="D187" i="12" s="1"/>
  <c r="M7462" i="4"/>
  <c r="L7462" i="4"/>
  <c r="K7462" i="4"/>
  <c r="B186" i="12" s="1"/>
  <c r="D186" i="12" s="1"/>
  <c r="M7461" i="4"/>
  <c r="L7461" i="4"/>
  <c r="K7461" i="4"/>
  <c r="B185" i="12" s="1"/>
  <c r="D185" i="12" s="1"/>
  <c r="M7460" i="4"/>
  <c r="L7460" i="4"/>
  <c r="K7460" i="4"/>
  <c r="B184" i="12" s="1"/>
  <c r="D184" i="12" s="1"/>
  <c r="M7459" i="4"/>
  <c r="L7459" i="4"/>
  <c r="K7459" i="4"/>
  <c r="B183" i="12" s="1"/>
  <c r="D183" i="12" s="1"/>
  <c r="M7458" i="4"/>
  <c r="L7458" i="4"/>
  <c r="K7458" i="4"/>
  <c r="B182" i="12" s="1"/>
  <c r="D182" i="12" s="1"/>
  <c r="M7457" i="4"/>
  <c r="L7457" i="4"/>
  <c r="K7457" i="4"/>
  <c r="B181" i="12" s="1"/>
  <c r="D181" i="12" s="1"/>
  <c r="M7456" i="4"/>
  <c r="L7456" i="4"/>
  <c r="K7456" i="4"/>
  <c r="B180" i="12" s="1"/>
  <c r="D180" i="12" s="1"/>
  <c r="M7455" i="4"/>
  <c r="L7455" i="4"/>
  <c r="K7455" i="4"/>
  <c r="B179" i="12" s="1"/>
  <c r="D179" i="12" s="1"/>
  <c r="M7454" i="4"/>
  <c r="L7454" i="4"/>
  <c r="K7454" i="4"/>
  <c r="B178" i="12" s="1"/>
  <c r="D178" i="12" s="1"/>
  <c r="M7453" i="4"/>
  <c r="L7453" i="4"/>
  <c r="K7453" i="4"/>
  <c r="B177" i="12" s="1"/>
  <c r="D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D225" i="10" s="1"/>
  <c r="M7400" i="4"/>
  <c r="L7400" i="4"/>
  <c r="K7400" i="4"/>
  <c r="B224" i="10" s="1"/>
  <c r="D224" i="10" s="1"/>
  <c r="M7399" i="4"/>
  <c r="L7399" i="4"/>
  <c r="K7399" i="4"/>
  <c r="B223" i="10" s="1"/>
  <c r="D223" i="10" s="1"/>
  <c r="M7398" i="4"/>
  <c r="L7398" i="4"/>
  <c r="K7398" i="4"/>
  <c r="B222" i="10" s="1"/>
  <c r="D222" i="10" s="1"/>
  <c r="M7397" i="4"/>
  <c r="L7397" i="4"/>
  <c r="K7397" i="4"/>
  <c r="B221" i="10" s="1"/>
  <c r="D221" i="10" s="1"/>
  <c r="M7396" i="4"/>
  <c r="L7396" i="4"/>
  <c r="K7396" i="4"/>
  <c r="B220" i="10" s="1"/>
  <c r="D220" i="10" s="1"/>
  <c r="M7395" i="4"/>
  <c r="L7395" i="4"/>
  <c r="K7395" i="4"/>
  <c r="B219" i="10" s="1"/>
  <c r="D219" i="10" s="1"/>
  <c r="M7394" i="4"/>
  <c r="L7394" i="4"/>
  <c r="K7394" i="4"/>
  <c r="B218" i="10" s="1"/>
  <c r="D218" i="10" s="1"/>
  <c r="M7393" i="4"/>
  <c r="L7393" i="4"/>
  <c r="K7393" i="4"/>
  <c r="B217" i="10" s="1"/>
  <c r="D217" i="10" s="1"/>
  <c r="M7392" i="4"/>
  <c r="L7392" i="4"/>
  <c r="K7392" i="4"/>
  <c r="B216" i="10" s="1"/>
  <c r="D216" i="10" s="1"/>
  <c r="M7391" i="4"/>
  <c r="L7391" i="4"/>
  <c r="K7391" i="4"/>
  <c r="B215" i="10" s="1"/>
  <c r="D215" i="10" s="1"/>
  <c r="M7390" i="4"/>
  <c r="L7390" i="4"/>
  <c r="K7390" i="4"/>
  <c r="B214" i="10" s="1"/>
  <c r="D214" i="10" s="1"/>
  <c r="M7389" i="4"/>
  <c r="L7389" i="4"/>
  <c r="K7389" i="4"/>
  <c r="B213" i="10" s="1"/>
  <c r="D213" i="10" s="1"/>
  <c r="M7388" i="4"/>
  <c r="L7388" i="4"/>
  <c r="K7388" i="4"/>
  <c r="B212" i="10" s="1"/>
  <c r="D212" i="10" s="1"/>
  <c r="M7387" i="4"/>
  <c r="L7387" i="4"/>
  <c r="K7387" i="4"/>
  <c r="B211" i="10" s="1"/>
  <c r="D211" i="10" s="1"/>
  <c r="M7386" i="4"/>
  <c r="L7386" i="4"/>
  <c r="K7386" i="4"/>
  <c r="B210" i="10" s="1"/>
  <c r="D210" i="10" s="1"/>
  <c r="M7385" i="4"/>
  <c r="L7385" i="4"/>
  <c r="K7385" i="4"/>
  <c r="B209" i="10" s="1"/>
  <c r="D209" i="10" s="1"/>
  <c r="M7384" i="4"/>
  <c r="L7384" i="4"/>
  <c r="K7384" i="4"/>
  <c r="B208" i="10" s="1"/>
  <c r="D208" i="10" s="1"/>
  <c r="M7383" i="4"/>
  <c r="L7383" i="4"/>
  <c r="K7383" i="4"/>
  <c r="B207" i="10" s="1"/>
  <c r="D207" i="10" s="1"/>
  <c r="M7382" i="4"/>
  <c r="L7382" i="4"/>
  <c r="K7382" i="4"/>
  <c r="B206" i="10" s="1"/>
  <c r="D206" i="10" s="1"/>
  <c r="M7381" i="4"/>
  <c r="L7381" i="4"/>
  <c r="K7381" i="4"/>
  <c r="B205" i="10" s="1"/>
  <c r="D205" i="10" s="1"/>
  <c r="M7380" i="4"/>
  <c r="L7380" i="4"/>
  <c r="K7380" i="4"/>
  <c r="B204" i="10" s="1"/>
  <c r="D204" i="10" s="1"/>
  <c r="M7379" i="4"/>
  <c r="L7379" i="4"/>
  <c r="K7379" i="4"/>
  <c r="B203" i="10" s="1"/>
  <c r="D203" i="10" s="1"/>
  <c r="M7378" i="4"/>
  <c r="L7378" i="4"/>
  <c r="K7378" i="4"/>
  <c r="B202" i="10" s="1"/>
  <c r="D202" i="10" s="1"/>
  <c r="M7377" i="4"/>
  <c r="L7377" i="4"/>
  <c r="K7377" i="4"/>
  <c r="B201" i="10" s="1"/>
  <c r="D201" i="10" s="1"/>
  <c r="M7376" i="4"/>
  <c r="L7376" i="4"/>
  <c r="K7376" i="4"/>
  <c r="B200" i="10" s="1"/>
  <c r="D200" i="10" s="1"/>
  <c r="M7375" i="4"/>
  <c r="L7375" i="4"/>
  <c r="K7375" i="4"/>
  <c r="B199" i="10" s="1"/>
  <c r="D199" i="10" s="1"/>
  <c r="M7374" i="4"/>
  <c r="L7374" i="4"/>
  <c r="K7374" i="4"/>
  <c r="B198" i="10" s="1"/>
  <c r="D198" i="10" s="1"/>
  <c r="M7373" i="4"/>
  <c r="L7373" i="4"/>
  <c r="K7373" i="4"/>
  <c r="B197" i="10" s="1"/>
  <c r="D197" i="10" s="1"/>
  <c r="M7372" i="4"/>
  <c r="L7372" i="4"/>
  <c r="K7372" i="4"/>
  <c r="B196" i="10" s="1"/>
  <c r="D196" i="10" s="1"/>
  <c r="M7371" i="4"/>
  <c r="L7371" i="4"/>
  <c r="K7371" i="4"/>
  <c r="B195" i="10" s="1"/>
  <c r="D195" i="10" s="1"/>
  <c r="M7370" i="4"/>
  <c r="L7370" i="4"/>
  <c r="K7370" i="4"/>
  <c r="B194" i="10" s="1"/>
  <c r="D194" i="10" s="1"/>
  <c r="M7369" i="4"/>
  <c r="L7369" i="4"/>
  <c r="K7369" i="4"/>
  <c r="B193" i="10" s="1"/>
  <c r="D193" i="10" s="1"/>
  <c r="M7368" i="4"/>
  <c r="L7368" i="4"/>
  <c r="K7368" i="4"/>
  <c r="B192" i="10" s="1"/>
  <c r="D192" i="10" s="1"/>
  <c r="M7367" i="4"/>
  <c r="L7367" i="4"/>
  <c r="K7367" i="4"/>
  <c r="B191" i="10" s="1"/>
  <c r="D191" i="10" s="1"/>
  <c r="M7366" i="4"/>
  <c r="L7366" i="4"/>
  <c r="K7366" i="4"/>
  <c r="B190" i="10" s="1"/>
  <c r="D190" i="10" s="1"/>
  <c r="M7365" i="4"/>
  <c r="L7365" i="4"/>
  <c r="K7365" i="4"/>
  <c r="B189" i="10" s="1"/>
  <c r="D189" i="10" s="1"/>
  <c r="M7364" i="4"/>
  <c r="L7364" i="4"/>
  <c r="K7364" i="4"/>
  <c r="B188" i="10" s="1"/>
  <c r="D188" i="10" s="1"/>
  <c r="M7363" i="4"/>
  <c r="L7363" i="4"/>
  <c r="K7363" i="4"/>
  <c r="B187" i="10" s="1"/>
  <c r="D187" i="10" s="1"/>
  <c r="M7362" i="4"/>
  <c r="L7362" i="4"/>
  <c r="K7362" i="4"/>
  <c r="B186" i="10" s="1"/>
  <c r="D186" i="10" s="1"/>
  <c r="M7361" i="4"/>
  <c r="L7361" i="4"/>
  <c r="K7361" i="4"/>
  <c r="B185" i="10" s="1"/>
  <c r="D185" i="10" s="1"/>
  <c r="M7360" i="4"/>
  <c r="L7360" i="4"/>
  <c r="K7360" i="4"/>
  <c r="B184" i="10" s="1"/>
  <c r="D184" i="10" s="1"/>
  <c r="M7359" i="4"/>
  <c r="L7359" i="4"/>
  <c r="K7359" i="4"/>
  <c r="B183" i="10" s="1"/>
  <c r="D183" i="10" s="1"/>
  <c r="M7358" i="4"/>
  <c r="L7358" i="4"/>
  <c r="K7358" i="4"/>
  <c r="B182" i="10" s="1"/>
  <c r="D182" i="10" s="1"/>
  <c r="M7357" i="4"/>
  <c r="L7357" i="4"/>
  <c r="K7357" i="4"/>
  <c r="B181" i="10" s="1"/>
  <c r="D181" i="10" s="1"/>
  <c r="M7356" i="4"/>
  <c r="L7356" i="4"/>
  <c r="K7356" i="4"/>
  <c r="B180" i="10" s="1"/>
  <c r="D180" i="10" s="1"/>
  <c r="M7355" i="4"/>
  <c r="L7355" i="4"/>
  <c r="K7355" i="4"/>
  <c r="B179" i="10" s="1"/>
  <c r="D179" i="10" s="1"/>
  <c r="M7354" i="4"/>
  <c r="L7354" i="4"/>
  <c r="K7354" i="4"/>
  <c r="B178" i="10" s="1"/>
  <c r="D178" i="10" s="1"/>
  <c r="M7353" i="4"/>
  <c r="L7353" i="4"/>
  <c r="K7353" i="4"/>
  <c r="B177" i="10" s="1"/>
  <c r="D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M7100" i="4"/>
  <c r="L7100" i="4"/>
  <c r="K7100" i="4"/>
  <c r="B279" i="3" s="1"/>
  <c r="M7099" i="4"/>
  <c r="L7099" i="4"/>
  <c r="K7099" i="4"/>
  <c r="B278" i="3" s="1"/>
  <c r="M7098" i="4"/>
  <c r="L7098" i="4"/>
  <c r="K7098" i="4"/>
  <c r="B277" i="3" s="1"/>
  <c r="M7097" i="4"/>
  <c r="L7097" i="4"/>
  <c r="K7097" i="4"/>
  <c r="B276" i="3" s="1"/>
  <c r="M7096" i="4"/>
  <c r="L7096" i="4"/>
  <c r="K7096" i="4"/>
  <c r="B275" i="3" s="1"/>
  <c r="M7095" i="4"/>
  <c r="L7095" i="4"/>
  <c r="K7095" i="4"/>
  <c r="B274" i="3" s="1"/>
  <c r="M7094" i="4"/>
  <c r="L7094" i="4"/>
  <c r="K7094" i="4"/>
  <c r="B273" i="3" s="1"/>
  <c r="M7093" i="4"/>
  <c r="L7093" i="4"/>
  <c r="K7093" i="4"/>
  <c r="B272" i="3" s="1"/>
  <c r="M7092" i="4"/>
  <c r="L7092" i="4"/>
  <c r="K7092" i="4"/>
  <c r="B271" i="3" s="1"/>
  <c r="M7091" i="4"/>
  <c r="L7091" i="4"/>
  <c r="K7091" i="4"/>
  <c r="B270" i="3" s="1"/>
  <c r="M7090" i="4"/>
  <c r="L7090" i="4"/>
  <c r="K7090" i="4"/>
  <c r="B269" i="3" s="1"/>
  <c r="M7089" i="4"/>
  <c r="L7089" i="4"/>
  <c r="K7089" i="4"/>
  <c r="B268" i="3" s="1"/>
  <c r="M7088" i="4"/>
  <c r="L7088" i="4"/>
  <c r="K7088" i="4"/>
  <c r="B267" i="3" s="1"/>
  <c r="M7087" i="4"/>
  <c r="L7087" i="4"/>
  <c r="K7087" i="4"/>
  <c r="B266" i="3" s="1"/>
  <c r="M7086" i="4"/>
  <c r="L7086" i="4"/>
  <c r="K7086" i="4"/>
  <c r="B265" i="3" s="1"/>
  <c r="M7085" i="4"/>
  <c r="L7085" i="4"/>
  <c r="K7085" i="4"/>
  <c r="B264" i="3" s="1"/>
  <c r="M7084" i="4"/>
  <c r="L7084" i="4"/>
  <c r="K7084" i="4"/>
  <c r="B263" i="3" s="1"/>
  <c r="M7083" i="4"/>
  <c r="L7083" i="4"/>
  <c r="K7083" i="4"/>
  <c r="B262" i="3" s="1"/>
  <c r="M7082" i="4"/>
  <c r="L7082" i="4"/>
  <c r="K7082" i="4"/>
  <c r="B261" i="3" s="1"/>
  <c r="M7081" i="4"/>
  <c r="L7081" i="4"/>
  <c r="K7081" i="4"/>
  <c r="B260" i="3" s="1"/>
  <c r="M7080" i="4"/>
  <c r="L7080" i="4"/>
  <c r="K7080" i="4"/>
  <c r="B259" i="3" s="1"/>
  <c r="M7079" i="4"/>
  <c r="L7079" i="4"/>
  <c r="K7079" i="4"/>
  <c r="B258" i="3" s="1"/>
  <c r="M7078" i="4"/>
  <c r="L7078" i="4"/>
  <c r="K7078" i="4"/>
  <c r="B257" i="3" s="1"/>
  <c r="M7077" i="4"/>
  <c r="L7077" i="4"/>
  <c r="K7077" i="4"/>
  <c r="B256" i="3" s="1"/>
  <c r="M7076" i="4"/>
  <c r="L7076" i="4"/>
  <c r="K7076" i="4"/>
  <c r="B255" i="3" s="1"/>
  <c r="M7075" i="4"/>
  <c r="L7075" i="4"/>
  <c r="K7075" i="4"/>
  <c r="B254" i="3" s="1"/>
  <c r="M7074" i="4"/>
  <c r="L7074" i="4"/>
  <c r="K7074" i="4"/>
  <c r="B253" i="3" s="1"/>
  <c r="M7073" i="4"/>
  <c r="L7073" i="4"/>
  <c r="K7073" i="4"/>
  <c r="B252" i="3" s="1"/>
  <c r="M7072" i="4"/>
  <c r="L7072" i="4"/>
  <c r="K7072" i="4"/>
  <c r="B251" i="3" s="1"/>
  <c r="M7071" i="4"/>
  <c r="L7071" i="4"/>
  <c r="K7071" i="4"/>
  <c r="B250" i="3" s="1"/>
  <c r="M7070" i="4"/>
  <c r="L7070" i="4"/>
  <c r="K7070" i="4"/>
  <c r="B249" i="3" s="1"/>
  <c r="M7069" i="4"/>
  <c r="L7069" i="4"/>
  <c r="K7069" i="4"/>
  <c r="B248" i="3" s="1"/>
  <c r="M7068" i="4"/>
  <c r="L7068" i="4"/>
  <c r="K7068" i="4"/>
  <c r="B247" i="3" s="1"/>
  <c r="M7067" i="4"/>
  <c r="L7067" i="4"/>
  <c r="K7067" i="4"/>
  <c r="B246" i="3" s="1"/>
  <c r="M7066" i="4"/>
  <c r="L7066" i="4"/>
  <c r="K7066" i="4"/>
  <c r="B245" i="3" s="1"/>
  <c r="M7065" i="4"/>
  <c r="L7065" i="4"/>
  <c r="K7065" i="4"/>
  <c r="B244" i="3" s="1"/>
  <c r="M7064" i="4"/>
  <c r="L7064" i="4"/>
  <c r="K7064" i="4"/>
  <c r="B243" i="3" s="1"/>
  <c r="M7063" i="4"/>
  <c r="L7063" i="4"/>
  <c r="K7063" i="4"/>
  <c r="B242" i="3" s="1"/>
  <c r="M7062" i="4"/>
  <c r="L7062" i="4"/>
  <c r="K7062" i="4"/>
  <c r="B241" i="3" s="1"/>
  <c r="M7061" i="4"/>
  <c r="L7061" i="4"/>
  <c r="K7061" i="4"/>
  <c r="B240" i="3" s="1"/>
  <c r="M7060" i="4"/>
  <c r="L7060" i="4"/>
  <c r="K7060" i="4"/>
  <c r="B239" i="3" s="1"/>
  <c r="M7059" i="4"/>
  <c r="L7059" i="4"/>
  <c r="K7059" i="4"/>
  <c r="B238" i="3" s="1"/>
  <c r="M7058" i="4"/>
  <c r="L7058" i="4"/>
  <c r="K7058" i="4"/>
  <c r="B237" i="3" s="1"/>
  <c r="M7057" i="4"/>
  <c r="L7057" i="4"/>
  <c r="K7057" i="4"/>
  <c r="B236" i="3" s="1"/>
  <c r="M7056" i="4"/>
  <c r="L7056" i="4"/>
  <c r="K7056" i="4"/>
  <c r="B235" i="3" s="1"/>
  <c r="M7055" i="4"/>
  <c r="L7055" i="4"/>
  <c r="K7055" i="4"/>
  <c r="B234" i="3" s="1"/>
  <c r="M7054" i="4"/>
  <c r="L7054" i="4"/>
  <c r="K7054" i="4"/>
  <c r="B233" i="3" s="1"/>
  <c r="M7053" i="4"/>
  <c r="L7053" i="4"/>
  <c r="K7053" i="4"/>
  <c r="B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D279" i="12" s="1"/>
  <c r="M4350" i="4"/>
  <c r="L4350" i="4"/>
  <c r="K4350" i="4"/>
  <c r="B278" i="12" s="1"/>
  <c r="D278" i="12" s="1"/>
  <c r="M4349" i="4"/>
  <c r="L4349" i="4"/>
  <c r="K4349" i="4"/>
  <c r="B277" i="12" s="1"/>
  <c r="D277" i="12" s="1"/>
  <c r="M4348" i="4"/>
  <c r="L4348" i="4"/>
  <c r="K4348" i="4"/>
  <c r="B276" i="12" s="1"/>
  <c r="D276" i="12" s="1"/>
  <c r="M4347" i="4"/>
  <c r="L4347" i="4"/>
  <c r="K4347" i="4"/>
  <c r="B275" i="12" s="1"/>
  <c r="D275" i="12" s="1"/>
  <c r="M4346" i="4"/>
  <c r="L4346" i="4"/>
  <c r="K4346" i="4"/>
  <c r="B274" i="12" s="1"/>
  <c r="D274" i="12" s="1"/>
  <c r="M4345" i="4"/>
  <c r="L4345" i="4"/>
  <c r="K4345" i="4"/>
  <c r="B273" i="12" s="1"/>
  <c r="D273" i="12" s="1"/>
  <c r="M4344" i="4"/>
  <c r="L4344" i="4"/>
  <c r="K4344" i="4"/>
  <c r="B272" i="12" s="1"/>
  <c r="D272" i="12" s="1"/>
  <c r="M4343" i="4"/>
  <c r="L4343" i="4"/>
  <c r="K4343" i="4"/>
  <c r="B271" i="12" s="1"/>
  <c r="D271" i="12" s="1"/>
  <c r="M4342" i="4"/>
  <c r="L4342" i="4"/>
  <c r="K4342" i="4"/>
  <c r="B270" i="12" s="1"/>
  <c r="D270" i="12" s="1"/>
  <c r="M4341" i="4"/>
  <c r="L4341" i="4"/>
  <c r="K4341" i="4"/>
  <c r="B269" i="12" s="1"/>
  <c r="D269" i="12" s="1"/>
  <c r="M4340" i="4"/>
  <c r="L4340" i="4"/>
  <c r="K4340" i="4"/>
  <c r="B268" i="12" s="1"/>
  <c r="D268" i="12" s="1"/>
  <c r="M4339" i="4"/>
  <c r="L4339" i="4"/>
  <c r="K4339" i="4"/>
  <c r="B267" i="12" s="1"/>
  <c r="D267" i="12" s="1"/>
  <c r="M4338" i="4"/>
  <c r="L4338" i="4"/>
  <c r="K4338" i="4"/>
  <c r="B266" i="12" s="1"/>
  <c r="D266" i="12" s="1"/>
  <c r="M4337" i="4"/>
  <c r="L4337" i="4"/>
  <c r="K4337" i="4"/>
  <c r="B265" i="12" s="1"/>
  <c r="D265" i="12" s="1"/>
  <c r="M4336" i="4"/>
  <c r="L4336" i="4"/>
  <c r="K4336" i="4"/>
  <c r="B264" i="12" s="1"/>
  <c r="D264" i="12" s="1"/>
  <c r="M4335" i="4"/>
  <c r="L4335" i="4"/>
  <c r="K4335" i="4"/>
  <c r="B263" i="12" s="1"/>
  <c r="D263" i="12" s="1"/>
  <c r="M4334" i="4"/>
  <c r="L4334" i="4"/>
  <c r="K4334" i="4"/>
  <c r="B262" i="12" s="1"/>
  <c r="D262" i="12" s="1"/>
  <c r="M4333" i="4"/>
  <c r="L4333" i="4"/>
  <c r="K4333" i="4"/>
  <c r="B261" i="12" s="1"/>
  <c r="D261" i="12" s="1"/>
  <c r="M4332" i="4"/>
  <c r="L4332" i="4"/>
  <c r="K4332" i="4"/>
  <c r="B260" i="12" s="1"/>
  <c r="D260" i="12" s="1"/>
  <c r="M4331" i="4"/>
  <c r="L4331" i="4"/>
  <c r="K4331" i="4"/>
  <c r="B259" i="12" s="1"/>
  <c r="D259" i="12" s="1"/>
  <c r="M4330" i="4"/>
  <c r="L4330" i="4"/>
  <c r="K4330" i="4"/>
  <c r="B258" i="12" s="1"/>
  <c r="D258" i="12" s="1"/>
  <c r="M4329" i="4"/>
  <c r="L4329" i="4"/>
  <c r="K4329" i="4"/>
  <c r="B257" i="12" s="1"/>
  <c r="D257" i="12" s="1"/>
  <c r="M4328" i="4"/>
  <c r="L4328" i="4"/>
  <c r="K4328" i="4"/>
  <c r="B256" i="12" s="1"/>
  <c r="D256" i="12" s="1"/>
  <c r="M4327" i="4"/>
  <c r="L4327" i="4"/>
  <c r="K4327" i="4"/>
  <c r="B255" i="12" s="1"/>
  <c r="D255" i="12" s="1"/>
  <c r="M4326" i="4"/>
  <c r="L4326" i="4"/>
  <c r="K4326" i="4"/>
  <c r="B254" i="12" s="1"/>
  <c r="D254" i="12" s="1"/>
  <c r="M4325" i="4"/>
  <c r="L4325" i="4"/>
  <c r="K4325" i="4"/>
  <c r="B253" i="12" s="1"/>
  <c r="D253" i="12" s="1"/>
  <c r="M4324" i="4"/>
  <c r="L4324" i="4"/>
  <c r="K4324" i="4"/>
  <c r="B252" i="12" s="1"/>
  <c r="D252" i="12" s="1"/>
  <c r="M4323" i="4"/>
  <c r="L4323" i="4"/>
  <c r="K4323" i="4"/>
  <c r="B251" i="12" s="1"/>
  <c r="D251" i="12" s="1"/>
  <c r="M4322" i="4"/>
  <c r="L4322" i="4"/>
  <c r="K4322" i="4"/>
  <c r="B250" i="12" s="1"/>
  <c r="D250" i="12" s="1"/>
  <c r="M4321" i="4"/>
  <c r="L4321" i="4"/>
  <c r="K4321" i="4"/>
  <c r="B249" i="12" s="1"/>
  <c r="D249" i="12" s="1"/>
  <c r="M4320" i="4"/>
  <c r="L4320" i="4"/>
  <c r="K4320" i="4"/>
  <c r="B248" i="12" s="1"/>
  <c r="D248" i="12" s="1"/>
  <c r="M4319" i="4"/>
  <c r="L4319" i="4"/>
  <c r="K4319" i="4"/>
  <c r="B247" i="12" s="1"/>
  <c r="D247" i="12" s="1"/>
  <c r="M4318" i="4"/>
  <c r="L4318" i="4"/>
  <c r="K4318" i="4"/>
  <c r="B246" i="12" s="1"/>
  <c r="D246" i="12" s="1"/>
  <c r="M4317" i="4"/>
  <c r="L4317" i="4"/>
  <c r="K4317" i="4"/>
  <c r="B245" i="12" s="1"/>
  <c r="D245" i="12" s="1"/>
  <c r="M4316" i="4"/>
  <c r="L4316" i="4"/>
  <c r="K4316" i="4"/>
  <c r="B244" i="12" s="1"/>
  <c r="D244" i="12" s="1"/>
  <c r="M4315" i="4"/>
  <c r="L4315" i="4"/>
  <c r="K4315" i="4"/>
  <c r="B243" i="12" s="1"/>
  <c r="D243" i="12" s="1"/>
  <c r="M4314" i="4"/>
  <c r="L4314" i="4"/>
  <c r="K4314" i="4"/>
  <c r="B242" i="12" s="1"/>
  <c r="D242" i="12" s="1"/>
  <c r="M4313" i="4"/>
  <c r="L4313" i="4"/>
  <c r="K4313" i="4"/>
  <c r="B241" i="12" s="1"/>
  <c r="D241" i="12" s="1"/>
  <c r="M4312" i="4"/>
  <c r="L4312" i="4"/>
  <c r="K4312" i="4"/>
  <c r="B240" i="12" s="1"/>
  <c r="D240" i="12" s="1"/>
  <c r="M4311" i="4"/>
  <c r="L4311" i="4"/>
  <c r="K4311" i="4"/>
  <c r="B239" i="12" s="1"/>
  <c r="D239" i="12" s="1"/>
  <c r="M4310" i="4"/>
  <c r="L4310" i="4"/>
  <c r="K4310" i="4"/>
  <c r="B238" i="12" s="1"/>
  <c r="D238" i="12" s="1"/>
  <c r="M4309" i="4"/>
  <c r="L4309" i="4"/>
  <c r="K4309" i="4"/>
  <c r="B237" i="12" s="1"/>
  <c r="D237" i="12" s="1"/>
  <c r="M4308" i="4"/>
  <c r="L4308" i="4"/>
  <c r="K4308" i="4"/>
  <c r="B236" i="12" s="1"/>
  <c r="D236" i="12" s="1"/>
  <c r="M4307" i="4"/>
  <c r="L4307" i="4"/>
  <c r="K4307" i="4"/>
  <c r="B235" i="12" s="1"/>
  <c r="D235" i="12" s="1"/>
  <c r="M4306" i="4"/>
  <c r="L4306" i="4"/>
  <c r="K4306" i="4"/>
  <c r="B234" i="12" s="1"/>
  <c r="D234" i="12" s="1"/>
  <c r="M4305" i="4"/>
  <c r="L4305" i="4"/>
  <c r="K4305" i="4"/>
  <c r="B233" i="12" s="1"/>
  <c r="D233" i="12" s="1"/>
  <c r="M4304" i="4"/>
  <c r="L4304" i="4"/>
  <c r="K4304" i="4"/>
  <c r="B232" i="12" s="1"/>
  <c r="D232" i="12" s="1"/>
  <c r="M4303" i="4"/>
  <c r="L4303" i="4"/>
  <c r="K4303" i="4"/>
  <c r="B231" i="12" s="1"/>
  <c r="D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D279" i="10" s="1"/>
  <c r="M4250" i="4"/>
  <c r="L4250" i="4"/>
  <c r="K4250" i="4"/>
  <c r="B278" i="10" s="1"/>
  <c r="D278" i="10" s="1"/>
  <c r="M4249" i="4"/>
  <c r="L4249" i="4"/>
  <c r="K4249" i="4"/>
  <c r="B277" i="10" s="1"/>
  <c r="D277" i="10" s="1"/>
  <c r="M4248" i="4"/>
  <c r="L4248" i="4"/>
  <c r="K4248" i="4"/>
  <c r="B276" i="10" s="1"/>
  <c r="D276" i="10" s="1"/>
  <c r="M4247" i="4"/>
  <c r="L4247" i="4"/>
  <c r="K4247" i="4"/>
  <c r="B275" i="10" s="1"/>
  <c r="D275" i="10" s="1"/>
  <c r="M4246" i="4"/>
  <c r="L4246" i="4"/>
  <c r="K4246" i="4"/>
  <c r="B274" i="10" s="1"/>
  <c r="D274" i="10" s="1"/>
  <c r="M4245" i="4"/>
  <c r="L4245" i="4"/>
  <c r="K4245" i="4"/>
  <c r="B273" i="10" s="1"/>
  <c r="D273" i="10" s="1"/>
  <c r="M4244" i="4"/>
  <c r="L4244" i="4"/>
  <c r="K4244" i="4"/>
  <c r="B272" i="10" s="1"/>
  <c r="D272" i="10" s="1"/>
  <c r="M4243" i="4"/>
  <c r="L4243" i="4"/>
  <c r="K4243" i="4"/>
  <c r="B271" i="10" s="1"/>
  <c r="D271" i="10" s="1"/>
  <c r="M4242" i="4"/>
  <c r="L4242" i="4"/>
  <c r="K4242" i="4"/>
  <c r="B270" i="10" s="1"/>
  <c r="D270" i="10" s="1"/>
  <c r="M4241" i="4"/>
  <c r="L4241" i="4"/>
  <c r="K4241" i="4"/>
  <c r="B269" i="10" s="1"/>
  <c r="D269" i="10" s="1"/>
  <c r="M4240" i="4"/>
  <c r="L4240" i="4"/>
  <c r="K4240" i="4"/>
  <c r="B268" i="10" s="1"/>
  <c r="D268" i="10" s="1"/>
  <c r="M4239" i="4"/>
  <c r="L4239" i="4"/>
  <c r="K4239" i="4"/>
  <c r="B267" i="10" s="1"/>
  <c r="D267" i="10" s="1"/>
  <c r="M4238" i="4"/>
  <c r="L4238" i="4"/>
  <c r="K4238" i="4"/>
  <c r="B266" i="10" s="1"/>
  <c r="D266" i="10" s="1"/>
  <c r="M4237" i="4"/>
  <c r="L4237" i="4"/>
  <c r="K4237" i="4"/>
  <c r="B265" i="10" s="1"/>
  <c r="D265" i="10" s="1"/>
  <c r="M4236" i="4"/>
  <c r="L4236" i="4"/>
  <c r="K4236" i="4"/>
  <c r="B264" i="10" s="1"/>
  <c r="D264" i="10" s="1"/>
  <c r="M4235" i="4"/>
  <c r="L4235" i="4"/>
  <c r="K4235" i="4"/>
  <c r="B263" i="10" s="1"/>
  <c r="D263" i="10" s="1"/>
  <c r="M4234" i="4"/>
  <c r="L4234" i="4"/>
  <c r="K4234" i="4"/>
  <c r="B262" i="10" s="1"/>
  <c r="D262" i="10" s="1"/>
  <c r="M4233" i="4"/>
  <c r="L4233" i="4"/>
  <c r="K4233" i="4"/>
  <c r="B261" i="10" s="1"/>
  <c r="D261" i="10" s="1"/>
  <c r="M4232" i="4"/>
  <c r="L4232" i="4"/>
  <c r="K4232" i="4"/>
  <c r="B260" i="10" s="1"/>
  <c r="D260" i="10" s="1"/>
  <c r="M4231" i="4"/>
  <c r="L4231" i="4"/>
  <c r="K4231" i="4"/>
  <c r="B259" i="10" s="1"/>
  <c r="D259" i="10" s="1"/>
  <c r="M4230" i="4"/>
  <c r="L4230" i="4"/>
  <c r="K4230" i="4"/>
  <c r="B258" i="10" s="1"/>
  <c r="D258" i="10" s="1"/>
  <c r="M4229" i="4"/>
  <c r="L4229" i="4"/>
  <c r="K4229" i="4"/>
  <c r="B257" i="10" s="1"/>
  <c r="D257" i="10" s="1"/>
  <c r="M4228" i="4"/>
  <c r="L4228" i="4"/>
  <c r="K4228" i="4"/>
  <c r="B256" i="10" s="1"/>
  <c r="D256" i="10" s="1"/>
  <c r="M4227" i="4"/>
  <c r="L4227" i="4"/>
  <c r="K4227" i="4"/>
  <c r="B255" i="10" s="1"/>
  <c r="D255" i="10" s="1"/>
  <c r="M4226" i="4"/>
  <c r="L4226" i="4"/>
  <c r="K4226" i="4"/>
  <c r="B254" i="10" s="1"/>
  <c r="D254" i="10" s="1"/>
  <c r="M4225" i="4"/>
  <c r="L4225" i="4"/>
  <c r="K4225" i="4"/>
  <c r="B253" i="10" s="1"/>
  <c r="D253" i="10" s="1"/>
  <c r="M4224" i="4"/>
  <c r="L4224" i="4"/>
  <c r="K4224" i="4"/>
  <c r="B252" i="10" s="1"/>
  <c r="D252" i="10" s="1"/>
  <c r="M4223" i="4"/>
  <c r="L4223" i="4"/>
  <c r="K4223" i="4"/>
  <c r="B251" i="10" s="1"/>
  <c r="D251" i="10" s="1"/>
  <c r="M4222" i="4"/>
  <c r="L4222" i="4"/>
  <c r="K4222" i="4"/>
  <c r="B250" i="10" s="1"/>
  <c r="D250" i="10" s="1"/>
  <c r="M4221" i="4"/>
  <c r="L4221" i="4"/>
  <c r="K4221" i="4"/>
  <c r="B249" i="10" s="1"/>
  <c r="D249" i="10" s="1"/>
  <c r="M4220" i="4"/>
  <c r="L4220" i="4"/>
  <c r="K4220" i="4"/>
  <c r="B248" i="10" s="1"/>
  <c r="D248" i="10" s="1"/>
  <c r="M4219" i="4"/>
  <c r="L4219" i="4"/>
  <c r="K4219" i="4"/>
  <c r="B247" i="10" s="1"/>
  <c r="D247" i="10" s="1"/>
  <c r="M4218" i="4"/>
  <c r="L4218" i="4"/>
  <c r="K4218" i="4"/>
  <c r="B246" i="10" s="1"/>
  <c r="D246" i="10" s="1"/>
  <c r="M4217" i="4"/>
  <c r="L4217" i="4"/>
  <c r="K4217" i="4"/>
  <c r="B245" i="10" s="1"/>
  <c r="D245" i="10" s="1"/>
  <c r="M4216" i="4"/>
  <c r="L4216" i="4"/>
  <c r="K4216" i="4"/>
  <c r="B244" i="10" s="1"/>
  <c r="D244" i="10" s="1"/>
  <c r="M4215" i="4"/>
  <c r="L4215" i="4"/>
  <c r="K4215" i="4"/>
  <c r="B243" i="10" s="1"/>
  <c r="D243" i="10" s="1"/>
  <c r="M4214" i="4"/>
  <c r="L4214" i="4"/>
  <c r="K4214" i="4"/>
  <c r="B242" i="10" s="1"/>
  <c r="D242" i="10" s="1"/>
  <c r="M4213" i="4"/>
  <c r="L4213" i="4"/>
  <c r="K4213" i="4"/>
  <c r="B241" i="10" s="1"/>
  <c r="D241" i="10" s="1"/>
  <c r="M4212" i="4"/>
  <c r="L4212" i="4"/>
  <c r="K4212" i="4"/>
  <c r="B240" i="10" s="1"/>
  <c r="D240" i="10" s="1"/>
  <c r="M4211" i="4"/>
  <c r="L4211" i="4"/>
  <c r="K4211" i="4"/>
  <c r="B239" i="10" s="1"/>
  <c r="D239" i="10" s="1"/>
  <c r="M4210" i="4"/>
  <c r="L4210" i="4"/>
  <c r="K4210" i="4"/>
  <c r="B238" i="10" s="1"/>
  <c r="D238" i="10" s="1"/>
  <c r="M4209" i="4"/>
  <c r="L4209" i="4"/>
  <c r="K4209" i="4"/>
  <c r="B237" i="10" s="1"/>
  <c r="D237" i="10" s="1"/>
  <c r="M4208" i="4"/>
  <c r="L4208" i="4"/>
  <c r="K4208" i="4"/>
  <c r="B236" i="10" s="1"/>
  <c r="D236" i="10" s="1"/>
  <c r="M4207" i="4"/>
  <c r="L4207" i="4"/>
  <c r="K4207" i="4"/>
  <c r="B235" i="10" s="1"/>
  <c r="D235" i="10" s="1"/>
  <c r="M4206" i="4"/>
  <c r="L4206" i="4"/>
  <c r="K4206" i="4"/>
  <c r="B234" i="10" s="1"/>
  <c r="D234" i="10" s="1"/>
  <c r="M4205" i="4"/>
  <c r="L4205" i="4"/>
  <c r="K4205" i="4"/>
  <c r="B233" i="10" s="1"/>
  <c r="D233" i="10" s="1"/>
  <c r="M4204" i="4"/>
  <c r="L4204" i="4"/>
  <c r="K4204" i="4"/>
  <c r="B232" i="10" s="1"/>
  <c r="D232" i="10" s="1"/>
  <c r="M4203" i="4"/>
  <c r="L4203" i="4"/>
  <c r="K4203" i="4"/>
  <c r="B231" i="10" s="1"/>
  <c r="D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M3950" i="4"/>
  <c r="L3950" i="4"/>
  <c r="K3950" i="4"/>
  <c r="B333" i="3" s="1"/>
  <c r="M3949" i="4"/>
  <c r="L3949" i="4"/>
  <c r="K3949" i="4"/>
  <c r="B332" i="3" s="1"/>
  <c r="M3948" i="4"/>
  <c r="L3948" i="4"/>
  <c r="K3948" i="4"/>
  <c r="B331" i="3" s="1"/>
  <c r="M3947" i="4"/>
  <c r="L3947" i="4"/>
  <c r="K3947" i="4"/>
  <c r="B330" i="3" s="1"/>
  <c r="M3946" i="4"/>
  <c r="L3946" i="4"/>
  <c r="K3946" i="4"/>
  <c r="B329" i="3" s="1"/>
  <c r="M3945" i="4"/>
  <c r="L3945" i="4"/>
  <c r="K3945" i="4"/>
  <c r="B328" i="3" s="1"/>
  <c r="M3944" i="4"/>
  <c r="L3944" i="4"/>
  <c r="K3944" i="4"/>
  <c r="B327" i="3" s="1"/>
  <c r="M3943" i="4"/>
  <c r="L3943" i="4"/>
  <c r="K3943" i="4"/>
  <c r="B326" i="3" s="1"/>
  <c r="M3942" i="4"/>
  <c r="L3942" i="4"/>
  <c r="K3942" i="4"/>
  <c r="B325" i="3" s="1"/>
  <c r="M3941" i="4"/>
  <c r="L3941" i="4"/>
  <c r="K3941" i="4"/>
  <c r="B324" i="3" s="1"/>
  <c r="M3940" i="4"/>
  <c r="L3940" i="4"/>
  <c r="K3940" i="4"/>
  <c r="B323" i="3" s="1"/>
  <c r="M3939" i="4"/>
  <c r="L3939" i="4"/>
  <c r="K3939" i="4"/>
  <c r="B322" i="3" s="1"/>
  <c r="M3938" i="4"/>
  <c r="L3938" i="4"/>
  <c r="K3938" i="4"/>
  <c r="B321" i="3" s="1"/>
  <c r="M3937" i="4"/>
  <c r="L3937" i="4"/>
  <c r="K3937" i="4"/>
  <c r="B320" i="3" s="1"/>
  <c r="M3936" i="4"/>
  <c r="L3936" i="4"/>
  <c r="K3936" i="4"/>
  <c r="B319" i="3" s="1"/>
  <c r="M3935" i="4"/>
  <c r="L3935" i="4"/>
  <c r="K3935" i="4"/>
  <c r="B318" i="3" s="1"/>
  <c r="M3934" i="4"/>
  <c r="L3934" i="4"/>
  <c r="K3934" i="4"/>
  <c r="B317" i="3" s="1"/>
  <c r="M3933" i="4"/>
  <c r="L3933" i="4"/>
  <c r="K3933" i="4"/>
  <c r="B316" i="3" s="1"/>
  <c r="M3932" i="4"/>
  <c r="L3932" i="4"/>
  <c r="K3932" i="4"/>
  <c r="B315" i="3" s="1"/>
  <c r="M3931" i="4"/>
  <c r="L3931" i="4"/>
  <c r="K3931" i="4"/>
  <c r="B314" i="3" s="1"/>
  <c r="M3930" i="4"/>
  <c r="L3930" i="4"/>
  <c r="K3930" i="4"/>
  <c r="B313" i="3" s="1"/>
  <c r="M3929" i="4"/>
  <c r="L3929" i="4"/>
  <c r="K3929" i="4"/>
  <c r="B312" i="3" s="1"/>
  <c r="M3928" i="4"/>
  <c r="L3928" i="4"/>
  <c r="K3928" i="4"/>
  <c r="B311" i="3" s="1"/>
  <c r="M3927" i="4"/>
  <c r="L3927" i="4"/>
  <c r="K3927" i="4"/>
  <c r="B310" i="3" s="1"/>
  <c r="M3926" i="4"/>
  <c r="L3926" i="4"/>
  <c r="K3926" i="4"/>
  <c r="B309" i="3" s="1"/>
  <c r="M3925" i="4"/>
  <c r="L3925" i="4"/>
  <c r="K3925" i="4"/>
  <c r="B308" i="3" s="1"/>
  <c r="M3924" i="4"/>
  <c r="L3924" i="4"/>
  <c r="K3924" i="4"/>
  <c r="B307" i="3" s="1"/>
  <c r="M3923" i="4"/>
  <c r="L3923" i="4"/>
  <c r="K3923" i="4"/>
  <c r="B306" i="3" s="1"/>
  <c r="M3922" i="4"/>
  <c r="L3922" i="4"/>
  <c r="K3922" i="4"/>
  <c r="B305" i="3" s="1"/>
  <c r="M3921" i="4"/>
  <c r="L3921" i="4"/>
  <c r="K3921" i="4"/>
  <c r="B304" i="3" s="1"/>
  <c r="M3920" i="4"/>
  <c r="L3920" i="4"/>
  <c r="K3920" i="4"/>
  <c r="B303" i="3" s="1"/>
  <c r="M3919" i="4"/>
  <c r="L3919" i="4"/>
  <c r="K3919" i="4"/>
  <c r="B302" i="3" s="1"/>
  <c r="M3918" i="4"/>
  <c r="L3918" i="4"/>
  <c r="K3918" i="4"/>
  <c r="B301" i="3" s="1"/>
  <c r="M3917" i="4"/>
  <c r="L3917" i="4"/>
  <c r="K3917" i="4"/>
  <c r="B300" i="3" s="1"/>
  <c r="M3916" i="4"/>
  <c r="L3916" i="4"/>
  <c r="K3916" i="4"/>
  <c r="B299" i="3" s="1"/>
  <c r="M3915" i="4"/>
  <c r="L3915" i="4"/>
  <c r="K3915" i="4"/>
  <c r="B298" i="3" s="1"/>
  <c r="M3914" i="4"/>
  <c r="L3914" i="4"/>
  <c r="K3914" i="4"/>
  <c r="B297" i="3" s="1"/>
  <c r="M3913" i="4"/>
  <c r="L3913" i="4"/>
  <c r="K3913" i="4"/>
  <c r="B296" i="3" s="1"/>
  <c r="M3912" i="4"/>
  <c r="L3912" i="4"/>
  <c r="K3912" i="4"/>
  <c r="B295" i="3" s="1"/>
  <c r="M3911" i="4"/>
  <c r="L3911" i="4"/>
  <c r="K3911" i="4"/>
  <c r="B294" i="3" s="1"/>
  <c r="M3910" i="4"/>
  <c r="L3910" i="4"/>
  <c r="K3910" i="4"/>
  <c r="B293" i="3" s="1"/>
  <c r="M3909" i="4"/>
  <c r="L3909" i="4"/>
  <c r="K3909" i="4"/>
  <c r="B292" i="3" s="1"/>
  <c r="M3908" i="4"/>
  <c r="L3908" i="4"/>
  <c r="K3908" i="4"/>
  <c r="B291" i="3" s="1"/>
  <c r="M3907" i="4"/>
  <c r="L3907" i="4"/>
  <c r="K3907" i="4"/>
  <c r="B290" i="3" s="1"/>
  <c r="M3906" i="4"/>
  <c r="L3906" i="4"/>
  <c r="K3906" i="4"/>
  <c r="B289" i="3" s="1"/>
  <c r="M3905" i="4"/>
  <c r="L3905" i="4"/>
  <c r="K3905" i="4"/>
  <c r="B288" i="3" s="1"/>
  <c r="M3904" i="4"/>
  <c r="L3904" i="4"/>
  <c r="K3904" i="4"/>
  <c r="B287" i="3" s="1"/>
  <c r="M3903" i="4"/>
  <c r="L3903" i="4"/>
  <c r="K3903" i="4"/>
  <c r="B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L303" i="4"/>
  <c r="M303" i="4"/>
  <c r="K304" i="4"/>
  <c r="B341" i="3" s="1"/>
  <c r="L304" i="4"/>
  <c r="M304" i="4"/>
  <c r="K305" i="4"/>
  <c r="B342" i="3" s="1"/>
  <c r="L305" i="4"/>
  <c r="M305" i="4"/>
  <c r="K306" i="4"/>
  <c r="B343" i="3" s="1"/>
  <c r="L306" i="4"/>
  <c r="M306" i="4"/>
  <c r="K307" i="4"/>
  <c r="B344" i="3" s="1"/>
  <c r="L307" i="4"/>
  <c r="M307" i="4"/>
  <c r="K308" i="4"/>
  <c r="B345" i="3" s="1"/>
  <c r="L308" i="4"/>
  <c r="M308" i="4"/>
  <c r="K309" i="4"/>
  <c r="B346" i="3" s="1"/>
  <c r="L309" i="4"/>
  <c r="M309" i="4"/>
  <c r="K310" i="4"/>
  <c r="B347" i="3" s="1"/>
  <c r="L310" i="4"/>
  <c r="M310" i="4"/>
  <c r="K311" i="4"/>
  <c r="B348" i="3" s="1"/>
  <c r="L311" i="4"/>
  <c r="M311" i="4"/>
  <c r="K312" i="4"/>
  <c r="B349" i="3" s="1"/>
  <c r="L312" i="4"/>
  <c r="M312" i="4"/>
  <c r="K313" i="4"/>
  <c r="B350" i="3" s="1"/>
  <c r="L313" i="4"/>
  <c r="M313" i="4"/>
  <c r="K314" i="4"/>
  <c r="B351" i="3" s="1"/>
  <c r="L314" i="4"/>
  <c r="M314" i="4"/>
  <c r="K315" i="4"/>
  <c r="B352" i="3" s="1"/>
  <c r="L315" i="4"/>
  <c r="M315" i="4"/>
  <c r="K316" i="4"/>
  <c r="B353" i="3" s="1"/>
  <c r="L316" i="4"/>
  <c r="M316" i="4"/>
  <c r="K317" i="4"/>
  <c r="B354" i="3" s="1"/>
  <c r="L317" i="4"/>
  <c r="M317" i="4"/>
  <c r="K318" i="4"/>
  <c r="B355" i="3" s="1"/>
  <c r="L318" i="4"/>
  <c r="M318" i="4"/>
  <c r="K319" i="4"/>
  <c r="B356" i="3" s="1"/>
  <c r="L319" i="4"/>
  <c r="M319" i="4"/>
  <c r="K320" i="4"/>
  <c r="B357" i="3" s="1"/>
  <c r="L320" i="4"/>
  <c r="M320" i="4"/>
  <c r="K321" i="4"/>
  <c r="B358" i="3" s="1"/>
  <c r="L321" i="4"/>
  <c r="M321" i="4"/>
  <c r="K322" i="4"/>
  <c r="B359" i="3" s="1"/>
  <c r="L322" i="4"/>
  <c r="M322" i="4"/>
  <c r="K323" i="4"/>
  <c r="B360" i="3" s="1"/>
  <c r="L323" i="4"/>
  <c r="M323" i="4"/>
  <c r="K324" i="4"/>
  <c r="B361" i="3" s="1"/>
  <c r="L324" i="4"/>
  <c r="M324" i="4"/>
  <c r="K325" i="4"/>
  <c r="B362" i="3" s="1"/>
  <c r="L325" i="4"/>
  <c r="M325" i="4"/>
  <c r="K326" i="4"/>
  <c r="B363" i="3" s="1"/>
  <c r="L326" i="4"/>
  <c r="M326" i="4"/>
  <c r="K327" i="4"/>
  <c r="B364" i="3" s="1"/>
  <c r="L327" i="4"/>
  <c r="M327" i="4"/>
  <c r="K328" i="4"/>
  <c r="B365" i="3" s="1"/>
  <c r="L328" i="4"/>
  <c r="M328" i="4"/>
  <c r="K329" i="4"/>
  <c r="B366" i="3" s="1"/>
  <c r="L329" i="4"/>
  <c r="M329" i="4"/>
  <c r="K330" i="4"/>
  <c r="B367" i="3" s="1"/>
  <c r="L330" i="4"/>
  <c r="M330" i="4"/>
  <c r="K331" i="4"/>
  <c r="B368" i="3" s="1"/>
  <c r="L331" i="4"/>
  <c r="M331" i="4"/>
  <c r="K332" i="4"/>
  <c r="B369" i="3" s="1"/>
  <c r="L332" i="4"/>
  <c r="M332" i="4"/>
  <c r="K333" i="4"/>
  <c r="B370" i="3" s="1"/>
  <c r="L333" i="4"/>
  <c r="M333" i="4"/>
  <c r="K334" i="4"/>
  <c r="B371" i="3" s="1"/>
  <c r="L334" i="4"/>
  <c r="M334" i="4"/>
  <c r="K335" i="4"/>
  <c r="B372" i="3" s="1"/>
  <c r="L335" i="4"/>
  <c r="M335" i="4"/>
  <c r="K336" i="4"/>
  <c r="B373" i="3" s="1"/>
  <c r="L336" i="4"/>
  <c r="M336" i="4"/>
  <c r="K337" i="4"/>
  <c r="B374" i="3" s="1"/>
  <c r="L337" i="4"/>
  <c r="M337" i="4"/>
  <c r="K338" i="4"/>
  <c r="B375" i="3" s="1"/>
  <c r="L338" i="4"/>
  <c r="M338" i="4"/>
  <c r="K339" i="4"/>
  <c r="B376" i="3" s="1"/>
  <c r="L339" i="4"/>
  <c r="M339" i="4"/>
  <c r="K340" i="4"/>
  <c r="B377" i="3" s="1"/>
  <c r="L340" i="4"/>
  <c r="M340" i="4"/>
  <c r="K341" i="4"/>
  <c r="B378" i="3" s="1"/>
  <c r="L341" i="4"/>
  <c r="M341" i="4"/>
  <c r="K342" i="4"/>
  <c r="B379" i="3" s="1"/>
  <c r="L342" i="4"/>
  <c r="M342" i="4"/>
  <c r="K343" i="4"/>
  <c r="B380" i="3" s="1"/>
  <c r="L343" i="4"/>
  <c r="M343" i="4"/>
  <c r="K344" i="4"/>
  <c r="B381" i="3" s="1"/>
  <c r="L344" i="4"/>
  <c r="M344" i="4"/>
  <c r="K345" i="4"/>
  <c r="B382" i="3" s="1"/>
  <c r="L345" i="4"/>
  <c r="M345" i="4"/>
  <c r="K346" i="4"/>
  <c r="B383" i="3" s="1"/>
  <c r="L346" i="4"/>
  <c r="M346" i="4"/>
  <c r="K347" i="4"/>
  <c r="B384" i="3" s="1"/>
  <c r="L347" i="4"/>
  <c r="M347" i="4"/>
  <c r="K348" i="4"/>
  <c r="B385" i="3" s="1"/>
  <c r="L348" i="4"/>
  <c r="M348" i="4"/>
  <c r="K349" i="4"/>
  <c r="B386" i="3" s="1"/>
  <c r="L349" i="4"/>
  <c r="M349" i="4"/>
  <c r="K350" i="4"/>
  <c r="B387" i="3" s="1"/>
  <c r="L350" i="4"/>
  <c r="M350" i="4"/>
  <c r="K351" i="4"/>
  <c r="B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D285" i="10" s="1"/>
  <c r="L603" i="4"/>
  <c r="M603" i="4"/>
  <c r="K604" i="4"/>
  <c r="B286" i="10" s="1"/>
  <c r="D286" i="10" s="1"/>
  <c r="L604" i="4"/>
  <c r="M604" i="4"/>
  <c r="K605" i="4"/>
  <c r="B287" i="10" s="1"/>
  <c r="D287" i="10" s="1"/>
  <c r="L605" i="4"/>
  <c r="M605" i="4"/>
  <c r="K606" i="4"/>
  <c r="B288" i="10" s="1"/>
  <c r="D288" i="10" s="1"/>
  <c r="L606" i="4"/>
  <c r="M606" i="4"/>
  <c r="K607" i="4"/>
  <c r="B289" i="10" s="1"/>
  <c r="D289" i="10" s="1"/>
  <c r="L607" i="4"/>
  <c r="M607" i="4"/>
  <c r="K608" i="4"/>
  <c r="B290" i="10" s="1"/>
  <c r="D290" i="10" s="1"/>
  <c r="L608" i="4"/>
  <c r="M608" i="4"/>
  <c r="K609" i="4"/>
  <c r="B291" i="10" s="1"/>
  <c r="D291" i="10" s="1"/>
  <c r="L609" i="4"/>
  <c r="M609" i="4"/>
  <c r="K610" i="4"/>
  <c r="B292" i="10" s="1"/>
  <c r="D292" i="10" s="1"/>
  <c r="L610" i="4"/>
  <c r="M610" i="4"/>
  <c r="K611" i="4"/>
  <c r="B293" i="10" s="1"/>
  <c r="D293" i="10" s="1"/>
  <c r="L611" i="4"/>
  <c r="M611" i="4"/>
  <c r="K612" i="4"/>
  <c r="B294" i="10" s="1"/>
  <c r="D294" i="10" s="1"/>
  <c r="L612" i="4"/>
  <c r="M612" i="4"/>
  <c r="K613" i="4"/>
  <c r="B295" i="10" s="1"/>
  <c r="D295" i="10" s="1"/>
  <c r="L613" i="4"/>
  <c r="M613" i="4"/>
  <c r="K614" i="4"/>
  <c r="B296" i="10" s="1"/>
  <c r="D296" i="10" s="1"/>
  <c r="L614" i="4"/>
  <c r="M614" i="4"/>
  <c r="K615" i="4"/>
  <c r="B297" i="10" s="1"/>
  <c r="D297" i="10" s="1"/>
  <c r="L615" i="4"/>
  <c r="M615" i="4"/>
  <c r="K616" i="4"/>
  <c r="B298" i="10" s="1"/>
  <c r="D298" i="10" s="1"/>
  <c r="L616" i="4"/>
  <c r="M616" i="4"/>
  <c r="K617" i="4"/>
  <c r="B299" i="10" s="1"/>
  <c r="D299" i="10" s="1"/>
  <c r="L617" i="4"/>
  <c r="M617" i="4"/>
  <c r="K618" i="4"/>
  <c r="B300" i="10" s="1"/>
  <c r="D300" i="10" s="1"/>
  <c r="L618" i="4"/>
  <c r="M618" i="4"/>
  <c r="K619" i="4"/>
  <c r="B301" i="10" s="1"/>
  <c r="D301" i="10" s="1"/>
  <c r="L619" i="4"/>
  <c r="M619" i="4"/>
  <c r="K620" i="4"/>
  <c r="B302" i="10" s="1"/>
  <c r="D302" i="10" s="1"/>
  <c r="L620" i="4"/>
  <c r="M620" i="4"/>
  <c r="K621" i="4"/>
  <c r="B303" i="10" s="1"/>
  <c r="D303" i="10" s="1"/>
  <c r="L621" i="4"/>
  <c r="M621" i="4"/>
  <c r="K622" i="4"/>
  <c r="B304" i="10" s="1"/>
  <c r="D304" i="10" s="1"/>
  <c r="L622" i="4"/>
  <c r="M622" i="4"/>
  <c r="K623" i="4"/>
  <c r="B305" i="10" s="1"/>
  <c r="D305" i="10" s="1"/>
  <c r="L623" i="4"/>
  <c r="M623" i="4"/>
  <c r="K624" i="4"/>
  <c r="B306" i="10" s="1"/>
  <c r="D306" i="10" s="1"/>
  <c r="L624" i="4"/>
  <c r="M624" i="4"/>
  <c r="K625" i="4"/>
  <c r="B307" i="10" s="1"/>
  <c r="D307" i="10" s="1"/>
  <c r="L625" i="4"/>
  <c r="M625" i="4"/>
  <c r="K626" i="4"/>
  <c r="B308" i="10" s="1"/>
  <c r="D308" i="10" s="1"/>
  <c r="L626" i="4"/>
  <c r="M626" i="4"/>
  <c r="K627" i="4"/>
  <c r="B309" i="10" s="1"/>
  <c r="D309" i="10" s="1"/>
  <c r="L627" i="4"/>
  <c r="M627" i="4"/>
  <c r="K628" i="4"/>
  <c r="B310" i="10" s="1"/>
  <c r="D310" i="10" s="1"/>
  <c r="L628" i="4"/>
  <c r="M628" i="4"/>
  <c r="K629" i="4"/>
  <c r="B311" i="10" s="1"/>
  <c r="D311" i="10" s="1"/>
  <c r="L629" i="4"/>
  <c r="M629" i="4"/>
  <c r="K630" i="4"/>
  <c r="B312" i="10" s="1"/>
  <c r="D312" i="10" s="1"/>
  <c r="L630" i="4"/>
  <c r="M630" i="4"/>
  <c r="K631" i="4"/>
  <c r="B313" i="10" s="1"/>
  <c r="D313" i="10" s="1"/>
  <c r="L631" i="4"/>
  <c r="M631" i="4"/>
  <c r="K632" i="4"/>
  <c r="B314" i="10" s="1"/>
  <c r="D314" i="10" s="1"/>
  <c r="L632" i="4"/>
  <c r="M632" i="4"/>
  <c r="K633" i="4"/>
  <c r="B315" i="10" s="1"/>
  <c r="D315" i="10" s="1"/>
  <c r="L633" i="4"/>
  <c r="M633" i="4"/>
  <c r="K634" i="4"/>
  <c r="B316" i="10" s="1"/>
  <c r="D316" i="10" s="1"/>
  <c r="L634" i="4"/>
  <c r="M634" i="4"/>
  <c r="K635" i="4"/>
  <c r="B317" i="10" s="1"/>
  <c r="D317" i="10" s="1"/>
  <c r="L635" i="4"/>
  <c r="M635" i="4"/>
  <c r="K636" i="4"/>
  <c r="B318" i="10" s="1"/>
  <c r="D318" i="10" s="1"/>
  <c r="L636" i="4"/>
  <c r="M636" i="4"/>
  <c r="K637" i="4"/>
  <c r="B319" i="10" s="1"/>
  <c r="D319" i="10" s="1"/>
  <c r="L637" i="4"/>
  <c r="M637" i="4"/>
  <c r="K638" i="4"/>
  <c r="B320" i="10" s="1"/>
  <c r="D320" i="10" s="1"/>
  <c r="L638" i="4"/>
  <c r="M638" i="4"/>
  <c r="K639" i="4"/>
  <c r="B321" i="10" s="1"/>
  <c r="D321" i="10" s="1"/>
  <c r="L639" i="4"/>
  <c r="M639" i="4"/>
  <c r="K640" i="4"/>
  <c r="B322" i="10" s="1"/>
  <c r="D322" i="10" s="1"/>
  <c r="L640" i="4"/>
  <c r="M640" i="4"/>
  <c r="K641" i="4"/>
  <c r="B323" i="10" s="1"/>
  <c r="D323" i="10" s="1"/>
  <c r="L641" i="4"/>
  <c r="M641" i="4"/>
  <c r="K642" i="4"/>
  <c r="B324" i="10" s="1"/>
  <c r="D324" i="10" s="1"/>
  <c r="L642" i="4"/>
  <c r="M642" i="4"/>
  <c r="K643" i="4"/>
  <c r="B325" i="10" s="1"/>
  <c r="D325" i="10" s="1"/>
  <c r="L643" i="4"/>
  <c r="M643" i="4"/>
  <c r="K644" i="4"/>
  <c r="B326" i="10" s="1"/>
  <c r="D326" i="10" s="1"/>
  <c r="L644" i="4"/>
  <c r="M644" i="4"/>
  <c r="K645" i="4"/>
  <c r="B327" i="10" s="1"/>
  <c r="D327" i="10" s="1"/>
  <c r="L645" i="4"/>
  <c r="M645" i="4"/>
  <c r="K646" i="4"/>
  <c r="B328" i="10" s="1"/>
  <c r="D328" i="10" s="1"/>
  <c r="L646" i="4"/>
  <c r="M646" i="4"/>
  <c r="K647" i="4"/>
  <c r="B329" i="10" s="1"/>
  <c r="D329" i="10" s="1"/>
  <c r="L647" i="4"/>
  <c r="M647" i="4"/>
  <c r="K648" i="4"/>
  <c r="B330" i="10" s="1"/>
  <c r="D330" i="10" s="1"/>
  <c r="L648" i="4"/>
  <c r="M648" i="4"/>
  <c r="K649" i="4"/>
  <c r="B331" i="10" s="1"/>
  <c r="D331" i="10" s="1"/>
  <c r="L649" i="4"/>
  <c r="M649" i="4"/>
  <c r="K650" i="4"/>
  <c r="B332" i="10" s="1"/>
  <c r="D332" i="10" s="1"/>
  <c r="L650" i="4"/>
  <c r="M650" i="4"/>
  <c r="K651" i="4"/>
  <c r="B333" i="10" s="1"/>
  <c r="D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D285" i="12" s="1"/>
  <c r="L703" i="4"/>
  <c r="M703" i="4"/>
  <c r="K704" i="4"/>
  <c r="B286" i="12" s="1"/>
  <c r="D286" i="12" s="1"/>
  <c r="L704" i="4"/>
  <c r="M704" i="4"/>
  <c r="K705" i="4"/>
  <c r="B287" i="12" s="1"/>
  <c r="D287" i="12" s="1"/>
  <c r="L705" i="4"/>
  <c r="M705" i="4"/>
  <c r="K706" i="4"/>
  <c r="B288" i="12" s="1"/>
  <c r="D288" i="12" s="1"/>
  <c r="L706" i="4"/>
  <c r="M706" i="4"/>
  <c r="K707" i="4"/>
  <c r="B289" i="12" s="1"/>
  <c r="D289" i="12" s="1"/>
  <c r="L707" i="4"/>
  <c r="M707" i="4"/>
  <c r="K708" i="4"/>
  <c r="B290" i="12" s="1"/>
  <c r="D290" i="12" s="1"/>
  <c r="L708" i="4"/>
  <c r="M708" i="4"/>
  <c r="K709" i="4"/>
  <c r="B291" i="12" s="1"/>
  <c r="D291" i="12" s="1"/>
  <c r="L709" i="4"/>
  <c r="M709" i="4"/>
  <c r="K710" i="4"/>
  <c r="B292" i="12" s="1"/>
  <c r="D292" i="12" s="1"/>
  <c r="L710" i="4"/>
  <c r="M710" i="4"/>
  <c r="K711" i="4"/>
  <c r="B293" i="12" s="1"/>
  <c r="D293" i="12" s="1"/>
  <c r="L711" i="4"/>
  <c r="M711" i="4"/>
  <c r="K712" i="4"/>
  <c r="B294" i="12" s="1"/>
  <c r="D294" i="12" s="1"/>
  <c r="L712" i="4"/>
  <c r="M712" i="4"/>
  <c r="K713" i="4"/>
  <c r="B295" i="12" s="1"/>
  <c r="D295" i="12" s="1"/>
  <c r="L713" i="4"/>
  <c r="M713" i="4"/>
  <c r="K714" i="4"/>
  <c r="B296" i="12" s="1"/>
  <c r="D296" i="12" s="1"/>
  <c r="L714" i="4"/>
  <c r="M714" i="4"/>
  <c r="K715" i="4"/>
  <c r="B297" i="12" s="1"/>
  <c r="D297" i="12" s="1"/>
  <c r="L715" i="4"/>
  <c r="M715" i="4"/>
  <c r="K716" i="4"/>
  <c r="B298" i="12" s="1"/>
  <c r="D298" i="12" s="1"/>
  <c r="L716" i="4"/>
  <c r="M716" i="4"/>
  <c r="K717" i="4"/>
  <c r="B299" i="12" s="1"/>
  <c r="D299" i="12" s="1"/>
  <c r="L717" i="4"/>
  <c r="M717" i="4"/>
  <c r="K718" i="4"/>
  <c r="B300" i="12" s="1"/>
  <c r="D300" i="12" s="1"/>
  <c r="L718" i="4"/>
  <c r="M718" i="4"/>
  <c r="K719" i="4"/>
  <c r="B301" i="12" s="1"/>
  <c r="D301" i="12" s="1"/>
  <c r="L719" i="4"/>
  <c r="M719" i="4"/>
  <c r="K720" i="4"/>
  <c r="B302" i="12" s="1"/>
  <c r="D302" i="12" s="1"/>
  <c r="L720" i="4"/>
  <c r="M720" i="4"/>
  <c r="K721" i="4"/>
  <c r="B303" i="12" s="1"/>
  <c r="D303" i="12" s="1"/>
  <c r="L721" i="4"/>
  <c r="M721" i="4"/>
  <c r="K722" i="4"/>
  <c r="B304" i="12" s="1"/>
  <c r="D304" i="12" s="1"/>
  <c r="L722" i="4"/>
  <c r="M722" i="4"/>
  <c r="K723" i="4"/>
  <c r="B305" i="12" s="1"/>
  <c r="D305" i="12" s="1"/>
  <c r="L723" i="4"/>
  <c r="M723" i="4"/>
  <c r="K724" i="4"/>
  <c r="B306" i="12" s="1"/>
  <c r="D306" i="12" s="1"/>
  <c r="L724" i="4"/>
  <c r="M724" i="4"/>
  <c r="K725" i="4"/>
  <c r="B307" i="12" s="1"/>
  <c r="D307" i="12" s="1"/>
  <c r="L725" i="4"/>
  <c r="M725" i="4"/>
  <c r="K726" i="4"/>
  <c r="B308" i="12" s="1"/>
  <c r="D308" i="12" s="1"/>
  <c r="L726" i="4"/>
  <c r="M726" i="4"/>
  <c r="K727" i="4"/>
  <c r="B309" i="12" s="1"/>
  <c r="D309" i="12" s="1"/>
  <c r="L727" i="4"/>
  <c r="M727" i="4"/>
  <c r="K728" i="4"/>
  <c r="B310" i="12" s="1"/>
  <c r="D310" i="12" s="1"/>
  <c r="L728" i="4"/>
  <c r="M728" i="4"/>
  <c r="K729" i="4"/>
  <c r="B311" i="12" s="1"/>
  <c r="D311" i="12" s="1"/>
  <c r="L729" i="4"/>
  <c r="M729" i="4"/>
  <c r="K730" i="4"/>
  <c r="B312" i="12" s="1"/>
  <c r="D312" i="12" s="1"/>
  <c r="L730" i="4"/>
  <c r="M730" i="4"/>
  <c r="K731" i="4"/>
  <c r="B313" i="12" s="1"/>
  <c r="D313" i="12" s="1"/>
  <c r="L731" i="4"/>
  <c r="M731" i="4"/>
  <c r="K732" i="4"/>
  <c r="B314" i="12" s="1"/>
  <c r="D314" i="12" s="1"/>
  <c r="L732" i="4"/>
  <c r="M732" i="4"/>
  <c r="K733" i="4"/>
  <c r="B315" i="12" s="1"/>
  <c r="D315" i="12" s="1"/>
  <c r="L733" i="4"/>
  <c r="M733" i="4"/>
  <c r="K734" i="4"/>
  <c r="B316" i="12" s="1"/>
  <c r="D316" i="12" s="1"/>
  <c r="L734" i="4"/>
  <c r="M734" i="4"/>
  <c r="K735" i="4"/>
  <c r="B317" i="12" s="1"/>
  <c r="D317" i="12" s="1"/>
  <c r="L735" i="4"/>
  <c r="M735" i="4"/>
  <c r="K736" i="4"/>
  <c r="B318" i="12" s="1"/>
  <c r="D318" i="12" s="1"/>
  <c r="L736" i="4"/>
  <c r="M736" i="4"/>
  <c r="K737" i="4"/>
  <c r="B319" i="12" s="1"/>
  <c r="D319" i="12" s="1"/>
  <c r="L737" i="4"/>
  <c r="M737" i="4"/>
  <c r="K738" i="4"/>
  <c r="B320" i="12" s="1"/>
  <c r="D320" i="12" s="1"/>
  <c r="L738" i="4"/>
  <c r="M738" i="4"/>
  <c r="K739" i="4"/>
  <c r="B321" i="12" s="1"/>
  <c r="D321" i="12" s="1"/>
  <c r="L739" i="4"/>
  <c r="M739" i="4"/>
  <c r="K740" i="4"/>
  <c r="B322" i="12" s="1"/>
  <c r="D322" i="12" s="1"/>
  <c r="L740" i="4"/>
  <c r="M740" i="4"/>
  <c r="K741" i="4"/>
  <c r="B323" i="12" s="1"/>
  <c r="D323" i="12" s="1"/>
  <c r="L741" i="4"/>
  <c r="M741" i="4"/>
  <c r="K742" i="4"/>
  <c r="B324" i="12" s="1"/>
  <c r="D324" i="12" s="1"/>
  <c r="L742" i="4"/>
  <c r="M742" i="4"/>
  <c r="K743" i="4"/>
  <c r="B325" i="12" s="1"/>
  <c r="D325" i="12" s="1"/>
  <c r="L743" i="4"/>
  <c r="M743" i="4"/>
  <c r="K744" i="4"/>
  <c r="B326" i="12" s="1"/>
  <c r="D326" i="12" s="1"/>
  <c r="L744" i="4"/>
  <c r="M744" i="4"/>
  <c r="K745" i="4"/>
  <c r="B327" i="12" s="1"/>
  <c r="D327" i="12" s="1"/>
  <c r="L745" i="4"/>
  <c r="M745" i="4"/>
  <c r="K746" i="4"/>
  <c r="B328" i="12" s="1"/>
  <c r="D328" i="12" s="1"/>
  <c r="L746" i="4"/>
  <c r="M746" i="4"/>
  <c r="K747" i="4"/>
  <c r="B329" i="12" s="1"/>
  <c r="D329" i="12" s="1"/>
  <c r="L747" i="4"/>
  <c r="M747" i="4"/>
  <c r="K748" i="4"/>
  <c r="B330" i="12" s="1"/>
  <c r="D330" i="12" s="1"/>
  <c r="L748" i="4"/>
  <c r="M748" i="4"/>
  <c r="K749" i="4"/>
  <c r="B331" i="12" s="1"/>
  <c r="D331" i="12" s="1"/>
  <c r="L749" i="4"/>
  <c r="M749" i="4"/>
  <c r="K750" i="4"/>
  <c r="B332" i="12" s="1"/>
  <c r="D332" i="12" s="1"/>
  <c r="L750" i="4"/>
  <c r="M750" i="4"/>
  <c r="K751" i="4"/>
  <c r="B333" i="12" s="1"/>
  <c r="D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J239" i="9" l="1"/>
  <c r="N260" i="9" s="1"/>
  <c r="J147" i="9"/>
  <c r="J163" i="9"/>
  <c r="J164" i="9" s="1"/>
  <c r="J175" i="9"/>
  <c r="J98" i="9"/>
  <c r="C125" i="9"/>
  <c r="T6" i="8" s="1"/>
  <c r="J53" i="9"/>
  <c r="M53" i="9" s="1"/>
  <c r="J71" i="9"/>
  <c r="J72" i="9" s="1"/>
  <c r="B94" i="5"/>
  <c r="B121" i="3"/>
  <c r="B140" i="5"/>
  <c r="B175" i="3"/>
  <c r="B186" i="5"/>
  <c r="B229" i="3"/>
  <c r="B232" i="5"/>
  <c r="B283" i="3"/>
  <c r="B278" i="5"/>
  <c r="B337" i="3"/>
  <c r="B2" i="5"/>
  <c r="B13" i="3"/>
  <c r="B48" i="5"/>
  <c r="B67" i="3"/>
  <c r="D243" i="3"/>
  <c r="O17" i="16" s="1"/>
  <c r="C194" i="5"/>
  <c r="J190" i="5" s="1"/>
  <c r="W8" i="3"/>
  <c r="Z8" i="3" s="1"/>
  <c r="AA8" i="3" s="1"/>
  <c r="AB8" i="3" s="1"/>
  <c r="AC8" i="3" s="1"/>
  <c r="AD8" i="3" s="1"/>
  <c r="S8" i="3"/>
  <c r="D235" i="3" s="1"/>
  <c r="O9" i="16" s="1"/>
  <c r="C235" i="5"/>
  <c r="E314" i="3"/>
  <c r="B283" i="16" s="1"/>
  <c r="E301" i="3"/>
  <c r="B270" i="16" s="1"/>
  <c r="D343" i="3"/>
  <c r="C208" i="16" s="1"/>
  <c r="D253" i="3"/>
  <c r="O27" i="16" s="1"/>
  <c r="D372" i="3"/>
  <c r="C237" i="16" s="1"/>
  <c r="C286" i="5"/>
  <c r="W10" i="3"/>
  <c r="S10" i="3"/>
  <c r="D347" i="3" s="1"/>
  <c r="C212" i="16" s="1"/>
  <c r="D240" i="3"/>
  <c r="O14" i="16" s="1"/>
  <c r="C240" i="5"/>
  <c r="J236" i="5" s="1"/>
  <c r="C262" i="5" s="1"/>
  <c r="T9" i="3" s="1"/>
  <c r="W9" i="3"/>
  <c r="S9" i="3"/>
  <c r="E304" i="3" s="1"/>
  <c r="B273" i="16" s="1"/>
  <c r="E266" i="3"/>
  <c r="N40" i="16" s="1"/>
  <c r="E350" i="3"/>
  <c r="B215" i="16" s="1"/>
  <c r="E367" i="3"/>
  <c r="B232" i="16" s="1"/>
  <c r="E256" i="3"/>
  <c r="N30" i="16" s="1"/>
  <c r="E369" i="3"/>
  <c r="B234" i="16" s="1"/>
  <c r="D350" i="3"/>
  <c r="C215" i="16" s="1"/>
  <c r="D290" i="3"/>
  <c r="C259" i="16" s="1"/>
  <c r="D298" i="3"/>
  <c r="C267" i="16" s="1"/>
  <c r="D254" i="3"/>
  <c r="O28" i="16" s="1"/>
  <c r="E347" i="3"/>
  <c r="B212" i="16" s="1"/>
  <c r="E265" i="3"/>
  <c r="N39" i="16" s="1"/>
  <c r="E372" i="3"/>
  <c r="B237" i="16" s="1"/>
  <c r="E366" i="3"/>
  <c r="B231" i="16" s="1"/>
  <c r="E370" i="3"/>
  <c r="B235" i="16" s="1"/>
  <c r="E383" i="3"/>
  <c r="B248" i="16" s="1"/>
  <c r="E344" i="3"/>
  <c r="B209" i="16" s="1"/>
  <c r="E385" i="3"/>
  <c r="B250" i="16" s="1"/>
  <c r="D257" i="3"/>
  <c r="O31" i="16" s="1"/>
  <c r="D51" i="3"/>
  <c r="AL41" i="16" s="1"/>
  <c r="C10" i="5"/>
  <c r="S4" i="3"/>
  <c r="D61" i="3" s="1"/>
  <c r="AL51" i="16" s="1"/>
  <c r="E355" i="3"/>
  <c r="B220" i="16" s="1"/>
  <c r="E354" i="3"/>
  <c r="B219" i="16" s="1"/>
  <c r="E380" i="3"/>
  <c r="B245" i="16" s="1"/>
  <c r="E362" i="3"/>
  <c r="B227" i="16" s="1"/>
  <c r="E341" i="3"/>
  <c r="B206" i="16" s="1"/>
  <c r="E374" i="3"/>
  <c r="B239" i="16" s="1"/>
  <c r="E196" i="3"/>
  <c r="E352" i="3"/>
  <c r="B217" i="16" s="1"/>
  <c r="E278" i="3"/>
  <c r="N52" i="16" s="1"/>
  <c r="D328" i="3"/>
  <c r="C297" i="16" s="1"/>
  <c r="D236" i="3"/>
  <c r="O10" i="16" s="1"/>
  <c r="D22" i="3"/>
  <c r="AL12" i="16" s="1"/>
  <c r="D30" i="3"/>
  <c r="AL20" i="16" s="1"/>
  <c r="D54" i="3"/>
  <c r="AL44" i="16" s="1"/>
  <c r="D62" i="3"/>
  <c r="AL52" i="16" s="1"/>
  <c r="Z5" i="3"/>
  <c r="AA5" i="3" s="1"/>
  <c r="AB5" i="3" s="1"/>
  <c r="AC5" i="3" s="1"/>
  <c r="AD5" i="3" s="1"/>
  <c r="S5" i="3"/>
  <c r="E363" i="3"/>
  <c r="B228" i="16" s="1"/>
  <c r="E59" i="3"/>
  <c r="AK49" i="16" s="1"/>
  <c r="E388" i="3"/>
  <c r="B253" i="16" s="1"/>
  <c r="E349" i="3"/>
  <c r="B214" i="16" s="1"/>
  <c r="E139" i="3"/>
  <c r="AK121" i="16" s="1"/>
  <c r="E45" i="3"/>
  <c r="AK35" i="16" s="1"/>
  <c r="E386" i="3"/>
  <c r="B251" i="16" s="1"/>
  <c r="E382" i="3"/>
  <c r="B247" i="16" s="1"/>
  <c r="E261" i="3"/>
  <c r="N35" i="16" s="1"/>
  <c r="E360" i="3"/>
  <c r="B225" i="16" s="1"/>
  <c r="E48" i="3"/>
  <c r="AK38" i="16" s="1"/>
  <c r="E116" i="3"/>
  <c r="AK102" i="16" s="1"/>
  <c r="E25" i="3"/>
  <c r="AK15" i="16" s="1"/>
  <c r="D349" i="3"/>
  <c r="C214" i="16" s="1"/>
  <c r="D341" i="3"/>
  <c r="C206" i="16" s="1"/>
  <c r="D291" i="3"/>
  <c r="C260" i="16" s="1"/>
  <c r="D247" i="3"/>
  <c r="O21" i="16" s="1"/>
  <c r="D17" i="3"/>
  <c r="AL7" i="16" s="1"/>
  <c r="D25" i="3"/>
  <c r="AL15" i="16" s="1"/>
  <c r="D33" i="3"/>
  <c r="AL23" i="16" s="1"/>
  <c r="D41" i="3"/>
  <c r="AL31" i="16" s="1"/>
  <c r="D49" i="3"/>
  <c r="AL39" i="16" s="1"/>
  <c r="D57" i="3"/>
  <c r="AL47" i="16" s="1"/>
  <c r="D85" i="3"/>
  <c r="AL71" i="16" s="1"/>
  <c r="C102" i="5"/>
  <c r="S6" i="3"/>
  <c r="D139" i="3" s="1"/>
  <c r="AL121" i="16" s="1"/>
  <c r="E69" i="3"/>
  <c r="AK55" i="16" s="1"/>
  <c r="E371" i="3"/>
  <c r="B236" i="16" s="1"/>
  <c r="E26" i="3"/>
  <c r="AK16" i="16" s="1"/>
  <c r="E357" i="3"/>
  <c r="B222" i="16" s="1"/>
  <c r="E53" i="3"/>
  <c r="AK43" i="16" s="1"/>
  <c r="E272" i="3"/>
  <c r="N46" i="16" s="1"/>
  <c r="E343" i="3"/>
  <c r="B208" i="16" s="1"/>
  <c r="E39" i="3"/>
  <c r="AK29" i="16" s="1"/>
  <c r="E368" i="3"/>
  <c r="B233" i="16" s="1"/>
  <c r="E56" i="3"/>
  <c r="AK46" i="16" s="1"/>
  <c r="E378" i="3"/>
  <c r="B243" i="16" s="1"/>
  <c r="E345" i="3"/>
  <c r="B210" i="16" s="1"/>
  <c r="E33" i="3"/>
  <c r="AK23" i="16" s="1"/>
  <c r="D354" i="3"/>
  <c r="C219" i="16" s="1"/>
  <c r="D346" i="3"/>
  <c r="C211" i="16" s="1"/>
  <c r="D286" i="3"/>
  <c r="C255" i="16" s="1"/>
  <c r="D294" i="3"/>
  <c r="C263" i="16" s="1"/>
  <c r="D302" i="3"/>
  <c r="C271" i="16" s="1"/>
  <c r="D318" i="3"/>
  <c r="C287" i="16" s="1"/>
  <c r="D326" i="3"/>
  <c r="C295" i="16" s="1"/>
  <c r="D250" i="3"/>
  <c r="O24" i="16" s="1"/>
  <c r="D170" i="3"/>
  <c r="AL152" i="16" s="1"/>
  <c r="D20" i="3"/>
  <c r="AL10" i="16" s="1"/>
  <c r="D28" i="3"/>
  <c r="AL18" i="16" s="1"/>
  <c r="D36" i="3"/>
  <c r="AL26" i="16" s="1"/>
  <c r="D44" i="3"/>
  <c r="AL34" i="16" s="1"/>
  <c r="D52" i="3"/>
  <c r="AL42" i="16" s="1"/>
  <c r="D60" i="3"/>
  <c r="AL50" i="16" s="1"/>
  <c r="D80" i="3"/>
  <c r="AL66" i="16" s="1"/>
  <c r="C148" i="5"/>
  <c r="S7" i="3"/>
  <c r="D219" i="3" s="1"/>
  <c r="E15" i="3"/>
  <c r="AK5" i="16" s="1"/>
  <c r="E379" i="3"/>
  <c r="B244" i="16" s="1"/>
  <c r="E340" i="3"/>
  <c r="B205" i="16" s="1"/>
  <c r="E42" i="3"/>
  <c r="AK32" i="16" s="1"/>
  <c r="E365" i="3"/>
  <c r="B230" i="16" s="1"/>
  <c r="E61" i="3"/>
  <c r="AK51" i="16" s="1"/>
  <c r="E22" i="3"/>
  <c r="AK12" i="16" s="1"/>
  <c r="E351" i="3"/>
  <c r="B216" i="16" s="1"/>
  <c r="E133" i="3"/>
  <c r="AK115" i="16" s="1"/>
  <c r="E47" i="3"/>
  <c r="AK37" i="16" s="1"/>
  <c r="E376" i="3"/>
  <c r="B241" i="16" s="1"/>
  <c r="E64" i="3"/>
  <c r="AK54" i="16" s="1"/>
  <c r="E18" i="3"/>
  <c r="AK8" i="16" s="1"/>
  <c r="E353" i="3"/>
  <c r="B218" i="16" s="1"/>
  <c r="E41" i="3"/>
  <c r="AK31" i="16" s="1"/>
  <c r="AK8" i="12"/>
  <c r="AL8" i="12"/>
  <c r="AL4" i="12"/>
  <c r="AK4" i="12"/>
  <c r="AK5" i="12"/>
  <c r="AL5" i="12"/>
  <c r="AL7" i="12"/>
  <c r="AK7" i="12"/>
  <c r="AL9" i="12"/>
  <c r="AK9" i="12"/>
  <c r="AL6" i="12"/>
  <c r="AK6" i="12"/>
  <c r="AL9" i="10"/>
  <c r="AK9" i="10"/>
  <c r="X6" i="10"/>
  <c r="AM6" i="10"/>
  <c r="AL4" i="10"/>
  <c r="AK4" i="10"/>
  <c r="AL8" i="10"/>
  <c r="AK8" i="10"/>
  <c r="AM7" i="10"/>
  <c r="X7" i="10"/>
  <c r="AK5" i="10"/>
  <c r="AL5" i="10"/>
  <c r="AK5" i="8"/>
  <c r="AL5" i="8" s="1"/>
  <c r="AK6" i="8"/>
  <c r="AL6" i="8" s="1"/>
  <c r="X4" i="8"/>
  <c r="AM4" i="8"/>
  <c r="X9" i="8"/>
  <c r="AM9" i="8"/>
  <c r="AK7" i="8"/>
  <c r="AL7" i="8" s="1"/>
  <c r="AK8" i="8"/>
  <c r="AL8" i="8"/>
  <c r="AK9" i="6"/>
  <c r="AL9" i="6" s="1"/>
  <c r="AK8" i="6"/>
  <c r="AL8" i="6" s="1"/>
  <c r="AL7" i="6"/>
  <c r="AK7" i="6"/>
  <c r="AL4" i="6"/>
  <c r="AK4" i="6"/>
  <c r="AL6" i="6"/>
  <c r="AK6" i="6"/>
  <c r="AK5" i="6"/>
  <c r="AL5" i="6"/>
  <c r="J147" i="5"/>
  <c r="J101" i="5"/>
  <c r="N122" i="5" s="1"/>
  <c r="J239" i="5"/>
  <c r="J269" i="5" s="1"/>
  <c r="J261" i="5" s="1"/>
  <c r="J55" i="5"/>
  <c r="N76" i="5" s="1"/>
  <c r="C216" i="5"/>
  <c r="T8" i="3" s="1"/>
  <c r="J9" i="5"/>
  <c r="D14" i="8"/>
  <c r="D332" i="8"/>
  <c r="C52" i="16" s="1"/>
  <c r="B332" i="6"/>
  <c r="D332" i="6" s="1"/>
  <c r="D300" i="8"/>
  <c r="C20" i="16" s="1"/>
  <c r="B300" i="6"/>
  <c r="D300" i="6" s="1"/>
  <c r="B250" i="6"/>
  <c r="D250" i="6" s="1"/>
  <c r="D250" i="8"/>
  <c r="C74" i="16" s="1"/>
  <c r="B266" i="6"/>
  <c r="D266" i="6" s="1"/>
  <c r="D266" i="8"/>
  <c r="C90" i="16" s="1"/>
  <c r="B206" i="6"/>
  <c r="D206" i="6" s="1"/>
  <c r="D206" i="8"/>
  <c r="O85" i="16" s="1"/>
  <c r="B134" i="6"/>
  <c r="D134" i="6" s="1"/>
  <c r="D134" i="8"/>
  <c r="Z117" i="16" s="1"/>
  <c r="B158" i="6"/>
  <c r="D158" i="6" s="1"/>
  <c r="D158" i="8"/>
  <c r="Z141" i="16" s="1"/>
  <c r="B70" i="6"/>
  <c r="D70" i="6" s="1"/>
  <c r="D70" i="8"/>
  <c r="Z57" i="16" s="1"/>
  <c r="B86" i="6"/>
  <c r="D86" i="6" s="1"/>
  <c r="D86" i="8"/>
  <c r="Z73" i="16" s="1"/>
  <c r="B94" i="6"/>
  <c r="D94" i="6" s="1"/>
  <c r="D94" i="8"/>
  <c r="Z81" i="16" s="1"/>
  <c r="B20" i="6"/>
  <c r="D20" i="6" s="1"/>
  <c r="D20" i="8"/>
  <c r="B36" i="6"/>
  <c r="D36" i="6" s="1"/>
  <c r="D36" i="8"/>
  <c r="B44" i="6"/>
  <c r="D44" i="6" s="1"/>
  <c r="D44" i="8"/>
  <c r="D329" i="8"/>
  <c r="C49" i="16" s="1"/>
  <c r="B329" i="6"/>
  <c r="D329" i="6" s="1"/>
  <c r="D321" i="8"/>
  <c r="C41" i="16" s="1"/>
  <c r="B321" i="6"/>
  <c r="D321" i="6" s="1"/>
  <c r="D313" i="8"/>
  <c r="C33" i="16" s="1"/>
  <c r="B313" i="6"/>
  <c r="D313" i="6" s="1"/>
  <c r="D305" i="8"/>
  <c r="C25" i="16" s="1"/>
  <c r="B305" i="6"/>
  <c r="D305" i="6" s="1"/>
  <c r="D297" i="8"/>
  <c r="C17" i="16" s="1"/>
  <c r="B297" i="6"/>
  <c r="D297" i="6" s="1"/>
  <c r="D289" i="8"/>
  <c r="C9" i="16" s="1"/>
  <c r="B289" i="6"/>
  <c r="D289" i="6" s="1"/>
  <c r="B237" i="6"/>
  <c r="D237" i="6" s="1"/>
  <c r="D237" i="8"/>
  <c r="C61" i="16" s="1"/>
  <c r="B245" i="6"/>
  <c r="D245" i="6" s="1"/>
  <c r="D245" i="8"/>
  <c r="C69" i="16" s="1"/>
  <c r="B253" i="6"/>
  <c r="D253" i="6" s="1"/>
  <c r="D253" i="8"/>
  <c r="C77" i="16" s="1"/>
  <c r="B261" i="6"/>
  <c r="D261" i="6" s="1"/>
  <c r="D261" i="8"/>
  <c r="C85" i="16" s="1"/>
  <c r="B269" i="6"/>
  <c r="D269" i="6" s="1"/>
  <c r="D269" i="8"/>
  <c r="C93" i="16" s="1"/>
  <c r="B277" i="6"/>
  <c r="D277" i="6" s="1"/>
  <c r="D277" i="8"/>
  <c r="C101" i="16" s="1"/>
  <c r="B177" i="6"/>
  <c r="D177" i="6" s="1"/>
  <c r="D177" i="8"/>
  <c r="O56" i="16" s="1"/>
  <c r="B185" i="6"/>
  <c r="D185" i="6" s="1"/>
  <c r="D185" i="8"/>
  <c r="O64" i="16" s="1"/>
  <c r="B193" i="6"/>
  <c r="D193" i="6" s="1"/>
  <c r="D193" i="8"/>
  <c r="O72" i="16" s="1"/>
  <c r="B201" i="6"/>
  <c r="D201" i="6" s="1"/>
  <c r="D201" i="8"/>
  <c r="O80" i="16" s="1"/>
  <c r="B209" i="6"/>
  <c r="D209" i="6" s="1"/>
  <c r="D209" i="8"/>
  <c r="O88" i="16" s="1"/>
  <c r="B217" i="6"/>
  <c r="D217" i="6" s="1"/>
  <c r="D217" i="8"/>
  <c r="O96" i="16" s="1"/>
  <c r="B225" i="6"/>
  <c r="D225" i="6" s="1"/>
  <c r="D225" i="8"/>
  <c r="O104" i="16" s="1"/>
  <c r="B129" i="6"/>
  <c r="D129" i="6" s="1"/>
  <c r="D129" i="8"/>
  <c r="Z112" i="16" s="1"/>
  <c r="B137" i="6"/>
  <c r="D137" i="6" s="1"/>
  <c r="D137" i="8"/>
  <c r="Z120" i="16" s="1"/>
  <c r="B145" i="6"/>
  <c r="D145" i="6" s="1"/>
  <c r="D145" i="8"/>
  <c r="Z128" i="16" s="1"/>
  <c r="B153" i="6"/>
  <c r="D153" i="6" s="1"/>
  <c r="D153" i="8"/>
  <c r="Z136" i="16" s="1"/>
  <c r="B161" i="6"/>
  <c r="D161" i="6" s="1"/>
  <c r="D161" i="8"/>
  <c r="Z144" i="16" s="1"/>
  <c r="B169" i="6"/>
  <c r="D169" i="6" s="1"/>
  <c r="D169" i="8"/>
  <c r="Z152" i="16" s="1"/>
  <c r="B73" i="6"/>
  <c r="D73" i="6" s="1"/>
  <c r="D73" i="8"/>
  <c r="Z60" i="16" s="1"/>
  <c r="B81" i="6"/>
  <c r="D81" i="6" s="1"/>
  <c r="D81" i="8"/>
  <c r="Z68" i="16" s="1"/>
  <c r="B89" i="6"/>
  <c r="D89" i="6" s="1"/>
  <c r="D89" i="8"/>
  <c r="Z76" i="16" s="1"/>
  <c r="B97" i="6"/>
  <c r="D97" i="6" s="1"/>
  <c r="D97" i="8"/>
  <c r="Z84" i="16" s="1"/>
  <c r="B105" i="6"/>
  <c r="D105" i="6" s="1"/>
  <c r="D105" i="8"/>
  <c r="Z92" i="16" s="1"/>
  <c r="B113" i="6"/>
  <c r="D113" i="6" s="1"/>
  <c r="D113" i="8"/>
  <c r="Z100" i="16" s="1"/>
  <c r="B15" i="6"/>
  <c r="D15" i="6" s="1"/>
  <c r="D15" i="8"/>
  <c r="B23" i="6"/>
  <c r="D23" i="6" s="1"/>
  <c r="D23" i="8"/>
  <c r="B31" i="6"/>
  <c r="D31" i="6" s="1"/>
  <c r="D31" i="8"/>
  <c r="B39" i="6"/>
  <c r="D39" i="6" s="1"/>
  <c r="D39" i="8"/>
  <c r="B47" i="6"/>
  <c r="D47" i="6" s="1"/>
  <c r="D47" i="8"/>
  <c r="B55" i="6"/>
  <c r="D55" i="6" s="1"/>
  <c r="D55" i="8"/>
  <c r="B63" i="6"/>
  <c r="D63" i="6" s="1"/>
  <c r="D63" i="8"/>
  <c r="B258" i="6"/>
  <c r="D258" i="6" s="1"/>
  <c r="D258" i="8"/>
  <c r="C82" i="16" s="1"/>
  <c r="B274" i="6"/>
  <c r="D274" i="6" s="1"/>
  <c r="D274" i="8"/>
  <c r="C98" i="16" s="1"/>
  <c r="B182" i="6"/>
  <c r="D182" i="6" s="1"/>
  <c r="D182" i="8"/>
  <c r="O61" i="16" s="1"/>
  <c r="B126" i="6"/>
  <c r="D126" i="6" s="1"/>
  <c r="D126" i="8"/>
  <c r="Z109" i="16" s="1"/>
  <c r="B142" i="6"/>
  <c r="D142" i="6" s="1"/>
  <c r="D142" i="8"/>
  <c r="Z125" i="16" s="1"/>
  <c r="B150" i="6"/>
  <c r="D150" i="6" s="1"/>
  <c r="D150" i="8"/>
  <c r="Z133" i="16" s="1"/>
  <c r="B166" i="6"/>
  <c r="D166" i="6" s="1"/>
  <c r="D166" i="8"/>
  <c r="Z149" i="16" s="1"/>
  <c r="B78" i="6"/>
  <c r="D78" i="6" s="1"/>
  <c r="D78" i="8"/>
  <c r="Z65" i="16" s="1"/>
  <c r="B110" i="6"/>
  <c r="D110" i="6" s="1"/>
  <c r="D110" i="8"/>
  <c r="Z97" i="16" s="1"/>
  <c r="B28" i="6"/>
  <c r="D28" i="6" s="1"/>
  <c r="D28" i="8"/>
  <c r="B52" i="6"/>
  <c r="D52" i="6" s="1"/>
  <c r="D52" i="8"/>
  <c r="B60" i="6"/>
  <c r="D60" i="6" s="1"/>
  <c r="D60" i="8"/>
  <c r="D326" i="8"/>
  <c r="C46" i="16" s="1"/>
  <c r="B326" i="6"/>
  <c r="D326" i="6" s="1"/>
  <c r="D318" i="8"/>
  <c r="C38" i="16" s="1"/>
  <c r="B318" i="6"/>
  <c r="D318" i="6" s="1"/>
  <c r="D310" i="8"/>
  <c r="C30" i="16" s="1"/>
  <c r="B310" i="6"/>
  <c r="D310" i="6" s="1"/>
  <c r="D302" i="8"/>
  <c r="C22" i="16" s="1"/>
  <c r="B302" i="6"/>
  <c r="D302" i="6" s="1"/>
  <c r="D294" i="8"/>
  <c r="C14" i="16" s="1"/>
  <c r="B294" i="6"/>
  <c r="D294" i="6" s="1"/>
  <c r="D286" i="8"/>
  <c r="C6" i="16" s="1"/>
  <c r="B286" i="6"/>
  <c r="D286" i="6" s="1"/>
  <c r="B232" i="6"/>
  <c r="D232" i="6" s="1"/>
  <c r="D232" i="8"/>
  <c r="C56" i="16" s="1"/>
  <c r="B240" i="6"/>
  <c r="D240" i="6" s="1"/>
  <c r="D240" i="8"/>
  <c r="C64" i="16" s="1"/>
  <c r="B248" i="6"/>
  <c r="D248" i="6" s="1"/>
  <c r="D248" i="8"/>
  <c r="C72" i="16" s="1"/>
  <c r="B256" i="6"/>
  <c r="D256" i="6" s="1"/>
  <c r="D256" i="8"/>
  <c r="C80" i="16" s="1"/>
  <c r="B264" i="6"/>
  <c r="D264" i="6" s="1"/>
  <c r="D264" i="8"/>
  <c r="C88" i="16" s="1"/>
  <c r="B272" i="6"/>
  <c r="D272" i="6" s="1"/>
  <c r="D272" i="8"/>
  <c r="C96" i="16" s="1"/>
  <c r="B180" i="6"/>
  <c r="D180" i="6" s="1"/>
  <c r="D180" i="8"/>
  <c r="O59" i="16" s="1"/>
  <c r="B188" i="6"/>
  <c r="D188" i="6" s="1"/>
  <c r="D188" i="8"/>
  <c r="O67" i="16" s="1"/>
  <c r="B196" i="6"/>
  <c r="D196" i="6" s="1"/>
  <c r="D196" i="8"/>
  <c r="O75" i="16" s="1"/>
  <c r="B204" i="6"/>
  <c r="D204" i="6" s="1"/>
  <c r="D204" i="8"/>
  <c r="O83" i="16" s="1"/>
  <c r="B212" i="6"/>
  <c r="D212" i="6" s="1"/>
  <c r="D212" i="8"/>
  <c r="O91" i="16" s="1"/>
  <c r="B220" i="6"/>
  <c r="D220" i="6" s="1"/>
  <c r="D220" i="8"/>
  <c r="O99" i="16" s="1"/>
  <c r="B124" i="6"/>
  <c r="D124" i="6" s="1"/>
  <c r="D124" i="8"/>
  <c r="Z107" i="16" s="1"/>
  <c r="B132" i="6"/>
  <c r="D132" i="6" s="1"/>
  <c r="D132" i="8"/>
  <c r="Z115" i="16" s="1"/>
  <c r="B140" i="6"/>
  <c r="D140" i="6" s="1"/>
  <c r="D140" i="8"/>
  <c r="Z123" i="16" s="1"/>
  <c r="B148" i="6"/>
  <c r="D148" i="6" s="1"/>
  <c r="D148" i="8"/>
  <c r="Z131" i="16" s="1"/>
  <c r="B156" i="6"/>
  <c r="D156" i="6" s="1"/>
  <c r="D156" i="8"/>
  <c r="Z139" i="16" s="1"/>
  <c r="B164" i="6"/>
  <c r="D164" i="6" s="1"/>
  <c r="D164" i="8"/>
  <c r="Z147" i="16" s="1"/>
  <c r="B68" i="6"/>
  <c r="D68" i="6" s="1"/>
  <c r="D68" i="8"/>
  <c r="Z55" i="16" s="1"/>
  <c r="B76" i="6"/>
  <c r="D76" i="6" s="1"/>
  <c r="D76" i="8"/>
  <c r="Z63" i="16" s="1"/>
  <c r="B84" i="6"/>
  <c r="D84" i="6" s="1"/>
  <c r="D84" i="8"/>
  <c r="Z71" i="16" s="1"/>
  <c r="B92" i="6"/>
  <c r="D92" i="6" s="1"/>
  <c r="D92" i="8"/>
  <c r="Z79" i="16" s="1"/>
  <c r="B100" i="6"/>
  <c r="D100" i="6" s="1"/>
  <c r="D100" i="8"/>
  <c r="Z87" i="16" s="1"/>
  <c r="B108" i="6"/>
  <c r="D108" i="6" s="1"/>
  <c r="D108" i="8"/>
  <c r="Z95" i="16" s="1"/>
  <c r="B116" i="6"/>
  <c r="D116" i="6" s="1"/>
  <c r="D116" i="8"/>
  <c r="Z103" i="16" s="1"/>
  <c r="B18" i="6"/>
  <c r="D18" i="6" s="1"/>
  <c r="D18" i="8"/>
  <c r="B26" i="6"/>
  <c r="D26" i="6" s="1"/>
  <c r="D26" i="8"/>
  <c r="B34" i="6"/>
  <c r="D34" i="6" s="1"/>
  <c r="D34" i="8"/>
  <c r="B42" i="6"/>
  <c r="D42" i="6" s="1"/>
  <c r="D42" i="8"/>
  <c r="B50" i="6"/>
  <c r="D50" i="6" s="1"/>
  <c r="D50" i="8"/>
  <c r="B58" i="6"/>
  <c r="D58" i="6" s="1"/>
  <c r="D58" i="8"/>
  <c r="D315" i="8"/>
  <c r="C35" i="16" s="1"/>
  <c r="B315" i="6"/>
  <c r="D315" i="6" s="1"/>
  <c r="D299" i="8"/>
  <c r="C19" i="16" s="1"/>
  <c r="B299" i="6"/>
  <c r="D299" i="6" s="1"/>
  <c r="B235" i="6"/>
  <c r="D235" i="6" s="1"/>
  <c r="D235" i="8"/>
  <c r="C59" i="16" s="1"/>
  <c r="B127" i="6"/>
  <c r="D127" i="6" s="1"/>
  <c r="D127" i="8"/>
  <c r="Z110" i="16" s="1"/>
  <c r="B135" i="6"/>
  <c r="D135" i="6" s="1"/>
  <c r="D135" i="8"/>
  <c r="Z118" i="16" s="1"/>
  <c r="B143" i="6"/>
  <c r="D143" i="6" s="1"/>
  <c r="D143" i="8"/>
  <c r="Z126" i="16" s="1"/>
  <c r="B151" i="6"/>
  <c r="D151" i="6" s="1"/>
  <c r="D151" i="8"/>
  <c r="Z134" i="16" s="1"/>
  <c r="B159" i="6"/>
  <c r="D159" i="6" s="1"/>
  <c r="D159" i="8"/>
  <c r="Z142" i="16" s="1"/>
  <c r="B167" i="6"/>
  <c r="D167" i="6" s="1"/>
  <c r="D167" i="8"/>
  <c r="Z150" i="16" s="1"/>
  <c r="B71" i="6"/>
  <c r="D71" i="6" s="1"/>
  <c r="D71" i="8"/>
  <c r="Z58" i="16" s="1"/>
  <c r="B79" i="6"/>
  <c r="D79" i="6" s="1"/>
  <c r="D79" i="8"/>
  <c r="Z66" i="16" s="1"/>
  <c r="B87" i="6"/>
  <c r="D87" i="6" s="1"/>
  <c r="D87" i="8"/>
  <c r="Z74" i="16" s="1"/>
  <c r="B95" i="6"/>
  <c r="D95" i="6" s="1"/>
  <c r="D95" i="8"/>
  <c r="Z82" i="16" s="1"/>
  <c r="B103" i="6"/>
  <c r="D103" i="6" s="1"/>
  <c r="D103" i="8"/>
  <c r="Z90" i="16" s="1"/>
  <c r="B111" i="6"/>
  <c r="D111" i="6" s="1"/>
  <c r="D111" i="8"/>
  <c r="Z98" i="16" s="1"/>
  <c r="B21" i="6"/>
  <c r="D21" i="6" s="1"/>
  <c r="D21" i="8"/>
  <c r="B29" i="6"/>
  <c r="D29" i="6" s="1"/>
  <c r="D29" i="8"/>
  <c r="B37" i="6"/>
  <c r="D37" i="6" s="1"/>
  <c r="D37" i="8"/>
  <c r="B45" i="6"/>
  <c r="D45" i="6" s="1"/>
  <c r="D45" i="8"/>
  <c r="B53" i="6"/>
  <c r="D53" i="6" s="1"/>
  <c r="D53" i="8"/>
  <c r="B61" i="6"/>
  <c r="D61" i="6" s="1"/>
  <c r="D61" i="8"/>
  <c r="B102" i="6"/>
  <c r="D102" i="6" s="1"/>
  <c r="D102" i="8"/>
  <c r="Z89" i="16" s="1"/>
  <c r="D323" i="8"/>
  <c r="C43" i="16" s="1"/>
  <c r="B323" i="6"/>
  <c r="D323" i="6" s="1"/>
  <c r="B243" i="6"/>
  <c r="D243" i="6" s="1"/>
  <c r="D243" i="8"/>
  <c r="C67" i="16" s="1"/>
  <c r="B259" i="6"/>
  <c r="D259" i="6" s="1"/>
  <c r="D259" i="8"/>
  <c r="C83" i="16" s="1"/>
  <c r="B183" i="6"/>
  <c r="D183" i="6" s="1"/>
  <c r="D183" i="8"/>
  <c r="O62" i="16" s="1"/>
  <c r="B207" i="6"/>
  <c r="D207" i="6" s="1"/>
  <c r="D207" i="8"/>
  <c r="O86" i="16" s="1"/>
  <c r="B215" i="6"/>
  <c r="D215" i="6" s="1"/>
  <c r="D215" i="8"/>
  <c r="O94" i="16" s="1"/>
  <c r="D328" i="8"/>
  <c r="C48" i="16" s="1"/>
  <c r="B328" i="6"/>
  <c r="D328" i="6" s="1"/>
  <c r="D320" i="8"/>
  <c r="C40" i="16" s="1"/>
  <c r="B320" i="6"/>
  <c r="D320" i="6" s="1"/>
  <c r="D312" i="8"/>
  <c r="C32" i="16" s="1"/>
  <c r="B312" i="6"/>
  <c r="D312" i="6" s="1"/>
  <c r="D304" i="8"/>
  <c r="C24" i="16" s="1"/>
  <c r="B304" i="6"/>
  <c r="D304" i="6" s="1"/>
  <c r="D296" i="8"/>
  <c r="C16" i="16" s="1"/>
  <c r="B296" i="6"/>
  <c r="D296" i="6" s="1"/>
  <c r="D288" i="8"/>
  <c r="C8" i="16" s="1"/>
  <c r="B288" i="6"/>
  <c r="D288" i="6" s="1"/>
  <c r="B230" i="6"/>
  <c r="D230" i="6" s="1"/>
  <c r="D230" i="8"/>
  <c r="C54" i="16" s="1"/>
  <c r="B238" i="6"/>
  <c r="D238" i="6" s="1"/>
  <c r="D238" i="8"/>
  <c r="C62" i="16" s="1"/>
  <c r="B246" i="6"/>
  <c r="D246" i="6" s="1"/>
  <c r="D246" i="8"/>
  <c r="C70" i="16" s="1"/>
  <c r="B254" i="6"/>
  <c r="D254" i="6" s="1"/>
  <c r="D254" i="8"/>
  <c r="C78" i="16" s="1"/>
  <c r="B262" i="6"/>
  <c r="D262" i="6" s="1"/>
  <c r="D262" i="8"/>
  <c r="C86" i="16" s="1"/>
  <c r="B270" i="6"/>
  <c r="D270" i="6" s="1"/>
  <c r="D270" i="8"/>
  <c r="C94" i="16" s="1"/>
  <c r="B278" i="6"/>
  <c r="D278" i="6" s="1"/>
  <c r="D278" i="8"/>
  <c r="C102" i="16" s="1"/>
  <c r="B178" i="6"/>
  <c r="D178" i="6" s="1"/>
  <c r="D178" i="8"/>
  <c r="O57" i="16" s="1"/>
  <c r="B186" i="6"/>
  <c r="D186" i="6" s="1"/>
  <c r="D186" i="8"/>
  <c r="O65" i="16" s="1"/>
  <c r="B194" i="6"/>
  <c r="D194" i="6" s="1"/>
  <c r="D194" i="8"/>
  <c r="O73" i="16" s="1"/>
  <c r="B202" i="6"/>
  <c r="D202" i="6" s="1"/>
  <c r="D202" i="8"/>
  <c r="O81" i="16" s="1"/>
  <c r="B210" i="6"/>
  <c r="D210" i="6" s="1"/>
  <c r="D210" i="8"/>
  <c r="O89" i="16" s="1"/>
  <c r="B218" i="6"/>
  <c r="D218" i="6" s="1"/>
  <c r="D218" i="8"/>
  <c r="O97" i="16" s="1"/>
  <c r="B122" i="6"/>
  <c r="D122" i="6" s="1"/>
  <c r="D122" i="8"/>
  <c r="Z105" i="16" s="1"/>
  <c r="B130" i="6"/>
  <c r="D130" i="6" s="1"/>
  <c r="D130" i="8"/>
  <c r="Z113" i="16" s="1"/>
  <c r="B138" i="6"/>
  <c r="D138" i="6" s="1"/>
  <c r="D138" i="8"/>
  <c r="Z121" i="16" s="1"/>
  <c r="B146" i="6"/>
  <c r="D146" i="6" s="1"/>
  <c r="D146" i="8"/>
  <c r="Z129" i="16" s="1"/>
  <c r="B154" i="6"/>
  <c r="D154" i="6" s="1"/>
  <c r="D154" i="8"/>
  <c r="Z137" i="16" s="1"/>
  <c r="B162" i="6"/>
  <c r="D162" i="6" s="1"/>
  <c r="D162" i="8"/>
  <c r="Z145" i="16" s="1"/>
  <c r="B170" i="6"/>
  <c r="D170" i="6" s="1"/>
  <c r="D170" i="8"/>
  <c r="Z153" i="16" s="1"/>
  <c r="B74" i="6"/>
  <c r="D74" i="6" s="1"/>
  <c r="D74" i="8"/>
  <c r="Z61" i="16" s="1"/>
  <c r="B82" i="6"/>
  <c r="D82" i="6" s="1"/>
  <c r="D82" i="8"/>
  <c r="Z69" i="16" s="1"/>
  <c r="B90" i="6"/>
  <c r="D90" i="6" s="1"/>
  <c r="D90" i="8"/>
  <c r="Z77" i="16" s="1"/>
  <c r="B98" i="6"/>
  <c r="D98" i="6" s="1"/>
  <c r="D98" i="8"/>
  <c r="Z85" i="16" s="1"/>
  <c r="B106" i="6"/>
  <c r="D106" i="6" s="1"/>
  <c r="D106" i="8"/>
  <c r="Z93" i="16" s="1"/>
  <c r="B114" i="6"/>
  <c r="D114" i="6" s="1"/>
  <c r="D114" i="8"/>
  <c r="Z101" i="16" s="1"/>
  <c r="B16" i="6"/>
  <c r="D16" i="6" s="1"/>
  <c r="D16" i="8"/>
  <c r="B24" i="6"/>
  <c r="D24" i="6" s="1"/>
  <c r="D24" i="8"/>
  <c r="B32" i="6"/>
  <c r="D32" i="6" s="1"/>
  <c r="D32" i="8"/>
  <c r="B40" i="6"/>
  <c r="D40" i="6" s="1"/>
  <c r="D40" i="8"/>
  <c r="B48" i="6"/>
  <c r="D48" i="6" s="1"/>
  <c r="D48" i="8"/>
  <c r="B56" i="6"/>
  <c r="D56" i="6" s="1"/>
  <c r="D56" i="8"/>
  <c r="D316" i="8"/>
  <c r="C36" i="16" s="1"/>
  <c r="B316" i="6"/>
  <c r="D316" i="6" s="1"/>
  <c r="D292" i="8"/>
  <c r="C12" i="16" s="1"/>
  <c r="B292" i="6"/>
  <c r="D292" i="6" s="1"/>
  <c r="D284" i="8"/>
  <c r="C4" i="16" s="1"/>
  <c r="B284" i="6"/>
  <c r="D284" i="6" s="1"/>
  <c r="B242" i="6"/>
  <c r="D242" i="6" s="1"/>
  <c r="D242" i="8"/>
  <c r="C66" i="16" s="1"/>
  <c r="D307" i="8"/>
  <c r="C27" i="16" s="1"/>
  <c r="B307" i="6"/>
  <c r="D307" i="6" s="1"/>
  <c r="B191" i="6"/>
  <c r="D191" i="6" s="1"/>
  <c r="D191" i="8"/>
  <c r="O70" i="16" s="1"/>
  <c r="D333" i="8"/>
  <c r="C53" i="16" s="1"/>
  <c r="B333" i="6"/>
  <c r="D333" i="6" s="1"/>
  <c r="D325" i="8"/>
  <c r="C45" i="16" s="1"/>
  <c r="B325" i="6"/>
  <c r="D325" i="6" s="1"/>
  <c r="D317" i="8"/>
  <c r="C37" i="16" s="1"/>
  <c r="B317" i="6"/>
  <c r="D317" i="6" s="1"/>
  <c r="D309" i="8"/>
  <c r="C29" i="16" s="1"/>
  <c r="B309" i="6"/>
  <c r="D309" i="6" s="1"/>
  <c r="D301" i="8"/>
  <c r="C21" i="16" s="1"/>
  <c r="B301" i="6"/>
  <c r="D301" i="6" s="1"/>
  <c r="D293" i="8"/>
  <c r="C13" i="16" s="1"/>
  <c r="B293" i="6"/>
  <c r="D293" i="6" s="1"/>
  <c r="D285" i="8"/>
  <c r="C5" i="16" s="1"/>
  <c r="B285" i="6"/>
  <c r="D285" i="6" s="1"/>
  <c r="B233" i="6"/>
  <c r="D233" i="6" s="1"/>
  <c r="D233" i="8"/>
  <c r="C57" i="16" s="1"/>
  <c r="B241" i="6"/>
  <c r="D241" i="6" s="1"/>
  <c r="D241" i="8"/>
  <c r="C65" i="16" s="1"/>
  <c r="B249" i="6"/>
  <c r="D249" i="6" s="1"/>
  <c r="D249" i="8"/>
  <c r="C73" i="16" s="1"/>
  <c r="B257" i="6"/>
  <c r="D257" i="6" s="1"/>
  <c r="D257" i="8"/>
  <c r="C81" i="16" s="1"/>
  <c r="B265" i="6"/>
  <c r="D265" i="6" s="1"/>
  <c r="D265" i="8"/>
  <c r="C89" i="16" s="1"/>
  <c r="B273" i="6"/>
  <c r="D273" i="6" s="1"/>
  <c r="D273" i="8"/>
  <c r="C97" i="16" s="1"/>
  <c r="B181" i="6"/>
  <c r="D181" i="6" s="1"/>
  <c r="D181" i="8"/>
  <c r="O60" i="16" s="1"/>
  <c r="B189" i="6"/>
  <c r="D189" i="6" s="1"/>
  <c r="D189" i="8"/>
  <c r="O68" i="16" s="1"/>
  <c r="B197" i="6"/>
  <c r="D197" i="6" s="1"/>
  <c r="D197" i="8"/>
  <c r="O76" i="16" s="1"/>
  <c r="B205" i="6"/>
  <c r="D205" i="6" s="1"/>
  <c r="D205" i="8"/>
  <c r="O84" i="16" s="1"/>
  <c r="B213" i="6"/>
  <c r="D213" i="6" s="1"/>
  <c r="D213" i="8"/>
  <c r="O92" i="16" s="1"/>
  <c r="B221" i="6"/>
  <c r="D221" i="6" s="1"/>
  <c r="D221" i="8"/>
  <c r="O100" i="16" s="1"/>
  <c r="B125" i="6"/>
  <c r="D125" i="6" s="1"/>
  <c r="D125" i="8"/>
  <c r="Z108" i="16" s="1"/>
  <c r="B133" i="6"/>
  <c r="D133" i="6" s="1"/>
  <c r="D133" i="8"/>
  <c r="Z116" i="16" s="1"/>
  <c r="B141" i="6"/>
  <c r="D141" i="6" s="1"/>
  <c r="D141" i="8"/>
  <c r="Z124" i="16" s="1"/>
  <c r="B149" i="6"/>
  <c r="D149" i="6" s="1"/>
  <c r="D149" i="8"/>
  <c r="Z132" i="16" s="1"/>
  <c r="B157" i="6"/>
  <c r="D157" i="6" s="1"/>
  <c r="D157" i="8"/>
  <c r="Z140" i="16" s="1"/>
  <c r="B165" i="6"/>
  <c r="D165" i="6" s="1"/>
  <c r="D165" i="8"/>
  <c r="Z148" i="16" s="1"/>
  <c r="B69" i="6"/>
  <c r="D69" i="6" s="1"/>
  <c r="D69" i="8"/>
  <c r="Z56" i="16" s="1"/>
  <c r="B77" i="6"/>
  <c r="D77" i="6" s="1"/>
  <c r="D77" i="8"/>
  <c r="Z64" i="16" s="1"/>
  <c r="B85" i="6"/>
  <c r="D85" i="6" s="1"/>
  <c r="D85" i="8"/>
  <c r="Z72" i="16" s="1"/>
  <c r="B93" i="6"/>
  <c r="D93" i="6" s="1"/>
  <c r="D93" i="8"/>
  <c r="Z80" i="16" s="1"/>
  <c r="B101" i="6"/>
  <c r="D101" i="6" s="1"/>
  <c r="D101" i="8"/>
  <c r="Z88" i="16" s="1"/>
  <c r="B109" i="6"/>
  <c r="D109" i="6" s="1"/>
  <c r="D109" i="8"/>
  <c r="Z96" i="16" s="1"/>
  <c r="B117" i="6"/>
  <c r="D117" i="6" s="1"/>
  <c r="D117" i="8"/>
  <c r="Z104" i="16" s="1"/>
  <c r="B19" i="6"/>
  <c r="D19" i="6" s="1"/>
  <c r="D19" i="8"/>
  <c r="B27" i="6"/>
  <c r="D27" i="6" s="1"/>
  <c r="D27" i="8"/>
  <c r="B35" i="6"/>
  <c r="D35" i="6" s="1"/>
  <c r="D35" i="8"/>
  <c r="B43" i="6"/>
  <c r="D43" i="6" s="1"/>
  <c r="D43" i="8"/>
  <c r="B51" i="6"/>
  <c r="D51" i="6" s="1"/>
  <c r="D51" i="8"/>
  <c r="B59" i="6"/>
  <c r="D59" i="6" s="1"/>
  <c r="D59" i="8"/>
  <c r="D324" i="8"/>
  <c r="C44" i="16" s="1"/>
  <c r="B324" i="6"/>
  <c r="D324" i="6" s="1"/>
  <c r="D308" i="8"/>
  <c r="C28" i="16" s="1"/>
  <c r="B308" i="6"/>
  <c r="D308" i="6" s="1"/>
  <c r="B190" i="6"/>
  <c r="D190" i="6" s="1"/>
  <c r="D190" i="8"/>
  <c r="O69" i="16" s="1"/>
  <c r="B222" i="6"/>
  <c r="D222" i="6" s="1"/>
  <c r="D222" i="8"/>
  <c r="O101" i="16" s="1"/>
  <c r="D291" i="8"/>
  <c r="C11" i="16" s="1"/>
  <c r="B291" i="6"/>
  <c r="D291" i="6" s="1"/>
  <c r="B251" i="6"/>
  <c r="D251" i="6" s="1"/>
  <c r="D251" i="8"/>
  <c r="C75" i="16" s="1"/>
  <c r="B267" i="6"/>
  <c r="D267" i="6" s="1"/>
  <c r="D267" i="8"/>
  <c r="C91" i="16" s="1"/>
  <c r="B223" i="6"/>
  <c r="D223" i="6" s="1"/>
  <c r="D223" i="8"/>
  <c r="O102" i="16" s="1"/>
  <c r="D330" i="8"/>
  <c r="C50" i="16" s="1"/>
  <c r="B330" i="6"/>
  <c r="D330" i="6" s="1"/>
  <c r="D322" i="8"/>
  <c r="C42" i="16" s="1"/>
  <c r="B322" i="6"/>
  <c r="D322" i="6" s="1"/>
  <c r="D314" i="8"/>
  <c r="C34" i="16" s="1"/>
  <c r="B314" i="6"/>
  <c r="D314" i="6" s="1"/>
  <c r="D306" i="8"/>
  <c r="C26" i="16" s="1"/>
  <c r="B306" i="6"/>
  <c r="D306" i="6" s="1"/>
  <c r="D298" i="8"/>
  <c r="C18" i="16" s="1"/>
  <c r="B298" i="6"/>
  <c r="D298" i="6" s="1"/>
  <c r="D290" i="8"/>
  <c r="C10" i="16" s="1"/>
  <c r="B290" i="6"/>
  <c r="D290" i="6" s="1"/>
  <c r="B236" i="6"/>
  <c r="D236" i="6" s="1"/>
  <c r="D236" i="8"/>
  <c r="C60" i="16" s="1"/>
  <c r="B244" i="6"/>
  <c r="D244" i="6" s="1"/>
  <c r="D244" i="8"/>
  <c r="C68" i="16" s="1"/>
  <c r="B252" i="6"/>
  <c r="D252" i="6" s="1"/>
  <c r="D252" i="8"/>
  <c r="C76" i="16" s="1"/>
  <c r="B260" i="6"/>
  <c r="D260" i="6" s="1"/>
  <c r="D260" i="8"/>
  <c r="C84" i="16" s="1"/>
  <c r="B268" i="6"/>
  <c r="D268" i="6" s="1"/>
  <c r="D268" i="8"/>
  <c r="C92" i="16" s="1"/>
  <c r="B276" i="6"/>
  <c r="D276" i="6" s="1"/>
  <c r="D276" i="8"/>
  <c r="C100" i="16" s="1"/>
  <c r="B176" i="6"/>
  <c r="D176" i="6" s="1"/>
  <c r="D176" i="8"/>
  <c r="O55" i="16" s="1"/>
  <c r="B184" i="6"/>
  <c r="D184" i="6" s="1"/>
  <c r="D184" i="8"/>
  <c r="O63" i="16" s="1"/>
  <c r="B192" i="6"/>
  <c r="D192" i="6" s="1"/>
  <c r="D192" i="8"/>
  <c r="O71" i="16" s="1"/>
  <c r="B200" i="6"/>
  <c r="D200" i="6" s="1"/>
  <c r="D200" i="8"/>
  <c r="O79" i="16" s="1"/>
  <c r="B208" i="6"/>
  <c r="D208" i="6" s="1"/>
  <c r="D208" i="8"/>
  <c r="O87" i="16" s="1"/>
  <c r="B216" i="6"/>
  <c r="D216" i="6" s="1"/>
  <c r="D216" i="8"/>
  <c r="O95" i="16" s="1"/>
  <c r="B224" i="6"/>
  <c r="D224" i="6" s="1"/>
  <c r="D224" i="8"/>
  <c r="O103" i="16" s="1"/>
  <c r="B128" i="6"/>
  <c r="D128" i="6" s="1"/>
  <c r="D128" i="8"/>
  <c r="Z111" i="16" s="1"/>
  <c r="B136" i="6"/>
  <c r="D136" i="6" s="1"/>
  <c r="D136" i="8"/>
  <c r="Z119" i="16" s="1"/>
  <c r="B144" i="6"/>
  <c r="D144" i="6" s="1"/>
  <c r="D144" i="8"/>
  <c r="Z127" i="16" s="1"/>
  <c r="B152" i="6"/>
  <c r="D152" i="6" s="1"/>
  <c r="D152" i="8"/>
  <c r="Z135" i="16" s="1"/>
  <c r="B160" i="6"/>
  <c r="D160" i="6" s="1"/>
  <c r="D160" i="8"/>
  <c r="Z143" i="16" s="1"/>
  <c r="B168" i="6"/>
  <c r="D168" i="6" s="1"/>
  <c r="D168" i="8"/>
  <c r="Z151" i="16" s="1"/>
  <c r="B72" i="6"/>
  <c r="D72" i="6" s="1"/>
  <c r="D72" i="8"/>
  <c r="Z59" i="16" s="1"/>
  <c r="B80" i="6"/>
  <c r="D80" i="6" s="1"/>
  <c r="D80" i="8"/>
  <c r="Z67" i="16" s="1"/>
  <c r="B88" i="6"/>
  <c r="D88" i="6" s="1"/>
  <c r="D88" i="8"/>
  <c r="Z75" i="16" s="1"/>
  <c r="B96" i="6"/>
  <c r="D96" i="6" s="1"/>
  <c r="D96" i="8"/>
  <c r="Z83" i="16" s="1"/>
  <c r="B104" i="6"/>
  <c r="D104" i="6" s="1"/>
  <c r="D104" i="8"/>
  <c r="Z91" i="16" s="1"/>
  <c r="B112" i="6"/>
  <c r="D112" i="6" s="1"/>
  <c r="D112" i="8"/>
  <c r="Z99" i="16" s="1"/>
  <c r="B22" i="6"/>
  <c r="D22" i="6" s="1"/>
  <c r="D22" i="8"/>
  <c r="B30" i="6"/>
  <c r="D30" i="6" s="1"/>
  <c r="D30" i="8"/>
  <c r="B38" i="6"/>
  <c r="D38" i="6" s="1"/>
  <c r="D38" i="8"/>
  <c r="B46" i="6"/>
  <c r="D46" i="6" s="1"/>
  <c r="D46" i="8"/>
  <c r="B54" i="6"/>
  <c r="D54" i="6" s="1"/>
  <c r="D54" i="8"/>
  <c r="B62" i="6"/>
  <c r="D62" i="6" s="1"/>
  <c r="D62" i="8"/>
  <c r="B234" i="6"/>
  <c r="D234" i="6" s="1"/>
  <c r="D234" i="8"/>
  <c r="C58" i="16" s="1"/>
  <c r="B198" i="6"/>
  <c r="D198" i="6" s="1"/>
  <c r="D198" i="8"/>
  <c r="O77" i="16" s="1"/>
  <c r="B214" i="6"/>
  <c r="D214" i="6" s="1"/>
  <c r="D214" i="8"/>
  <c r="O93" i="16" s="1"/>
  <c r="D331" i="8"/>
  <c r="C51" i="16" s="1"/>
  <c r="B331" i="6"/>
  <c r="D331" i="6" s="1"/>
  <c r="B275" i="6"/>
  <c r="D275" i="6" s="1"/>
  <c r="D275" i="8"/>
  <c r="C99" i="16" s="1"/>
  <c r="B199" i="6"/>
  <c r="D199" i="6" s="1"/>
  <c r="D199" i="8"/>
  <c r="O78" i="16" s="1"/>
  <c r="D327" i="8"/>
  <c r="C47" i="16" s="1"/>
  <c r="B327" i="6"/>
  <c r="D327" i="6" s="1"/>
  <c r="D319" i="8"/>
  <c r="C39" i="16" s="1"/>
  <c r="B319" i="6"/>
  <c r="D319" i="6" s="1"/>
  <c r="D311" i="8"/>
  <c r="C31" i="16" s="1"/>
  <c r="B311" i="6"/>
  <c r="D311" i="6" s="1"/>
  <c r="D303" i="8"/>
  <c r="C23" i="16" s="1"/>
  <c r="B303" i="6"/>
  <c r="D303" i="6" s="1"/>
  <c r="D295" i="8"/>
  <c r="C15" i="16" s="1"/>
  <c r="B295" i="6"/>
  <c r="D295" i="6" s="1"/>
  <c r="D287" i="8"/>
  <c r="C7" i="16" s="1"/>
  <c r="B287" i="6"/>
  <c r="D287" i="6" s="1"/>
  <c r="B231" i="6"/>
  <c r="D231" i="6" s="1"/>
  <c r="D231" i="8"/>
  <c r="C55" i="16" s="1"/>
  <c r="B239" i="6"/>
  <c r="D239" i="6" s="1"/>
  <c r="D239" i="8"/>
  <c r="C63" i="16" s="1"/>
  <c r="B247" i="6"/>
  <c r="D247" i="6" s="1"/>
  <c r="D247" i="8"/>
  <c r="C71" i="16" s="1"/>
  <c r="B255" i="6"/>
  <c r="D255" i="6" s="1"/>
  <c r="D255" i="8"/>
  <c r="C79" i="16" s="1"/>
  <c r="B263" i="6"/>
  <c r="D263" i="6" s="1"/>
  <c r="D263" i="8"/>
  <c r="C87" i="16" s="1"/>
  <c r="B271" i="6"/>
  <c r="D271" i="6" s="1"/>
  <c r="D271" i="8"/>
  <c r="C95" i="16" s="1"/>
  <c r="B279" i="6"/>
  <c r="D279" i="6" s="1"/>
  <c r="D279" i="8"/>
  <c r="C103" i="16" s="1"/>
  <c r="B179" i="6"/>
  <c r="D179" i="6" s="1"/>
  <c r="D179" i="8"/>
  <c r="O58" i="16" s="1"/>
  <c r="B187" i="6"/>
  <c r="D187" i="6" s="1"/>
  <c r="D187" i="8"/>
  <c r="O66" i="16" s="1"/>
  <c r="B195" i="6"/>
  <c r="D195" i="6" s="1"/>
  <c r="D195" i="8"/>
  <c r="O74" i="16" s="1"/>
  <c r="B203" i="6"/>
  <c r="D203" i="6" s="1"/>
  <c r="D203" i="8"/>
  <c r="O82" i="16" s="1"/>
  <c r="B211" i="6"/>
  <c r="D211" i="6" s="1"/>
  <c r="D211" i="8"/>
  <c r="O90" i="16" s="1"/>
  <c r="B219" i="6"/>
  <c r="D219" i="6" s="1"/>
  <c r="D219" i="8"/>
  <c r="O98" i="16" s="1"/>
  <c r="B123" i="6"/>
  <c r="D123" i="6" s="1"/>
  <c r="D123" i="8"/>
  <c r="Z106" i="16" s="1"/>
  <c r="B131" i="6"/>
  <c r="D131" i="6" s="1"/>
  <c r="D131" i="8"/>
  <c r="Z114" i="16" s="1"/>
  <c r="B139" i="6"/>
  <c r="D139" i="6" s="1"/>
  <c r="D139" i="8"/>
  <c r="Z122" i="16" s="1"/>
  <c r="B147" i="6"/>
  <c r="D147" i="6" s="1"/>
  <c r="D147" i="8"/>
  <c r="Z130" i="16" s="1"/>
  <c r="B155" i="6"/>
  <c r="D155" i="6" s="1"/>
  <c r="D155" i="8"/>
  <c r="Z138" i="16" s="1"/>
  <c r="B163" i="6"/>
  <c r="D163" i="6" s="1"/>
  <c r="D163" i="8"/>
  <c r="Z146" i="16" s="1"/>
  <c r="B171" i="6"/>
  <c r="D171" i="6" s="1"/>
  <c r="D171" i="8"/>
  <c r="Z154" i="16" s="1"/>
  <c r="B75" i="6"/>
  <c r="D75" i="6" s="1"/>
  <c r="D75" i="8"/>
  <c r="Z62" i="16" s="1"/>
  <c r="B83" i="6"/>
  <c r="D83" i="6" s="1"/>
  <c r="D83" i="8"/>
  <c r="Z70" i="16" s="1"/>
  <c r="B91" i="6"/>
  <c r="D91" i="6" s="1"/>
  <c r="D91" i="8"/>
  <c r="Z78" i="16" s="1"/>
  <c r="B99" i="6"/>
  <c r="D99" i="6" s="1"/>
  <c r="D99" i="8"/>
  <c r="Z86" i="16" s="1"/>
  <c r="B107" i="6"/>
  <c r="D107" i="6" s="1"/>
  <c r="D107" i="8"/>
  <c r="Z94" i="16" s="1"/>
  <c r="B115" i="6"/>
  <c r="D115" i="6" s="1"/>
  <c r="D115" i="8"/>
  <c r="Z102" i="16" s="1"/>
  <c r="B17" i="6"/>
  <c r="D17" i="6" s="1"/>
  <c r="D17" i="8"/>
  <c r="B25" i="6"/>
  <c r="D25" i="6" s="1"/>
  <c r="D25" i="8"/>
  <c r="B33" i="6"/>
  <c r="D33" i="6" s="1"/>
  <c r="D33" i="8"/>
  <c r="B41" i="6"/>
  <c r="D41" i="6" s="1"/>
  <c r="D41" i="8"/>
  <c r="B49" i="6"/>
  <c r="D49" i="6" s="1"/>
  <c r="D49" i="8"/>
  <c r="B57" i="6"/>
  <c r="D57" i="6" s="1"/>
  <c r="D57" i="8"/>
  <c r="B14" i="6"/>
  <c r="D14" i="6" s="1"/>
  <c r="B117" i="12"/>
  <c r="D117" i="12" s="1"/>
  <c r="D339" i="3"/>
  <c r="C204" i="16" s="1"/>
  <c r="D285" i="3"/>
  <c r="C254" i="16" s="1"/>
  <c r="D177" i="3"/>
  <c r="B73" i="3"/>
  <c r="D284" i="10"/>
  <c r="B15" i="10"/>
  <c r="D15" i="10" s="1"/>
  <c r="D15" i="3"/>
  <c r="AL5" i="16" s="1"/>
  <c r="D230" i="10"/>
  <c r="D176" i="10"/>
  <c r="B72" i="12"/>
  <c r="D72" i="12" s="1"/>
  <c r="D122" i="10"/>
  <c r="K8" i="12"/>
  <c r="C200" i="13" s="1"/>
  <c r="L7" i="12"/>
  <c r="C155" i="13" s="1"/>
  <c r="K6" i="12"/>
  <c r="C108" i="13" s="1"/>
  <c r="L9" i="12"/>
  <c r="C247" i="13" s="1"/>
  <c r="D284" i="12"/>
  <c r="B14" i="12"/>
  <c r="D14" i="12" s="1"/>
  <c r="D230" i="12"/>
  <c r="D176" i="12"/>
  <c r="D122" i="12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221" i="13"/>
  <c r="J223" i="13"/>
  <c r="N214" i="13"/>
  <c r="C211" i="13"/>
  <c r="J190" i="13"/>
  <c r="J191" i="13"/>
  <c r="M191" i="13" s="1"/>
  <c r="J192" i="13"/>
  <c r="M192" i="13" s="1"/>
  <c r="L6" i="12"/>
  <c r="C109" i="13" s="1"/>
  <c r="J6" i="12"/>
  <c r="C107" i="13" s="1"/>
  <c r="J175" i="13"/>
  <c r="J144" i="13"/>
  <c r="J145" i="13"/>
  <c r="M145" i="13" s="1"/>
  <c r="J150" i="13"/>
  <c r="M143" i="13"/>
  <c r="C165" i="13"/>
  <c r="N168" i="13"/>
  <c r="J177" i="13"/>
  <c r="J178" i="13" s="1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04" i="13"/>
  <c r="N122" i="13"/>
  <c r="J131" i="13"/>
  <c r="J98" i="13"/>
  <c r="J99" i="13"/>
  <c r="M99" i="13" s="1"/>
  <c r="J117" i="13"/>
  <c r="J118" i="13" s="1"/>
  <c r="J100" i="13"/>
  <c r="M100" i="13" s="1"/>
  <c r="J4" i="12"/>
  <c r="C15" i="13" s="1"/>
  <c r="J13" i="13" s="1"/>
  <c r="M4" i="12"/>
  <c r="C18" i="13" s="1"/>
  <c r="J54" i="13"/>
  <c r="M54" i="13" s="1"/>
  <c r="J77" i="13"/>
  <c r="J92" i="13" s="1"/>
  <c r="J52" i="13"/>
  <c r="C74" i="13"/>
  <c r="J71" i="13"/>
  <c r="J72" i="13" s="1"/>
  <c r="N76" i="13"/>
  <c r="N77" i="13" s="1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151" i="11" s="1"/>
  <c r="M8" i="10"/>
  <c r="C202" i="11" s="1"/>
  <c r="K7" i="10"/>
  <c r="C154" i="11" s="1"/>
  <c r="J8" i="10"/>
  <c r="C199" i="11" s="1"/>
  <c r="J37" i="13"/>
  <c r="J39" i="13"/>
  <c r="J40" i="13" s="1"/>
  <c r="N30" i="13"/>
  <c r="J7" i="13"/>
  <c r="M7" i="13" s="1"/>
  <c r="J25" i="13"/>
  <c r="J26" i="13" s="1"/>
  <c r="J8" i="13"/>
  <c r="M8" i="13" s="1"/>
  <c r="J71" i="11"/>
  <c r="J72" i="11" s="1"/>
  <c r="J255" i="11"/>
  <c r="J256" i="11" s="1"/>
  <c r="J267" i="11"/>
  <c r="M235" i="11"/>
  <c r="J261" i="11"/>
  <c r="N261" i="11" s="1"/>
  <c r="J269" i="11"/>
  <c r="J270" i="11" s="1"/>
  <c r="C257" i="11"/>
  <c r="J236" i="1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J169" i="11"/>
  <c r="J184" i="11" s="1"/>
  <c r="M143" i="11"/>
  <c r="J178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36" i="9"/>
  <c r="C263" i="9" s="1"/>
  <c r="T9" i="8" s="1"/>
  <c r="C257" i="9"/>
  <c r="J237" i="9"/>
  <c r="M237" i="9" s="1"/>
  <c r="J255" i="9"/>
  <c r="J256" i="9" s="1"/>
  <c r="J238" i="9"/>
  <c r="M238" i="9" s="1"/>
  <c r="J7" i="8"/>
  <c r="C153" i="9" s="1"/>
  <c r="K6" i="8"/>
  <c r="C108" i="9" s="1"/>
  <c r="N214" i="9"/>
  <c r="J223" i="9"/>
  <c r="J224" i="9" s="1"/>
  <c r="J215" i="9"/>
  <c r="J230" i="9" s="1"/>
  <c r="J190" i="9"/>
  <c r="C217" i="9" s="1"/>
  <c r="T8" i="8" s="1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C171" i="9" s="1"/>
  <c r="T7" i="8" s="1"/>
  <c r="J145" i="9"/>
  <c r="M145" i="9" s="1"/>
  <c r="J146" i="9"/>
  <c r="M146" i="9" s="1"/>
  <c r="N168" i="9"/>
  <c r="J131" i="9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9" i="9" s="1"/>
  <c r="T5" i="8" s="1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09" i="5"/>
  <c r="J210" i="5" s="1"/>
  <c r="J237" i="5"/>
  <c r="M237" i="5" s="1"/>
  <c r="J282" i="5"/>
  <c r="C308" i="5" s="1"/>
  <c r="T10" i="3" s="1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35" i="5"/>
  <c r="J242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C170" i="5" s="1"/>
  <c r="T7" i="3" s="1"/>
  <c r="J6" i="3"/>
  <c r="C107" i="5" s="1"/>
  <c r="M6" i="3"/>
  <c r="C110" i="5" s="1"/>
  <c r="M5" i="3"/>
  <c r="C64" i="5" s="1"/>
  <c r="J129" i="5"/>
  <c r="J100" i="5"/>
  <c r="M100" i="5" s="1"/>
  <c r="J117" i="5"/>
  <c r="J118" i="5" s="1"/>
  <c r="J97" i="5"/>
  <c r="M97" i="5" s="1"/>
  <c r="J99" i="5"/>
  <c r="M99" i="5" s="1"/>
  <c r="C119" i="5"/>
  <c r="J98" i="5"/>
  <c r="C124" i="5" s="1"/>
  <c r="T6" i="3" s="1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J83" i="5"/>
  <c r="C73" i="5"/>
  <c r="J52" i="5"/>
  <c r="C78" i="5" s="1"/>
  <c r="T5" i="3" s="1"/>
  <c r="J25" i="5"/>
  <c r="J26" i="5" s="1"/>
  <c r="J6" i="5"/>
  <c r="C33" i="5" s="1"/>
  <c r="T4" i="3" s="1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269" i="9" l="1"/>
  <c r="J270" i="9" s="1"/>
  <c r="J132" i="9"/>
  <c r="D200" i="3"/>
  <c r="D353" i="3"/>
  <c r="C218" i="16" s="1"/>
  <c r="E152" i="3"/>
  <c r="AK134" i="16" s="1"/>
  <c r="D167" i="3"/>
  <c r="AL149" i="16" s="1"/>
  <c r="E51" i="3"/>
  <c r="AK41" i="16" s="1"/>
  <c r="D35" i="3"/>
  <c r="AL25" i="16" s="1"/>
  <c r="D24" i="3"/>
  <c r="AL14" i="16" s="1"/>
  <c r="E356" i="3"/>
  <c r="B221" i="16" s="1"/>
  <c r="D380" i="3"/>
  <c r="C245" i="16" s="1"/>
  <c r="D362" i="3"/>
  <c r="C227" i="16" s="1"/>
  <c r="E291" i="3"/>
  <c r="B260" i="16" s="1"/>
  <c r="D301" i="3"/>
  <c r="C270" i="16" s="1"/>
  <c r="D327" i="3"/>
  <c r="C296" i="16" s="1"/>
  <c r="D207" i="3"/>
  <c r="E60" i="3"/>
  <c r="AK50" i="16" s="1"/>
  <c r="D46" i="3"/>
  <c r="AL36" i="16" s="1"/>
  <c r="E17" i="3"/>
  <c r="AK7" i="16" s="1"/>
  <c r="E37" i="3"/>
  <c r="AK27" i="16" s="1"/>
  <c r="E137" i="3"/>
  <c r="AK119" i="16" s="1"/>
  <c r="D27" i="3"/>
  <c r="AL17" i="16" s="1"/>
  <c r="D16" i="3"/>
  <c r="AL6" i="16" s="1"/>
  <c r="E50" i="3"/>
  <c r="AK40" i="16" s="1"/>
  <c r="E339" i="3"/>
  <c r="B204" i="16" s="1"/>
  <c r="D340" i="3"/>
  <c r="C205" i="16" s="1"/>
  <c r="D388" i="3"/>
  <c r="C253" i="16" s="1"/>
  <c r="D378" i="3"/>
  <c r="C243" i="16" s="1"/>
  <c r="E299" i="3"/>
  <c r="B268" i="16" s="1"/>
  <c r="D381" i="3"/>
  <c r="C246" i="16" s="1"/>
  <c r="D293" i="3"/>
  <c r="C262" i="16" s="1"/>
  <c r="E155" i="3"/>
  <c r="AK137" i="16" s="1"/>
  <c r="E31" i="3"/>
  <c r="AK21" i="16" s="1"/>
  <c r="D38" i="3"/>
  <c r="AL28" i="16" s="1"/>
  <c r="E40" i="3"/>
  <c r="AK30" i="16" s="1"/>
  <c r="D19" i="3"/>
  <c r="AL9" i="16" s="1"/>
  <c r="E188" i="3"/>
  <c r="D214" i="3"/>
  <c r="D348" i="3"/>
  <c r="C213" i="16" s="1"/>
  <c r="D31" i="3"/>
  <c r="AL21" i="16" s="1"/>
  <c r="E293" i="3"/>
  <c r="B262" i="16" s="1"/>
  <c r="E333" i="3"/>
  <c r="B302" i="16" s="1"/>
  <c r="D344" i="3"/>
  <c r="C209" i="16" s="1"/>
  <c r="D387" i="3"/>
  <c r="C252" i="16" s="1"/>
  <c r="E162" i="3"/>
  <c r="AK144" i="16" s="1"/>
  <c r="E144" i="3"/>
  <c r="AK126" i="16" s="1"/>
  <c r="D225" i="3"/>
  <c r="D23" i="3"/>
  <c r="AL13" i="16" s="1"/>
  <c r="E285" i="3"/>
  <c r="B254" i="16" s="1"/>
  <c r="D352" i="3"/>
  <c r="C217" i="16" s="1"/>
  <c r="D366" i="3"/>
  <c r="C231" i="16" s="1"/>
  <c r="D162" i="3"/>
  <c r="AL144" i="16" s="1"/>
  <c r="E44" i="3"/>
  <c r="AK34" i="16" s="1"/>
  <c r="D213" i="3"/>
  <c r="E318" i="3"/>
  <c r="B287" i="16" s="1"/>
  <c r="E294" i="3"/>
  <c r="B263" i="16" s="1"/>
  <c r="D382" i="3"/>
  <c r="C247" i="16" s="1"/>
  <c r="D374" i="3"/>
  <c r="C239" i="16" s="1"/>
  <c r="E210" i="3"/>
  <c r="D210" i="3"/>
  <c r="E125" i="3"/>
  <c r="AK107" i="16" s="1"/>
  <c r="D156" i="3"/>
  <c r="AL138" i="16" s="1"/>
  <c r="E23" i="3"/>
  <c r="AK13" i="16" s="1"/>
  <c r="E52" i="3"/>
  <c r="AK42" i="16" s="1"/>
  <c r="E203" i="3"/>
  <c r="D58" i="3"/>
  <c r="AL48" i="16" s="1"/>
  <c r="E295" i="3"/>
  <c r="B264" i="16" s="1"/>
  <c r="D211" i="3"/>
  <c r="D21" i="3"/>
  <c r="AL11" i="16" s="1"/>
  <c r="D196" i="3"/>
  <c r="E62" i="3"/>
  <c r="AK52" i="16" s="1"/>
  <c r="D59" i="3"/>
  <c r="AL49" i="16" s="1"/>
  <c r="E32" i="3"/>
  <c r="AK22" i="16" s="1"/>
  <c r="D342" i="3"/>
  <c r="C207" i="16" s="1"/>
  <c r="E381" i="3"/>
  <c r="B246" i="16" s="1"/>
  <c r="D160" i="3"/>
  <c r="AL142" i="16" s="1"/>
  <c r="D364" i="3"/>
  <c r="C229" i="16" s="1"/>
  <c r="D289" i="3"/>
  <c r="C258" i="16" s="1"/>
  <c r="E328" i="3"/>
  <c r="B297" i="16" s="1"/>
  <c r="D295" i="3"/>
  <c r="C264" i="16" s="1"/>
  <c r="D163" i="3"/>
  <c r="AL145" i="16" s="1"/>
  <c r="E77" i="3"/>
  <c r="AK63" i="16" s="1"/>
  <c r="E70" i="3"/>
  <c r="AK56" i="16" s="1"/>
  <c r="E92" i="3"/>
  <c r="AK78" i="16" s="1"/>
  <c r="E75" i="3"/>
  <c r="AK61" i="16" s="1"/>
  <c r="E114" i="3"/>
  <c r="AK100" i="16" s="1"/>
  <c r="E97" i="3"/>
  <c r="AK83" i="16" s="1"/>
  <c r="E94" i="3"/>
  <c r="AK80" i="16" s="1"/>
  <c r="E104" i="3"/>
  <c r="AK90" i="16" s="1"/>
  <c r="E103" i="3"/>
  <c r="AK89" i="16" s="1"/>
  <c r="E81" i="3"/>
  <c r="AK67" i="16" s="1"/>
  <c r="E88" i="3"/>
  <c r="AK74" i="16" s="1"/>
  <c r="E98" i="3"/>
  <c r="AK84" i="16" s="1"/>
  <c r="E87" i="3"/>
  <c r="AK73" i="16" s="1"/>
  <c r="E76" i="3"/>
  <c r="AK62" i="16" s="1"/>
  <c r="D95" i="3"/>
  <c r="AL81" i="16" s="1"/>
  <c r="Z9" i="3"/>
  <c r="AA9" i="3" s="1"/>
  <c r="AB9" i="3" s="1"/>
  <c r="AC9" i="3" s="1"/>
  <c r="AD9" i="3" s="1"/>
  <c r="AE5" i="3"/>
  <c r="AF5" i="3" s="1"/>
  <c r="AG5" i="3" s="1"/>
  <c r="D148" i="3"/>
  <c r="AL130" i="16" s="1"/>
  <c r="E215" i="3"/>
  <c r="E86" i="3"/>
  <c r="AK72" i="16" s="1"/>
  <c r="E84" i="3"/>
  <c r="AK70" i="16" s="1"/>
  <c r="E243" i="3"/>
  <c r="N17" i="16" s="1"/>
  <c r="D152" i="3"/>
  <c r="AL134" i="16" s="1"/>
  <c r="D192" i="3"/>
  <c r="D232" i="3"/>
  <c r="O6" i="16" s="1"/>
  <c r="D83" i="3"/>
  <c r="AL69" i="16" s="1"/>
  <c r="D205" i="3"/>
  <c r="D89" i="3"/>
  <c r="AL75" i="16" s="1"/>
  <c r="D195" i="3"/>
  <c r="D147" i="3"/>
  <c r="AL129" i="16" s="1"/>
  <c r="J131" i="5"/>
  <c r="E158" i="3"/>
  <c r="AK140" i="16" s="1"/>
  <c r="E187" i="3"/>
  <c r="Z7" i="3"/>
  <c r="AA7" i="3" s="1"/>
  <c r="AB7" i="3" s="1"/>
  <c r="AC7" i="3" s="1"/>
  <c r="AD7" i="3" s="1"/>
  <c r="D154" i="3"/>
  <c r="AL136" i="16" s="1"/>
  <c r="D194" i="3"/>
  <c r="D234" i="3"/>
  <c r="O8" i="16" s="1"/>
  <c r="E269" i="3"/>
  <c r="N43" i="16" s="1"/>
  <c r="E147" i="3"/>
  <c r="AK129" i="16" s="1"/>
  <c r="E242" i="3"/>
  <c r="N16" i="16" s="1"/>
  <c r="Z6" i="3"/>
  <c r="AA6" i="3" s="1"/>
  <c r="AB6" i="3" s="1"/>
  <c r="AC6" i="3" s="1"/>
  <c r="AD6" i="3" s="1"/>
  <c r="D151" i="3"/>
  <c r="AL133" i="16" s="1"/>
  <c r="D191" i="3"/>
  <c r="D331" i="3"/>
  <c r="C300" i="16" s="1"/>
  <c r="E101" i="3"/>
  <c r="AK87" i="16" s="1"/>
  <c r="E142" i="3"/>
  <c r="AK124" i="16" s="1"/>
  <c r="E164" i="3"/>
  <c r="AK146" i="16" s="1"/>
  <c r="D114" i="3"/>
  <c r="AL100" i="16" s="1"/>
  <c r="D140" i="3"/>
  <c r="AL122" i="16" s="1"/>
  <c r="D180" i="3"/>
  <c r="D320" i="3"/>
  <c r="C289" i="16" s="1"/>
  <c r="E255" i="3"/>
  <c r="N29" i="16" s="1"/>
  <c r="E91" i="3"/>
  <c r="AK77" i="16" s="1"/>
  <c r="D79" i="3"/>
  <c r="AL65" i="16" s="1"/>
  <c r="D169" i="3"/>
  <c r="AL151" i="16" s="1"/>
  <c r="D209" i="3"/>
  <c r="D241" i="3"/>
  <c r="O15" i="16" s="1"/>
  <c r="E184" i="3"/>
  <c r="E205" i="3"/>
  <c r="E105" i="3"/>
  <c r="AK91" i="16" s="1"/>
  <c r="E138" i="3"/>
  <c r="AK120" i="16" s="1"/>
  <c r="E177" i="3"/>
  <c r="D64" i="3"/>
  <c r="AL54" i="16" s="1"/>
  <c r="D158" i="3"/>
  <c r="AL140" i="16" s="1"/>
  <c r="D198" i="3"/>
  <c r="D238" i="3"/>
  <c r="O12" i="16" s="1"/>
  <c r="E16" i="3"/>
  <c r="AK6" i="16" s="1"/>
  <c r="E38" i="3"/>
  <c r="AK28" i="16" s="1"/>
  <c r="E95" i="3"/>
  <c r="AK81" i="16" s="1"/>
  <c r="D118" i="3"/>
  <c r="AL104" i="16" s="1"/>
  <c r="D50" i="3"/>
  <c r="AL40" i="16" s="1"/>
  <c r="D144" i="3"/>
  <c r="AL126" i="16" s="1"/>
  <c r="D184" i="3"/>
  <c r="D332" i="3"/>
  <c r="C301" i="16" s="1"/>
  <c r="E321" i="3"/>
  <c r="B290" i="16" s="1"/>
  <c r="D75" i="3"/>
  <c r="AL61" i="16" s="1"/>
  <c r="D157" i="3"/>
  <c r="AL139" i="16" s="1"/>
  <c r="D197" i="3"/>
  <c r="D237" i="3"/>
  <c r="O11" i="16" s="1"/>
  <c r="D351" i="3"/>
  <c r="C216" i="16" s="1"/>
  <c r="E310" i="3"/>
  <c r="B279" i="16" s="1"/>
  <c r="E287" i="3"/>
  <c r="B256" i="16" s="1"/>
  <c r="E306" i="3"/>
  <c r="B275" i="16" s="1"/>
  <c r="E325" i="3"/>
  <c r="B294" i="16" s="1"/>
  <c r="E286" i="3"/>
  <c r="B255" i="16" s="1"/>
  <c r="E327" i="3"/>
  <c r="B296" i="16" s="1"/>
  <c r="D360" i="3"/>
  <c r="C225" i="16" s="1"/>
  <c r="D179" i="3"/>
  <c r="D361" i="3"/>
  <c r="C226" i="16" s="1"/>
  <c r="D105" i="3"/>
  <c r="AL91" i="16" s="1"/>
  <c r="D303" i="3"/>
  <c r="C272" i="16" s="1"/>
  <c r="E83" i="3"/>
  <c r="AK69" i="16" s="1"/>
  <c r="D84" i="3"/>
  <c r="AL70" i="16" s="1"/>
  <c r="D70" i="3"/>
  <c r="AL56" i="16" s="1"/>
  <c r="D91" i="3"/>
  <c r="AL77" i="16" s="1"/>
  <c r="D72" i="3"/>
  <c r="AL58" i="16" s="1"/>
  <c r="D242" i="3"/>
  <c r="O16" i="16" s="1"/>
  <c r="E159" i="3"/>
  <c r="AK141" i="16" s="1"/>
  <c r="E157" i="3"/>
  <c r="AK139" i="16" s="1"/>
  <c r="E140" i="3"/>
  <c r="AK122" i="16" s="1"/>
  <c r="E130" i="3"/>
  <c r="AK112" i="16" s="1"/>
  <c r="E166" i="3"/>
  <c r="AK148" i="16" s="1"/>
  <c r="E143" i="3"/>
  <c r="AK125" i="16" s="1"/>
  <c r="E163" i="3"/>
  <c r="AK145" i="16" s="1"/>
  <c r="E124" i="3"/>
  <c r="AK106" i="16" s="1"/>
  <c r="E123" i="3"/>
  <c r="AK105" i="16" s="1"/>
  <c r="E141" i="3"/>
  <c r="AK123" i="16" s="1"/>
  <c r="E169" i="3"/>
  <c r="AK151" i="16" s="1"/>
  <c r="D199" i="3"/>
  <c r="D239" i="3"/>
  <c r="O13" i="16" s="1"/>
  <c r="E275" i="3"/>
  <c r="N49" i="16" s="1"/>
  <c r="D188" i="3"/>
  <c r="E236" i="3"/>
  <c r="N10" i="16" s="1"/>
  <c r="E273" i="3"/>
  <c r="N47" i="16" s="1"/>
  <c r="D217" i="3"/>
  <c r="E165" i="3"/>
  <c r="AK147" i="16" s="1"/>
  <c r="D246" i="3"/>
  <c r="O20" i="16" s="1"/>
  <c r="E106" i="3"/>
  <c r="AK92" i="16" s="1"/>
  <c r="D165" i="3"/>
  <c r="AL147" i="16" s="1"/>
  <c r="C257" i="5"/>
  <c r="J267" i="5"/>
  <c r="E117" i="3"/>
  <c r="AK103" i="16" s="1"/>
  <c r="E198" i="3"/>
  <c r="E90" i="3"/>
  <c r="AK76" i="16" s="1"/>
  <c r="E79" i="3"/>
  <c r="AK65" i="16" s="1"/>
  <c r="D146" i="3"/>
  <c r="AL128" i="16" s="1"/>
  <c r="D186" i="3"/>
  <c r="D334" i="3"/>
  <c r="C303" i="16" s="1"/>
  <c r="E179" i="3"/>
  <c r="E160" i="3"/>
  <c r="AK142" i="16" s="1"/>
  <c r="D143" i="3"/>
  <c r="AL125" i="16" s="1"/>
  <c r="D183" i="3"/>
  <c r="D323" i="3"/>
  <c r="C292" i="16" s="1"/>
  <c r="E182" i="3"/>
  <c r="E204" i="3"/>
  <c r="E168" i="3"/>
  <c r="AK150" i="16" s="1"/>
  <c r="E145" i="3"/>
  <c r="AK127" i="16" s="1"/>
  <c r="D106" i="3"/>
  <c r="AL92" i="16" s="1"/>
  <c r="D132" i="3"/>
  <c r="AL114" i="16" s="1"/>
  <c r="D276" i="3"/>
  <c r="O50" i="16" s="1"/>
  <c r="D312" i="3"/>
  <c r="C281" i="16" s="1"/>
  <c r="E102" i="3"/>
  <c r="AK88" i="16" s="1"/>
  <c r="E113" i="3"/>
  <c r="AK99" i="16" s="1"/>
  <c r="E146" i="3"/>
  <c r="AK128" i="16" s="1"/>
  <c r="E24" i="3"/>
  <c r="AK14" i="16" s="1"/>
  <c r="E46" i="3"/>
  <c r="AK36" i="16" s="1"/>
  <c r="E21" i="3"/>
  <c r="AK11" i="16" s="1"/>
  <c r="E36" i="3"/>
  <c r="AK26" i="16" s="1"/>
  <c r="E35" i="3"/>
  <c r="AK25" i="16" s="1"/>
  <c r="E49" i="3"/>
  <c r="AK39" i="16" s="1"/>
  <c r="E20" i="3"/>
  <c r="AK10" i="16" s="1"/>
  <c r="E30" i="3"/>
  <c r="AK20" i="16" s="1"/>
  <c r="E34" i="3"/>
  <c r="AK24" i="16" s="1"/>
  <c r="E55" i="3"/>
  <c r="AK45" i="16" s="1"/>
  <c r="E58" i="3"/>
  <c r="AK48" i="16" s="1"/>
  <c r="D71" i="3"/>
  <c r="AL57" i="16" s="1"/>
  <c r="D161" i="3"/>
  <c r="AL143" i="16" s="1"/>
  <c r="D201" i="3"/>
  <c r="D233" i="3"/>
  <c r="O7" i="16" s="1"/>
  <c r="E100" i="3"/>
  <c r="AK86" i="16" s="1"/>
  <c r="E245" i="3"/>
  <c r="N19" i="16" s="1"/>
  <c r="E29" i="3"/>
  <c r="AK19" i="16" s="1"/>
  <c r="E178" i="3"/>
  <c r="E19" i="3"/>
  <c r="AK9" i="16" s="1"/>
  <c r="D56" i="3"/>
  <c r="AL46" i="16" s="1"/>
  <c r="D150" i="3"/>
  <c r="AL132" i="16" s="1"/>
  <c r="D190" i="3"/>
  <c r="D330" i="3"/>
  <c r="C299" i="16" s="1"/>
  <c r="E57" i="3"/>
  <c r="AK47" i="16" s="1"/>
  <c r="E214" i="3"/>
  <c r="E132" i="3"/>
  <c r="AK114" i="16" s="1"/>
  <c r="E78" i="3"/>
  <c r="AK64" i="16" s="1"/>
  <c r="E27" i="3"/>
  <c r="AK17" i="16" s="1"/>
  <c r="D110" i="3"/>
  <c r="AL96" i="16" s="1"/>
  <c r="D42" i="3"/>
  <c r="AL32" i="16" s="1"/>
  <c r="D136" i="3"/>
  <c r="AL118" i="16" s="1"/>
  <c r="D280" i="3"/>
  <c r="O54" i="16" s="1"/>
  <c r="D324" i="3"/>
  <c r="C293" i="16" s="1"/>
  <c r="E377" i="3"/>
  <c r="B242" i="16" s="1"/>
  <c r="E375" i="3"/>
  <c r="B240" i="16" s="1"/>
  <c r="E358" i="3"/>
  <c r="B223" i="16" s="1"/>
  <c r="E364" i="3"/>
  <c r="B229" i="16" s="1"/>
  <c r="E359" i="3"/>
  <c r="B224" i="16" s="1"/>
  <c r="E387" i="3"/>
  <c r="B252" i="16" s="1"/>
  <c r="E384" i="3"/>
  <c r="B249" i="16" s="1"/>
  <c r="E342" i="3"/>
  <c r="B207" i="16" s="1"/>
  <c r="E361" i="3"/>
  <c r="B226" i="16" s="1"/>
  <c r="E346" i="3"/>
  <c r="B211" i="16" s="1"/>
  <c r="E373" i="3"/>
  <c r="B238" i="16" s="1"/>
  <c r="E348" i="3"/>
  <c r="B213" i="16" s="1"/>
  <c r="D370" i="3"/>
  <c r="C235" i="16" s="1"/>
  <c r="D63" i="3"/>
  <c r="AL53" i="16" s="1"/>
  <c r="D149" i="3"/>
  <c r="AL131" i="16" s="1"/>
  <c r="D189" i="3"/>
  <c r="D329" i="3"/>
  <c r="C298" i="16" s="1"/>
  <c r="D359" i="3"/>
  <c r="C224" i="16" s="1"/>
  <c r="E312" i="3"/>
  <c r="B281" i="16" s="1"/>
  <c r="E320" i="3"/>
  <c r="B289" i="16" s="1"/>
  <c r="E317" i="3"/>
  <c r="B286" i="16" s="1"/>
  <c r="E316" i="3"/>
  <c r="B285" i="16" s="1"/>
  <c r="E319" i="3"/>
  <c r="B288" i="16" s="1"/>
  <c r="E296" i="3"/>
  <c r="B265" i="16" s="1"/>
  <c r="E302" i="3"/>
  <c r="B271" i="16" s="1"/>
  <c r="D368" i="3"/>
  <c r="C233" i="16" s="1"/>
  <c r="D45" i="3"/>
  <c r="AL35" i="16" s="1"/>
  <c r="D267" i="3"/>
  <c r="O41" i="16" s="1"/>
  <c r="D385" i="3"/>
  <c r="C250" i="16" s="1"/>
  <c r="D355" i="3"/>
  <c r="C220" i="16" s="1"/>
  <c r="D97" i="3"/>
  <c r="AL83" i="16" s="1"/>
  <c r="D287" i="3"/>
  <c r="C256" i="16" s="1"/>
  <c r="N260" i="5"/>
  <c r="E199" i="3"/>
  <c r="E222" i="3"/>
  <c r="E197" i="3"/>
  <c r="E180" i="3"/>
  <c r="E211" i="3"/>
  <c r="E224" i="3"/>
  <c r="E225" i="3"/>
  <c r="E206" i="3"/>
  <c r="E218" i="3"/>
  <c r="E209" i="3"/>
  <c r="E183" i="3"/>
  <c r="E195" i="3"/>
  <c r="E181" i="3"/>
  <c r="D87" i="3"/>
  <c r="AL73" i="16" s="1"/>
  <c r="D166" i="3"/>
  <c r="AL148" i="16" s="1"/>
  <c r="M235" i="5"/>
  <c r="E238" i="3"/>
  <c r="N12" i="16" s="1"/>
  <c r="E161" i="3"/>
  <c r="AK143" i="16" s="1"/>
  <c r="D112" i="3"/>
  <c r="AL98" i="16" s="1"/>
  <c r="D138" i="3"/>
  <c r="AL120" i="16" s="1"/>
  <c r="D178" i="3"/>
  <c r="E109" i="3"/>
  <c r="AK95" i="16" s="1"/>
  <c r="E150" i="3"/>
  <c r="AK132" i="16" s="1"/>
  <c r="E82" i="3"/>
  <c r="AK68" i="16" s="1"/>
  <c r="E71" i="3"/>
  <c r="AK57" i="16" s="1"/>
  <c r="D117" i="3"/>
  <c r="AL103" i="16" s="1"/>
  <c r="D135" i="3"/>
  <c r="AL117" i="16" s="1"/>
  <c r="D279" i="3"/>
  <c r="O53" i="16" s="1"/>
  <c r="D315" i="3"/>
  <c r="C284" i="16" s="1"/>
  <c r="E223" i="3"/>
  <c r="E244" i="3"/>
  <c r="N18" i="16" s="1"/>
  <c r="E185" i="3"/>
  <c r="D98" i="3"/>
  <c r="AL84" i="16" s="1"/>
  <c r="D124" i="3"/>
  <c r="AL106" i="16" s="1"/>
  <c r="D268" i="3"/>
  <c r="O42" i="16" s="1"/>
  <c r="D304" i="3"/>
  <c r="C273" i="16" s="1"/>
  <c r="E216" i="3"/>
  <c r="E213" i="3"/>
  <c r="E186" i="3"/>
  <c r="Z4" i="3"/>
  <c r="AA4" i="3" s="1"/>
  <c r="AB4" i="3" s="1"/>
  <c r="D153" i="3"/>
  <c r="AL135" i="16" s="1"/>
  <c r="D193" i="3"/>
  <c r="E85" i="3"/>
  <c r="AK71" i="16" s="1"/>
  <c r="E219" i="3"/>
  <c r="D116" i="3"/>
  <c r="AL102" i="16" s="1"/>
  <c r="D48" i="3"/>
  <c r="AL38" i="16" s="1"/>
  <c r="D142" i="3"/>
  <c r="AL124" i="16" s="1"/>
  <c r="D182" i="3"/>
  <c r="D322" i="3"/>
  <c r="C291" i="16" s="1"/>
  <c r="E151" i="3"/>
  <c r="AK133" i="16" s="1"/>
  <c r="E254" i="3"/>
  <c r="N28" i="16" s="1"/>
  <c r="E276" i="3"/>
  <c r="N50" i="16" s="1"/>
  <c r="E192" i="3"/>
  <c r="E217" i="3"/>
  <c r="D102" i="3"/>
  <c r="AL88" i="16" s="1"/>
  <c r="D34" i="3"/>
  <c r="AL24" i="16" s="1"/>
  <c r="D128" i="3"/>
  <c r="AL110" i="16" s="1"/>
  <c r="D272" i="3"/>
  <c r="O46" i="16" s="1"/>
  <c r="D316" i="3"/>
  <c r="C285" i="16" s="1"/>
  <c r="Z10" i="3"/>
  <c r="AA10" i="3" s="1"/>
  <c r="AB10" i="3" s="1"/>
  <c r="D386" i="3"/>
  <c r="C251" i="16" s="1"/>
  <c r="D55" i="3"/>
  <c r="AL45" i="16" s="1"/>
  <c r="D141" i="3"/>
  <c r="AL123" i="16" s="1"/>
  <c r="D181" i="3"/>
  <c r="D321" i="3"/>
  <c r="C290" i="16" s="1"/>
  <c r="D367" i="3"/>
  <c r="C232" i="16" s="1"/>
  <c r="E329" i="3"/>
  <c r="B298" i="16" s="1"/>
  <c r="E332" i="3"/>
  <c r="B301" i="16" s="1"/>
  <c r="E334" i="3"/>
  <c r="B303" i="16" s="1"/>
  <c r="E311" i="3"/>
  <c r="B280" i="16" s="1"/>
  <c r="E288" i="3"/>
  <c r="B257" i="16" s="1"/>
  <c r="E313" i="3"/>
  <c r="B282" i="16" s="1"/>
  <c r="D357" i="3"/>
  <c r="C222" i="16" s="1"/>
  <c r="D376" i="3"/>
  <c r="C241" i="16" s="1"/>
  <c r="D29" i="3"/>
  <c r="AL19" i="16" s="1"/>
  <c r="D251" i="3"/>
  <c r="O25" i="16" s="1"/>
  <c r="D333" i="3"/>
  <c r="C302" i="16" s="1"/>
  <c r="D363" i="3"/>
  <c r="C228" i="16" s="1"/>
  <c r="D81" i="3"/>
  <c r="AL67" i="16" s="1"/>
  <c r="D203" i="3"/>
  <c r="D345" i="3"/>
  <c r="C210" i="16" s="1"/>
  <c r="E250" i="3"/>
  <c r="N24" i="16" s="1"/>
  <c r="D77" i="3"/>
  <c r="AL63" i="16" s="1"/>
  <c r="E74" i="3"/>
  <c r="AK60" i="16" s="1"/>
  <c r="D249" i="3"/>
  <c r="O23" i="16" s="1"/>
  <c r="D206" i="3"/>
  <c r="D73" i="3"/>
  <c r="AL59" i="16" s="1"/>
  <c r="E135" i="3"/>
  <c r="AK117" i="16" s="1"/>
  <c r="E220" i="3"/>
  <c r="E248" i="3"/>
  <c r="N22" i="16" s="1"/>
  <c r="E201" i="3"/>
  <c r="D104" i="3"/>
  <c r="AL90" i="16" s="1"/>
  <c r="D130" i="3"/>
  <c r="AL112" i="16" s="1"/>
  <c r="D274" i="3"/>
  <c r="O48" i="16" s="1"/>
  <c r="E190" i="3"/>
  <c r="E172" i="3"/>
  <c r="AK154" i="16" s="1"/>
  <c r="E153" i="3"/>
  <c r="AK135" i="16" s="1"/>
  <c r="D109" i="3"/>
  <c r="AL95" i="16" s="1"/>
  <c r="D127" i="3"/>
  <c r="AL109" i="16" s="1"/>
  <c r="D271" i="3"/>
  <c r="O45" i="16" s="1"/>
  <c r="D307" i="3"/>
  <c r="C276" i="16" s="1"/>
  <c r="E263" i="3"/>
  <c r="N37" i="16" s="1"/>
  <c r="E99" i="3"/>
  <c r="AK85" i="16" s="1"/>
  <c r="E154" i="3"/>
  <c r="AK136" i="16" s="1"/>
  <c r="D90" i="3"/>
  <c r="AL76" i="16" s="1"/>
  <c r="D220" i="3"/>
  <c r="D260" i="3"/>
  <c r="O34" i="16" s="1"/>
  <c r="D296" i="3"/>
  <c r="C265" i="16" s="1"/>
  <c r="E108" i="3"/>
  <c r="AK94" i="16" s="1"/>
  <c r="E253" i="3"/>
  <c r="N27" i="16" s="1"/>
  <c r="E131" i="3"/>
  <c r="AK113" i="16" s="1"/>
  <c r="D145" i="3"/>
  <c r="AL127" i="16" s="1"/>
  <c r="D185" i="3"/>
  <c r="E167" i="3"/>
  <c r="AK149" i="16" s="1"/>
  <c r="E126" i="3"/>
  <c r="AK108" i="16" s="1"/>
  <c r="E259" i="3"/>
  <c r="N33" i="16" s="1"/>
  <c r="E111" i="3"/>
  <c r="AK97" i="16" s="1"/>
  <c r="D108" i="3"/>
  <c r="AL94" i="16" s="1"/>
  <c r="D40" i="3"/>
  <c r="AL30" i="16" s="1"/>
  <c r="D134" i="3"/>
  <c r="AL116" i="16" s="1"/>
  <c r="D278" i="3"/>
  <c r="O52" i="16" s="1"/>
  <c r="D314" i="3"/>
  <c r="C283" i="16" s="1"/>
  <c r="E191" i="3"/>
  <c r="E63" i="3"/>
  <c r="AK53" i="16" s="1"/>
  <c r="E96" i="3"/>
  <c r="AK82" i="16" s="1"/>
  <c r="E249" i="3"/>
  <c r="N23" i="16" s="1"/>
  <c r="D94" i="3"/>
  <c r="AL80" i="16" s="1"/>
  <c r="D26" i="3"/>
  <c r="AL16" i="16" s="1"/>
  <c r="D224" i="3"/>
  <c r="D264" i="3"/>
  <c r="O38" i="16" s="1"/>
  <c r="D308" i="3"/>
  <c r="C277" i="16" s="1"/>
  <c r="D115" i="3"/>
  <c r="AL101" i="16" s="1"/>
  <c r="D47" i="3"/>
  <c r="AL37" i="16" s="1"/>
  <c r="D133" i="3"/>
  <c r="AL115" i="16" s="1"/>
  <c r="D277" i="3"/>
  <c r="O51" i="16" s="1"/>
  <c r="D313" i="3"/>
  <c r="C282" i="16" s="1"/>
  <c r="D375" i="3"/>
  <c r="C240" i="16" s="1"/>
  <c r="E292" i="3"/>
  <c r="B261" i="16" s="1"/>
  <c r="E298" i="3"/>
  <c r="B267" i="16" s="1"/>
  <c r="E303" i="3"/>
  <c r="B272" i="16" s="1"/>
  <c r="E324" i="3"/>
  <c r="B293" i="16" s="1"/>
  <c r="E305" i="3"/>
  <c r="B274" i="16" s="1"/>
  <c r="E308" i="3"/>
  <c r="B277" i="16" s="1"/>
  <c r="D365" i="3"/>
  <c r="C230" i="16" s="1"/>
  <c r="D384" i="3"/>
  <c r="C249" i="16" s="1"/>
  <c r="D171" i="3"/>
  <c r="AL153" i="16" s="1"/>
  <c r="D325" i="3"/>
  <c r="C294" i="16" s="1"/>
  <c r="D371" i="3"/>
  <c r="C236" i="16" s="1"/>
  <c r="D53" i="3"/>
  <c r="AL43" i="16" s="1"/>
  <c r="D187" i="3"/>
  <c r="D369" i="3"/>
  <c r="C234" i="16" s="1"/>
  <c r="E112" i="3"/>
  <c r="AK98" i="16" s="1"/>
  <c r="E239" i="3"/>
  <c r="N13" i="16" s="1"/>
  <c r="E264" i="3"/>
  <c r="N38" i="16" s="1"/>
  <c r="E262" i="3"/>
  <c r="N36" i="16" s="1"/>
  <c r="E237" i="3"/>
  <c r="N11" i="16" s="1"/>
  <c r="E251" i="3"/>
  <c r="N25" i="16" s="1"/>
  <c r="E274" i="3"/>
  <c r="N48" i="16" s="1"/>
  <c r="E257" i="3"/>
  <c r="N31" i="16" s="1"/>
  <c r="E241" i="3"/>
  <c r="N15" i="16" s="1"/>
  <c r="E246" i="3"/>
  <c r="N20" i="16" s="1"/>
  <c r="E258" i="3"/>
  <c r="N32" i="16" s="1"/>
  <c r="E235" i="3"/>
  <c r="N9" i="16" s="1"/>
  <c r="E280" i="3"/>
  <c r="N54" i="16" s="1"/>
  <c r="E268" i="3"/>
  <c r="N42" i="16" s="1"/>
  <c r="E240" i="3"/>
  <c r="N14" i="16" s="1"/>
  <c r="D113" i="3"/>
  <c r="AL99" i="16" s="1"/>
  <c r="D231" i="3"/>
  <c r="O5" i="16" s="1"/>
  <c r="E277" i="3"/>
  <c r="N51" i="16" s="1"/>
  <c r="D202" i="3"/>
  <c r="E202" i="3"/>
  <c r="D159" i="3"/>
  <c r="AL141" i="16" s="1"/>
  <c r="E208" i="3"/>
  <c r="D76" i="3"/>
  <c r="AL62" i="16" s="1"/>
  <c r="D245" i="3"/>
  <c r="O19" i="16" s="1"/>
  <c r="D69" i="3"/>
  <c r="AL55" i="16" s="1"/>
  <c r="E279" i="3"/>
  <c r="N53" i="16" s="1"/>
  <c r="E115" i="3"/>
  <c r="AK101" i="16" s="1"/>
  <c r="E260" i="3"/>
  <c r="N34" i="16" s="1"/>
  <c r="E80" i="3"/>
  <c r="AK66" i="16" s="1"/>
  <c r="E233" i="3"/>
  <c r="N7" i="16" s="1"/>
  <c r="D96" i="3"/>
  <c r="AL82" i="16" s="1"/>
  <c r="D226" i="3"/>
  <c r="D266" i="3"/>
  <c r="O40" i="16" s="1"/>
  <c r="D310" i="3"/>
  <c r="C279" i="16" s="1"/>
  <c r="E127" i="3"/>
  <c r="AK109" i="16" s="1"/>
  <c r="E212" i="3"/>
  <c r="E232" i="3"/>
  <c r="N6" i="16" s="1"/>
  <c r="E193" i="3"/>
  <c r="D101" i="3"/>
  <c r="AL87" i="16" s="1"/>
  <c r="D223" i="3"/>
  <c r="D263" i="3"/>
  <c r="O37" i="16" s="1"/>
  <c r="D299" i="3"/>
  <c r="C268" i="16" s="1"/>
  <c r="E118" i="3"/>
  <c r="AK104" i="16" s="1"/>
  <c r="E194" i="3"/>
  <c r="E231" i="3"/>
  <c r="N5" i="16" s="1"/>
  <c r="D82" i="3"/>
  <c r="AL68" i="16" s="1"/>
  <c r="D172" i="3"/>
  <c r="AL154" i="16" s="1"/>
  <c r="D212" i="3"/>
  <c r="D252" i="3"/>
  <c r="O26" i="16" s="1"/>
  <c r="D288" i="3"/>
  <c r="C257" i="16" s="1"/>
  <c r="E267" i="3"/>
  <c r="N41" i="16" s="1"/>
  <c r="D111" i="3"/>
  <c r="AL97" i="16" s="1"/>
  <c r="D43" i="3"/>
  <c r="AL33" i="16" s="1"/>
  <c r="D137" i="3"/>
  <c r="AL119" i="16" s="1"/>
  <c r="D273" i="3"/>
  <c r="O47" i="16" s="1"/>
  <c r="E207" i="3"/>
  <c r="E270" i="3"/>
  <c r="N44" i="16" s="1"/>
  <c r="E54" i="3"/>
  <c r="AK44" i="16" s="1"/>
  <c r="E110" i="3"/>
  <c r="AK96" i="16" s="1"/>
  <c r="E43" i="3"/>
  <c r="AK33" i="16" s="1"/>
  <c r="D100" i="3"/>
  <c r="AL86" i="16" s="1"/>
  <c r="D32" i="3"/>
  <c r="AL22" i="16" s="1"/>
  <c r="D126" i="3"/>
  <c r="AL108" i="16" s="1"/>
  <c r="D270" i="3"/>
  <c r="O44" i="16" s="1"/>
  <c r="D306" i="3"/>
  <c r="C275" i="16" s="1"/>
  <c r="E149" i="3"/>
  <c r="AK131" i="16" s="1"/>
  <c r="E89" i="3"/>
  <c r="AK75" i="16" s="1"/>
  <c r="E28" i="3"/>
  <c r="AK18" i="16" s="1"/>
  <c r="D86" i="3"/>
  <c r="AL72" i="16" s="1"/>
  <c r="D18" i="3"/>
  <c r="AL8" i="16" s="1"/>
  <c r="D216" i="3"/>
  <c r="D256" i="3"/>
  <c r="O30" i="16" s="1"/>
  <c r="D300" i="3"/>
  <c r="C269" i="16" s="1"/>
  <c r="D356" i="3"/>
  <c r="C221" i="16" s="1"/>
  <c r="D107" i="3"/>
  <c r="AL93" i="16" s="1"/>
  <c r="D39" i="3"/>
  <c r="AL29" i="16" s="1"/>
  <c r="D125" i="3"/>
  <c r="AL107" i="16" s="1"/>
  <c r="D269" i="3"/>
  <c r="O43" i="16" s="1"/>
  <c r="D305" i="3"/>
  <c r="C274" i="16" s="1"/>
  <c r="D383" i="3"/>
  <c r="C248" i="16" s="1"/>
  <c r="E290" i="3"/>
  <c r="B259" i="16" s="1"/>
  <c r="E309" i="3"/>
  <c r="B278" i="16" s="1"/>
  <c r="E300" i="3"/>
  <c r="B269" i="16" s="1"/>
  <c r="E297" i="3"/>
  <c r="B266" i="16" s="1"/>
  <c r="E330" i="3"/>
  <c r="B299" i="16" s="1"/>
  <c r="E315" i="3"/>
  <c r="B284" i="16" s="1"/>
  <c r="D373" i="3"/>
  <c r="C238" i="16" s="1"/>
  <c r="D358" i="3"/>
  <c r="C223" i="16" s="1"/>
  <c r="D155" i="3"/>
  <c r="AL137" i="16" s="1"/>
  <c r="D319" i="3"/>
  <c r="C288" i="16" s="1"/>
  <c r="D317" i="3"/>
  <c r="C286" i="16" s="1"/>
  <c r="D379" i="3"/>
  <c r="C244" i="16" s="1"/>
  <c r="D37" i="3"/>
  <c r="AL27" i="16" s="1"/>
  <c r="D275" i="3"/>
  <c r="O49" i="16" s="1"/>
  <c r="D377" i="3"/>
  <c r="C242" i="16" s="1"/>
  <c r="AE8" i="3"/>
  <c r="AF8" i="3"/>
  <c r="AG8" i="3" s="1"/>
  <c r="D123" i="3"/>
  <c r="AL105" i="16" s="1"/>
  <c r="E200" i="3"/>
  <c r="E170" i="3"/>
  <c r="AK152" i="16" s="1"/>
  <c r="D88" i="3"/>
  <c r="AL74" i="16" s="1"/>
  <c r="D218" i="3"/>
  <c r="D258" i="3"/>
  <c r="O32" i="16" s="1"/>
  <c r="E271" i="3"/>
  <c r="N45" i="16" s="1"/>
  <c r="E107" i="3"/>
  <c r="AK93" i="16" s="1"/>
  <c r="E252" i="3"/>
  <c r="N26" i="16" s="1"/>
  <c r="E72" i="3"/>
  <c r="AK58" i="16" s="1"/>
  <c r="D93" i="3"/>
  <c r="AL79" i="16" s="1"/>
  <c r="D215" i="3"/>
  <c r="D255" i="3"/>
  <c r="O29" i="16" s="1"/>
  <c r="E128" i="3"/>
  <c r="AK110" i="16" s="1"/>
  <c r="E221" i="3"/>
  <c r="E234" i="3"/>
  <c r="N8" i="16" s="1"/>
  <c r="E73" i="3"/>
  <c r="AK59" i="16" s="1"/>
  <c r="D74" i="3"/>
  <c r="AL60" i="16" s="1"/>
  <c r="D164" i="3"/>
  <c r="AL146" i="16" s="1"/>
  <c r="D204" i="3"/>
  <c r="D244" i="3"/>
  <c r="O18" i="16" s="1"/>
  <c r="E93" i="3"/>
  <c r="AK79" i="16" s="1"/>
  <c r="E134" i="3"/>
  <c r="AK116" i="16" s="1"/>
  <c r="E156" i="3"/>
  <c r="AK138" i="16" s="1"/>
  <c r="D103" i="3"/>
  <c r="AL89" i="16" s="1"/>
  <c r="D129" i="3"/>
  <c r="AL111" i="16" s="1"/>
  <c r="D265" i="3"/>
  <c r="O39" i="16" s="1"/>
  <c r="E247" i="3"/>
  <c r="N21" i="16" s="1"/>
  <c r="E148" i="3"/>
  <c r="AK130" i="16" s="1"/>
  <c r="E136" i="3"/>
  <c r="AK118" i="16" s="1"/>
  <c r="E129" i="3"/>
  <c r="AK111" i="16" s="1"/>
  <c r="D92" i="3"/>
  <c r="AL78" i="16" s="1"/>
  <c r="D222" i="3"/>
  <c r="D262" i="3"/>
  <c r="O36" i="16" s="1"/>
  <c r="E189" i="3"/>
  <c r="E171" i="3"/>
  <c r="AK153" i="16" s="1"/>
  <c r="E226" i="3"/>
  <c r="D78" i="3"/>
  <c r="AL64" i="16" s="1"/>
  <c r="D168" i="3"/>
  <c r="AL150" i="16" s="1"/>
  <c r="D208" i="3"/>
  <c r="D248" i="3"/>
  <c r="O22" i="16" s="1"/>
  <c r="D292" i="3"/>
  <c r="C261" i="16" s="1"/>
  <c r="D99" i="3"/>
  <c r="AL85" i="16" s="1"/>
  <c r="D221" i="3"/>
  <c r="D261" i="3"/>
  <c r="O35" i="16" s="1"/>
  <c r="D297" i="3"/>
  <c r="C266" i="16" s="1"/>
  <c r="E331" i="3"/>
  <c r="B300" i="16" s="1"/>
  <c r="E326" i="3"/>
  <c r="B295" i="16" s="1"/>
  <c r="E289" i="3"/>
  <c r="B258" i="16" s="1"/>
  <c r="E322" i="3"/>
  <c r="B291" i="16" s="1"/>
  <c r="E307" i="3"/>
  <c r="B276" i="16" s="1"/>
  <c r="D131" i="3"/>
  <c r="AL113" i="16" s="1"/>
  <c r="D311" i="3"/>
  <c r="C280" i="16" s="1"/>
  <c r="D309" i="3"/>
  <c r="C278" i="16" s="1"/>
  <c r="D259" i="3"/>
  <c r="O33" i="16" s="1"/>
  <c r="E323" i="3"/>
  <c r="B292" i="16" s="1"/>
  <c r="X6" i="12"/>
  <c r="AM6" i="12"/>
  <c r="AM7" i="12"/>
  <c r="X7" i="12"/>
  <c r="AM5" i="12"/>
  <c r="X5" i="12"/>
  <c r="AM4" i="12"/>
  <c r="X4" i="12"/>
  <c r="X8" i="12"/>
  <c r="AM8" i="12"/>
  <c r="X9" i="12"/>
  <c r="AM9" i="12"/>
  <c r="AM8" i="10"/>
  <c r="X8" i="10"/>
  <c r="AM4" i="10"/>
  <c r="X4" i="10"/>
  <c r="AO6" i="10"/>
  <c r="AN6" i="10"/>
  <c r="X5" i="10"/>
  <c r="AM5" i="10"/>
  <c r="AN7" i="10"/>
  <c r="AO7" i="10"/>
  <c r="X9" i="10"/>
  <c r="AM9" i="10"/>
  <c r="AM5" i="8"/>
  <c r="X5" i="8"/>
  <c r="AO9" i="8"/>
  <c r="AN9" i="8"/>
  <c r="AO4" i="8"/>
  <c r="AN4" i="8"/>
  <c r="AM8" i="8"/>
  <c r="X8" i="8"/>
  <c r="X6" i="8"/>
  <c r="AM6" i="8"/>
  <c r="X7" i="8"/>
  <c r="AM7" i="8"/>
  <c r="X8" i="6"/>
  <c r="AM8" i="6"/>
  <c r="AM9" i="6"/>
  <c r="X9" i="6"/>
  <c r="AM4" i="6"/>
  <c r="X4" i="6"/>
  <c r="X5" i="6"/>
  <c r="AM5" i="6"/>
  <c r="X7" i="6"/>
  <c r="AM7" i="6"/>
  <c r="AM6" i="6"/>
  <c r="X6" i="6"/>
  <c r="J85" i="5"/>
  <c r="J77" i="5" s="1"/>
  <c r="J201" i="13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276" i="13"/>
  <c r="N259" i="13"/>
  <c r="J262" i="13" s="1"/>
  <c r="J271" i="13" s="1"/>
  <c r="J63" i="13"/>
  <c r="J65" i="13" s="1"/>
  <c r="O72" i="13" s="1"/>
  <c r="J17" i="13"/>
  <c r="J19" i="13" s="1"/>
  <c r="J22" i="13" s="1"/>
  <c r="J23" i="13" s="1"/>
  <c r="J24" i="13" s="1"/>
  <c r="J224" i="13"/>
  <c r="J197" i="13"/>
  <c r="J215" i="13"/>
  <c r="J62" i="13"/>
  <c r="J64" i="13" s="1"/>
  <c r="J59" i="13"/>
  <c r="O59" i="13" s="1"/>
  <c r="J16" i="13"/>
  <c r="J18" i="13" s="1"/>
  <c r="J30" i="13" s="1"/>
  <c r="J169" i="13"/>
  <c r="J151" i="13"/>
  <c r="O13" i="13"/>
  <c r="M13" i="13"/>
  <c r="J132" i="13"/>
  <c r="J123" i="13"/>
  <c r="N75" i="13"/>
  <c r="J78" i="13"/>
  <c r="J87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J276" i="11"/>
  <c r="N259" i="11"/>
  <c r="J262" i="11" s="1"/>
  <c r="J108" i="11"/>
  <c r="J110" i="11" s="1"/>
  <c r="J122" i="11" s="1"/>
  <c r="J215" i="11"/>
  <c r="N213" i="11"/>
  <c r="J105" i="11"/>
  <c r="M105" i="11" s="1"/>
  <c r="O151" i="1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J216" i="9" s="1"/>
  <c r="J225" i="9" s="1"/>
  <c r="N213" i="9"/>
  <c r="J197" i="9"/>
  <c r="O197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J123" i="9"/>
  <c r="N123" i="9" s="1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261" i="9" l="1"/>
  <c r="N261" i="9" s="1"/>
  <c r="J262" i="9" s="1"/>
  <c r="J271" i="9" s="1"/>
  <c r="AE9" i="3"/>
  <c r="AF9" i="3"/>
  <c r="AG9" i="3" s="1"/>
  <c r="AE7" i="3"/>
  <c r="AF7" i="3" s="1"/>
  <c r="AG7" i="3" s="1"/>
  <c r="AE6" i="3"/>
  <c r="AF6" i="3" s="1"/>
  <c r="AG6" i="3" s="1"/>
  <c r="AH5" i="3"/>
  <c r="AI5" i="3" s="1"/>
  <c r="AJ5" i="3" s="1"/>
  <c r="AC4" i="3"/>
  <c r="AD4" i="3" s="1"/>
  <c r="AC10" i="3"/>
  <c r="AD10" i="3" s="1"/>
  <c r="AE10" i="3" s="1"/>
  <c r="AF10" i="3" s="1"/>
  <c r="AG10" i="3" s="1"/>
  <c r="AH8" i="3"/>
  <c r="AI8" i="3"/>
  <c r="AJ8" i="3" s="1"/>
  <c r="AO8" i="12"/>
  <c r="AN8" i="12"/>
  <c r="AO6" i="12"/>
  <c r="AN6" i="12"/>
  <c r="AN4" i="12"/>
  <c r="AO4" i="12"/>
  <c r="AO5" i="12"/>
  <c r="AN5" i="12"/>
  <c r="AO9" i="12"/>
  <c r="AN9" i="12"/>
  <c r="AO7" i="12"/>
  <c r="AN7" i="12"/>
  <c r="AO9" i="10"/>
  <c r="AN9" i="10"/>
  <c r="AN4" i="10"/>
  <c r="AO4" i="10"/>
  <c r="AN5" i="10"/>
  <c r="AO5" i="10"/>
  <c r="AO8" i="10"/>
  <c r="AN8" i="10"/>
  <c r="AO8" i="8"/>
  <c r="AN8" i="8"/>
  <c r="AN7" i="8"/>
  <c r="AO7" i="8" s="1"/>
  <c r="AN6" i="8"/>
  <c r="AO6" i="8" s="1"/>
  <c r="AN5" i="8"/>
  <c r="AO5" i="8" s="1"/>
  <c r="AO5" i="6"/>
  <c r="AN5" i="6"/>
  <c r="AN8" i="6"/>
  <c r="AO8" i="6" s="1"/>
  <c r="AO6" i="6"/>
  <c r="AN6" i="6"/>
  <c r="AO7" i="6"/>
  <c r="AN7" i="6"/>
  <c r="AN4" i="6"/>
  <c r="AO4" i="6"/>
  <c r="AN9" i="6"/>
  <c r="AO9" i="6"/>
  <c r="J182" i="13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R9" i="12" s="1"/>
  <c r="J275" i="13"/>
  <c r="O276" i="13" s="1"/>
  <c r="N276" i="13" s="1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24" i="13" s="1"/>
  <c r="J133" i="13" s="1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M179" i="11"/>
  <c r="O179" i="11"/>
  <c r="N179" i="11" s="1"/>
  <c r="F163" i="11"/>
  <c r="R7" i="10" s="1"/>
  <c r="J171" i="11"/>
  <c r="J172" i="11" s="1"/>
  <c r="F162" i="11" s="1"/>
  <c r="Q7" i="10" s="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R6" i="10" s="1"/>
  <c r="J137" i="11"/>
  <c r="O138" i="11" s="1"/>
  <c r="N138" i="11" s="1"/>
  <c r="J125" i="11"/>
  <c r="J126" i="11" s="1"/>
  <c r="F116" i="11" s="1"/>
  <c r="Q6" i="10" s="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AK5" i="3" l="1"/>
  <c r="AL5" i="3"/>
  <c r="AH6" i="3"/>
  <c r="AI6" i="3"/>
  <c r="AJ6" i="3" s="1"/>
  <c r="AH7" i="3"/>
  <c r="AI7" i="3"/>
  <c r="AJ7" i="3" s="1"/>
  <c r="AK8" i="3"/>
  <c r="AL8" i="3"/>
  <c r="AH10" i="3"/>
  <c r="AI10" i="3"/>
  <c r="AJ10" i="3" s="1"/>
  <c r="AH9" i="3"/>
  <c r="AI9" i="3" s="1"/>
  <c r="AJ9" i="3" s="1"/>
  <c r="AE4" i="3"/>
  <c r="AF4" i="3" s="1"/>
  <c r="AG4" i="3" s="1"/>
  <c r="C123" i="13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Q9" i="10" s="1"/>
  <c r="C31" i="13"/>
  <c r="O70" i="13"/>
  <c r="P70" i="13"/>
  <c r="F70" i="13"/>
  <c r="Q5" i="12" s="1"/>
  <c r="J208" i="11"/>
  <c r="M208" i="11" s="1"/>
  <c r="C169" i="11"/>
  <c r="M276" i="13"/>
  <c r="J265" i="13"/>
  <c r="O268" i="13"/>
  <c r="J268" i="13"/>
  <c r="F254" i="13"/>
  <c r="Q9" i="12" s="1"/>
  <c r="C262" i="13"/>
  <c r="N271" i="13"/>
  <c r="J216" i="13"/>
  <c r="J225" i="13" s="1"/>
  <c r="O230" i="13"/>
  <c r="N230" i="13" s="1"/>
  <c r="M230" i="13"/>
  <c r="M87" i="13"/>
  <c r="F71" i="13"/>
  <c r="R5" i="12" s="1"/>
  <c r="O87" i="13"/>
  <c r="J91" i="13"/>
  <c r="O184" i="13"/>
  <c r="N184" i="13" s="1"/>
  <c r="M184" i="13"/>
  <c r="J170" i="13"/>
  <c r="O176" i="11"/>
  <c r="J173" i="11"/>
  <c r="J174" i="11" s="1"/>
  <c r="M174" i="11" s="1"/>
  <c r="M133" i="13"/>
  <c r="O133" i="13"/>
  <c r="F117" i="13"/>
  <c r="R6" i="12" s="1"/>
  <c r="J125" i="13"/>
  <c r="J126" i="13" s="1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C170" i="11"/>
  <c r="O254" i="9"/>
  <c r="J176" i="11"/>
  <c r="M176" i="11" s="1"/>
  <c r="J32" i="13"/>
  <c r="J41" i="13" s="1"/>
  <c r="M41" i="13" s="1"/>
  <c r="M46" i="13"/>
  <c r="O46" i="13"/>
  <c r="N46" i="13" s="1"/>
  <c r="M271" i="11"/>
  <c r="O271" i="11"/>
  <c r="F255" i="11"/>
  <c r="R9" i="10" s="1"/>
  <c r="J265" i="11"/>
  <c r="O268" i="11"/>
  <c r="J268" i="11"/>
  <c r="F209" i="11"/>
  <c r="R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J87" i="11"/>
  <c r="F71" i="11" s="1"/>
  <c r="R5" i="10" s="1"/>
  <c r="M87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AK9" i="3" l="1"/>
  <c r="AL9" i="3" s="1"/>
  <c r="AH4" i="3"/>
  <c r="AI4" i="3"/>
  <c r="AJ4" i="3" s="1"/>
  <c r="AK7" i="3"/>
  <c r="AL7" i="3"/>
  <c r="AM8" i="3"/>
  <c r="X8" i="3"/>
  <c r="AK6" i="3"/>
  <c r="AL6" i="3" s="1"/>
  <c r="F301" i="5"/>
  <c r="R10" i="3" s="1"/>
  <c r="AK10" i="3"/>
  <c r="AL10" i="3" s="1"/>
  <c r="AM5" i="3"/>
  <c r="X5" i="3"/>
  <c r="J309" i="5"/>
  <c r="J310" i="5" s="1"/>
  <c r="J311" i="5" s="1"/>
  <c r="J312" i="5" s="1"/>
  <c r="M312" i="5" s="1"/>
  <c r="P208" i="1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R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Q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161" i="11"/>
  <c r="P176" i="11"/>
  <c r="F25" i="13"/>
  <c r="R4" i="12" s="1"/>
  <c r="O41" i="13"/>
  <c r="C32" i="13" s="1"/>
  <c r="J33" i="13"/>
  <c r="J34" i="13" s="1"/>
  <c r="F24" i="13" s="1"/>
  <c r="Q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R4" i="10" s="1"/>
  <c r="J33" i="11"/>
  <c r="J34" i="11" s="1"/>
  <c r="F24" i="11" s="1"/>
  <c r="Q4" i="10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X9" i="3" l="1"/>
  <c r="AM9" i="3"/>
  <c r="J314" i="5"/>
  <c r="P314" i="5" s="1"/>
  <c r="AO8" i="3"/>
  <c r="AN8" i="3"/>
  <c r="AO5" i="3"/>
  <c r="AN5" i="3"/>
  <c r="AM7" i="3"/>
  <c r="X7" i="3"/>
  <c r="X10" i="3"/>
  <c r="AM10" i="3"/>
  <c r="AK4" i="3"/>
  <c r="AL4" i="3"/>
  <c r="O314" i="5"/>
  <c r="AM6" i="3"/>
  <c r="X6" i="3"/>
  <c r="F300" i="5"/>
  <c r="Q10" i="3" s="1"/>
  <c r="O46" i="9"/>
  <c r="N46" i="9" s="1"/>
  <c r="F208" i="13"/>
  <c r="Q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Q4" i="8" s="1"/>
  <c r="J38" i="9"/>
  <c r="P38" i="9" s="1"/>
  <c r="J173" i="13"/>
  <c r="O176" i="13"/>
  <c r="J176" i="13"/>
  <c r="F162" i="13"/>
  <c r="Q7" i="12" s="1"/>
  <c r="M179" i="13"/>
  <c r="O179" i="13"/>
  <c r="F163" i="13"/>
  <c r="R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M314" i="5" l="1"/>
  <c r="F299" i="5"/>
  <c r="AN6" i="3"/>
  <c r="AO6" i="3" s="1"/>
  <c r="AM4" i="3"/>
  <c r="X4" i="3"/>
  <c r="AN7" i="3"/>
  <c r="AO7" i="3" s="1"/>
  <c r="AN10" i="3"/>
  <c r="AO10" i="3"/>
  <c r="AN9" i="3"/>
  <c r="AO9" i="3" s="1"/>
  <c r="M38" i="9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AN4" i="3" l="1"/>
  <c r="AO4" i="3"/>
  <c r="N225" i="5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<sst xmlns="http://schemas.openxmlformats.org/spreadsheetml/2006/main" count="26906" uniqueCount="194">
  <si>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</si>
  <si>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</si>
  <si>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</si>
  <si>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</si>
  <si>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</si>
  <si>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</si>
  <si>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</si>
  <si>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</si>
  <si>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</si>
  <si>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</si>
  <si>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</si>
  <si>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</si>
  <si>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</si>
  <si>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</si>
  <si>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</si>
  <si>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</si>
  <si>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</si>
  <si>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</si>
  <si>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</si>
  <si>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</si>
  <si>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</si>
  <si>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</si>
  <si>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</si>
  <si>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</si>
  <si>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</si>
  <si>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</si>
  <si>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</si>
  <si>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</si>
  <si>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</si>
  <si>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</si>
  <si>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</si>
  <si>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</si>
  <si>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</si>
  <si>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</si>
  <si>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</si>
  <si>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</si>
  <si>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</si>
  <si>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</si>
  <si>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</si>
  <si>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</si>
  <si>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</si>
  <si>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</si>
  <si>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</si>
  <si>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</si>
  <si>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</si>
  <si>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</si>
  <si>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</si>
  <si>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</si>
  <si>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</si>
  <si>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</si>
  <si>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</si>
  <si>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</si>
  <si>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</si>
  <si>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</si>
  <si>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</si>
  <si>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</si>
  <si>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</si>
  <si>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</si>
  <si>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</si>
  <si>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</si>
  <si>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</si>
  <si>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</si>
  <si>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</si>
  <si>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</si>
  <si>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</si>
  <si>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</si>
  <si>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</si>
  <si>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</si>
  <si>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</si>
  <si>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</si>
  <si>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</si>
  <si>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</si>
  <si>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</si>
  <si>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</si>
  <si>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</si>
  <si>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</si>
  <si>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</si>
  <si>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</si>
  <si>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</si>
  <si>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</si>
  <si>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</si>
  <si>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</si>
  <si>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</si>
  <si>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</si>
  <si>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</si>
  <si>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</si>
  <si>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</si>
  <si>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</si>
  <si>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</si>
  <si>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</si>
  <si>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</si>
  <si>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</si>
  <si>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</si>
  <si>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</si>
  <si>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</si>
  <si>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</si>
  <si>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</si>
  <si>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</si>
  <si>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</si>
  <si>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</si>
  <si>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</si>
  <si>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</si>
  <si>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</si>
  <si>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</si>
  <si>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</si>
  <si>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</si>
  <si>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</si>
  <si>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</si>
  <si>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</si>
  <si>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</si>
  <si>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</si>
  <si>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</si>
  <si>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</si>
  <si>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</si>
  <si>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</si>
  <si>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</si>
  <si>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</si>
  <si>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</si>
  <si>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</si>
  <si>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</si>
  <si>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</si>
  <si>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</si>
  <si>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</si>
  <si>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</si>
  <si>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</si>
  <si>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</si>
  <si>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</si>
  <si>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</si>
  <si>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</si>
  <si>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</si>
  <si>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</si>
  <si>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</si>
  <si>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</si>
  <si>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</si>
  <si>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</si>
  <si>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</si>
  <si>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</si>
  <si>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</si>
  <si>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</si>
  <si>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</si>
  <si>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</si>
  <si>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</si>
  <si>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</si>
  <si>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</si>
  <si>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</si>
  <si>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</si>
  <si>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</si>
  <si>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</si>
  <si>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</si>
  <si>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</si>
  <si>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</si>
  <si>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</si>
  <si>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</si>
  <si>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</si>
  <si>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</si>
  <si>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</si>
  <si>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</si>
  <si>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</si>
  <si>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</si>
  <si>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</si>
  <si>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</si>
  <si>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</si>
  <si>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</si>
  <si>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</si>
  <si>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</si>
  <si>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</si>
  <si>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</si>
  <si>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</si>
  <si>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</si>
  <si>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</si>
  <si>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</si>
  <si>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</si>
  <si>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</si>
  <si>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</si>
  <si>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</si>
  <si>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</si>
  <si>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</si>
  <si>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</si>
  <si>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</si>
  <si>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</si>
  <si>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</si>
  <si>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</si>
  <si>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CUADRO RESUMEN 0.0050 - FC35</t>
  </si>
  <si>
    <t>rho punta</t>
  </si>
  <si>
    <t>Lb (cm)</t>
  </si>
  <si>
    <t>As (cm2)</t>
  </si>
  <si>
    <t>Áreas barras</t>
  </si>
  <si>
    <t>Área [cm2]</t>
  </si>
  <si>
    <t>Barras punta</t>
  </si>
  <si>
    <t>INC</t>
  </si>
  <si>
    <t>FI</t>
  </si>
  <si>
    <t>FI REAL</t>
  </si>
  <si>
    <t>AREA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</si>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</sst>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  <c:pt idx="50">
                  <c:v>9.8062380424280443E-4</c:v>
                </c:pt>
                <c:pt idx="51">
                  <c:v>1.4468773841629886E-3</c:v>
                </c:pt>
                <c:pt idx="52">
                  <c:v>3.778062892249521E-4</c:v>
                </c:pt>
                <c:pt idx="53">
                  <c:v>3.1745450493593725E-4</c:v>
                </c:pt>
                <c:pt idx="54">
                  <c:v>7.3246056290695105E-3</c:v>
                </c:pt>
                <c:pt idx="55">
                  <c:v>8.9001373629489459E-3</c:v>
                </c:pt>
                <c:pt idx="56">
                  <c:v>2.8304986831547948E-3</c:v>
                </c:pt>
                <c:pt idx="57">
                  <c:v>2.701329386473425E-3</c:v>
                </c:pt>
                <c:pt idx="58">
                  <c:v>1.3584300934677566E-3</c:v>
                </c:pt>
                <c:pt idx="59">
                  <c:v>1.7643318890989258E-3</c:v>
                </c:pt>
                <c:pt idx="60">
                  <c:v>1.3728692063642068E-3</c:v>
                </c:pt>
                <c:pt idx="61">
                  <c:v>2.0256365769796224E-3</c:v>
                </c:pt>
                <c:pt idx="62">
                  <c:v>1.7812427474270082E-3</c:v>
                </c:pt>
                <c:pt idx="63">
                  <c:v>2.2441800688930858E-3</c:v>
                </c:pt>
                <c:pt idx="64">
                  <c:v>1.1137005184940119E-2</c:v>
                </c:pt>
                <c:pt idx="65">
                  <c:v>1.1157973825351797E-2</c:v>
                </c:pt>
                <c:pt idx="66">
                  <c:v>9.3718905764545099E-3</c:v>
                </c:pt>
                <c:pt idx="67">
                  <c:v>1.3762369595148054E-2</c:v>
                </c:pt>
                <c:pt idx="68">
                  <c:v>1.1137005184940119E-2</c:v>
                </c:pt>
                <c:pt idx="69">
                  <c:v>1.1157973825351797E-2</c:v>
                </c:pt>
                <c:pt idx="70">
                  <c:v>9.3718905764545099E-3</c:v>
                </c:pt>
                <c:pt idx="71">
                  <c:v>1.3762369595148054E-2</c:v>
                </c:pt>
                <c:pt idx="72">
                  <c:v>4.8452389823566396E-3</c:v>
                </c:pt>
                <c:pt idx="73">
                  <c:v>2.4796550170132284E-3</c:v>
                </c:pt>
                <c:pt idx="74">
                  <c:v>3.0801449717496273E-3</c:v>
                </c:pt>
                <c:pt idx="75">
                  <c:v>5.0840507868094853E-3</c:v>
                </c:pt>
                <c:pt idx="76">
                  <c:v>4.8452389823566396E-3</c:v>
                </c:pt>
                <c:pt idx="77">
                  <c:v>2.4796550170132284E-3</c:v>
                </c:pt>
                <c:pt idx="78">
                  <c:v>3.0801449717496273E-3</c:v>
                </c:pt>
                <c:pt idx="79">
                  <c:v>5.0840507868094853E-3</c:v>
                </c:pt>
                <c:pt idx="80">
                  <c:v>1.1809010974165072E-2</c:v>
                </c:pt>
                <c:pt idx="81">
                  <c:v>1.0406460224742684E-2</c:v>
                </c:pt>
                <c:pt idx="82">
                  <c:v>8.6999053851081563E-3</c:v>
                </c:pt>
                <c:pt idx="83">
                  <c:v>1.4513903793635765E-2</c:v>
                </c:pt>
                <c:pt idx="84">
                  <c:v>1.1809010974165072E-2</c:v>
                </c:pt>
                <c:pt idx="85">
                  <c:v>1.0406460224742684E-2</c:v>
                </c:pt>
                <c:pt idx="86">
                  <c:v>8.6999053851081563E-3</c:v>
                </c:pt>
                <c:pt idx="87">
                  <c:v>1.4513903793635765E-2</c:v>
                </c:pt>
                <c:pt idx="88">
                  <c:v>5.5172447715815913E-3</c:v>
                </c:pt>
                <c:pt idx="89">
                  <c:v>1.728141416404114E-3</c:v>
                </c:pt>
                <c:pt idx="90">
                  <c:v>2.4081391825246756E-3</c:v>
                </c:pt>
                <c:pt idx="91">
                  <c:v>5.8355643874185995E-3</c:v>
                </c:pt>
                <c:pt idx="92">
                  <c:v>5.5172447715815913E-3</c:v>
                </c:pt>
                <c:pt idx="93">
                  <c:v>1.728141416404114E-3</c:v>
                </c:pt>
                <c:pt idx="94">
                  <c:v>2.4081391825246756E-3</c:v>
                </c:pt>
                <c:pt idx="95">
                  <c:v>5.8355643874185995E-3</c:v>
                </c:pt>
                <c:pt idx="96">
                  <c:v>1.1809010974165072E-2</c:v>
                </c:pt>
                <c:pt idx="97">
                  <c:v>1.1157973825351797E-2</c:v>
                </c:pt>
                <c:pt idx="98">
                  <c:v>9.3718905764545099E-3</c:v>
                </c:pt>
                <c:pt idx="99">
                  <c:v>1.4513903793635765E-2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  <c:pt idx="499">
                  <c:v>4.2030949676275919E-3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  <c:pt idx="50">
                  <c:v>7.3204297181521605E-2</c:v>
                </c:pt>
                <c:pt idx="51">
                  <c:v>7.6207619275362182E-2</c:v>
                </c:pt>
                <c:pt idx="52">
                  <c:v>1.8522914220289819E-2</c:v>
                </c:pt>
                <c:pt idx="53">
                  <c:v>1.8522914220289819E-2</c:v>
                </c:pt>
                <c:pt idx="54">
                  <c:v>3.1369412532246323E-2</c:v>
                </c:pt>
                <c:pt idx="55">
                  <c:v>3.1369412532246323E-2</c:v>
                </c:pt>
                <c:pt idx="56">
                  <c:v>1.0351132263043461E-2</c:v>
                </c:pt>
                <c:pt idx="57">
                  <c:v>1.0351132263043461E-2</c:v>
                </c:pt>
                <c:pt idx="58">
                  <c:v>9.172721140181142E-2</c:v>
                </c:pt>
                <c:pt idx="59">
                  <c:v>9.4730533495652011E-2</c:v>
                </c:pt>
                <c:pt idx="60">
                  <c:v>0.10248603026666649</c:v>
                </c:pt>
                <c:pt idx="61">
                  <c:v>0.10669066698550705</c:v>
                </c:pt>
                <c:pt idx="62">
                  <c:v>0.11748174830760849</c:v>
                </c:pt>
                <c:pt idx="63">
                  <c:v>0.12108576324528963</c:v>
                </c:pt>
                <c:pt idx="64">
                  <c:v>2.1966682811956482E-2</c:v>
                </c:pt>
                <c:pt idx="65">
                  <c:v>2.4669694015217347E-2</c:v>
                </c:pt>
                <c:pt idx="66">
                  <c:v>0.10980108053985488</c:v>
                </c:pt>
                <c:pt idx="67">
                  <c:v>0.11250409174311575</c:v>
                </c:pt>
                <c:pt idx="68">
                  <c:v>2.1966682811956482E-2</c:v>
                </c:pt>
                <c:pt idx="69">
                  <c:v>2.4669694015217347E-2</c:v>
                </c:pt>
                <c:pt idx="70">
                  <c:v>0.10980108053985488</c:v>
                </c:pt>
                <c:pt idx="71">
                  <c:v>0.11250409174311575</c:v>
                </c:pt>
                <c:pt idx="72">
                  <c:v>5.139231782644918E-2</c:v>
                </c:pt>
                <c:pt idx="73">
                  <c:v>5.4095329029710051E-2</c:v>
                </c:pt>
                <c:pt idx="74">
                  <c:v>8.0375445525362174E-2</c:v>
                </c:pt>
                <c:pt idx="75">
                  <c:v>8.307838566594189E-2</c:v>
                </c:pt>
                <c:pt idx="76">
                  <c:v>5.139231782644918E-2</c:v>
                </c:pt>
                <c:pt idx="77">
                  <c:v>5.4095329029710051E-2</c:v>
                </c:pt>
                <c:pt idx="78">
                  <c:v>8.0375445525362174E-2</c:v>
                </c:pt>
                <c:pt idx="79">
                  <c:v>8.307838566594189E-2</c:v>
                </c:pt>
                <c:pt idx="80">
                  <c:v>6.245080801775351E-2</c:v>
                </c:pt>
                <c:pt idx="81">
                  <c:v>6.6054822955434661E-2</c:v>
                </c:pt>
                <c:pt idx="82">
                  <c:v>0.15028527680833306</c:v>
                </c:pt>
                <c:pt idx="83">
                  <c:v>0.15388929174601423</c:v>
                </c:pt>
                <c:pt idx="84">
                  <c:v>6.245080801775351E-2</c:v>
                </c:pt>
                <c:pt idx="85">
                  <c:v>6.6054822955434661E-2</c:v>
                </c:pt>
                <c:pt idx="86">
                  <c:v>0.15028527680833306</c:v>
                </c:pt>
                <c:pt idx="87">
                  <c:v>0.15388929174601423</c:v>
                </c:pt>
                <c:pt idx="88">
                  <c:v>9.1876514094927364E-2</c:v>
                </c:pt>
                <c:pt idx="89">
                  <c:v>9.5480529032608522E-2</c:v>
                </c:pt>
                <c:pt idx="90">
                  <c:v>0.1208595707311592</c:v>
                </c:pt>
                <c:pt idx="91">
                  <c:v>0.12446358566884035</c:v>
                </c:pt>
                <c:pt idx="92">
                  <c:v>9.1876514094927364E-2</c:v>
                </c:pt>
                <c:pt idx="93">
                  <c:v>9.5480529032608522E-2</c:v>
                </c:pt>
                <c:pt idx="94">
                  <c:v>0.1208595707311592</c:v>
                </c:pt>
                <c:pt idx="95">
                  <c:v>0.12446358566884035</c:v>
                </c:pt>
                <c:pt idx="96">
                  <c:v>2.1966682811956482E-2</c:v>
                </c:pt>
                <c:pt idx="97">
                  <c:v>2.4669694015217347E-2</c:v>
                </c:pt>
                <c:pt idx="98">
                  <c:v>0.15028527680833306</c:v>
                </c:pt>
                <c:pt idx="99">
                  <c:v>0.15388929174601423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  <c:pt idx="49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2.5409543037177015E-4</c:v>
                </c:pt>
                <c:pt idx="51">
                  <c:v>9.4940291305747936E-4</c:v>
                </c:pt>
                <c:pt idx="52">
                  <c:v>1.505457750892667E-4</c:v>
                </c:pt>
                <c:pt idx="53">
                  <c:v>1.6874880700132994E-4</c:v>
                </c:pt>
                <c:pt idx="54">
                  <c:v>4.8441596535181595E-3</c:v>
                </c:pt>
                <c:pt idx="55">
                  <c:v>7.1225376936497808E-3</c:v>
                </c:pt>
                <c:pt idx="56">
                  <c:v>1.4876721693201681E-3</c:v>
                </c:pt>
                <c:pt idx="57">
                  <c:v>2.2531882077994779E-3</c:v>
                </c:pt>
                <c:pt idx="58">
                  <c:v>4.0464120546103682E-4</c:v>
                </c:pt>
                <c:pt idx="59">
                  <c:v>1.1181407345235573E-3</c:v>
                </c:pt>
                <c:pt idx="60">
                  <c:v>3.5573360252047823E-4</c:v>
                </c:pt>
                <c:pt idx="61">
                  <c:v>1.3291618811734206E-3</c:v>
                </c:pt>
                <c:pt idx="62">
                  <c:v>5.4578336237485028E-4</c:v>
                </c:pt>
                <c:pt idx="63">
                  <c:v>1.4092684042288008E-3</c:v>
                </c:pt>
                <c:pt idx="64">
                  <c:v>7.0105072051529667E-3</c:v>
                </c:pt>
                <c:pt idx="65">
                  <c:v>9.1170934450185374E-3</c:v>
                </c:pt>
                <c:pt idx="66">
                  <c:v>6.5531354304837796E-3</c:v>
                </c:pt>
                <c:pt idx="67">
                  <c:v>1.0826003308772645E-2</c:v>
                </c:pt>
                <c:pt idx="68">
                  <c:v>7.0105072051529667E-3</c:v>
                </c:pt>
                <c:pt idx="69">
                  <c:v>9.1170934450185374E-3</c:v>
                </c:pt>
                <c:pt idx="70">
                  <c:v>6.5531354304837796E-3</c:v>
                </c:pt>
                <c:pt idx="71">
                  <c:v>1.0826003308772645E-2</c:v>
                </c:pt>
                <c:pt idx="72">
                  <c:v>2.3114335157039794E-3</c:v>
                </c:pt>
                <c:pt idx="73">
                  <c:v>2.3000085590422137E-3</c:v>
                </c:pt>
                <c:pt idx="74">
                  <c:v>1.8540617410347936E-3</c:v>
                </c:pt>
                <c:pt idx="75">
                  <c:v>4.0089184227963233E-3</c:v>
                </c:pt>
                <c:pt idx="76">
                  <c:v>2.3114335157039794E-3</c:v>
                </c:pt>
                <c:pt idx="77">
                  <c:v>2.3000085590422137E-3</c:v>
                </c:pt>
                <c:pt idx="78">
                  <c:v>1.8540617410347936E-3</c:v>
                </c:pt>
                <c:pt idx="79">
                  <c:v>4.0089184227963233E-3</c:v>
                </c:pt>
                <c:pt idx="80">
                  <c:v>7.2372816093537653E-3</c:v>
                </c:pt>
                <c:pt idx="81">
                  <c:v>8.6635226655464373E-3</c:v>
                </c:pt>
                <c:pt idx="82">
                  <c:v>6.3263610262829818E-3</c:v>
                </c:pt>
                <c:pt idx="83">
                  <c:v>1.1279574088244745E-2</c:v>
                </c:pt>
                <c:pt idx="84">
                  <c:v>7.2372816093537653E-3</c:v>
                </c:pt>
                <c:pt idx="85">
                  <c:v>8.6635226655464373E-3</c:v>
                </c:pt>
                <c:pt idx="86">
                  <c:v>6.3263610262829818E-3</c:v>
                </c:pt>
                <c:pt idx="87">
                  <c:v>1.1279574088244745E-2</c:v>
                </c:pt>
                <c:pt idx="88">
                  <c:v>2.5382079199047771E-3</c:v>
                </c:pt>
                <c:pt idx="89">
                  <c:v>1.8464377795701153E-3</c:v>
                </c:pt>
                <c:pt idx="90">
                  <c:v>1.6272873368339954E-3</c:v>
                </c:pt>
                <c:pt idx="91">
                  <c:v>4.4624892022684225E-3</c:v>
                </c:pt>
                <c:pt idx="92">
                  <c:v>2.5382079199047771E-3</c:v>
                </c:pt>
                <c:pt idx="93">
                  <c:v>1.8464377795701153E-3</c:v>
                </c:pt>
                <c:pt idx="94">
                  <c:v>1.6272873368339954E-3</c:v>
                </c:pt>
                <c:pt idx="95">
                  <c:v>4.4624892022684225E-3</c:v>
                </c:pt>
                <c:pt idx="96">
                  <c:v>7.2372816093537653E-3</c:v>
                </c:pt>
                <c:pt idx="97">
                  <c:v>9.1170934450185374E-3</c:v>
                </c:pt>
                <c:pt idx="98">
                  <c:v>6.5531354304837796E-3</c:v>
                </c:pt>
                <c:pt idx="99">
                  <c:v>1.1279574088244745E-2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7.4325348876908087E-2</c:v>
                </c:pt>
                <c:pt idx="51">
                  <c:v>7.6327573081159283E-2</c:v>
                </c:pt>
                <c:pt idx="52">
                  <c:v>1.8322839610241518E-2</c:v>
                </c:pt>
                <c:pt idx="53">
                  <c:v>1.8322839610241518E-2</c:v>
                </c:pt>
                <c:pt idx="54">
                  <c:v>3.2367933215265647E-2</c:v>
                </c:pt>
                <c:pt idx="55">
                  <c:v>3.2367933215265647E-2</c:v>
                </c:pt>
                <c:pt idx="56">
                  <c:v>8.4692313905313857E-3</c:v>
                </c:pt>
                <c:pt idx="57">
                  <c:v>8.4692313905313857E-3</c:v>
                </c:pt>
                <c:pt idx="58">
                  <c:v>9.2648150587052974E-2</c:v>
                </c:pt>
                <c:pt idx="59">
                  <c:v>9.4650374791304184E-2</c:v>
                </c:pt>
                <c:pt idx="60">
                  <c:v>0.10405547326763266</c:v>
                </c:pt>
                <c:pt idx="61">
                  <c:v>0.10685856441352638</c:v>
                </c:pt>
                <c:pt idx="62">
                  <c:v>0.11850693170859881</c:v>
                </c:pt>
                <c:pt idx="63">
                  <c:v>0.12090957043362296</c:v>
                </c:pt>
                <c:pt idx="64">
                  <c:v>2.1577662007729429E-2</c:v>
                </c:pt>
                <c:pt idx="65">
                  <c:v>2.3379660001545854E-2</c:v>
                </c:pt>
                <c:pt idx="66">
                  <c:v>0.11220793565062782</c:v>
                </c:pt>
                <c:pt idx="67">
                  <c:v>0.11400993364444424</c:v>
                </c:pt>
                <c:pt idx="68">
                  <c:v>2.1577662007729429E-2</c:v>
                </c:pt>
                <c:pt idx="69">
                  <c:v>2.3379660001545854E-2</c:v>
                </c:pt>
                <c:pt idx="70">
                  <c:v>0.11220793565062782</c:v>
                </c:pt>
                <c:pt idx="71">
                  <c:v>0.11400993364444424</c:v>
                </c:pt>
                <c:pt idx="72">
                  <c:v>5.5035905202511982E-2</c:v>
                </c:pt>
                <c:pt idx="73">
                  <c:v>5.6837903196328407E-2</c:v>
                </c:pt>
                <c:pt idx="74">
                  <c:v>7.8749730355941891E-2</c:v>
                </c:pt>
                <c:pt idx="75">
                  <c:v>8.0551728349758309E-2</c:v>
                </c:pt>
                <c:pt idx="76">
                  <c:v>5.5035905202511982E-2</c:v>
                </c:pt>
                <c:pt idx="77">
                  <c:v>5.6837903196328407E-2</c:v>
                </c:pt>
                <c:pt idx="78">
                  <c:v>7.8749730355941891E-2</c:v>
                </c:pt>
                <c:pt idx="79">
                  <c:v>8.0551728349758309E-2</c:v>
                </c:pt>
                <c:pt idx="80">
                  <c:v>6.21981138610627E-2</c:v>
                </c:pt>
                <c:pt idx="81">
                  <c:v>6.4600752586086843E-2</c:v>
                </c:pt>
                <c:pt idx="82">
                  <c:v>0.15282834960386446</c:v>
                </c:pt>
                <c:pt idx="83">
                  <c:v>0.15523102622898524</c:v>
                </c:pt>
                <c:pt idx="84">
                  <c:v>6.21981138610627E-2</c:v>
                </c:pt>
                <c:pt idx="85">
                  <c:v>6.4600752586086843E-2</c:v>
                </c:pt>
                <c:pt idx="86">
                  <c:v>0.15282834960386446</c:v>
                </c:pt>
                <c:pt idx="87">
                  <c:v>0.15523102622898524</c:v>
                </c:pt>
                <c:pt idx="88">
                  <c:v>9.5656319155748626E-2</c:v>
                </c:pt>
                <c:pt idx="89">
                  <c:v>9.8058995780869393E-2</c:v>
                </c:pt>
                <c:pt idx="90">
                  <c:v>0.11937014430917853</c:v>
                </c:pt>
                <c:pt idx="91">
                  <c:v>0.12177278303420266</c:v>
                </c:pt>
                <c:pt idx="92">
                  <c:v>9.5656319155748626E-2</c:v>
                </c:pt>
                <c:pt idx="93">
                  <c:v>9.8058995780869393E-2</c:v>
                </c:pt>
                <c:pt idx="94">
                  <c:v>0.11937014430917853</c:v>
                </c:pt>
                <c:pt idx="95">
                  <c:v>0.12177278303420266</c:v>
                </c:pt>
                <c:pt idx="96">
                  <c:v>2.1577662007729429E-2</c:v>
                </c:pt>
                <c:pt idx="97">
                  <c:v>2.3379660001545854E-2</c:v>
                </c:pt>
                <c:pt idx="98">
                  <c:v>0.15282834960386446</c:v>
                </c:pt>
                <c:pt idx="99">
                  <c:v>0.15523102622898524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FC'!$Y$5:$Y$254</c:f>
              <c:numCache>
                <c:formatCode>General</c:formatCode>
                <c:ptCount val="2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1.8873306498634708E-3</c:v>
                </c:pt>
                <c:pt idx="51">
                  <c:v>8.5651393505565892E-4</c:v>
                </c:pt>
                <c:pt idx="52">
                  <c:v>5.247915738710345E-4</c:v>
                </c:pt>
                <c:pt idx="53">
                  <c:v>2.153196296576346E-4</c:v>
                </c:pt>
                <c:pt idx="54">
                  <c:v>1.148663887284182E-2</c:v>
                </c:pt>
                <c:pt idx="55">
                  <c:v>1.7612396178617904E-2</c:v>
                </c:pt>
                <c:pt idx="56">
                  <c:v>3.1034105698802723E-3</c:v>
                </c:pt>
                <c:pt idx="57">
                  <c:v>3.673738756731772E-3</c:v>
                </c:pt>
                <c:pt idx="58">
                  <c:v>2.4121222237345058E-3</c:v>
                </c:pt>
                <c:pt idx="59">
                  <c:v>1.0718335647132936E-3</c:v>
                </c:pt>
                <c:pt idx="60">
                  <c:v>2.6422534936357861E-3</c:v>
                </c:pt>
                <c:pt idx="61">
                  <c:v>1.1991213923125373E-3</c:v>
                </c:pt>
                <c:pt idx="62">
                  <c:v>3.1044557650913621E-3</c:v>
                </c:pt>
                <c:pt idx="63">
                  <c:v>1.3723224798151625E-3</c:v>
                </c:pt>
                <c:pt idx="64">
                  <c:v>1.4382695895484115E-2</c:v>
                </c:pt>
                <c:pt idx="65">
                  <c:v>2.5428215308380547E-2</c:v>
                </c:pt>
                <c:pt idx="66">
                  <c:v>1.7779881649065292E-2</c:v>
                </c:pt>
                <c:pt idx="67">
                  <c:v>2.3886495874984204E-2</c:v>
                </c:pt>
                <c:pt idx="68">
                  <c:v>1.4382695895484115E-2</c:v>
                </c:pt>
                <c:pt idx="69">
                  <c:v>2.5428215308380547E-2</c:v>
                </c:pt>
                <c:pt idx="70">
                  <c:v>1.7779881649065292E-2</c:v>
                </c:pt>
                <c:pt idx="71">
                  <c:v>2.3886495874984204E-2</c:v>
                </c:pt>
                <c:pt idx="72">
                  <c:v>2.6461800378071785E-3</c:v>
                </c:pt>
                <c:pt idx="73">
                  <c:v>5.9141005674438031E-3</c:v>
                </c:pt>
                <c:pt idx="74">
                  <c:v>6.0433657913883535E-3</c:v>
                </c:pt>
                <c:pt idx="75">
                  <c:v>4.3723717178743883E-3</c:v>
                </c:pt>
                <c:pt idx="76">
                  <c:v>2.6461800378071785E-3</c:v>
                </c:pt>
                <c:pt idx="77">
                  <c:v>5.9141005674438031E-3</c:v>
                </c:pt>
                <c:pt idx="78">
                  <c:v>6.0433657913883535E-3</c:v>
                </c:pt>
                <c:pt idx="79">
                  <c:v>4.3723717178743883E-3</c:v>
                </c:pt>
                <c:pt idx="80">
                  <c:v>1.3291709834740576E-2</c:v>
                </c:pt>
                <c:pt idx="81">
                  <c:v>2.5900492885024107E-2</c:v>
                </c:pt>
                <c:pt idx="82">
                  <c:v>1.8870877125981903E-2</c:v>
                </c:pt>
                <c:pt idx="83">
                  <c:v>2.3414218298340644E-2</c:v>
                </c:pt>
                <c:pt idx="84">
                  <c:v>1.3291709834740576E-2</c:v>
                </c:pt>
                <c:pt idx="85">
                  <c:v>2.5900492885024107E-2</c:v>
                </c:pt>
                <c:pt idx="86">
                  <c:v>1.8870877125981903E-2</c:v>
                </c:pt>
                <c:pt idx="87">
                  <c:v>2.3414218298340644E-2</c:v>
                </c:pt>
                <c:pt idx="88">
                  <c:v>1.5551845608905667E-3</c:v>
                </c:pt>
                <c:pt idx="89">
                  <c:v>6.3863687279142939E-3</c:v>
                </c:pt>
                <c:pt idx="90">
                  <c:v>7.1343518521318925E-3</c:v>
                </c:pt>
                <c:pt idx="91">
                  <c:v>3.9001035574038993E-3</c:v>
                </c:pt>
                <c:pt idx="92">
                  <c:v>1.5551845608905667E-3</c:v>
                </c:pt>
                <c:pt idx="93">
                  <c:v>6.3863687279142939E-3</c:v>
                </c:pt>
                <c:pt idx="94">
                  <c:v>7.1343518521318925E-3</c:v>
                </c:pt>
                <c:pt idx="95">
                  <c:v>3.9001035574038993E-3</c:v>
                </c:pt>
                <c:pt idx="96">
                  <c:v>1.4382695895484115E-2</c:v>
                </c:pt>
                <c:pt idx="97">
                  <c:v>2.5900492885024107E-2</c:v>
                </c:pt>
                <c:pt idx="98">
                  <c:v>1.8870877125981903E-2</c:v>
                </c:pt>
                <c:pt idx="99">
                  <c:v>2.3886495874984204E-2</c:v>
                </c:pt>
                <c:pt idx="100">
                  <c:v>3.373155679899175E-4</c:v>
                </c:pt>
                <c:pt idx="101">
                  <c:v>2.9685050582650653E-3</c:v>
                </c:pt>
                <c:pt idx="102">
                  <c:v>1.8341763528670417E-4</c:v>
                </c:pt>
                <c:pt idx="103">
                  <c:v>5.6502688141146719E-4</c:v>
                </c:pt>
                <c:pt idx="104">
                  <c:v>1.0198007339298449E-2</c:v>
                </c:pt>
                <c:pt idx="105">
                  <c:v>1.8018091995463108E-2</c:v>
                </c:pt>
                <c:pt idx="106">
                  <c:v>3.586337838269265E-3</c:v>
                </c:pt>
                <c:pt idx="107">
                  <c:v>7.0070263598403576E-3</c:v>
                </c:pt>
                <c:pt idx="108">
                  <c:v>5.2072378710354874E-4</c:v>
                </c:pt>
                <c:pt idx="109">
                  <c:v>3.5335319396765327E-3</c:v>
                </c:pt>
                <c:pt idx="110">
                  <c:v>4.7223991195126993E-4</c:v>
                </c:pt>
                <c:pt idx="111">
                  <c:v>4.155912731274935E-3</c:v>
                </c:pt>
                <c:pt idx="112">
                  <c:v>6.9823748187355472E-4</c:v>
                </c:pt>
                <c:pt idx="113">
                  <c:v>4.4662509634110399E-3</c:v>
                </c:pt>
                <c:pt idx="114">
                  <c:v>1.4580783928418372E-2</c:v>
                </c:pt>
                <c:pt idx="115">
                  <c:v>2.2553674241209791E-2</c:v>
                </c:pt>
                <c:pt idx="116">
                  <c:v>1.3973629088678823E-2</c:v>
                </c:pt>
                <c:pt idx="117">
                  <c:v>2.7896994645494597E-2</c:v>
                </c:pt>
                <c:pt idx="118">
                  <c:v>1.4580783928418372E-2</c:v>
                </c:pt>
                <c:pt idx="119">
                  <c:v>2.2553674241209791E-2</c:v>
                </c:pt>
                <c:pt idx="120">
                  <c:v>1.3973629088678823E-2</c:v>
                </c:pt>
                <c:pt idx="121">
                  <c:v>2.7896994645494597E-2</c:v>
                </c:pt>
                <c:pt idx="122">
                  <c:v>5.3244503934467453E-3</c:v>
                </c:pt>
                <c:pt idx="123">
                  <c:v>7.1381842345725564E-3</c:v>
                </c:pt>
                <c:pt idx="124">
                  <c:v>4.7172861375341232E-3</c:v>
                </c:pt>
                <c:pt idx="125">
                  <c:v>1.2481495222684286E-2</c:v>
                </c:pt>
                <c:pt idx="126">
                  <c:v>5.3244503934467453E-3</c:v>
                </c:pt>
                <c:pt idx="127">
                  <c:v>7.1381842345725564E-3</c:v>
                </c:pt>
                <c:pt idx="128">
                  <c:v>4.7172861375341232E-3</c:v>
                </c:pt>
                <c:pt idx="129">
                  <c:v>1.2481495222684286E-2</c:v>
                </c:pt>
                <c:pt idx="130">
                  <c:v>1.486539717571936E-2</c:v>
                </c:pt>
                <c:pt idx="131">
                  <c:v>2.1098093959084189E-2</c:v>
                </c:pt>
                <c:pt idx="132">
                  <c:v>1.3689015841377839E-2</c:v>
                </c:pt>
                <c:pt idx="133">
                  <c:v>2.9352574927620192E-2</c:v>
                </c:pt>
                <c:pt idx="134">
                  <c:v>1.486539717571936E-2</c:v>
                </c:pt>
                <c:pt idx="135">
                  <c:v>2.1098093959084189E-2</c:v>
                </c:pt>
                <c:pt idx="136">
                  <c:v>1.3689015841377839E-2</c:v>
                </c:pt>
                <c:pt idx="137">
                  <c:v>2.9352574927620192E-2</c:v>
                </c:pt>
                <c:pt idx="138">
                  <c:v>5.609063640747731E-3</c:v>
                </c:pt>
                <c:pt idx="139">
                  <c:v>5.6826039524469551E-3</c:v>
                </c:pt>
                <c:pt idx="140">
                  <c:v>4.4326823064062097E-3</c:v>
                </c:pt>
                <c:pt idx="141">
                  <c:v>1.393707550480989E-2</c:v>
                </c:pt>
                <c:pt idx="142">
                  <c:v>5.609063640747731E-3</c:v>
                </c:pt>
                <c:pt idx="143">
                  <c:v>5.6826039524469551E-3</c:v>
                </c:pt>
                <c:pt idx="144">
                  <c:v>4.4326823064062097E-3</c:v>
                </c:pt>
                <c:pt idx="145">
                  <c:v>1.393707550480989E-2</c:v>
                </c:pt>
                <c:pt idx="146">
                  <c:v>1.486539717571936E-2</c:v>
                </c:pt>
                <c:pt idx="147">
                  <c:v>2.2553674241209791E-2</c:v>
                </c:pt>
                <c:pt idx="148">
                  <c:v>1.3973629088678823E-2</c:v>
                </c:pt>
                <c:pt idx="149">
                  <c:v>2.9352574927620192E-2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</c:numCache>
            </c:numRef>
          </c:xVal>
          <c:yVal>
            <c:numRef>
              <c:f>'RESUMEN FC'!$Z$5:$Z$254</c:f>
              <c:numCache>
                <c:formatCode>General</c:formatCode>
                <c:ptCount val="2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9.7085721299709979E-2</c:v>
                </c:pt>
                <c:pt idx="51">
                  <c:v>9.8878287583767932E-2</c:v>
                </c:pt>
                <c:pt idx="52">
                  <c:v>2.3670093856231842E-2</c:v>
                </c:pt>
                <c:pt idx="53">
                  <c:v>2.3670093856231842E-2</c:v>
                </c:pt>
                <c:pt idx="54">
                  <c:v>4.0595486518260802E-2</c:v>
                </c:pt>
                <c:pt idx="55">
                  <c:v>4.0595486518260802E-2</c:v>
                </c:pt>
                <c:pt idx="56">
                  <c:v>9.085432818550709E-3</c:v>
                </c:pt>
                <c:pt idx="57">
                  <c:v>9.085432818550709E-3</c:v>
                </c:pt>
                <c:pt idx="58">
                  <c:v>0.12075581515594182</c:v>
                </c:pt>
                <c:pt idx="59">
                  <c:v>0.12254838143999978</c:v>
                </c:pt>
                <c:pt idx="60">
                  <c:v>0.1359200228139128</c:v>
                </c:pt>
                <c:pt idx="61">
                  <c:v>0.13842961561159395</c:v>
                </c:pt>
                <c:pt idx="62">
                  <c:v>0.15437504171826061</c:v>
                </c:pt>
                <c:pt idx="63">
                  <c:v>0.15652612125913018</c:v>
                </c:pt>
                <c:pt idx="64">
                  <c:v>3.0543503778550671E-2</c:v>
                </c:pt>
                <c:pt idx="65">
                  <c:v>3.215681343420284E-2</c:v>
                </c:pt>
                <c:pt idx="66">
                  <c:v>0.14421082054956497</c:v>
                </c:pt>
                <c:pt idx="67">
                  <c:v>0.14582413020521715</c:v>
                </c:pt>
                <c:pt idx="68">
                  <c:v>3.0543503778550671E-2</c:v>
                </c:pt>
                <c:pt idx="69">
                  <c:v>3.215681343420284E-2</c:v>
                </c:pt>
                <c:pt idx="70">
                  <c:v>0.14421082054956497</c:v>
                </c:pt>
                <c:pt idx="71">
                  <c:v>0.14582413020521715</c:v>
                </c:pt>
                <c:pt idx="72">
                  <c:v>7.4657526980869429E-2</c:v>
                </c:pt>
                <c:pt idx="73">
                  <c:v>7.6270836636521608E-2</c:v>
                </c:pt>
                <c:pt idx="74">
                  <c:v>0.1000967648614491</c:v>
                </c:pt>
                <c:pt idx="75">
                  <c:v>0.10171007451710126</c:v>
                </c:pt>
                <c:pt idx="76">
                  <c:v>7.4657526980869429E-2</c:v>
                </c:pt>
                <c:pt idx="77">
                  <c:v>7.6270836636521608E-2</c:v>
                </c:pt>
                <c:pt idx="78">
                  <c:v>0.1000967648614491</c:v>
                </c:pt>
                <c:pt idx="79">
                  <c:v>0.10171007451710126</c:v>
                </c:pt>
                <c:pt idx="80">
                  <c:v>8.3339291284637532E-2</c:v>
                </c:pt>
                <c:pt idx="81">
                  <c:v>8.5490370825507089E-2</c:v>
                </c:pt>
                <c:pt idx="82">
                  <c:v>0.19700664054144895</c:v>
                </c:pt>
                <c:pt idx="83">
                  <c:v>0.19915772008231847</c:v>
                </c:pt>
                <c:pt idx="84">
                  <c:v>8.3339291284637532E-2</c:v>
                </c:pt>
                <c:pt idx="85">
                  <c:v>8.5490370825507089E-2</c:v>
                </c:pt>
                <c:pt idx="86">
                  <c:v>0.19700664054144895</c:v>
                </c:pt>
                <c:pt idx="87">
                  <c:v>0.19915772008231847</c:v>
                </c:pt>
                <c:pt idx="88">
                  <c:v>0.1274533469727534</c:v>
                </c:pt>
                <c:pt idx="89">
                  <c:v>0.12960442651362297</c:v>
                </c:pt>
                <c:pt idx="90">
                  <c:v>0.15289258485333307</c:v>
                </c:pt>
                <c:pt idx="91">
                  <c:v>0.15504366439420261</c:v>
                </c:pt>
                <c:pt idx="92">
                  <c:v>0.1274533469727534</c:v>
                </c:pt>
                <c:pt idx="93">
                  <c:v>0.12960442651362297</c:v>
                </c:pt>
                <c:pt idx="94">
                  <c:v>0.15289258485333307</c:v>
                </c:pt>
                <c:pt idx="95">
                  <c:v>0.15504366439420261</c:v>
                </c:pt>
                <c:pt idx="96">
                  <c:v>3.0543503778550671E-2</c:v>
                </c:pt>
                <c:pt idx="97">
                  <c:v>3.215681343420284E-2</c:v>
                </c:pt>
                <c:pt idx="98">
                  <c:v>0.19700664054144895</c:v>
                </c:pt>
                <c:pt idx="99">
                  <c:v>0.19915772008231847</c:v>
                </c:pt>
                <c:pt idx="100">
                  <c:v>8.6968864423188255E-2</c:v>
                </c:pt>
                <c:pt idx="101">
                  <c:v>8.8685024112463623E-2</c:v>
                </c:pt>
                <c:pt idx="102">
                  <c:v>2.1246198591304312E-2</c:v>
                </c:pt>
                <c:pt idx="103">
                  <c:v>2.1246198591304312E-2</c:v>
                </c:pt>
                <c:pt idx="104">
                  <c:v>3.7876035471304283E-2</c:v>
                </c:pt>
                <c:pt idx="105">
                  <c:v>3.7876035471304283E-2</c:v>
                </c:pt>
                <c:pt idx="106">
                  <c:v>8.7980634573912881E-3</c:v>
                </c:pt>
                <c:pt idx="107">
                  <c:v>8.7980634573912881E-3</c:v>
                </c:pt>
                <c:pt idx="108">
                  <c:v>0.10821503052869545</c:v>
                </c:pt>
                <c:pt idx="109">
                  <c:v>0.10993122270376794</c:v>
                </c:pt>
                <c:pt idx="110">
                  <c:v>0.12175637770666646</c:v>
                </c:pt>
                <c:pt idx="111">
                  <c:v>0.12415905974608675</c:v>
                </c:pt>
                <c:pt idx="112">
                  <c:v>0.1383565225681157</c:v>
                </c:pt>
                <c:pt idx="113">
                  <c:v>0.14041595967536208</c:v>
                </c:pt>
                <c:pt idx="114">
                  <c:v>2.5245492586666626E-2</c:v>
                </c:pt>
                <c:pt idx="115">
                  <c:v>2.6790062295652128E-2</c:v>
                </c:pt>
                <c:pt idx="116">
                  <c:v>0.13129843088927515</c:v>
                </c:pt>
                <c:pt idx="117">
                  <c:v>0.13284300059826065</c:v>
                </c:pt>
                <c:pt idx="118">
                  <c:v>2.5245492586666626E-2</c:v>
                </c:pt>
                <c:pt idx="119">
                  <c:v>2.6790062295652128E-2</c:v>
                </c:pt>
                <c:pt idx="120">
                  <c:v>0.13129843088927515</c:v>
                </c:pt>
                <c:pt idx="121">
                  <c:v>0.13284300059826065</c:v>
                </c:pt>
                <c:pt idx="122">
                  <c:v>6.5954679394782487E-2</c:v>
                </c:pt>
                <c:pt idx="123">
                  <c:v>6.7499249103767991E-2</c:v>
                </c:pt>
                <c:pt idx="124">
                  <c:v>9.0589276566956353E-2</c:v>
                </c:pt>
                <c:pt idx="125">
                  <c:v>9.2133846275941872E-2</c:v>
                </c:pt>
                <c:pt idx="126">
                  <c:v>6.5954679394782487E-2</c:v>
                </c:pt>
                <c:pt idx="127">
                  <c:v>6.7499249103767991E-2</c:v>
                </c:pt>
                <c:pt idx="128">
                  <c:v>9.0589276566956353E-2</c:v>
                </c:pt>
                <c:pt idx="129">
                  <c:v>9.2133846275941872E-2</c:v>
                </c:pt>
                <c:pt idx="130">
                  <c:v>7.2582334262028855E-2</c:v>
                </c:pt>
                <c:pt idx="131">
                  <c:v>7.4641771369275245E-2</c:v>
                </c:pt>
                <c:pt idx="132">
                  <c:v>0.17863527256463735</c:v>
                </c:pt>
                <c:pt idx="133">
                  <c:v>0.18069470967188375</c:v>
                </c:pt>
                <c:pt idx="134">
                  <c:v>7.2582334262028855E-2</c:v>
                </c:pt>
                <c:pt idx="135">
                  <c:v>7.4641771369275245E-2</c:v>
                </c:pt>
                <c:pt idx="136">
                  <c:v>0.17863527256463735</c:v>
                </c:pt>
                <c:pt idx="137">
                  <c:v>0.18069470967188375</c:v>
                </c:pt>
                <c:pt idx="138">
                  <c:v>0.11329152107014472</c:v>
                </c:pt>
                <c:pt idx="139">
                  <c:v>0.115350925691594</c:v>
                </c:pt>
                <c:pt idx="140">
                  <c:v>0.1379261182423186</c:v>
                </c:pt>
                <c:pt idx="141">
                  <c:v>0.13998552286376786</c:v>
                </c:pt>
                <c:pt idx="142">
                  <c:v>0.11329152107014472</c:v>
                </c:pt>
                <c:pt idx="143">
                  <c:v>0.115350925691594</c:v>
                </c:pt>
                <c:pt idx="144">
                  <c:v>0.1379261182423186</c:v>
                </c:pt>
                <c:pt idx="145">
                  <c:v>0.13998552286376786</c:v>
                </c:pt>
                <c:pt idx="146">
                  <c:v>2.5245492586666626E-2</c:v>
                </c:pt>
                <c:pt idx="147">
                  <c:v>2.6790062295652128E-2</c:v>
                </c:pt>
                <c:pt idx="148">
                  <c:v>0.17863527256463735</c:v>
                </c:pt>
                <c:pt idx="149">
                  <c:v>0.18069470967188375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9-4650-B6FD-997EA592037A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FC'!$AK$5:$AK$304</c:f>
              <c:numCache>
                <c:formatCode>General</c:formatCode>
                <c:ptCount val="30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  <c:pt idx="50">
                  <c:v>9.0255012253294097E-3</c:v>
                </c:pt>
                <c:pt idx="51">
                  <c:v>8.641525269265834E-4</c:v>
                </c:pt>
                <c:pt idx="52">
                  <c:v>2.2645533373440154E-3</c:v>
                </c:pt>
                <c:pt idx="53">
                  <c:v>2.0875729162219293E-4</c:v>
                </c:pt>
                <c:pt idx="54">
                  <c:v>9.970846810145725E-3</c:v>
                </c:pt>
                <c:pt idx="55">
                  <c:v>4.2074664550059105E-3</c:v>
                </c:pt>
                <c:pt idx="56">
                  <c:v>5.5362877439888115E-3</c:v>
                </c:pt>
                <c:pt idx="57">
                  <c:v>7.2645275475945442E-4</c:v>
                </c:pt>
                <c:pt idx="58">
                  <c:v>1.1290054562673424E-2</c:v>
                </c:pt>
                <c:pt idx="59">
                  <c:v>1.0729315686312541E-3</c:v>
                </c:pt>
                <c:pt idx="60">
                  <c:v>1.2635688665411687E-2</c:v>
                </c:pt>
                <c:pt idx="61">
                  <c:v>1.2098265877467035E-3</c:v>
                </c:pt>
                <c:pt idx="62">
                  <c:v>1.4453865060063237E-2</c:v>
                </c:pt>
                <c:pt idx="63">
                  <c:v>1.3710164489898866E-3</c:v>
                </c:pt>
                <c:pt idx="64">
                  <c:v>5.8362431314405369E-3</c:v>
                </c:pt>
                <c:pt idx="65">
                  <c:v>6.668205536299935E-3</c:v>
                </c:pt>
                <c:pt idx="66">
                  <c:v>2.2082140987016982E-2</c:v>
                </c:pt>
                <c:pt idx="67">
                  <c:v>5.1127266378155883E-3</c:v>
                </c:pt>
                <c:pt idx="68">
                  <c:v>5.8362431314405369E-3</c:v>
                </c:pt>
                <c:pt idx="69">
                  <c:v>6.668205536299935E-3</c:v>
                </c:pt>
                <c:pt idx="70">
                  <c:v>2.2082140987016982E-2</c:v>
                </c:pt>
                <c:pt idx="71">
                  <c:v>5.1127266378155883E-3</c:v>
                </c:pt>
                <c:pt idx="72">
                  <c:v>3.721439111956367E-4</c:v>
                </c:pt>
                <c:pt idx="73">
                  <c:v>1.7947733059054088E-3</c:v>
                </c:pt>
                <c:pt idx="74">
                  <c:v>1.5873753944380804E-2</c:v>
                </c:pt>
                <c:pt idx="75">
                  <c:v>2.3927265733858562E-4</c:v>
                </c:pt>
                <c:pt idx="76">
                  <c:v>3.721439111956367E-4</c:v>
                </c:pt>
                <c:pt idx="77">
                  <c:v>1.7947733059054088E-3</c:v>
                </c:pt>
                <c:pt idx="78">
                  <c:v>1.5873753944380804E-2</c:v>
                </c:pt>
                <c:pt idx="79">
                  <c:v>2.3927265733858562E-4</c:v>
                </c:pt>
                <c:pt idx="80">
                  <c:v>8.640437765141943E-4</c:v>
                </c:pt>
                <c:pt idx="81">
                  <c:v>7.1362238110578378E-3</c:v>
                </c:pt>
                <c:pt idx="82">
                  <c:v>2.7054340341943321E-2</c:v>
                </c:pt>
                <c:pt idx="83">
                  <c:v>4.6447083630576872E-3</c:v>
                </c:pt>
                <c:pt idx="84">
                  <c:v>8.640437765141943E-4</c:v>
                </c:pt>
                <c:pt idx="85">
                  <c:v>7.1362238110578378E-3</c:v>
                </c:pt>
                <c:pt idx="86">
                  <c:v>2.7054340341943321E-2</c:v>
                </c:pt>
                <c:pt idx="87">
                  <c:v>4.6447083630576872E-3</c:v>
                </c:pt>
                <c:pt idx="88">
                  <c:v>5.3443432661219792E-3</c:v>
                </c:pt>
                <c:pt idx="89">
                  <c:v>2.2627698305808337E-3</c:v>
                </c:pt>
                <c:pt idx="90">
                  <c:v>2.0845953299307145E-2</c:v>
                </c:pt>
                <c:pt idx="91">
                  <c:v>2.2872386733683905E-4</c:v>
                </c:pt>
                <c:pt idx="92">
                  <c:v>5.3443432661219792E-3</c:v>
                </c:pt>
                <c:pt idx="93">
                  <c:v>2.2627698305808337E-3</c:v>
                </c:pt>
                <c:pt idx="94">
                  <c:v>2.0845953299307145E-2</c:v>
                </c:pt>
                <c:pt idx="95">
                  <c:v>2.2872386733683905E-4</c:v>
                </c:pt>
                <c:pt idx="96">
                  <c:v>5.8362431314405369E-3</c:v>
                </c:pt>
                <c:pt idx="97">
                  <c:v>7.1362238110578378E-3</c:v>
                </c:pt>
                <c:pt idx="98">
                  <c:v>2.7054340341943321E-2</c:v>
                </c:pt>
                <c:pt idx="99">
                  <c:v>5.1127266378155883E-3</c:v>
                </c:pt>
                <c:pt idx="100">
                  <c:v>2.4680763440127953E-3</c:v>
                </c:pt>
                <c:pt idx="101">
                  <c:v>1.9340193203199964E-3</c:v>
                </c:pt>
                <c:pt idx="102">
                  <c:v>7.8889166673919858E-4</c:v>
                </c:pt>
                <c:pt idx="103">
                  <c:v>2.5779273215999953E-4</c:v>
                </c:pt>
                <c:pt idx="104">
                  <c:v>9.0386206082047841E-3</c:v>
                </c:pt>
                <c:pt idx="105">
                  <c:v>1.627862548439037E-2</c:v>
                </c:pt>
                <c:pt idx="106">
                  <c:v>4.550146446438392E-3</c:v>
                </c:pt>
                <c:pt idx="107">
                  <c:v>4.704495003135991E-3</c:v>
                </c:pt>
                <c:pt idx="108">
                  <c:v>3.2569680107519942E-3</c:v>
                </c:pt>
                <c:pt idx="109">
                  <c:v>2.1918120524799961E-3</c:v>
                </c:pt>
                <c:pt idx="110">
                  <c:v>3.4553063077887936E-3</c:v>
                </c:pt>
                <c:pt idx="111">
                  <c:v>2.707627048447995E-3</c:v>
                </c:pt>
                <c:pt idx="112">
                  <c:v>4.2239188534271927E-3</c:v>
                </c:pt>
                <c:pt idx="113">
                  <c:v>2.7332915558399948E-3</c:v>
                </c:pt>
                <c:pt idx="114">
                  <c:v>1.0432798707302382E-2</c:v>
                </c:pt>
                <c:pt idx="115">
                  <c:v>2.1049458002943961E-2</c:v>
                </c:pt>
                <c:pt idx="116">
                  <c:v>1.4875337848012773E-2</c:v>
                </c:pt>
                <c:pt idx="117">
                  <c:v>2.4530692779519955E-2</c:v>
                </c:pt>
                <c:pt idx="118">
                  <c:v>1.0432798707302382E-2</c:v>
                </c:pt>
                <c:pt idx="119">
                  <c:v>2.1049458002943961E-2</c:v>
                </c:pt>
                <c:pt idx="120">
                  <c:v>1.4875337848012773E-2</c:v>
                </c:pt>
                <c:pt idx="121">
                  <c:v>2.4530692779519955E-2</c:v>
                </c:pt>
                <c:pt idx="122">
                  <c:v>4.1489366023167917E-3</c:v>
                </c:pt>
                <c:pt idx="123">
                  <c:v>4.8456741815295912E-3</c:v>
                </c:pt>
                <c:pt idx="124">
                  <c:v>8.5914757430271826E-3</c:v>
                </c:pt>
                <c:pt idx="125">
                  <c:v>8.3269118272511836E-3</c:v>
                </c:pt>
                <c:pt idx="126">
                  <c:v>4.1489366023167917E-3</c:v>
                </c:pt>
                <c:pt idx="127">
                  <c:v>4.8456741815295912E-3</c:v>
                </c:pt>
                <c:pt idx="128">
                  <c:v>8.5914757430271826E-3</c:v>
                </c:pt>
                <c:pt idx="129">
                  <c:v>8.3269118272511836E-3</c:v>
                </c:pt>
                <c:pt idx="130">
                  <c:v>8.9034867195903842E-3</c:v>
                </c:pt>
                <c:pt idx="131">
                  <c:v>2.0211458040115163E-2</c:v>
                </c:pt>
                <c:pt idx="132">
                  <c:v>1.6404652704870369E-2</c:v>
                </c:pt>
                <c:pt idx="133">
                  <c:v>2.5368692742348754E-2</c:v>
                </c:pt>
                <c:pt idx="134">
                  <c:v>8.9034867195903842E-3</c:v>
                </c:pt>
                <c:pt idx="135">
                  <c:v>2.0211458040115163E-2</c:v>
                </c:pt>
                <c:pt idx="136">
                  <c:v>1.6404652704870369E-2</c:v>
                </c:pt>
                <c:pt idx="137">
                  <c:v>2.5368692742348754E-2</c:v>
                </c:pt>
                <c:pt idx="138">
                  <c:v>2.6196246146047947E-3</c:v>
                </c:pt>
                <c:pt idx="139">
                  <c:v>4.0076770878463936E-3</c:v>
                </c:pt>
                <c:pt idx="140">
                  <c:v>1.0120790599884782E-2</c:v>
                </c:pt>
                <c:pt idx="141">
                  <c:v>9.164908920934382E-3</c:v>
                </c:pt>
                <c:pt idx="142">
                  <c:v>2.6196246146047947E-3</c:v>
                </c:pt>
                <c:pt idx="143">
                  <c:v>4.0076770878463936E-3</c:v>
                </c:pt>
                <c:pt idx="144">
                  <c:v>1.0120790599884782E-2</c:v>
                </c:pt>
                <c:pt idx="145">
                  <c:v>9.164908920934382E-3</c:v>
                </c:pt>
                <c:pt idx="146">
                  <c:v>1.0432798707302382E-2</c:v>
                </c:pt>
                <c:pt idx="147">
                  <c:v>2.1049458002943961E-2</c:v>
                </c:pt>
                <c:pt idx="148">
                  <c:v>1.6404652704870369E-2</c:v>
                </c:pt>
                <c:pt idx="149">
                  <c:v>2.5368692742348754E-2</c:v>
                </c:pt>
                <c:pt idx="150">
                  <c:v>4.2121052995605394E-3</c:v>
                </c:pt>
                <c:pt idx="151">
                  <c:v>2.3573788386230428E-3</c:v>
                </c:pt>
                <c:pt idx="152">
                  <c:v>8.6352925382486827E-4</c:v>
                </c:pt>
                <c:pt idx="153">
                  <c:v>4.9286123299153561E-4</c:v>
                </c:pt>
                <c:pt idx="154">
                  <c:v>7.1243460734049361E-4</c:v>
                </c:pt>
                <c:pt idx="155">
                  <c:v>5.8252750545247296E-4</c:v>
                </c:pt>
                <c:pt idx="156">
                  <c:v>1.6179809602050756E-3</c:v>
                </c:pt>
                <c:pt idx="157">
                  <c:v>3.5488407537434831E-3</c:v>
                </c:pt>
                <c:pt idx="158">
                  <c:v>5.0756345533854077E-3</c:v>
                </c:pt>
                <c:pt idx="159">
                  <c:v>2.8502400716145784E-3</c:v>
                </c:pt>
                <c:pt idx="160">
                  <c:v>5.8969483314615786E-3</c:v>
                </c:pt>
                <c:pt idx="161">
                  <c:v>3.300329461995437E-3</c:v>
                </c:pt>
                <c:pt idx="162">
                  <c:v>6.4361749897460822E-3</c:v>
                </c:pt>
                <c:pt idx="163">
                  <c:v>3.6174334912109315E-3</c:v>
                </c:pt>
                <c:pt idx="164">
                  <c:v>2.7934860913085891E-3</c:v>
                </c:pt>
                <c:pt idx="165">
                  <c:v>1.3061031311848935E-3</c:v>
                </c:pt>
                <c:pt idx="166">
                  <c:v>4.7883029918619714E-3</c:v>
                </c:pt>
                <c:pt idx="167">
                  <c:v>2.9371769541829381E-3</c:v>
                </c:pt>
                <c:pt idx="168">
                  <c:v>2.7934860913085891E-3</c:v>
                </c:pt>
                <c:pt idx="169">
                  <c:v>1.3061031311848935E-3</c:v>
                </c:pt>
                <c:pt idx="170">
                  <c:v>4.7883029918619714E-3</c:v>
                </c:pt>
                <c:pt idx="171">
                  <c:v>2.9371769541829381E-3</c:v>
                </c:pt>
                <c:pt idx="172">
                  <c:v>1.5257198291829402E-3</c:v>
                </c:pt>
                <c:pt idx="173">
                  <c:v>2.8467376966145783E-3</c:v>
                </c:pt>
                <c:pt idx="174">
                  <c:v>6.0560692539876199E-3</c:v>
                </c:pt>
                <c:pt idx="175">
                  <c:v>7.0900177819824099E-3</c:v>
                </c:pt>
                <c:pt idx="176">
                  <c:v>1.5257198291829402E-3</c:v>
                </c:pt>
                <c:pt idx="177">
                  <c:v>2.8467376966145783E-3</c:v>
                </c:pt>
                <c:pt idx="178">
                  <c:v>6.0560692539876199E-3</c:v>
                </c:pt>
                <c:pt idx="179">
                  <c:v>7.0900177819824099E-3</c:v>
                </c:pt>
                <c:pt idx="180">
                  <c:v>4.9206476190592364E-3</c:v>
                </c:pt>
                <c:pt idx="181">
                  <c:v>2.5061773317057246E-3</c:v>
                </c:pt>
                <c:pt idx="182">
                  <c:v>6.9154645196126182E-3</c:v>
                </c:pt>
                <c:pt idx="183">
                  <c:v>4.1372534348958264E-3</c:v>
                </c:pt>
                <c:pt idx="184">
                  <c:v>4.9206476190592364E-3</c:v>
                </c:pt>
                <c:pt idx="185">
                  <c:v>2.5061773317057246E-3</c:v>
                </c:pt>
                <c:pt idx="186">
                  <c:v>6.9154645196126182E-3</c:v>
                </c:pt>
                <c:pt idx="187">
                  <c:v>4.1372534348958264E-3</c:v>
                </c:pt>
                <c:pt idx="188">
                  <c:v>3.6528813569335875E-3</c:v>
                </c:pt>
                <c:pt idx="189">
                  <c:v>1.6466612159016902E-3</c:v>
                </c:pt>
                <c:pt idx="190">
                  <c:v>8.1832307817382675E-3</c:v>
                </c:pt>
                <c:pt idx="191">
                  <c:v>8.2900919825032414E-3</c:v>
                </c:pt>
                <c:pt idx="192">
                  <c:v>3.6528813569335875E-3</c:v>
                </c:pt>
                <c:pt idx="193">
                  <c:v>1.6466612159016902E-3</c:v>
                </c:pt>
                <c:pt idx="194">
                  <c:v>8.1832307817382675E-3</c:v>
                </c:pt>
                <c:pt idx="195">
                  <c:v>8.2900919825032414E-3</c:v>
                </c:pt>
                <c:pt idx="196">
                  <c:v>1.5257198291829402E-3</c:v>
                </c:pt>
                <c:pt idx="197">
                  <c:v>2.8467376966145783E-3</c:v>
                </c:pt>
                <c:pt idx="198">
                  <c:v>8.1832307817382675E-3</c:v>
                </c:pt>
                <c:pt idx="199">
                  <c:v>8.2900919825032414E-3</c:v>
                </c:pt>
                <c:pt idx="200">
                  <c:v>9.237924120179046E-4</c:v>
                </c:pt>
                <c:pt idx="201">
                  <c:v>1.3998983226583995E-3</c:v>
                </c:pt>
                <c:pt idx="202">
                  <c:v>1.3858984710743774E-4</c:v>
                </c:pt>
                <c:pt idx="203">
                  <c:v>3.9276771763085321E-4</c:v>
                </c:pt>
                <c:pt idx="204">
                  <c:v>1.743560427169418E-3</c:v>
                </c:pt>
                <c:pt idx="205">
                  <c:v>8.8961772262396521E-4</c:v>
                </c:pt>
                <c:pt idx="206">
                  <c:v>2.0313244337121172E-3</c:v>
                </c:pt>
                <c:pt idx="207">
                  <c:v>8.6068501763085226E-3</c:v>
                </c:pt>
                <c:pt idx="208">
                  <c:v>1.0623822591253422E-3</c:v>
                </c:pt>
                <c:pt idx="209">
                  <c:v>1.7926660402892525E-3</c:v>
                </c:pt>
                <c:pt idx="210">
                  <c:v>1.2933074471418707E-3</c:v>
                </c:pt>
                <c:pt idx="211">
                  <c:v>1.9598586165633569E-3</c:v>
                </c:pt>
                <c:pt idx="212">
                  <c:v>1.3302946497933859E-3</c:v>
                </c:pt>
                <c:pt idx="213">
                  <c:v>2.3083015111914555E-3</c:v>
                </c:pt>
                <c:pt idx="214">
                  <c:v>1.6095728744834679E-3</c:v>
                </c:pt>
                <c:pt idx="215">
                  <c:v>1.4443678719008234E-5</c:v>
                </c:pt>
                <c:pt idx="216">
                  <c:v>3.2724001809572934E-3</c:v>
                </c:pt>
                <c:pt idx="217">
                  <c:v>2.5053704075413174E-3</c:v>
                </c:pt>
                <c:pt idx="218">
                  <c:v>1.6095728744834679E-3</c:v>
                </c:pt>
                <c:pt idx="219">
                  <c:v>1.4443678719008234E-5</c:v>
                </c:pt>
                <c:pt idx="220">
                  <c:v>3.2724001809572934E-3</c:v>
                </c:pt>
                <c:pt idx="221">
                  <c:v>2.5053704075413174E-3</c:v>
                </c:pt>
                <c:pt idx="222">
                  <c:v>2.0124424836432467E-3</c:v>
                </c:pt>
                <c:pt idx="223">
                  <c:v>1.078967886191458E-2</c:v>
                </c:pt>
                <c:pt idx="224">
                  <c:v>3.6752697901170721E-3</c:v>
                </c:pt>
                <c:pt idx="225">
                  <c:v>1.3309497772382894E-2</c:v>
                </c:pt>
                <c:pt idx="226">
                  <c:v>2.0124424836432467E-3</c:v>
                </c:pt>
                <c:pt idx="227">
                  <c:v>1.078967886191458E-2</c:v>
                </c:pt>
                <c:pt idx="228">
                  <c:v>3.6752697901170721E-3</c:v>
                </c:pt>
                <c:pt idx="229">
                  <c:v>1.3309497772382894E-2</c:v>
                </c:pt>
                <c:pt idx="230">
                  <c:v>1.1938467510330556E-3</c:v>
                </c:pt>
                <c:pt idx="231">
                  <c:v>8.2717799862258806E-4</c:v>
                </c:pt>
                <c:pt idx="232">
                  <c:v>3.6881263044077068E-3</c:v>
                </c:pt>
                <c:pt idx="233">
                  <c:v>3.3181095516528858E-3</c:v>
                </c:pt>
                <c:pt idx="234">
                  <c:v>1.1938467510330556E-3</c:v>
                </c:pt>
                <c:pt idx="235">
                  <c:v>8.2717799862258806E-4</c:v>
                </c:pt>
                <c:pt idx="236">
                  <c:v>3.6881263044077068E-3</c:v>
                </c:pt>
                <c:pt idx="237">
                  <c:v>3.3181095516528858E-3</c:v>
                </c:pt>
                <c:pt idx="238">
                  <c:v>1.5967115359848453E-3</c:v>
                </c:pt>
                <c:pt idx="239">
                  <c:v>9.9769445420110001E-3</c:v>
                </c:pt>
                <c:pt idx="240">
                  <c:v>4.0909959135674847E-3</c:v>
                </c:pt>
                <c:pt idx="241">
                  <c:v>1.4122232092286474E-2</c:v>
                </c:pt>
                <c:pt idx="242">
                  <c:v>1.5967115359848453E-3</c:v>
                </c:pt>
                <c:pt idx="243">
                  <c:v>9.9769445420110001E-3</c:v>
                </c:pt>
                <c:pt idx="244">
                  <c:v>4.0909959135674847E-3</c:v>
                </c:pt>
                <c:pt idx="245">
                  <c:v>1.4122232092286474E-2</c:v>
                </c:pt>
                <c:pt idx="246">
                  <c:v>2.0124424836432467E-3</c:v>
                </c:pt>
                <c:pt idx="247">
                  <c:v>1.078967886191458E-2</c:v>
                </c:pt>
                <c:pt idx="248">
                  <c:v>4.0909959135674847E-3</c:v>
                </c:pt>
                <c:pt idx="249">
                  <c:v>1.4122232092286474E-2</c:v>
                </c:pt>
                <c:pt idx="250">
                  <c:v>1.6949111531190896E-6</c:v>
                </c:pt>
                <c:pt idx="251">
                  <c:v>3.6479943510396911E-3</c:v>
                </c:pt>
                <c:pt idx="252">
                  <c:v>4.6514717958412017E-5</c:v>
                </c:pt>
                <c:pt idx="253">
                  <c:v>8.8076058071833493E-4</c:v>
                </c:pt>
                <c:pt idx="254">
                  <c:v>2.3717050663516026E-3</c:v>
                </c:pt>
                <c:pt idx="255">
                  <c:v>3.0903050224952693E-3</c:v>
                </c:pt>
                <c:pt idx="256">
                  <c:v>2.6522711247637006E-3</c:v>
                </c:pt>
                <c:pt idx="257">
                  <c:v>1.0247808890170114E-2</c:v>
                </c:pt>
                <c:pt idx="258">
                  <c:v>4.4819806805292929E-5</c:v>
                </c:pt>
                <c:pt idx="259">
                  <c:v>4.5287549317580261E-3</c:v>
                </c:pt>
                <c:pt idx="260">
                  <c:v>2.3728756143667255E-6</c:v>
                </c:pt>
                <c:pt idx="261">
                  <c:v>5.1071910321360972E-3</c:v>
                </c:pt>
                <c:pt idx="262">
                  <c:v>7.2388596030245625E-5</c:v>
                </c:pt>
                <c:pt idx="263">
                  <c:v>5.7868133283553776E-3</c:v>
                </c:pt>
                <c:pt idx="264">
                  <c:v>3.3188584948960244E-3</c:v>
                </c:pt>
                <c:pt idx="265">
                  <c:v>1.0432337045368602E-3</c:v>
                </c:pt>
                <c:pt idx="266">
                  <c:v>3.321909334971639E-3</c:v>
                </c:pt>
                <c:pt idx="267">
                  <c:v>7.6096214177693629E-3</c:v>
                </c:pt>
                <c:pt idx="268">
                  <c:v>3.3188584948960244E-3</c:v>
                </c:pt>
                <c:pt idx="269">
                  <c:v>1.0432337045368602E-3</c:v>
                </c:pt>
                <c:pt idx="270">
                  <c:v>3.321909334971639E-3</c:v>
                </c:pt>
                <c:pt idx="271">
                  <c:v>7.6096214177693629E-3</c:v>
                </c:pt>
                <c:pt idx="272">
                  <c:v>3.7116541546313737E-3</c:v>
                </c:pt>
                <c:pt idx="273">
                  <c:v>1.1063733822684291E-2</c:v>
                </c:pt>
                <c:pt idx="274">
                  <c:v>3.7147102913043409E-3</c:v>
                </c:pt>
                <c:pt idx="275">
                  <c:v>1.7630126832514147E-2</c:v>
                </c:pt>
                <c:pt idx="276">
                  <c:v>3.7116541546313737E-3</c:v>
                </c:pt>
                <c:pt idx="277">
                  <c:v>1.1063733822684291E-2</c:v>
                </c:pt>
                <c:pt idx="278">
                  <c:v>3.7147102913043409E-3</c:v>
                </c:pt>
                <c:pt idx="279">
                  <c:v>1.7630126832514147E-2</c:v>
                </c:pt>
                <c:pt idx="280">
                  <c:v>3.3648647395085008E-3</c:v>
                </c:pt>
                <c:pt idx="281">
                  <c:v>9.3193100775047083E-4</c:v>
                </c:pt>
                <c:pt idx="282">
                  <c:v>3.275908386956516E-3</c:v>
                </c:pt>
                <c:pt idx="283">
                  <c:v>9.5847808334593391E-3</c:v>
                </c:pt>
                <c:pt idx="284">
                  <c:v>3.3648647395085008E-3</c:v>
                </c:pt>
                <c:pt idx="285">
                  <c:v>9.3193100775047083E-4</c:v>
                </c:pt>
                <c:pt idx="286">
                  <c:v>3.275908386956516E-3</c:v>
                </c:pt>
                <c:pt idx="287">
                  <c:v>9.5847808334593391E-3</c:v>
                </c:pt>
                <c:pt idx="288">
                  <c:v>3.7576603992438501E-3</c:v>
                </c:pt>
                <c:pt idx="289">
                  <c:v>9.0885744069943136E-3</c:v>
                </c:pt>
                <c:pt idx="290">
                  <c:v>3.6687040466918653E-3</c:v>
                </c:pt>
                <c:pt idx="291">
                  <c:v>1.9605286248204127E-2</c:v>
                </c:pt>
                <c:pt idx="292">
                  <c:v>3.7576603992438501E-3</c:v>
                </c:pt>
                <c:pt idx="293">
                  <c:v>9.0885744069943136E-3</c:v>
                </c:pt>
                <c:pt idx="294">
                  <c:v>3.6687040466918653E-3</c:v>
                </c:pt>
                <c:pt idx="295">
                  <c:v>1.9605286248204127E-2</c:v>
                </c:pt>
                <c:pt idx="296">
                  <c:v>3.7576603992438501E-3</c:v>
                </c:pt>
                <c:pt idx="297">
                  <c:v>1.1063733822684291E-2</c:v>
                </c:pt>
                <c:pt idx="298">
                  <c:v>3.7147102913043409E-3</c:v>
                </c:pt>
                <c:pt idx="299">
                  <c:v>1.9605286248204127E-2</c:v>
                </c:pt>
              </c:numCache>
            </c:numRef>
          </c:xVal>
          <c:yVal>
            <c:numRef>
              <c:f>'RESUMEN FC'!$AL$5:$AL$304</c:f>
              <c:numCache>
                <c:formatCode>General</c:formatCode>
                <c:ptCount val="30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  <c:pt idx="50">
                  <c:v>0.10763092759647559</c:v>
                </c:pt>
                <c:pt idx="51">
                  <c:v>0.10943609178678396</c:v>
                </c:pt>
                <c:pt idx="52">
                  <c:v>2.5863585966519779E-2</c:v>
                </c:pt>
                <c:pt idx="53">
                  <c:v>2.5863585966519779E-2</c:v>
                </c:pt>
                <c:pt idx="54">
                  <c:v>3.6587333631717997E-2</c:v>
                </c:pt>
                <c:pt idx="55">
                  <c:v>3.6587333631717997E-2</c:v>
                </c:pt>
                <c:pt idx="56">
                  <c:v>1.8684451635242256E-2</c:v>
                </c:pt>
                <c:pt idx="57">
                  <c:v>1.8684451635242256E-2</c:v>
                </c:pt>
                <c:pt idx="58">
                  <c:v>0.13349451356299535</c:v>
                </c:pt>
                <c:pt idx="59">
                  <c:v>0.13529967775330373</c:v>
                </c:pt>
                <c:pt idx="60">
                  <c:v>0.15068326901145351</c:v>
                </c:pt>
                <c:pt idx="61">
                  <c:v>0.15321050875242265</c:v>
                </c:pt>
                <c:pt idx="62">
                  <c:v>0.1705388407876649</c:v>
                </c:pt>
                <c:pt idx="63">
                  <c:v>0.17270506743964731</c:v>
                </c:pt>
                <c:pt idx="64">
                  <c:v>4.5645543066079215E-2</c:v>
                </c:pt>
                <c:pt idx="65">
                  <c:v>4.7270200711894195E-2</c:v>
                </c:pt>
                <c:pt idx="66">
                  <c:v>0.1480901167330394</c:v>
                </c:pt>
                <c:pt idx="67">
                  <c:v>0.14971477437885436</c:v>
                </c:pt>
                <c:pt idx="68">
                  <c:v>4.5645543066079215E-2</c:v>
                </c:pt>
                <c:pt idx="69">
                  <c:v>4.7270200711894195E-2</c:v>
                </c:pt>
                <c:pt idx="70">
                  <c:v>0.1480901167330394</c:v>
                </c:pt>
                <c:pt idx="71">
                  <c:v>0.14971477437885436</c:v>
                </c:pt>
                <c:pt idx="72">
                  <c:v>7.0709538362995469E-2</c:v>
                </c:pt>
                <c:pt idx="73">
                  <c:v>7.2334245381497672E-2</c:v>
                </c:pt>
                <c:pt idx="74">
                  <c:v>0.12302607206343592</c:v>
                </c:pt>
                <c:pt idx="75">
                  <c:v>0.12465072970925088</c:v>
                </c:pt>
                <c:pt idx="76">
                  <c:v>7.0709538362995469E-2</c:v>
                </c:pt>
                <c:pt idx="77">
                  <c:v>7.2334245381497672E-2</c:v>
                </c:pt>
                <c:pt idx="78">
                  <c:v>0.12302607206343592</c:v>
                </c:pt>
                <c:pt idx="79">
                  <c:v>0.12465072970925088</c:v>
                </c:pt>
                <c:pt idx="80">
                  <c:v>0.10379837275066062</c:v>
                </c:pt>
                <c:pt idx="81">
                  <c:v>0.10596459940264299</c:v>
                </c:pt>
                <c:pt idx="82">
                  <c:v>0.20624299579030803</c:v>
                </c:pt>
                <c:pt idx="83">
                  <c:v>0.20840922244229038</c:v>
                </c:pt>
                <c:pt idx="84">
                  <c:v>0.10379837275066062</c:v>
                </c:pt>
                <c:pt idx="85">
                  <c:v>0.10596459940264299</c:v>
                </c:pt>
                <c:pt idx="86">
                  <c:v>0.20624299579030803</c:v>
                </c:pt>
                <c:pt idx="87">
                  <c:v>0.20840922244229038</c:v>
                </c:pt>
                <c:pt idx="88">
                  <c:v>0.12886241742026408</c:v>
                </c:pt>
                <c:pt idx="89">
                  <c:v>0.13102864407224649</c:v>
                </c:pt>
                <c:pt idx="90">
                  <c:v>0.18117895112070453</c:v>
                </c:pt>
                <c:pt idx="91">
                  <c:v>0.18334517777268691</c:v>
                </c:pt>
                <c:pt idx="92">
                  <c:v>0.12886241742026408</c:v>
                </c:pt>
                <c:pt idx="93">
                  <c:v>0.13102864407224649</c:v>
                </c:pt>
                <c:pt idx="94">
                  <c:v>0.18117895112070453</c:v>
                </c:pt>
                <c:pt idx="95">
                  <c:v>0.18334517777268691</c:v>
                </c:pt>
                <c:pt idx="96">
                  <c:v>4.5645543066079215E-2</c:v>
                </c:pt>
                <c:pt idx="97">
                  <c:v>4.7270200711894195E-2</c:v>
                </c:pt>
                <c:pt idx="98">
                  <c:v>0.20624299579030803</c:v>
                </c:pt>
                <c:pt idx="99">
                  <c:v>0.20840922244229038</c:v>
                </c:pt>
                <c:pt idx="100">
                  <c:v>9.385359005823983E-2</c:v>
                </c:pt>
                <c:pt idx="101">
                  <c:v>9.5535178362239848E-2</c:v>
                </c:pt>
                <c:pt idx="102">
                  <c:v>2.1949232822399963E-2</c:v>
                </c:pt>
                <c:pt idx="103">
                  <c:v>2.1949232822399963E-2</c:v>
                </c:pt>
                <c:pt idx="104">
                  <c:v>3.7067191360639934E-2</c:v>
                </c:pt>
                <c:pt idx="105">
                  <c:v>3.7067191360639934E-2</c:v>
                </c:pt>
                <c:pt idx="106">
                  <c:v>1.817293511231997E-2</c:v>
                </c:pt>
                <c:pt idx="107">
                  <c:v>1.817293511231997E-2</c:v>
                </c:pt>
                <c:pt idx="108">
                  <c:v>0.11580280494847979</c:v>
                </c:pt>
                <c:pt idx="109">
                  <c:v>0.11748439325247981</c:v>
                </c:pt>
                <c:pt idx="110">
                  <c:v>0.13139501532223977</c:v>
                </c:pt>
                <c:pt idx="111">
                  <c:v>0.13374923894783977</c:v>
                </c:pt>
                <c:pt idx="112">
                  <c:v>0.14774306623999975</c:v>
                </c:pt>
                <c:pt idx="113">
                  <c:v>0.14976097220479975</c:v>
                </c:pt>
                <c:pt idx="114">
                  <c:v>3.2574163147519944E-2</c:v>
                </c:pt>
                <c:pt idx="115">
                  <c:v>3.4087583655039944E-2</c:v>
                </c:pt>
                <c:pt idx="116">
                  <c:v>0.13636229537087977</c:v>
                </c:pt>
                <c:pt idx="117">
                  <c:v>0.13787571587839978</c:v>
                </c:pt>
                <c:pt idx="118">
                  <c:v>3.2574163147519944E-2</c:v>
                </c:pt>
                <c:pt idx="119">
                  <c:v>3.4087583655039944E-2</c:v>
                </c:pt>
                <c:pt idx="120">
                  <c:v>0.13636229537087977</c:v>
                </c:pt>
                <c:pt idx="121">
                  <c:v>0.13787571587839978</c:v>
                </c:pt>
                <c:pt idx="122">
                  <c:v>5.9026107549439905E-2</c:v>
                </c:pt>
                <c:pt idx="123">
                  <c:v>6.0539545989119897E-2</c:v>
                </c:pt>
                <c:pt idx="124">
                  <c:v>0.10991033303679981</c:v>
                </c:pt>
                <c:pt idx="125">
                  <c:v>0.11142377147647982</c:v>
                </c:pt>
                <c:pt idx="126">
                  <c:v>5.9026107549439905E-2</c:v>
                </c:pt>
                <c:pt idx="127">
                  <c:v>6.0539545989119897E-2</c:v>
                </c:pt>
                <c:pt idx="128">
                  <c:v>0.10991033303679981</c:v>
                </c:pt>
                <c:pt idx="129">
                  <c:v>0.11142377147647982</c:v>
                </c:pt>
                <c:pt idx="130">
                  <c:v>8.2679469400959868E-2</c:v>
                </c:pt>
                <c:pt idx="131">
                  <c:v>8.4697375365759858E-2</c:v>
                </c:pt>
                <c:pt idx="132">
                  <c:v>0.18646758369215971</c:v>
                </c:pt>
                <c:pt idx="133">
                  <c:v>0.18848548965695969</c:v>
                </c:pt>
                <c:pt idx="134">
                  <c:v>8.2679469400959868E-2</c:v>
                </c:pt>
                <c:pt idx="135">
                  <c:v>8.4697375365759858E-2</c:v>
                </c:pt>
                <c:pt idx="136">
                  <c:v>0.18646758369215971</c:v>
                </c:pt>
                <c:pt idx="137">
                  <c:v>0.18848548965695969</c:v>
                </c:pt>
                <c:pt idx="138">
                  <c:v>0.10913141380287983</c:v>
                </c:pt>
                <c:pt idx="139">
                  <c:v>0.11114931976767982</c:v>
                </c:pt>
                <c:pt idx="140">
                  <c:v>0.16001563929023974</c:v>
                </c:pt>
                <c:pt idx="141">
                  <c:v>0.16203354525503974</c:v>
                </c:pt>
                <c:pt idx="142">
                  <c:v>0.10913141380287983</c:v>
                </c:pt>
                <c:pt idx="143">
                  <c:v>0.11114931976767982</c:v>
                </c:pt>
                <c:pt idx="144">
                  <c:v>0.16001563929023974</c:v>
                </c:pt>
                <c:pt idx="145">
                  <c:v>0.16203354525503974</c:v>
                </c:pt>
                <c:pt idx="146">
                  <c:v>3.2574163147519944E-2</c:v>
                </c:pt>
                <c:pt idx="147">
                  <c:v>3.4087583655039944E-2</c:v>
                </c:pt>
                <c:pt idx="148">
                  <c:v>0.18646758369215971</c:v>
                </c:pt>
                <c:pt idx="149">
                  <c:v>0.18848548965695969</c:v>
                </c:pt>
                <c:pt idx="150">
                  <c:v>6.1158516029687388E-2</c:v>
                </c:pt>
                <c:pt idx="151">
                  <c:v>6.2854978920312388E-2</c:v>
                </c:pt>
                <c:pt idx="152">
                  <c:v>1.4251908129687475E-2</c:v>
                </c:pt>
                <c:pt idx="153">
                  <c:v>1.4251908129687475E-2</c:v>
                </c:pt>
                <c:pt idx="154">
                  <c:v>1.2505098598437479E-2</c:v>
                </c:pt>
                <c:pt idx="155">
                  <c:v>1.2505098598437479E-2</c:v>
                </c:pt>
                <c:pt idx="156">
                  <c:v>8.0025474510416524E-3</c:v>
                </c:pt>
                <c:pt idx="157">
                  <c:v>8.0025474510416524E-3</c:v>
                </c:pt>
                <c:pt idx="158">
                  <c:v>7.5410424159374864E-2</c:v>
                </c:pt>
                <c:pt idx="159">
                  <c:v>7.7106887049999864E-2</c:v>
                </c:pt>
                <c:pt idx="160">
                  <c:v>8.5621919522916506E-2</c:v>
                </c:pt>
                <c:pt idx="161">
                  <c:v>8.7996967569791501E-2</c:v>
                </c:pt>
                <c:pt idx="162">
                  <c:v>9.6193269324478983E-2</c:v>
                </c:pt>
                <c:pt idx="163">
                  <c:v>9.8229024793228981E-2</c:v>
                </c:pt>
                <c:pt idx="164">
                  <c:v>3.7535522010937433E-2</c:v>
                </c:pt>
                <c:pt idx="165">
                  <c:v>3.9062338612499928E-2</c:v>
                </c:pt>
                <c:pt idx="166">
                  <c:v>7.2549786411979039E-2</c:v>
                </c:pt>
                <c:pt idx="167">
                  <c:v>7.4076603013541534E-2</c:v>
                </c:pt>
                <c:pt idx="168">
                  <c:v>3.7535522010937433E-2</c:v>
                </c:pt>
                <c:pt idx="169">
                  <c:v>3.9062338612499928E-2</c:v>
                </c:pt>
                <c:pt idx="170">
                  <c:v>7.2549786411979039E-2</c:v>
                </c:pt>
                <c:pt idx="171">
                  <c:v>7.4076603013541534E-2</c:v>
                </c:pt>
                <c:pt idx="172">
                  <c:v>4.3839096535937427E-2</c:v>
                </c:pt>
                <c:pt idx="173">
                  <c:v>4.5365913137499915E-2</c:v>
                </c:pt>
                <c:pt idx="174">
                  <c:v>6.6246226480208212E-2</c:v>
                </c:pt>
                <c:pt idx="175">
                  <c:v>6.777304308177072E-2</c:v>
                </c:pt>
                <c:pt idx="176">
                  <c:v>4.3839096535937427E-2</c:v>
                </c:pt>
                <c:pt idx="177">
                  <c:v>4.5365913137499915E-2</c:v>
                </c:pt>
                <c:pt idx="178">
                  <c:v>6.6246226480208212E-2</c:v>
                </c:pt>
                <c:pt idx="179">
                  <c:v>6.777304308177072E-2</c:v>
                </c:pt>
                <c:pt idx="180">
                  <c:v>7.0134986408854044E-2</c:v>
                </c:pt>
                <c:pt idx="181">
                  <c:v>7.2170741877604042E-2</c:v>
                </c:pt>
                <c:pt idx="182">
                  <c:v>0.1051492654031248</c:v>
                </c:pt>
                <c:pt idx="183">
                  <c:v>0.1071850208718748</c:v>
                </c:pt>
                <c:pt idx="184">
                  <c:v>7.0134986408854044E-2</c:v>
                </c:pt>
                <c:pt idx="185">
                  <c:v>7.2170741877604042E-2</c:v>
                </c:pt>
                <c:pt idx="186">
                  <c:v>0.1051492654031248</c:v>
                </c:pt>
                <c:pt idx="187">
                  <c:v>0.1071850208718748</c:v>
                </c:pt>
                <c:pt idx="188">
                  <c:v>7.6438560933854038E-2</c:v>
                </c:pt>
                <c:pt idx="189">
                  <c:v>7.8474316402604022E-2</c:v>
                </c:pt>
                <c:pt idx="190">
                  <c:v>9.8845690878124809E-2</c:v>
                </c:pt>
                <c:pt idx="191">
                  <c:v>0.10088144634687482</c:v>
                </c:pt>
                <c:pt idx="192">
                  <c:v>7.6438560933854038E-2</c:v>
                </c:pt>
                <c:pt idx="193">
                  <c:v>7.8474316402604022E-2</c:v>
                </c:pt>
                <c:pt idx="194">
                  <c:v>9.8845690878124809E-2</c:v>
                </c:pt>
                <c:pt idx="195">
                  <c:v>0.10088144634687482</c:v>
                </c:pt>
                <c:pt idx="196">
                  <c:v>3.7535522010937433E-2</c:v>
                </c:pt>
                <c:pt idx="197">
                  <c:v>3.9062338612499928E-2</c:v>
                </c:pt>
                <c:pt idx="198">
                  <c:v>0.1051492654031248</c:v>
                </c:pt>
                <c:pt idx="199">
                  <c:v>0.1071850208718748</c:v>
                </c:pt>
                <c:pt idx="200">
                  <c:v>8.1688502986363487E-2</c:v>
                </c:pt>
                <c:pt idx="201">
                  <c:v>8.3346718349999849E-2</c:v>
                </c:pt>
                <c:pt idx="202">
                  <c:v>1.8400544283333303E-2</c:v>
                </c:pt>
                <c:pt idx="203">
                  <c:v>1.8400544283333303E-2</c:v>
                </c:pt>
                <c:pt idx="204">
                  <c:v>1.5028139235606038E-2</c:v>
                </c:pt>
                <c:pt idx="205">
                  <c:v>1.5028139235606038E-2</c:v>
                </c:pt>
                <c:pt idx="206">
                  <c:v>1.1776958815909072E-2</c:v>
                </c:pt>
                <c:pt idx="207">
                  <c:v>1.1776958815909072E-2</c:v>
                </c:pt>
                <c:pt idx="208">
                  <c:v>0.10008904726969679</c:v>
                </c:pt>
                <c:pt idx="209">
                  <c:v>0.10174726263333315</c:v>
                </c:pt>
                <c:pt idx="210">
                  <c:v>0.11436389993560586</c:v>
                </c:pt>
                <c:pt idx="211">
                  <c:v>0.11668540144469676</c:v>
                </c:pt>
                <c:pt idx="212">
                  <c:v>0.12746707019166645</c:v>
                </c:pt>
                <c:pt idx="213">
                  <c:v>0.12945692862803007</c:v>
                </c:pt>
                <c:pt idx="214">
                  <c:v>5.2480245021969608E-2</c:v>
                </c:pt>
                <c:pt idx="215">
                  <c:v>5.3972638849242333E-2</c:v>
                </c:pt>
                <c:pt idx="216">
                  <c:v>9.4559051862878621E-2</c:v>
                </c:pt>
                <c:pt idx="217">
                  <c:v>9.6051445690151338E-2</c:v>
                </c:pt>
                <c:pt idx="218">
                  <c:v>5.2480245021969608E-2</c:v>
                </c:pt>
                <c:pt idx="219">
                  <c:v>5.3972638849242333E-2</c:v>
                </c:pt>
                <c:pt idx="220">
                  <c:v>9.4559051862878621E-2</c:v>
                </c:pt>
                <c:pt idx="221">
                  <c:v>9.6051445690151338E-2</c:v>
                </c:pt>
                <c:pt idx="222">
                  <c:v>5.7031910345454441E-2</c:v>
                </c:pt>
                <c:pt idx="223">
                  <c:v>5.8524304172727165E-2</c:v>
                </c:pt>
                <c:pt idx="224">
                  <c:v>9.0007407765908931E-2</c:v>
                </c:pt>
                <c:pt idx="225">
                  <c:v>9.1499801593181662E-2</c:v>
                </c:pt>
                <c:pt idx="226">
                  <c:v>5.7031910345454441E-2</c:v>
                </c:pt>
                <c:pt idx="227">
                  <c:v>5.8524304172727165E-2</c:v>
                </c:pt>
                <c:pt idx="228">
                  <c:v>9.0007407765908931E-2</c:v>
                </c:pt>
                <c:pt idx="229">
                  <c:v>9.1499801593181662E-2</c:v>
                </c:pt>
                <c:pt idx="230">
                  <c:v>9.5387331710605899E-2</c:v>
                </c:pt>
                <c:pt idx="231">
                  <c:v>9.7377190146969522E-2</c:v>
                </c:pt>
                <c:pt idx="232">
                  <c:v>0.1374661385515149</c:v>
                </c:pt>
                <c:pt idx="233">
                  <c:v>0.13945599698787856</c:v>
                </c:pt>
                <c:pt idx="234">
                  <c:v>9.5387331710605899E-2</c:v>
                </c:pt>
                <c:pt idx="235">
                  <c:v>9.7377190146969522E-2</c:v>
                </c:pt>
                <c:pt idx="236">
                  <c:v>0.1374661385515149</c:v>
                </c:pt>
                <c:pt idx="237">
                  <c:v>0.13945599698787856</c:v>
                </c:pt>
                <c:pt idx="238">
                  <c:v>9.9938997034090732E-2</c:v>
                </c:pt>
                <c:pt idx="239">
                  <c:v>0.10192885547045437</c:v>
                </c:pt>
                <c:pt idx="240">
                  <c:v>0.13291449445454523</c:v>
                </c:pt>
                <c:pt idx="241">
                  <c:v>0.13490435289090885</c:v>
                </c:pt>
                <c:pt idx="242">
                  <c:v>9.9938997034090732E-2</c:v>
                </c:pt>
                <c:pt idx="243">
                  <c:v>0.10192885547045437</c:v>
                </c:pt>
                <c:pt idx="244">
                  <c:v>0.13291449445454523</c:v>
                </c:pt>
                <c:pt idx="245">
                  <c:v>0.13490435289090885</c:v>
                </c:pt>
                <c:pt idx="246">
                  <c:v>5.2480245021969608E-2</c:v>
                </c:pt>
                <c:pt idx="247">
                  <c:v>5.3972638849242333E-2</c:v>
                </c:pt>
                <c:pt idx="248">
                  <c:v>0.1374661385515149</c:v>
                </c:pt>
                <c:pt idx="249">
                  <c:v>0.13945599698787856</c:v>
                </c:pt>
                <c:pt idx="250">
                  <c:v>9.4612488230434624E-2</c:v>
                </c:pt>
                <c:pt idx="251">
                  <c:v>9.6291337981738959E-2</c:v>
                </c:pt>
                <c:pt idx="252">
                  <c:v>2.156936730086953E-2</c:v>
                </c:pt>
                <c:pt idx="253">
                  <c:v>2.156936730086953E-2</c:v>
                </c:pt>
                <c:pt idx="254">
                  <c:v>5.0628140208695558E-3</c:v>
                </c:pt>
                <c:pt idx="255">
                  <c:v>5.0628140208695558E-3</c:v>
                </c:pt>
                <c:pt idx="256">
                  <c:v>1.2928185879130413E-2</c:v>
                </c:pt>
                <c:pt idx="257">
                  <c:v>1.2928185879130413E-2</c:v>
                </c:pt>
                <c:pt idx="258">
                  <c:v>0.11618187989565197</c:v>
                </c:pt>
                <c:pt idx="259">
                  <c:v>0.11786072964695632</c:v>
                </c:pt>
                <c:pt idx="260">
                  <c:v>0.13245748352260847</c:v>
                </c:pt>
                <c:pt idx="261">
                  <c:v>0.13480788779304326</c:v>
                </c:pt>
                <c:pt idx="262">
                  <c:v>0.14804598817652148</c:v>
                </c:pt>
                <c:pt idx="263">
                  <c:v>0.15006062736956496</c:v>
                </c:pt>
                <c:pt idx="264">
                  <c:v>7.8063321706086833E-2</c:v>
                </c:pt>
                <c:pt idx="265">
                  <c:v>7.9574276736521593E-2</c:v>
                </c:pt>
                <c:pt idx="266">
                  <c:v>9.223918147304333E-2</c:v>
                </c:pt>
                <c:pt idx="267">
                  <c:v>9.3750136503478104E-2</c:v>
                </c:pt>
                <c:pt idx="268">
                  <c:v>7.8063321706086833E-2</c:v>
                </c:pt>
                <c:pt idx="269">
                  <c:v>7.9574276736521593E-2</c:v>
                </c:pt>
                <c:pt idx="270">
                  <c:v>9.223918147304333E-2</c:v>
                </c:pt>
                <c:pt idx="271">
                  <c:v>9.3750136503478104E-2</c:v>
                </c:pt>
                <c:pt idx="272">
                  <c:v>6.7051781613043357E-2</c:v>
                </c:pt>
                <c:pt idx="273">
                  <c:v>6.8562736643478145E-2</c:v>
                </c:pt>
                <c:pt idx="274">
                  <c:v>0.10325072156608676</c:v>
                </c:pt>
                <c:pt idx="275">
                  <c:v>0.10476167659652157</c:v>
                </c:pt>
                <c:pt idx="276">
                  <c:v>6.7051781613043357E-2</c:v>
                </c:pt>
                <c:pt idx="277">
                  <c:v>6.8562736643478145E-2</c:v>
                </c:pt>
                <c:pt idx="278">
                  <c:v>0.10325072156608676</c:v>
                </c:pt>
                <c:pt idx="279">
                  <c:v>0.10476167659652157</c:v>
                </c:pt>
                <c:pt idx="280">
                  <c:v>0.12801644765826067</c:v>
                </c:pt>
                <c:pt idx="281">
                  <c:v>0.13003106248695628</c:v>
                </c:pt>
                <c:pt idx="282">
                  <c:v>0.14219230742521716</c:v>
                </c:pt>
                <c:pt idx="283">
                  <c:v>0.14420692225391279</c:v>
                </c:pt>
                <c:pt idx="284">
                  <c:v>0.12801644765826067</c:v>
                </c:pt>
                <c:pt idx="285">
                  <c:v>0.13003106248695628</c:v>
                </c:pt>
                <c:pt idx="286">
                  <c:v>0.14219230742521716</c:v>
                </c:pt>
                <c:pt idx="287">
                  <c:v>0.14420692225391279</c:v>
                </c:pt>
                <c:pt idx="288">
                  <c:v>0.11700490756521718</c:v>
                </c:pt>
                <c:pt idx="289">
                  <c:v>0.11901952239391284</c:v>
                </c:pt>
                <c:pt idx="290">
                  <c:v>0.15320384751826061</c:v>
                </c:pt>
                <c:pt idx="291">
                  <c:v>0.15521846234695624</c:v>
                </c:pt>
                <c:pt idx="292">
                  <c:v>0.11700490756521718</c:v>
                </c:pt>
                <c:pt idx="293">
                  <c:v>0.11901952239391284</c:v>
                </c:pt>
                <c:pt idx="294">
                  <c:v>0.15320384751826061</c:v>
                </c:pt>
                <c:pt idx="295">
                  <c:v>0.15521846234695624</c:v>
                </c:pt>
                <c:pt idx="296">
                  <c:v>6.7051781613043357E-2</c:v>
                </c:pt>
                <c:pt idx="297">
                  <c:v>6.8562736643478145E-2</c:v>
                </c:pt>
                <c:pt idx="298">
                  <c:v>0.15320384751826061</c:v>
                </c:pt>
                <c:pt idx="29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9-4650-B6FD-997EA5920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7-43B0-B6D6-AED18C21A421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7-43B0-B6D6-AED18C21A421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17-43B0-B6D6-AED18C21A421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17-43B0-B6D6-AED18C21A421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17-43B0-B6D6-AED18C21A421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17-43B0-B6D6-AED18C21A421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17-43B0-B6D6-AED18C21A421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F17-43B0-B6D6-AED18C21A42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7-43B0-B6D6-AED18C21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2-4025-AE11-2D3C7544145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D2-4025-AE11-2D3C7544145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2-4025-AE11-2D3C7544145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2-4025-AE11-2D3C7544145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2-4025-AE11-2D3C7544145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2-4025-AE11-2D3C7544145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2-4025-AE11-2D3C7544145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1D2-4025-AE11-2D3C7544145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2-4025-AE11-2D3C7544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3-4933-A78B-3439AC66EB3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F3-4933-A78B-3439AC66EB3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3-4933-A78B-3439AC66EB3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3-4933-A78B-3439AC66EB3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F3-4933-A78B-3439AC66EB3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F3-4933-A78B-3439AC66EB3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F3-4933-A78B-3439AC66EB3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F3-4933-A78B-3439AC66EB3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3-4933-A78B-3439AC66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1.8873306498634708E-3</c:v>
                </c:pt>
                <c:pt idx="1">
                  <c:v>8.5651393505565892E-4</c:v>
                </c:pt>
                <c:pt idx="2">
                  <c:v>5.247915738710345E-4</c:v>
                </c:pt>
                <c:pt idx="3">
                  <c:v>2.153196296576346E-4</c:v>
                </c:pt>
                <c:pt idx="4">
                  <c:v>1.148663887284182E-2</c:v>
                </c:pt>
                <c:pt idx="5">
                  <c:v>1.7612396178617904E-2</c:v>
                </c:pt>
                <c:pt idx="6">
                  <c:v>3.1034105698802723E-3</c:v>
                </c:pt>
                <c:pt idx="7">
                  <c:v>3.673738756731772E-3</c:v>
                </c:pt>
                <c:pt idx="8">
                  <c:v>2.4121222237345058E-3</c:v>
                </c:pt>
                <c:pt idx="9">
                  <c:v>1.0718335647132936E-3</c:v>
                </c:pt>
                <c:pt idx="10">
                  <c:v>2.6422534936357861E-3</c:v>
                </c:pt>
                <c:pt idx="11">
                  <c:v>1.1991213923125373E-3</c:v>
                </c:pt>
                <c:pt idx="12">
                  <c:v>3.1044557650913621E-3</c:v>
                </c:pt>
                <c:pt idx="13">
                  <c:v>1.3723224798151625E-3</c:v>
                </c:pt>
                <c:pt idx="14">
                  <c:v>1.4382695895484115E-2</c:v>
                </c:pt>
                <c:pt idx="15">
                  <c:v>2.5428215308380547E-2</c:v>
                </c:pt>
                <c:pt idx="16">
                  <c:v>1.7779881649065292E-2</c:v>
                </c:pt>
                <c:pt idx="17">
                  <c:v>2.3886495874984204E-2</c:v>
                </c:pt>
                <c:pt idx="18">
                  <c:v>1.4382695895484115E-2</c:v>
                </c:pt>
                <c:pt idx="19">
                  <c:v>2.5428215308380547E-2</c:v>
                </c:pt>
                <c:pt idx="20">
                  <c:v>1.7779881649065292E-2</c:v>
                </c:pt>
                <c:pt idx="21">
                  <c:v>2.3886495874984204E-2</c:v>
                </c:pt>
                <c:pt idx="22">
                  <c:v>2.6461800378071785E-3</c:v>
                </c:pt>
                <c:pt idx="23">
                  <c:v>5.9141005674438031E-3</c:v>
                </c:pt>
                <c:pt idx="24">
                  <c:v>6.0433657913883535E-3</c:v>
                </c:pt>
                <c:pt idx="25">
                  <c:v>4.3723717178743883E-3</c:v>
                </c:pt>
                <c:pt idx="26">
                  <c:v>2.6461800378071785E-3</c:v>
                </c:pt>
                <c:pt idx="27">
                  <c:v>5.9141005674438031E-3</c:v>
                </c:pt>
                <c:pt idx="28">
                  <c:v>6.0433657913883535E-3</c:v>
                </c:pt>
                <c:pt idx="29">
                  <c:v>4.3723717178743883E-3</c:v>
                </c:pt>
                <c:pt idx="30">
                  <c:v>1.3291709834740576E-2</c:v>
                </c:pt>
                <c:pt idx="31">
                  <c:v>2.5900492885024107E-2</c:v>
                </c:pt>
                <c:pt idx="32">
                  <c:v>1.8870877125981903E-2</c:v>
                </c:pt>
                <c:pt idx="33">
                  <c:v>2.3414218298340644E-2</c:v>
                </c:pt>
                <c:pt idx="34">
                  <c:v>1.3291709834740576E-2</c:v>
                </c:pt>
                <c:pt idx="35">
                  <c:v>2.5900492885024107E-2</c:v>
                </c:pt>
                <c:pt idx="36">
                  <c:v>1.8870877125981903E-2</c:v>
                </c:pt>
                <c:pt idx="37">
                  <c:v>2.3414218298340644E-2</c:v>
                </c:pt>
                <c:pt idx="38">
                  <c:v>1.5551845608905667E-3</c:v>
                </c:pt>
                <c:pt idx="39">
                  <c:v>6.3863687279142939E-3</c:v>
                </c:pt>
                <c:pt idx="40">
                  <c:v>7.1343518521318925E-3</c:v>
                </c:pt>
                <c:pt idx="41">
                  <c:v>3.9001035574038993E-3</c:v>
                </c:pt>
                <c:pt idx="42">
                  <c:v>1.5551845608905667E-3</c:v>
                </c:pt>
                <c:pt idx="43">
                  <c:v>6.3863687279142939E-3</c:v>
                </c:pt>
                <c:pt idx="44">
                  <c:v>7.1343518521318925E-3</c:v>
                </c:pt>
                <c:pt idx="45">
                  <c:v>3.9001035574038993E-3</c:v>
                </c:pt>
                <c:pt idx="46">
                  <c:v>1.4382695895484115E-2</c:v>
                </c:pt>
                <c:pt idx="47">
                  <c:v>2.5900492885024107E-2</c:v>
                </c:pt>
                <c:pt idx="48">
                  <c:v>1.8870877125981903E-2</c:v>
                </c:pt>
                <c:pt idx="49">
                  <c:v>2.3886495874984204E-2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9.7085721299709979E-2</c:v>
                </c:pt>
                <c:pt idx="1">
                  <c:v>9.8878287583767932E-2</c:v>
                </c:pt>
                <c:pt idx="2">
                  <c:v>2.3670093856231842E-2</c:v>
                </c:pt>
                <c:pt idx="3">
                  <c:v>2.3670093856231842E-2</c:v>
                </c:pt>
                <c:pt idx="4">
                  <c:v>4.0595486518260802E-2</c:v>
                </c:pt>
                <c:pt idx="5">
                  <c:v>4.0595486518260802E-2</c:v>
                </c:pt>
                <c:pt idx="6">
                  <c:v>9.085432818550709E-3</c:v>
                </c:pt>
                <c:pt idx="7">
                  <c:v>9.085432818550709E-3</c:v>
                </c:pt>
                <c:pt idx="8">
                  <c:v>0.12075581515594182</c:v>
                </c:pt>
                <c:pt idx="9">
                  <c:v>0.12254838143999978</c:v>
                </c:pt>
                <c:pt idx="10">
                  <c:v>0.1359200228139128</c:v>
                </c:pt>
                <c:pt idx="11">
                  <c:v>0.13842961561159395</c:v>
                </c:pt>
                <c:pt idx="12">
                  <c:v>0.15437504171826061</c:v>
                </c:pt>
                <c:pt idx="13">
                  <c:v>0.15652612125913018</c:v>
                </c:pt>
                <c:pt idx="14">
                  <c:v>3.0543503778550671E-2</c:v>
                </c:pt>
                <c:pt idx="15">
                  <c:v>3.215681343420284E-2</c:v>
                </c:pt>
                <c:pt idx="16">
                  <c:v>0.14421082054956497</c:v>
                </c:pt>
                <c:pt idx="17">
                  <c:v>0.14582413020521715</c:v>
                </c:pt>
                <c:pt idx="18">
                  <c:v>3.0543503778550671E-2</c:v>
                </c:pt>
                <c:pt idx="19">
                  <c:v>3.215681343420284E-2</c:v>
                </c:pt>
                <c:pt idx="20">
                  <c:v>0.14421082054956497</c:v>
                </c:pt>
                <c:pt idx="21">
                  <c:v>0.14582413020521715</c:v>
                </c:pt>
                <c:pt idx="22">
                  <c:v>7.4657526980869429E-2</c:v>
                </c:pt>
                <c:pt idx="23">
                  <c:v>7.6270836636521608E-2</c:v>
                </c:pt>
                <c:pt idx="24">
                  <c:v>0.1000967648614491</c:v>
                </c:pt>
                <c:pt idx="25">
                  <c:v>0.10171007451710126</c:v>
                </c:pt>
                <c:pt idx="26">
                  <c:v>7.4657526980869429E-2</c:v>
                </c:pt>
                <c:pt idx="27">
                  <c:v>7.6270836636521608E-2</c:v>
                </c:pt>
                <c:pt idx="28">
                  <c:v>0.1000967648614491</c:v>
                </c:pt>
                <c:pt idx="29">
                  <c:v>0.10171007451710126</c:v>
                </c:pt>
                <c:pt idx="30">
                  <c:v>8.3339291284637532E-2</c:v>
                </c:pt>
                <c:pt idx="31">
                  <c:v>8.5490370825507089E-2</c:v>
                </c:pt>
                <c:pt idx="32">
                  <c:v>0.19700664054144895</c:v>
                </c:pt>
                <c:pt idx="33">
                  <c:v>0.19915772008231847</c:v>
                </c:pt>
                <c:pt idx="34">
                  <c:v>8.3339291284637532E-2</c:v>
                </c:pt>
                <c:pt idx="35">
                  <c:v>8.5490370825507089E-2</c:v>
                </c:pt>
                <c:pt idx="36">
                  <c:v>0.19700664054144895</c:v>
                </c:pt>
                <c:pt idx="37">
                  <c:v>0.19915772008231847</c:v>
                </c:pt>
                <c:pt idx="38">
                  <c:v>0.1274533469727534</c:v>
                </c:pt>
                <c:pt idx="39">
                  <c:v>0.12960442651362297</c:v>
                </c:pt>
                <c:pt idx="40">
                  <c:v>0.15289258485333307</c:v>
                </c:pt>
                <c:pt idx="41">
                  <c:v>0.15504366439420261</c:v>
                </c:pt>
                <c:pt idx="42">
                  <c:v>0.1274533469727534</c:v>
                </c:pt>
                <c:pt idx="43">
                  <c:v>0.12960442651362297</c:v>
                </c:pt>
                <c:pt idx="44">
                  <c:v>0.15289258485333307</c:v>
                </c:pt>
                <c:pt idx="45">
                  <c:v>0.15504366439420261</c:v>
                </c:pt>
                <c:pt idx="46">
                  <c:v>3.0543503778550671E-2</c:v>
                </c:pt>
                <c:pt idx="47">
                  <c:v>3.215681343420284E-2</c:v>
                </c:pt>
                <c:pt idx="48">
                  <c:v>0.19700664054144895</c:v>
                </c:pt>
                <c:pt idx="49">
                  <c:v>0.19915772008231847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3.373155679899175E-4</c:v>
                </c:pt>
                <c:pt idx="1">
                  <c:v>2.9685050582650653E-3</c:v>
                </c:pt>
                <c:pt idx="2">
                  <c:v>1.8341763528670417E-4</c:v>
                </c:pt>
                <c:pt idx="3">
                  <c:v>5.6502688141146719E-4</c:v>
                </c:pt>
                <c:pt idx="4">
                  <c:v>1.0198007339298449E-2</c:v>
                </c:pt>
                <c:pt idx="5">
                  <c:v>1.8018091995463108E-2</c:v>
                </c:pt>
                <c:pt idx="6">
                  <c:v>3.586337838269265E-3</c:v>
                </c:pt>
                <c:pt idx="7">
                  <c:v>7.0070263598403576E-3</c:v>
                </c:pt>
                <c:pt idx="8">
                  <c:v>5.2072378710354874E-4</c:v>
                </c:pt>
                <c:pt idx="9">
                  <c:v>3.5335319396765327E-3</c:v>
                </c:pt>
                <c:pt idx="10">
                  <c:v>4.7223991195126993E-4</c:v>
                </c:pt>
                <c:pt idx="11">
                  <c:v>4.155912731274935E-3</c:v>
                </c:pt>
                <c:pt idx="12">
                  <c:v>6.9823748187355472E-4</c:v>
                </c:pt>
                <c:pt idx="13">
                  <c:v>4.4662509634110399E-3</c:v>
                </c:pt>
                <c:pt idx="14">
                  <c:v>1.4580783928418372E-2</c:v>
                </c:pt>
                <c:pt idx="15">
                  <c:v>2.2553674241209791E-2</c:v>
                </c:pt>
                <c:pt idx="16">
                  <c:v>1.3973629088678823E-2</c:v>
                </c:pt>
                <c:pt idx="17">
                  <c:v>2.7896994645494597E-2</c:v>
                </c:pt>
                <c:pt idx="18">
                  <c:v>1.4580783928418372E-2</c:v>
                </c:pt>
                <c:pt idx="19">
                  <c:v>2.2553674241209791E-2</c:v>
                </c:pt>
                <c:pt idx="20">
                  <c:v>1.3973629088678823E-2</c:v>
                </c:pt>
                <c:pt idx="21">
                  <c:v>2.7896994645494597E-2</c:v>
                </c:pt>
                <c:pt idx="22">
                  <c:v>5.3244503934467453E-3</c:v>
                </c:pt>
                <c:pt idx="23">
                  <c:v>7.1381842345725564E-3</c:v>
                </c:pt>
                <c:pt idx="24">
                  <c:v>4.7172861375341232E-3</c:v>
                </c:pt>
                <c:pt idx="25">
                  <c:v>1.2481495222684286E-2</c:v>
                </c:pt>
                <c:pt idx="26">
                  <c:v>5.3244503934467453E-3</c:v>
                </c:pt>
                <c:pt idx="27">
                  <c:v>7.1381842345725564E-3</c:v>
                </c:pt>
                <c:pt idx="28">
                  <c:v>4.7172861375341232E-3</c:v>
                </c:pt>
                <c:pt idx="29">
                  <c:v>1.2481495222684286E-2</c:v>
                </c:pt>
                <c:pt idx="30">
                  <c:v>1.486539717571936E-2</c:v>
                </c:pt>
                <c:pt idx="31">
                  <c:v>2.1098093959084189E-2</c:v>
                </c:pt>
                <c:pt idx="32">
                  <c:v>1.3689015841377839E-2</c:v>
                </c:pt>
                <c:pt idx="33">
                  <c:v>2.9352574927620192E-2</c:v>
                </c:pt>
                <c:pt idx="34">
                  <c:v>1.486539717571936E-2</c:v>
                </c:pt>
                <c:pt idx="35">
                  <c:v>2.1098093959084189E-2</c:v>
                </c:pt>
                <c:pt idx="36">
                  <c:v>1.3689015841377839E-2</c:v>
                </c:pt>
                <c:pt idx="37">
                  <c:v>2.9352574927620192E-2</c:v>
                </c:pt>
                <c:pt idx="38">
                  <c:v>5.609063640747731E-3</c:v>
                </c:pt>
                <c:pt idx="39">
                  <c:v>5.6826039524469551E-3</c:v>
                </c:pt>
                <c:pt idx="40">
                  <c:v>4.4326823064062097E-3</c:v>
                </c:pt>
                <c:pt idx="41">
                  <c:v>1.393707550480989E-2</c:v>
                </c:pt>
                <c:pt idx="42">
                  <c:v>5.609063640747731E-3</c:v>
                </c:pt>
                <c:pt idx="43">
                  <c:v>5.6826039524469551E-3</c:v>
                </c:pt>
                <c:pt idx="44">
                  <c:v>4.4326823064062097E-3</c:v>
                </c:pt>
                <c:pt idx="45">
                  <c:v>1.393707550480989E-2</c:v>
                </c:pt>
                <c:pt idx="46">
                  <c:v>1.486539717571936E-2</c:v>
                </c:pt>
                <c:pt idx="47">
                  <c:v>2.2553674241209791E-2</c:v>
                </c:pt>
                <c:pt idx="48">
                  <c:v>1.3973629088678823E-2</c:v>
                </c:pt>
                <c:pt idx="49">
                  <c:v>2.9352574927620192E-2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8.6968864423188255E-2</c:v>
                </c:pt>
                <c:pt idx="1">
                  <c:v>8.8685024112463623E-2</c:v>
                </c:pt>
                <c:pt idx="2">
                  <c:v>2.1246198591304312E-2</c:v>
                </c:pt>
                <c:pt idx="3">
                  <c:v>2.1246198591304312E-2</c:v>
                </c:pt>
                <c:pt idx="4">
                  <c:v>3.7876035471304283E-2</c:v>
                </c:pt>
                <c:pt idx="5">
                  <c:v>3.7876035471304283E-2</c:v>
                </c:pt>
                <c:pt idx="6">
                  <c:v>8.7980634573912881E-3</c:v>
                </c:pt>
                <c:pt idx="7">
                  <c:v>8.7980634573912881E-3</c:v>
                </c:pt>
                <c:pt idx="8">
                  <c:v>0.10821503052869545</c:v>
                </c:pt>
                <c:pt idx="9">
                  <c:v>0.10993122270376794</c:v>
                </c:pt>
                <c:pt idx="10">
                  <c:v>0.12175637770666646</c:v>
                </c:pt>
                <c:pt idx="11">
                  <c:v>0.12415905974608675</c:v>
                </c:pt>
                <c:pt idx="12">
                  <c:v>0.1383565225681157</c:v>
                </c:pt>
                <c:pt idx="13">
                  <c:v>0.14041595967536208</c:v>
                </c:pt>
                <c:pt idx="14">
                  <c:v>2.5245492586666626E-2</c:v>
                </c:pt>
                <c:pt idx="15">
                  <c:v>2.6790062295652128E-2</c:v>
                </c:pt>
                <c:pt idx="16">
                  <c:v>0.13129843088927515</c:v>
                </c:pt>
                <c:pt idx="17">
                  <c:v>0.13284300059826065</c:v>
                </c:pt>
                <c:pt idx="18">
                  <c:v>2.5245492586666626E-2</c:v>
                </c:pt>
                <c:pt idx="19">
                  <c:v>2.6790062295652128E-2</c:v>
                </c:pt>
                <c:pt idx="20">
                  <c:v>0.13129843088927515</c:v>
                </c:pt>
                <c:pt idx="21">
                  <c:v>0.13284300059826065</c:v>
                </c:pt>
                <c:pt idx="22">
                  <c:v>6.5954679394782487E-2</c:v>
                </c:pt>
                <c:pt idx="23">
                  <c:v>6.7499249103767991E-2</c:v>
                </c:pt>
                <c:pt idx="24">
                  <c:v>9.0589276566956353E-2</c:v>
                </c:pt>
                <c:pt idx="25">
                  <c:v>9.2133846275941872E-2</c:v>
                </c:pt>
                <c:pt idx="26">
                  <c:v>6.5954679394782487E-2</c:v>
                </c:pt>
                <c:pt idx="27">
                  <c:v>6.7499249103767991E-2</c:v>
                </c:pt>
                <c:pt idx="28">
                  <c:v>9.0589276566956353E-2</c:v>
                </c:pt>
                <c:pt idx="29">
                  <c:v>9.2133846275941872E-2</c:v>
                </c:pt>
                <c:pt idx="30">
                  <c:v>7.2582334262028855E-2</c:v>
                </c:pt>
                <c:pt idx="31">
                  <c:v>7.4641771369275245E-2</c:v>
                </c:pt>
                <c:pt idx="32">
                  <c:v>0.17863527256463735</c:v>
                </c:pt>
                <c:pt idx="33">
                  <c:v>0.18069470967188375</c:v>
                </c:pt>
                <c:pt idx="34">
                  <c:v>7.2582334262028855E-2</c:v>
                </c:pt>
                <c:pt idx="35">
                  <c:v>7.4641771369275245E-2</c:v>
                </c:pt>
                <c:pt idx="36">
                  <c:v>0.17863527256463735</c:v>
                </c:pt>
                <c:pt idx="37">
                  <c:v>0.18069470967188375</c:v>
                </c:pt>
                <c:pt idx="38">
                  <c:v>0.11329152107014472</c:v>
                </c:pt>
                <c:pt idx="39">
                  <c:v>0.115350925691594</c:v>
                </c:pt>
                <c:pt idx="40">
                  <c:v>0.1379261182423186</c:v>
                </c:pt>
                <c:pt idx="41">
                  <c:v>0.13998552286376786</c:v>
                </c:pt>
                <c:pt idx="42">
                  <c:v>0.11329152107014472</c:v>
                </c:pt>
                <c:pt idx="43">
                  <c:v>0.115350925691594</c:v>
                </c:pt>
                <c:pt idx="44">
                  <c:v>0.1379261182423186</c:v>
                </c:pt>
                <c:pt idx="45">
                  <c:v>0.13998552286376786</c:v>
                </c:pt>
                <c:pt idx="46">
                  <c:v>2.5245492586666626E-2</c:v>
                </c:pt>
                <c:pt idx="47">
                  <c:v>2.6790062295652128E-2</c:v>
                </c:pt>
                <c:pt idx="48">
                  <c:v>0.17863527256463735</c:v>
                </c:pt>
                <c:pt idx="49">
                  <c:v>0.18069470967188375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2.5409543037177015E-4</c:v>
                </c:pt>
                <c:pt idx="1">
                  <c:v>9.4940291305747936E-4</c:v>
                </c:pt>
                <c:pt idx="2">
                  <c:v>1.505457750892667E-4</c:v>
                </c:pt>
                <c:pt idx="3">
                  <c:v>1.6874880700132994E-4</c:v>
                </c:pt>
                <c:pt idx="4">
                  <c:v>4.8441596535181595E-3</c:v>
                </c:pt>
                <c:pt idx="5">
                  <c:v>7.1225376936497808E-3</c:v>
                </c:pt>
                <c:pt idx="6">
                  <c:v>1.4876721693201681E-3</c:v>
                </c:pt>
                <c:pt idx="7">
                  <c:v>2.2531882077994779E-3</c:v>
                </c:pt>
                <c:pt idx="8">
                  <c:v>4.0464120546103682E-4</c:v>
                </c:pt>
                <c:pt idx="9">
                  <c:v>1.1181407345235573E-3</c:v>
                </c:pt>
                <c:pt idx="10">
                  <c:v>3.5573360252047823E-4</c:v>
                </c:pt>
                <c:pt idx="11">
                  <c:v>1.3291618811734206E-3</c:v>
                </c:pt>
                <c:pt idx="12">
                  <c:v>5.4578336237485028E-4</c:v>
                </c:pt>
                <c:pt idx="13">
                  <c:v>1.4092684042288008E-3</c:v>
                </c:pt>
                <c:pt idx="14">
                  <c:v>7.0105072051529667E-3</c:v>
                </c:pt>
                <c:pt idx="15">
                  <c:v>9.1170934450185374E-3</c:v>
                </c:pt>
                <c:pt idx="16">
                  <c:v>6.5531354304837796E-3</c:v>
                </c:pt>
                <c:pt idx="17">
                  <c:v>1.0826003308772645E-2</c:v>
                </c:pt>
                <c:pt idx="18">
                  <c:v>7.0105072051529667E-3</c:v>
                </c:pt>
                <c:pt idx="19">
                  <c:v>9.1170934450185374E-3</c:v>
                </c:pt>
                <c:pt idx="20">
                  <c:v>6.5531354304837796E-3</c:v>
                </c:pt>
                <c:pt idx="21">
                  <c:v>1.0826003308772645E-2</c:v>
                </c:pt>
                <c:pt idx="22">
                  <c:v>2.3114335157039794E-3</c:v>
                </c:pt>
                <c:pt idx="23">
                  <c:v>2.3000085590422137E-3</c:v>
                </c:pt>
                <c:pt idx="24">
                  <c:v>1.8540617410347936E-3</c:v>
                </c:pt>
                <c:pt idx="25">
                  <c:v>4.0089184227963233E-3</c:v>
                </c:pt>
                <c:pt idx="26">
                  <c:v>2.3114335157039794E-3</c:v>
                </c:pt>
                <c:pt idx="27">
                  <c:v>2.3000085590422137E-3</c:v>
                </c:pt>
                <c:pt idx="28">
                  <c:v>1.8540617410347936E-3</c:v>
                </c:pt>
                <c:pt idx="29">
                  <c:v>4.0089184227963233E-3</c:v>
                </c:pt>
                <c:pt idx="30">
                  <c:v>7.2372816093537653E-3</c:v>
                </c:pt>
                <c:pt idx="31">
                  <c:v>8.6635226655464373E-3</c:v>
                </c:pt>
                <c:pt idx="32">
                  <c:v>6.3263610262829818E-3</c:v>
                </c:pt>
                <c:pt idx="33">
                  <c:v>1.1279574088244745E-2</c:v>
                </c:pt>
                <c:pt idx="34">
                  <c:v>7.2372816093537653E-3</c:v>
                </c:pt>
                <c:pt idx="35">
                  <c:v>8.6635226655464373E-3</c:v>
                </c:pt>
                <c:pt idx="36">
                  <c:v>6.3263610262829818E-3</c:v>
                </c:pt>
                <c:pt idx="37">
                  <c:v>1.1279574088244745E-2</c:v>
                </c:pt>
                <c:pt idx="38">
                  <c:v>2.5382079199047771E-3</c:v>
                </c:pt>
                <c:pt idx="39">
                  <c:v>1.8464377795701153E-3</c:v>
                </c:pt>
                <c:pt idx="40">
                  <c:v>1.6272873368339954E-3</c:v>
                </c:pt>
                <c:pt idx="41">
                  <c:v>4.4624892022684225E-3</c:v>
                </c:pt>
                <c:pt idx="42">
                  <c:v>2.5382079199047771E-3</c:v>
                </c:pt>
                <c:pt idx="43">
                  <c:v>1.8464377795701153E-3</c:v>
                </c:pt>
                <c:pt idx="44">
                  <c:v>1.6272873368339954E-3</c:v>
                </c:pt>
                <c:pt idx="45">
                  <c:v>4.4624892022684225E-3</c:v>
                </c:pt>
                <c:pt idx="46">
                  <c:v>7.2372816093537653E-3</c:v>
                </c:pt>
                <c:pt idx="47">
                  <c:v>9.1170934450185374E-3</c:v>
                </c:pt>
                <c:pt idx="48">
                  <c:v>6.5531354304837796E-3</c:v>
                </c:pt>
                <c:pt idx="49">
                  <c:v>1.1279574088244745E-2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7.4325348876908087E-2</c:v>
                </c:pt>
                <c:pt idx="1">
                  <c:v>7.6327573081159283E-2</c:v>
                </c:pt>
                <c:pt idx="2">
                  <c:v>1.8322839610241518E-2</c:v>
                </c:pt>
                <c:pt idx="3">
                  <c:v>1.8322839610241518E-2</c:v>
                </c:pt>
                <c:pt idx="4">
                  <c:v>3.2367933215265647E-2</c:v>
                </c:pt>
                <c:pt idx="5">
                  <c:v>3.2367933215265647E-2</c:v>
                </c:pt>
                <c:pt idx="6">
                  <c:v>8.4692313905313857E-3</c:v>
                </c:pt>
                <c:pt idx="7">
                  <c:v>8.4692313905313857E-3</c:v>
                </c:pt>
                <c:pt idx="8">
                  <c:v>9.2648150587052974E-2</c:v>
                </c:pt>
                <c:pt idx="9">
                  <c:v>9.4650374791304184E-2</c:v>
                </c:pt>
                <c:pt idx="10">
                  <c:v>0.10405547326763266</c:v>
                </c:pt>
                <c:pt idx="11">
                  <c:v>0.10685856441352638</c:v>
                </c:pt>
                <c:pt idx="12">
                  <c:v>0.11850693170859881</c:v>
                </c:pt>
                <c:pt idx="13">
                  <c:v>0.12090957043362296</c:v>
                </c:pt>
                <c:pt idx="14">
                  <c:v>2.1577662007729429E-2</c:v>
                </c:pt>
                <c:pt idx="15">
                  <c:v>2.3379660001545854E-2</c:v>
                </c:pt>
                <c:pt idx="16">
                  <c:v>0.11220793565062782</c:v>
                </c:pt>
                <c:pt idx="17">
                  <c:v>0.11400993364444424</c:v>
                </c:pt>
                <c:pt idx="18">
                  <c:v>2.1577662007729429E-2</c:v>
                </c:pt>
                <c:pt idx="19">
                  <c:v>2.3379660001545854E-2</c:v>
                </c:pt>
                <c:pt idx="20">
                  <c:v>0.11220793565062782</c:v>
                </c:pt>
                <c:pt idx="21">
                  <c:v>0.11400993364444424</c:v>
                </c:pt>
                <c:pt idx="22">
                  <c:v>5.5035905202511982E-2</c:v>
                </c:pt>
                <c:pt idx="23">
                  <c:v>5.6837903196328407E-2</c:v>
                </c:pt>
                <c:pt idx="24">
                  <c:v>7.8749730355941891E-2</c:v>
                </c:pt>
                <c:pt idx="25">
                  <c:v>8.0551728349758309E-2</c:v>
                </c:pt>
                <c:pt idx="26">
                  <c:v>5.5035905202511982E-2</c:v>
                </c:pt>
                <c:pt idx="27">
                  <c:v>5.6837903196328407E-2</c:v>
                </c:pt>
                <c:pt idx="28">
                  <c:v>7.8749730355941891E-2</c:v>
                </c:pt>
                <c:pt idx="29">
                  <c:v>8.0551728349758309E-2</c:v>
                </c:pt>
                <c:pt idx="30">
                  <c:v>6.21981138610627E-2</c:v>
                </c:pt>
                <c:pt idx="31">
                  <c:v>6.4600752586086843E-2</c:v>
                </c:pt>
                <c:pt idx="32">
                  <c:v>0.15282834960386446</c:v>
                </c:pt>
                <c:pt idx="33">
                  <c:v>0.15523102622898524</c:v>
                </c:pt>
                <c:pt idx="34">
                  <c:v>6.21981138610627E-2</c:v>
                </c:pt>
                <c:pt idx="35">
                  <c:v>6.4600752586086843E-2</c:v>
                </c:pt>
                <c:pt idx="36">
                  <c:v>0.15282834960386446</c:v>
                </c:pt>
                <c:pt idx="37">
                  <c:v>0.15523102622898524</c:v>
                </c:pt>
                <c:pt idx="38">
                  <c:v>9.5656319155748626E-2</c:v>
                </c:pt>
                <c:pt idx="39">
                  <c:v>9.8058995780869393E-2</c:v>
                </c:pt>
                <c:pt idx="40">
                  <c:v>0.11937014430917853</c:v>
                </c:pt>
                <c:pt idx="41">
                  <c:v>0.12177278303420266</c:v>
                </c:pt>
                <c:pt idx="42">
                  <c:v>9.5656319155748626E-2</c:v>
                </c:pt>
                <c:pt idx="43">
                  <c:v>9.8058995780869393E-2</c:v>
                </c:pt>
                <c:pt idx="44">
                  <c:v>0.11937014430917853</c:v>
                </c:pt>
                <c:pt idx="45">
                  <c:v>0.12177278303420266</c:v>
                </c:pt>
                <c:pt idx="46">
                  <c:v>2.1577662007729429E-2</c:v>
                </c:pt>
                <c:pt idx="47">
                  <c:v>2.3379660001545854E-2</c:v>
                </c:pt>
                <c:pt idx="48">
                  <c:v>0.15282834960386446</c:v>
                </c:pt>
                <c:pt idx="49">
                  <c:v>0.15523102622898524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9.8062380424280443E-4</c:v>
                </c:pt>
                <c:pt idx="1">
                  <c:v>1.4468773841629886E-3</c:v>
                </c:pt>
                <c:pt idx="2">
                  <c:v>3.778062892249521E-4</c:v>
                </c:pt>
                <c:pt idx="3">
                  <c:v>3.1745450493593725E-4</c:v>
                </c:pt>
                <c:pt idx="4">
                  <c:v>7.3246056290695105E-3</c:v>
                </c:pt>
                <c:pt idx="5">
                  <c:v>8.9001373629489459E-3</c:v>
                </c:pt>
                <c:pt idx="6">
                  <c:v>2.8304986831547948E-3</c:v>
                </c:pt>
                <c:pt idx="7">
                  <c:v>2.701329386473425E-3</c:v>
                </c:pt>
                <c:pt idx="8">
                  <c:v>1.3584300934677566E-3</c:v>
                </c:pt>
                <c:pt idx="9">
                  <c:v>1.7643318890989258E-3</c:v>
                </c:pt>
                <c:pt idx="10">
                  <c:v>1.3728692063642068E-3</c:v>
                </c:pt>
                <c:pt idx="11">
                  <c:v>2.0256365769796224E-3</c:v>
                </c:pt>
                <c:pt idx="12">
                  <c:v>1.7812427474270082E-3</c:v>
                </c:pt>
                <c:pt idx="13">
                  <c:v>2.2441800688930858E-3</c:v>
                </c:pt>
                <c:pt idx="14">
                  <c:v>1.1137005184940119E-2</c:v>
                </c:pt>
                <c:pt idx="15">
                  <c:v>1.1157973825351797E-2</c:v>
                </c:pt>
                <c:pt idx="16">
                  <c:v>9.3718905764545099E-3</c:v>
                </c:pt>
                <c:pt idx="17">
                  <c:v>1.3762369595148054E-2</c:v>
                </c:pt>
                <c:pt idx="18">
                  <c:v>1.1137005184940119E-2</c:v>
                </c:pt>
                <c:pt idx="19">
                  <c:v>1.1157973825351797E-2</c:v>
                </c:pt>
                <c:pt idx="20">
                  <c:v>9.3718905764545099E-3</c:v>
                </c:pt>
                <c:pt idx="21">
                  <c:v>1.3762369595148054E-2</c:v>
                </c:pt>
                <c:pt idx="22">
                  <c:v>4.8452389823566396E-3</c:v>
                </c:pt>
                <c:pt idx="23">
                  <c:v>2.4796550170132284E-3</c:v>
                </c:pt>
                <c:pt idx="24">
                  <c:v>3.0801449717496273E-3</c:v>
                </c:pt>
                <c:pt idx="25">
                  <c:v>5.0840507868094853E-3</c:v>
                </c:pt>
                <c:pt idx="26">
                  <c:v>4.8452389823566396E-3</c:v>
                </c:pt>
                <c:pt idx="27">
                  <c:v>2.4796550170132284E-3</c:v>
                </c:pt>
                <c:pt idx="28">
                  <c:v>3.0801449717496273E-3</c:v>
                </c:pt>
                <c:pt idx="29">
                  <c:v>5.0840507868094853E-3</c:v>
                </c:pt>
                <c:pt idx="30">
                  <c:v>1.1809010974165072E-2</c:v>
                </c:pt>
                <c:pt idx="31">
                  <c:v>1.0406460224742684E-2</c:v>
                </c:pt>
                <c:pt idx="32">
                  <c:v>8.6999053851081563E-3</c:v>
                </c:pt>
                <c:pt idx="33">
                  <c:v>1.4513903793635765E-2</c:v>
                </c:pt>
                <c:pt idx="34">
                  <c:v>1.1809010974165072E-2</c:v>
                </c:pt>
                <c:pt idx="35">
                  <c:v>1.0406460224742684E-2</c:v>
                </c:pt>
                <c:pt idx="36">
                  <c:v>8.6999053851081563E-3</c:v>
                </c:pt>
                <c:pt idx="37">
                  <c:v>1.4513903793635765E-2</c:v>
                </c:pt>
                <c:pt idx="38">
                  <c:v>5.5172447715815913E-3</c:v>
                </c:pt>
                <c:pt idx="39">
                  <c:v>1.728141416404114E-3</c:v>
                </c:pt>
                <c:pt idx="40">
                  <c:v>2.4081391825246756E-3</c:v>
                </c:pt>
                <c:pt idx="41">
                  <c:v>5.8355643874185995E-3</c:v>
                </c:pt>
                <c:pt idx="42">
                  <c:v>5.5172447715815913E-3</c:v>
                </c:pt>
                <c:pt idx="43">
                  <c:v>1.728141416404114E-3</c:v>
                </c:pt>
                <c:pt idx="44">
                  <c:v>2.4081391825246756E-3</c:v>
                </c:pt>
                <c:pt idx="45">
                  <c:v>5.8355643874185995E-3</c:v>
                </c:pt>
                <c:pt idx="46">
                  <c:v>1.1809010974165072E-2</c:v>
                </c:pt>
                <c:pt idx="47">
                  <c:v>1.1157973825351797E-2</c:v>
                </c:pt>
                <c:pt idx="48">
                  <c:v>9.3718905764545099E-3</c:v>
                </c:pt>
                <c:pt idx="49">
                  <c:v>1.4513903793635765E-2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7.3204297181521605E-2</c:v>
                </c:pt>
                <c:pt idx="1">
                  <c:v>7.6207619275362182E-2</c:v>
                </c:pt>
                <c:pt idx="2">
                  <c:v>1.8522914220289819E-2</c:v>
                </c:pt>
                <c:pt idx="3">
                  <c:v>1.8522914220289819E-2</c:v>
                </c:pt>
                <c:pt idx="4">
                  <c:v>3.1369412532246323E-2</c:v>
                </c:pt>
                <c:pt idx="5">
                  <c:v>3.1369412532246323E-2</c:v>
                </c:pt>
                <c:pt idx="6">
                  <c:v>1.0351132263043461E-2</c:v>
                </c:pt>
                <c:pt idx="7">
                  <c:v>1.0351132263043461E-2</c:v>
                </c:pt>
                <c:pt idx="8">
                  <c:v>9.172721140181142E-2</c:v>
                </c:pt>
                <c:pt idx="9">
                  <c:v>9.4730533495652011E-2</c:v>
                </c:pt>
                <c:pt idx="10">
                  <c:v>0.10248603026666649</c:v>
                </c:pt>
                <c:pt idx="11">
                  <c:v>0.10669066698550705</c:v>
                </c:pt>
                <c:pt idx="12">
                  <c:v>0.11748174830760849</c:v>
                </c:pt>
                <c:pt idx="13">
                  <c:v>0.12108576324528963</c:v>
                </c:pt>
                <c:pt idx="14">
                  <c:v>2.1966682811956482E-2</c:v>
                </c:pt>
                <c:pt idx="15">
                  <c:v>2.4669694015217347E-2</c:v>
                </c:pt>
                <c:pt idx="16">
                  <c:v>0.10980108053985488</c:v>
                </c:pt>
                <c:pt idx="17">
                  <c:v>0.11250409174311575</c:v>
                </c:pt>
                <c:pt idx="18">
                  <c:v>2.1966682811956482E-2</c:v>
                </c:pt>
                <c:pt idx="19">
                  <c:v>2.4669694015217347E-2</c:v>
                </c:pt>
                <c:pt idx="20">
                  <c:v>0.10980108053985488</c:v>
                </c:pt>
                <c:pt idx="21">
                  <c:v>0.11250409174311575</c:v>
                </c:pt>
                <c:pt idx="22">
                  <c:v>5.139231782644918E-2</c:v>
                </c:pt>
                <c:pt idx="23">
                  <c:v>5.4095329029710051E-2</c:v>
                </c:pt>
                <c:pt idx="24">
                  <c:v>8.0375445525362174E-2</c:v>
                </c:pt>
                <c:pt idx="25">
                  <c:v>8.307838566594189E-2</c:v>
                </c:pt>
                <c:pt idx="26">
                  <c:v>5.139231782644918E-2</c:v>
                </c:pt>
                <c:pt idx="27">
                  <c:v>5.4095329029710051E-2</c:v>
                </c:pt>
                <c:pt idx="28">
                  <c:v>8.0375445525362174E-2</c:v>
                </c:pt>
                <c:pt idx="29">
                  <c:v>8.307838566594189E-2</c:v>
                </c:pt>
                <c:pt idx="30">
                  <c:v>6.245080801775351E-2</c:v>
                </c:pt>
                <c:pt idx="31">
                  <c:v>6.6054822955434661E-2</c:v>
                </c:pt>
                <c:pt idx="32">
                  <c:v>0.15028527680833306</c:v>
                </c:pt>
                <c:pt idx="33">
                  <c:v>0.15388929174601423</c:v>
                </c:pt>
                <c:pt idx="34">
                  <c:v>6.245080801775351E-2</c:v>
                </c:pt>
                <c:pt idx="35">
                  <c:v>6.6054822955434661E-2</c:v>
                </c:pt>
                <c:pt idx="36">
                  <c:v>0.15028527680833306</c:v>
                </c:pt>
                <c:pt idx="37">
                  <c:v>0.15388929174601423</c:v>
                </c:pt>
                <c:pt idx="38">
                  <c:v>9.1876514094927364E-2</c:v>
                </c:pt>
                <c:pt idx="39">
                  <c:v>9.5480529032608522E-2</c:v>
                </c:pt>
                <c:pt idx="40">
                  <c:v>0.1208595707311592</c:v>
                </c:pt>
                <c:pt idx="41">
                  <c:v>0.12446358566884035</c:v>
                </c:pt>
                <c:pt idx="42">
                  <c:v>9.1876514094927364E-2</c:v>
                </c:pt>
                <c:pt idx="43">
                  <c:v>9.5480529032608522E-2</c:v>
                </c:pt>
                <c:pt idx="44">
                  <c:v>0.1208595707311592</c:v>
                </c:pt>
                <c:pt idx="45">
                  <c:v>0.12446358566884035</c:v>
                </c:pt>
                <c:pt idx="46">
                  <c:v>2.1966682811956482E-2</c:v>
                </c:pt>
                <c:pt idx="47">
                  <c:v>2.4669694015217347E-2</c:v>
                </c:pt>
                <c:pt idx="48">
                  <c:v>0.15028527680833306</c:v>
                </c:pt>
                <c:pt idx="49">
                  <c:v>0.15388929174601423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1-4485-8E7D-64DC481B75A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51-4485-8E7D-64DC481B75A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1-4485-8E7D-64DC481B75A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51-4485-8E7D-64DC481B75A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51-4485-8E7D-64DC481B75A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51-4485-8E7D-64DC481B75A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1-4485-8E7D-64DC481B75A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51-4485-8E7D-64DC481B75A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1-4485-8E7D-64DC481B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20 | PISO 1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9-4EC1-9EE2-0B6D7DDC180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69-4EC1-9EE2-0B6D7DDC180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69-4EC1-9EE2-0B6D7DDC180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69-4EC1-9EE2-0B6D7DDC180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69-4EC1-9EE2-0B6D7DDC180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69-4EC1-9EE2-0B6D7DDC180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9-4EC1-9EE2-0B6D7DDC180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69-4EC1-9EE2-0B6D7DDC180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9-4EC1-9EE2-0B6D7DDC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3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8-40FF-AA36-8F3242E4C2E9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8-40FF-AA36-8F3242E4C2E9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18-40FF-AA36-8F3242E4C2E9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8-40FF-AA36-8F3242E4C2E9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8-40FF-AA36-8F3242E4C2E9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18-40FF-AA36-8F3242E4C2E9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18-40FF-AA36-8F3242E4C2E9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18-40FF-AA36-8F3242E4C2E9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8-40FF-AA36-8F3242E4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2</xdr:row>
      <xdr:rowOff>0</xdr:rowOff>
    </xdr:from>
    <xdr:to>
      <xdr:col>46</xdr:col>
      <xdr:colOff>683559</xdr:colOff>
      <xdr:row>23</xdr:row>
      <xdr:rowOff>38997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615375A-4E41-4A8A-BCB8-7F430C85C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12</xdr:row>
      <xdr:rowOff>0</xdr:rowOff>
    </xdr:from>
    <xdr:to>
      <xdr:col>15</xdr:col>
      <xdr:colOff>1316019</xdr:colOff>
      <xdr:row>33</xdr:row>
      <xdr:rowOff>38997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7A1781-62D4-4246-954D-7A7758C7C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15</xdr:col>
      <xdr:colOff>1316019</xdr:colOff>
      <xdr:row>87</xdr:row>
      <xdr:rowOff>38997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5D5231E-C06D-4DB1-B416-178851FFB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15</xdr:col>
      <xdr:colOff>1316019</xdr:colOff>
      <xdr:row>141</xdr:row>
      <xdr:rowOff>38997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39E0BA-2F5B-42A2-9F7E-E8A8BCBB0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174</xdr:row>
      <xdr:rowOff>0</xdr:rowOff>
    </xdr:from>
    <xdr:to>
      <xdr:col>15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15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15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15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1363644</xdr:colOff>
      <xdr:row>32</xdr:row>
      <xdr:rowOff>79002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9D2212A-7C6F-4C00-8EAC-EB146474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1363644</xdr:colOff>
      <xdr:row>86</xdr:row>
      <xdr:rowOff>79002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3281C1-ACF6-4D72-8542-BCC0D4CB8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1363644</xdr:colOff>
      <xdr:row>140</xdr:row>
      <xdr:rowOff>79002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24A994D-CB20-4B36-A0CA-C0204D48B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S67"/>
  <sheetViews>
    <sheetView showGridLines="0" topLeftCell="I1" workbookViewId="0">
      <selection activeCell="R17" sqref="R17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  <col min="14" max="14" width="3.33203125" customWidth="1"/>
    <col min="15" max="15" width="11.109375" bestFit="1" customWidth="1"/>
    <col min="16" max="16" width="7.5546875" bestFit="1" customWidth="1"/>
    <col min="19" max="19" width="10.21875" bestFit="1" customWidth="1"/>
  </cols>
  <sheetData>
    <row r="2" spans="2:19" ht="15" thickBot="1" x14ac:dyDescent="0.35">
      <c r="B2" s="17" t="s">
        <v>18</v>
      </c>
      <c r="F2" t="s">
        <v>19</v>
      </c>
      <c r="O2" t="s">
        <v>186</v>
      </c>
    </row>
    <row r="3" spans="2:19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  <c r="O3" s="2" t="s">
        <v>187</v>
      </c>
      <c r="P3" s="2" t="s">
        <v>1</v>
      </c>
      <c r="R3" s="2" t="s">
        <v>1</v>
      </c>
      <c r="S3" s="2" t="s">
        <v>187</v>
      </c>
    </row>
    <row r="4" spans="2:19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  <c r="O4" s="95">
        <v>0.5</v>
      </c>
      <c r="P4" s="95">
        <v>8</v>
      </c>
      <c r="R4" s="95">
        <v>8</v>
      </c>
      <c r="S4" s="95">
        <v>0.5</v>
      </c>
    </row>
    <row r="5" spans="2:19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  <c r="O5" s="95">
        <v>0.79</v>
      </c>
      <c r="P5" s="95">
        <v>10</v>
      </c>
      <c r="R5" s="95">
        <v>10</v>
      </c>
      <c r="S5" s="95">
        <v>0.79</v>
      </c>
    </row>
    <row r="6" spans="2:19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  <c r="O6" s="95">
        <v>1.1299999999999999</v>
      </c>
      <c r="P6" s="95">
        <v>12</v>
      </c>
      <c r="R6" s="95">
        <v>12</v>
      </c>
      <c r="S6" s="95">
        <v>1.1299999999999999</v>
      </c>
    </row>
    <row r="7" spans="2:19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  <c r="O7" s="95">
        <v>2.0099999999999998</v>
      </c>
      <c r="P7" s="95">
        <v>16</v>
      </c>
      <c r="R7" s="95">
        <v>16</v>
      </c>
      <c r="S7" s="95">
        <v>2.0099999999999998</v>
      </c>
    </row>
    <row r="8" spans="2:19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  <c r="O8" s="95">
        <v>2.54</v>
      </c>
      <c r="P8" s="95">
        <v>18</v>
      </c>
      <c r="R8" s="95">
        <v>18</v>
      </c>
      <c r="S8" s="95">
        <v>2.54</v>
      </c>
    </row>
    <row r="9" spans="2:19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  <c r="O9" s="95">
        <v>3.8</v>
      </c>
      <c r="P9" s="95">
        <v>22</v>
      </c>
      <c r="R9" s="95">
        <v>22</v>
      </c>
      <c r="S9" s="95">
        <v>3.8</v>
      </c>
    </row>
    <row r="10" spans="2:19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  <c r="O10" s="95">
        <v>4.91</v>
      </c>
      <c r="P10" s="95">
        <v>25</v>
      </c>
      <c r="R10" s="95">
        <v>25</v>
      </c>
      <c r="S10" s="95">
        <v>4.91</v>
      </c>
    </row>
    <row r="11" spans="2:19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  <c r="O11" s="95">
        <v>6.16</v>
      </c>
      <c r="P11" s="95">
        <v>28</v>
      </c>
      <c r="R11" s="95">
        <v>28</v>
      </c>
      <c r="S11" s="95">
        <v>6.16</v>
      </c>
    </row>
    <row r="12" spans="2:19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  <c r="O12" s="95">
        <v>8.0399999999999991</v>
      </c>
      <c r="P12" s="95">
        <v>32</v>
      </c>
      <c r="R12" s="95">
        <v>32</v>
      </c>
      <c r="S12" s="95">
        <v>8.0399999999999991</v>
      </c>
    </row>
    <row r="13" spans="2:19" ht="15" thickBot="1" x14ac:dyDescent="0.35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  <c r="O13" s="96">
        <v>10.18</v>
      </c>
      <c r="P13" s="96">
        <v>36</v>
      </c>
      <c r="R13" s="96">
        <v>36</v>
      </c>
      <c r="S13" s="96">
        <v>10.18</v>
      </c>
    </row>
    <row r="14" spans="2:19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9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9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97" zoomScale="70" zoomScaleNormal="70" workbookViewId="0">
      <selection activeCell="AU30" sqref="AU30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169</v>
      </c>
      <c r="C2" s="74">
        <v>2.5000000000000001E-3</v>
      </c>
      <c r="AB2" s="73" t="s">
        <v>169</v>
      </c>
      <c r="AC2" s="74">
        <v>5.0000000000000001E-3</v>
      </c>
    </row>
    <row r="3" spans="2:44" x14ac:dyDescent="0.3">
      <c r="B3" s="75" t="s">
        <v>171</v>
      </c>
      <c r="C3" s="76">
        <v>30</v>
      </c>
      <c r="AB3" s="75" t="s">
        <v>171</v>
      </c>
      <c r="AC3" s="76">
        <v>30</v>
      </c>
    </row>
    <row r="4" spans="2:44" ht="15" thickBot="1" x14ac:dyDescent="0.35">
      <c r="B4" s="77" t="s">
        <v>172</v>
      </c>
      <c r="C4" s="78">
        <v>420</v>
      </c>
      <c r="AB4" s="77" t="s">
        <v>172</v>
      </c>
      <c r="AC4" s="78">
        <v>420</v>
      </c>
    </row>
    <row r="5" spans="2:44" x14ac:dyDescent="0.3">
      <c r="B5" s="71" t="s">
        <v>169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169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170</v>
      </c>
      <c r="D6" s="80" t="s">
        <v>96</v>
      </c>
      <c r="E6" s="82" t="s">
        <v>170</v>
      </c>
      <c r="F6" s="82" t="s">
        <v>96</v>
      </c>
      <c r="G6" s="80" t="s">
        <v>170</v>
      </c>
      <c r="H6" s="80" t="s">
        <v>96</v>
      </c>
      <c r="I6" s="82" t="s">
        <v>170</v>
      </c>
      <c r="J6" s="82" t="s">
        <v>96</v>
      </c>
      <c r="K6" s="80" t="s">
        <v>170</v>
      </c>
      <c r="L6" s="80" t="s">
        <v>96</v>
      </c>
      <c r="M6" s="82" t="s">
        <v>170</v>
      </c>
      <c r="N6" s="82" t="s">
        <v>96</v>
      </c>
      <c r="O6" s="80" t="s">
        <v>170</v>
      </c>
      <c r="P6" s="80" t="s">
        <v>96</v>
      </c>
      <c r="Q6" s="82" t="s">
        <v>170</v>
      </c>
      <c r="R6" s="82" t="s">
        <v>96</v>
      </c>
      <c r="AC6" s="79" t="s">
        <v>170</v>
      </c>
      <c r="AD6" s="80" t="s">
        <v>96</v>
      </c>
      <c r="AE6" s="82" t="s">
        <v>170</v>
      </c>
      <c r="AF6" s="82" t="s">
        <v>96</v>
      </c>
      <c r="AG6" s="80" t="s">
        <v>170</v>
      </c>
      <c r="AH6" s="80" t="s">
        <v>96</v>
      </c>
      <c r="AI6" s="82" t="s">
        <v>170</v>
      </c>
      <c r="AJ6" s="82" t="s">
        <v>96</v>
      </c>
      <c r="AK6" s="80" t="s">
        <v>170</v>
      </c>
      <c r="AL6" s="80" t="s">
        <v>96</v>
      </c>
      <c r="AM6" s="82" t="s">
        <v>170</v>
      </c>
      <c r="AN6" s="82" t="s">
        <v>96</v>
      </c>
      <c r="AO6" s="80" t="s">
        <v>170</v>
      </c>
      <c r="AP6" s="80" t="s">
        <v>96</v>
      </c>
      <c r="AQ6" s="82" t="s">
        <v>170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169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171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172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169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170</v>
      </c>
      <c r="D48" s="80" t="s">
        <v>96</v>
      </c>
      <c r="E48" s="82" t="s">
        <v>170</v>
      </c>
      <c r="F48" s="82" t="s">
        <v>96</v>
      </c>
      <c r="G48" s="80" t="s">
        <v>170</v>
      </c>
      <c r="H48" s="80" t="s">
        <v>96</v>
      </c>
      <c r="I48" s="82" t="s">
        <v>170</v>
      </c>
      <c r="J48" s="82" t="s">
        <v>96</v>
      </c>
      <c r="K48" s="80" t="s">
        <v>170</v>
      </c>
      <c r="L48" s="80" t="s">
        <v>96</v>
      </c>
      <c r="M48" s="82" t="s">
        <v>170</v>
      </c>
      <c r="N48" s="82" t="s">
        <v>96</v>
      </c>
      <c r="O48" s="80" t="s">
        <v>170</v>
      </c>
      <c r="P48" s="80" t="s">
        <v>96</v>
      </c>
      <c r="Q48" s="82" t="s">
        <v>170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169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171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172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169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170</v>
      </c>
      <c r="AD59" s="80" t="s">
        <v>96</v>
      </c>
      <c r="AE59" s="82" t="s">
        <v>170</v>
      </c>
      <c r="AF59" s="82" t="s">
        <v>96</v>
      </c>
      <c r="AG59" s="80" t="s">
        <v>170</v>
      </c>
      <c r="AH59" s="80" t="s">
        <v>96</v>
      </c>
      <c r="AI59" s="82" t="s">
        <v>170</v>
      </c>
      <c r="AJ59" s="82" t="s">
        <v>96</v>
      </c>
      <c r="AK59" s="80" t="s">
        <v>170</v>
      </c>
      <c r="AL59" s="80" t="s">
        <v>96</v>
      </c>
      <c r="AM59" s="82" t="s">
        <v>170</v>
      </c>
      <c r="AN59" s="82" t="s">
        <v>96</v>
      </c>
      <c r="AO59" s="80" t="s">
        <v>170</v>
      </c>
      <c r="AP59" s="80" t="s">
        <v>96</v>
      </c>
      <c r="AQ59" s="82" t="s">
        <v>170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169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171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172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169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170</v>
      </c>
      <c r="D94" s="80" t="s">
        <v>96</v>
      </c>
      <c r="E94" s="82" t="s">
        <v>170</v>
      </c>
      <c r="F94" s="82" t="s">
        <v>96</v>
      </c>
      <c r="G94" s="80" t="s">
        <v>170</v>
      </c>
      <c r="H94" s="80" t="s">
        <v>96</v>
      </c>
      <c r="I94" s="82" t="s">
        <v>170</v>
      </c>
      <c r="J94" s="82" t="s">
        <v>96</v>
      </c>
      <c r="K94" s="80" t="s">
        <v>170</v>
      </c>
      <c r="L94" s="80" t="s">
        <v>96</v>
      </c>
      <c r="M94" s="82" t="s">
        <v>170</v>
      </c>
      <c r="N94" s="82" t="s">
        <v>96</v>
      </c>
      <c r="O94" s="80" t="s">
        <v>170</v>
      </c>
      <c r="P94" s="80" t="s">
        <v>96</v>
      </c>
      <c r="Q94" s="82" t="s">
        <v>170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169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171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172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169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170</v>
      </c>
      <c r="AD106" s="80" t="s">
        <v>96</v>
      </c>
      <c r="AE106" s="82" t="s">
        <v>170</v>
      </c>
      <c r="AF106" s="82" t="s">
        <v>96</v>
      </c>
      <c r="AG106" s="80" t="s">
        <v>170</v>
      </c>
      <c r="AH106" s="80" t="s">
        <v>96</v>
      </c>
      <c r="AI106" s="82" t="s">
        <v>170</v>
      </c>
      <c r="AJ106" s="82" t="s">
        <v>96</v>
      </c>
      <c r="AK106" s="80" t="s">
        <v>170</v>
      </c>
      <c r="AL106" s="80" t="s">
        <v>96</v>
      </c>
      <c r="AM106" s="82" t="s">
        <v>170</v>
      </c>
      <c r="AN106" s="82" t="s">
        <v>96</v>
      </c>
      <c r="AO106" s="80" t="s">
        <v>170</v>
      </c>
      <c r="AP106" s="80" t="s">
        <v>96</v>
      </c>
      <c r="AQ106" s="82" t="s">
        <v>170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L505"/>
  <sheetViews>
    <sheetView showGridLines="0" topLeftCell="AC1" workbookViewId="0">
      <selection activeCell="I27" sqref="I27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37" max="37" width="12" bestFit="1" customWidth="1"/>
  </cols>
  <sheetData>
    <row r="2" spans="2:38" x14ac:dyDescent="0.3">
      <c r="B2" t="s">
        <v>179</v>
      </c>
    </row>
    <row r="3" spans="2:38" x14ac:dyDescent="0.3">
      <c r="B3" t="s">
        <v>170</v>
      </c>
      <c r="C3" t="s">
        <v>96</v>
      </c>
      <c r="N3" s="46" t="s">
        <v>180</v>
      </c>
      <c r="O3" s="46"/>
      <c r="Y3" s="46" t="s">
        <v>181</v>
      </c>
      <c r="Z3" s="46"/>
      <c r="AK3" s="46" t="s">
        <v>182</v>
      </c>
      <c r="AL3" s="46"/>
    </row>
    <row r="4" spans="2:38" x14ac:dyDescent="0.3">
      <c r="B4">
        <f>'EJE 13'!E284</f>
        <v>2.2803499437093009E-3</v>
      </c>
      <c r="C4">
        <f>'EJE 13'!D284</f>
        <v>3.9014122583333265E-3</v>
      </c>
      <c r="N4" s="46" t="s">
        <v>170</v>
      </c>
      <c r="O4" s="46" t="s">
        <v>96</v>
      </c>
      <c r="Y4" s="46" t="s">
        <v>170</v>
      </c>
      <c r="Z4" s="46" t="s">
        <v>96</v>
      </c>
      <c r="AK4" s="46" t="s">
        <v>170</v>
      </c>
      <c r="AL4" s="46" t="s">
        <v>96</v>
      </c>
    </row>
    <row r="5" spans="2:38" x14ac:dyDescent="0.3">
      <c r="B5" s="46">
        <f>'EJE 13'!E285</f>
        <v>8.5155749695441985E-4</v>
      </c>
      <c r="C5" s="46">
        <f>'EJE 13'!D285</f>
        <v>6.9047343521739003E-3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  <c r="AK5">
        <f>'EJE 6'!E15</f>
        <v>6.882889811892426E-4</v>
      </c>
      <c r="AL5">
        <f>'EJE 6'!D15</f>
        <v>0.11585327602022452</v>
      </c>
    </row>
    <row r="6" spans="2:38" x14ac:dyDescent="0.3">
      <c r="B6" s="46">
        <f>'EJE 13'!E286</f>
        <v>3.9723008874186026E-4</v>
      </c>
      <c r="C6" s="46">
        <f>'EJE 13'!D286</f>
        <v>5.798004155797091E-4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  <c r="AK6" s="46">
        <f>'EJE 6'!E16</f>
        <v>8.8754542229516325E-4</v>
      </c>
      <c r="AL6" s="46">
        <f>'EJE 6'!D16</f>
        <v>0.11733884969662901</v>
      </c>
    </row>
    <row r="7" spans="2:38" x14ac:dyDescent="0.3">
      <c r="B7" s="46">
        <f>'EJE 13'!E287</f>
        <v>2.5751467821886115E-4</v>
      </c>
      <c r="C7" s="46">
        <f>'EJE 13'!D287</f>
        <v>5.798004155797091E-4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  <c r="AK7" s="46">
        <f>'EJE 6'!E17</f>
        <v>3.6961309304380695E-4</v>
      </c>
      <c r="AL7" s="46">
        <f>'EJE 6'!D17</f>
        <v>2.8999979820224668E-2</v>
      </c>
    </row>
    <row r="8" spans="2:38" x14ac:dyDescent="0.3">
      <c r="B8" s="46">
        <f>'EJE 13'!E288</f>
        <v>2.756531701113207E-3</v>
      </c>
      <c r="C8" s="46">
        <f>'EJE 13'!D288</f>
        <v>2.5275574434782564E-3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  <c r="AK8" s="46">
        <f>'EJE 6'!E18</f>
        <v>8.0049232420148833E-5</v>
      </c>
      <c r="AL8" s="46">
        <f>'EJE 6'!D18</f>
        <v>2.8999979820224668E-2</v>
      </c>
    </row>
    <row r="9" spans="2:38" x14ac:dyDescent="0.3">
      <c r="B9" s="46">
        <f>'EJE 13'!E289</f>
        <v>2.1551354397185427E-3</v>
      </c>
      <c r="C9" s="46">
        <f>'EJE 13'!D289</f>
        <v>2.5275574434782564E-3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  <c r="AK9" s="46">
        <f>'EJE 6'!E19</f>
        <v>3.9075557038252681E-3</v>
      </c>
      <c r="AL9" s="46">
        <f>'EJE 6'!D19</f>
        <v>9.8100374656179601E-2</v>
      </c>
    </row>
    <row r="10" spans="2:38" x14ac:dyDescent="0.3">
      <c r="B10" s="46">
        <f>'EJE 13'!E290</f>
        <v>9.2179626296996276E-4</v>
      </c>
      <c r="C10" s="46">
        <f>'EJE 13'!D290</f>
        <v>1.1761584358695629E-3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  <c r="AK10" s="46">
        <f>'EJE 6'!E20</f>
        <v>1.8138950902663778E-3</v>
      </c>
      <c r="AL10" s="46">
        <f>'EJE 6'!D20</f>
        <v>9.8100374656179601E-2</v>
      </c>
    </row>
    <row r="11" spans="2:38" x14ac:dyDescent="0.3">
      <c r="B11" s="46">
        <f>'EJE 13'!E291</f>
        <v>1.2324946637261058E-3</v>
      </c>
      <c r="C11" s="46">
        <f>'EJE 13'!D291</f>
        <v>1.1761584358695629E-3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  <c r="AK11" s="46">
        <f>'EJE 6'!E21</f>
        <v>1.5628524908471127E-3</v>
      </c>
      <c r="AL11" s="46">
        <f>'EJE 6'!D21</f>
        <v>3.6667804177528025E-2</v>
      </c>
    </row>
    <row r="12" spans="2:38" x14ac:dyDescent="0.3">
      <c r="B12" s="46">
        <f>'EJE 13'!E292</f>
        <v>2.6775800324511613E-3</v>
      </c>
      <c r="C12" s="46">
        <f>'EJE 13'!D292</f>
        <v>4.4812126739130357E-3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  <c r="AK12" s="46">
        <f>'EJE 6'!E22</f>
        <v>5.8836008963514611E-4</v>
      </c>
      <c r="AL12" s="46">
        <f>'EJE 6'!D22</f>
        <v>3.6667804177528025E-2</v>
      </c>
    </row>
    <row r="13" spans="2:38" x14ac:dyDescent="0.3">
      <c r="B13" s="46">
        <f>'EJE 13'!E293</f>
        <v>1.109092773051878E-3</v>
      </c>
      <c r="C13" s="46">
        <f>'EJE 13'!D293</f>
        <v>7.4845347677536091E-3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  <c r="AK13" s="46">
        <f>'EJE 6'!E23</f>
        <v>3.186758881454357E-4</v>
      </c>
      <c r="AL13" s="46">
        <f>'EJE 6'!D23</f>
        <v>0.14485325584044917</v>
      </c>
    </row>
    <row r="14" spans="2:38" x14ac:dyDescent="0.3">
      <c r="B14" s="46">
        <f>'EJE 13'!E294</f>
        <v>3.1925063994958989E-3</v>
      </c>
      <c r="C14" s="46">
        <f>'EJE 13'!D294</f>
        <v>5.4620197992753527E-3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  <c r="AK14" s="46">
        <f>'EJE 6'!E24</f>
        <v>8.0749618987501436E-4</v>
      </c>
      <c r="AL14" s="46">
        <f>'EJE 6'!D24</f>
        <v>0.14633882951685367</v>
      </c>
    </row>
    <row r="15" spans="2:38" x14ac:dyDescent="0.3">
      <c r="B15" s="46">
        <f>'EJE 13'!E295</f>
        <v>1.1921846153119073E-3</v>
      </c>
      <c r="C15" s="46">
        <f>'EJE 13'!D295</f>
        <v>9.6666565181159243E-3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  <c r="AK15" s="46">
        <f>'EJE 6'!E25</f>
        <v>9.6359749905314826E-4</v>
      </c>
      <c r="AL15" s="46">
        <f>'EJE 6'!D25</f>
        <v>0.1621946242067413</v>
      </c>
    </row>
    <row r="16" spans="2:38" x14ac:dyDescent="0.3">
      <c r="B16" s="46">
        <f>'EJE 13'!E296</f>
        <v>3.3719963135895761E-3</v>
      </c>
      <c r="C16" s="46">
        <f>'EJE 13'!D296</f>
        <v>5.6094037999999905E-3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  <c r="AK16" s="46">
        <f>'EJE 6'!E26</f>
        <v>1.2425494419896457E-3</v>
      </c>
      <c r="AL16" s="46">
        <f>'EJE 6'!D26</f>
        <v>0.16427438957528062</v>
      </c>
    </row>
    <row r="17" spans="2:38" x14ac:dyDescent="0.3">
      <c r="B17" s="46">
        <f>'EJE 13'!E297</f>
        <v>1.4339213185255175E-3</v>
      </c>
      <c r="C17" s="46">
        <f>'EJE 13'!D297</f>
        <v>9.2133476749999832E-3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  <c r="AK17" s="46">
        <f>'EJE 6'!E27</f>
        <v>2.3455875394520854E-4</v>
      </c>
      <c r="AL17" s="46">
        <f>'EJE 6'!D27</f>
        <v>0.18542394930786485</v>
      </c>
    </row>
    <row r="18" spans="2:38" x14ac:dyDescent="0.3">
      <c r="B18" s="46">
        <f>'EJE 13'!E298</f>
        <v>5.9114675700482986E-3</v>
      </c>
      <c r="C18" s="46">
        <f>'EJE 13'!D298</f>
        <v>2.7288069565217343E-5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  <c r="AK18" s="46">
        <f>'EJE 6'!E28</f>
        <v>9.3699695871733192E-4</v>
      </c>
      <c r="AL18" s="46">
        <f>'EJE 6'!D28</f>
        <v>0.18720658734831427</v>
      </c>
    </row>
    <row r="19" spans="2:38" x14ac:dyDescent="0.3">
      <c r="B19" s="46">
        <f>'EJE 13'!E299</f>
        <v>2.2507919879227014E-3</v>
      </c>
      <c r="C19" s="46">
        <f>'EJE 13'!D299</f>
        <v>2.6757231336956471E-3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  <c r="AK19" s="46">
        <f>'EJE 6'!E29</f>
        <v>6.0900380684256929E-3</v>
      </c>
      <c r="AL19" s="46">
        <f>'EJE 6'!D29</f>
        <v>3.3072557211235899E-2</v>
      </c>
    </row>
    <row r="20" spans="2:38" x14ac:dyDescent="0.3">
      <c r="B20" s="46">
        <f>'EJE 13'!E300</f>
        <v>1.8068459105229963E-3</v>
      </c>
      <c r="C20" s="46">
        <f>'EJE 13'!D300</f>
        <v>7.0498443471014366E-3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  <c r="AK20" s="46">
        <f>'EJE 6'!E30</f>
        <v>1.7406374851660115E-3</v>
      </c>
      <c r="AL20" s="46">
        <f>'EJE 6'!D30</f>
        <v>3.1735578680898824E-2</v>
      </c>
    </row>
    <row r="21" spans="2:38" x14ac:dyDescent="0.3">
      <c r="B21" s="46">
        <f>'EJE 13'!E301</f>
        <v>3.7836037215920964E-3</v>
      </c>
      <c r="C21" s="46">
        <f>'EJE 13'!D301</f>
        <v>9.7528555503623004E-3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  <c r="AK21" s="46">
        <f>'EJE 6'!E31</f>
        <v>4.8511320515086396E-3</v>
      </c>
      <c r="AL21" s="46">
        <f>'EJE 6'!D31</f>
        <v>0.241608529604494</v>
      </c>
    </row>
    <row r="22" spans="2:38" x14ac:dyDescent="0.3">
      <c r="B22" s="46">
        <f>'EJE 13'!E302</f>
        <v>5.9114675700482986E-3</v>
      </c>
      <c r="C22" s="46">
        <f>'EJE 13'!D302</f>
        <v>2.7288069565217343E-5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  <c r="AK22" s="46">
        <f>'EJE 6'!E32</f>
        <v>3.3382263199090972E-3</v>
      </c>
      <c r="AL22" s="46">
        <f>'EJE 6'!D32</f>
        <v>0.24294550813483104</v>
      </c>
    </row>
    <row r="23" spans="2:38" x14ac:dyDescent="0.3">
      <c r="B23" s="46">
        <f>'EJE 13'!E303</f>
        <v>2.2507919879227014E-3</v>
      </c>
      <c r="C23" s="46">
        <f>'EJE 13'!D303</f>
        <v>2.6757231336956471E-3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  <c r="AK23" s="46">
        <f>'EJE 6'!E33</f>
        <v>6.0900380684256929E-3</v>
      </c>
      <c r="AL23" s="46">
        <f>'EJE 6'!D33</f>
        <v>3.3072557211235899E-2</v>
      </c>
    </row>
    <row r="24" spans="2:38" x14ac:dyDescent="0.3">
      <c r="B24" s="46">
        <f>'EJE 13'!E304</f>
        <v>1.8068459105229963E-3</v>
      </c>
      <c r="C24" s="46">
        <f>'EJE 13'!D304</f>
        <v>7.0498443471014366E-3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  <c r="AK24" s="46">
        <f>'EJE 6'!E34</f>
        <v>1.7406374851660115E-3</v>
      </c>
      <c r="AL24" s="46">
        <f>'EJE 6'!D34</f>
        <v>3.1735578680898824E-2</v>
      </c>
    </row>
    <row r="25" spans="2:38" x14ac:dyDescent="0.3">
      <c r="B25" s="46">
        <f>'EJE 13'!E305</f>
        <v>3.7836037215920964E-3</v>
      </c>
      <c r="C25" s="46">
        <f>'EJE 13'!D305</f>
        <v>9.7528555503623004E-3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  <c r="AK25" s="46">
        <f>'EJE 6'!E35</f>
        <v>4.8511320515086396E-3</v>
      </c>
      <c r="AL25" s="46">
        <f>'EJE 6'!D35</f>
        <v>0.241608529604494</v>
      </c>
    </row>
    <row r="26" spans="2:38" x14ac:dyDescent="0.3">
      <c r="B26" s="46">
        <f>'EJE 13'!E306</f>
        <v>3.3428297174963187E-3</v>
      </c>
      <c r="C26" s="46">
        <f>'EJE 13'!D306</f>
        <v>1.864684753623185E-3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  <c r="AK26" s="46">
        <f>'EJE 6'!E36</f>
        <v>3.3382263199090972E-3</v>
      </c>
      <c r="AL26" s="46">
        <f>'EJE 6'!D36</f>
        <v>0.24294550813483104</v>
      </c>
    </row>
    <row r="27" spans="2:38" x14ac:dyDescent="0.3">
      <c r="B27" s="46">
        <f>'EJE 13'!E307</f>
        <v>9.5907842323041212E-4</v>
      </c>
      <c r="C27" s="46">
        <f>'EJE 13'!D307</f>
        <v>4.5676959568840495E-3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  <c r="AK27" s="46">
        <f>'EJE 6'!E37</f>
        <v>2.8074535702562759E-3</v>
      </c>
      <c r="AL27" s="46">
        <f>'EJE 6'!D37</f>
        <v>5.2933054051685309E-2</v>
      </c>
    </row>
    <row r="28" spans="2:38" x14ac:dyDescent="0.3">
      <c r="B28" s="46">
        <f>'EJE 13'!E308</f>
        <v>7.6181253990758116E-4</v>
      </c>
      <c r="C28" s="46">
        <f>'EJE 13'!D308</f>
        <v>5.157871523913035E-3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  <c r="AK28" s="46">
        <f>'EJE 6'!E38</f>
        <v>2.4902633505870432E-5</v>
      </c>
      <c r="AL28" s="46">
        <f>'EJE 6'!D38</f>
        <v>5.4270095546067321E-2</v>
      </c>
    </row>
    <row r="29" spans="2:38" x14ac:dyDescent="0.3">
      <c r="B29" s="46">
        <f>'EJE 13'!E309</f>
        <v>2.4919107547784038E-3</v>
      </c>
      <c r="C29" s="46">
        <f>'EJE 13'!D309</f>
        <v>7.8608827271738988E-3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  <c r="AK29" s="46">
        <f>'EJE 6'!E39</f>
        <v>1.5685121802802651E-3</v>
      </c>
      <c r="AL29" s="46">
        <f>'EJE 6'!D39</f>
        <v>0.15560285537752783</v>
      </c>
    </row>
    <row r="30" spans="2:38" x14ac:dyDescent="0.3">
      <c r="B30" s="46">
        <f>'EJE 13'!E310</f>
        <v>3.3428297174963187E-3</v>
      </c>
      <c r="C30" s="46">
        <f>'EJE 13'!D310</f>
        <v>1.864684753623185E-3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  <c r="AK30" s="46">
        <f>'EJE 6'!E40</f>
        <v>1.6224914682489557E-3</v>
      </c>
      <c r="AL30" s="46">
        <f>'EJE 6'!D40</f>
        <v>0.15693989687190985</v>
      </c>
    </row>
    <row r="31" spans="2:38" x14ac:dyDescent="0.3">
      <c r="B31" s="46">
        <f>'EJE 13'!E311</f>
        <v>9.5907842323041212E-4</v>
      </c>
      <c r="C31" s="46">
        <f>'EJE 13'!D311</f>
        <v>4.5676959568840495E-3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  <c r="AK31" s="46">
        <f>'EJE 6'!E41</f>
        <v>2.8074535702562759E-3</v>
      </c>
      <c r="AL31" s="46">
        <f>'EJE 6'!D41</f>
        <v>5.2933054051685309E-2</v>
      </c>
    </row>
    <row r="32" spans="2:38" x14ac:dyDescent="0.3">
      <c r="B32" s="46">
        <f>'EJE 13'!E312</f>
        <v>7.6181253990758116E-4</v>
      </c>
      <c r="C32" s="46">
        <f>'EJE 13'!D312</f>
        <v>5.157871523913035E-3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  <c r="AK32" s="46">
        <f>'EJE 6'!E42</f>
        <v>2.4902633505870432E-5</v>
      </c>
      <c r="AL32" s="46">
        <f>'EJE 6'!D42</f>
        <v>5.4270095546067321E-2</v>
      </c>
    </row>
    <row r="33" spans="2:38" x14ac:dyDescent="0.3">
      <c r="B33" s="46">
        <f>'EJE 13'!E313</f>
        <v>2.4919107547784038E-3</v>
      </c>
      <c r="C33" s="46">
        <f>'EJE 13'!D313</f>
        <v>7.8608827271738988E-3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  <c r="AK33" s="46">
        <f>'EJE 6'!E43</f>
        <v>1.5685121802802651E-3</v>
      </c>
      <c r="AL33" s="46">
        <f>'EJE 6'!D43</f>
        <v>0.15560285537752783</v>
      </c>
    </row>
    <row r="34" spans="2:38" x14ac:dyDescent="0.3">
      <c r="B34" s="46">
        <f>'EJE 13'!E314</f>
        <v>6.9928150006301065E-3</v>
      </c>
      <c r="C34" s="46">
        <f>'EJE 13'!D314</f>
        <v>1.7229857673913011E-3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  <c r="AK34" s="46">
        <f>'EJE 6'!E44</f>
        <v>1.6224914682489557E-3</v>
      </c>
      <c r="AL34" s="46">
        <f>'EJE 6'!D44</f>
        <v>0.15693989687190985</v>
      </c>
    </row>
    <row r="35" spans="2:38" x14ac:dyDescent="0.3">
      <c r="B35" s="46">
        <f>'EJE 13'!E315</f>
        <v>1.7378018214660753E-3</v>
      </c>
      <c r="C35" s="46">
        <f>'EJE 13'!D315</f>
        <v>5.3269296423912949E-3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  <c r="AK35" s="46">
        <f>'EJE 6'!E45</f>
        <v>5.9269328935740336E-3</v>
      </c>
      <c r="AL35" s="46">
        <f>'EJE 6'!D45</f>
        <v>3.0683386525842644E-2</v>
      </c>
    </row>
    <row r="36" spans="2:38" x14ac:dyDescent="0.3">
      <c r="B36" s="46">
        <f>'EJE 13'!E316</f>
        <v>7.2549847994118758E-4</v>
      </c>
      <c r="C36" s="46">
        <f>'EJE 13'!D316</f>
        <v>8.8000471213767958E-3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  <c r="AK36" s="46">
        <f>'EJE 6'!E46</f>
        <v>1.5544337028152984E-3</v>
      </c>
      <c r="AL36" s="46">
        <f>'EJE 6'!D46</f>
        <v>3.2466087530337022E-2</v>
      </c>
    </row>
    <row r="37" spans="2:38" x14ac:dyDescent="0.3">
      <c r="B37" s="46">
        <f>'EJE 13'!E317</f>
        <v>4.2965938880487227E-3</v>
      </c>
      <c r="C37" s="46">
        <f>'EJE 13'!D317</f>
        <v>1.240406205905795E-2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  <c r="AK37" s="46">
        <f>'EJE 6'!E47</f>
        <v>5.0142372263602998E-3</v>
      </c>
      <c r="AL37" s="46">
        <f>'EJE 6'!D47</f>
        <v>0.30536447334157252</v>
      </c>
    </row>
    <row r="38" spans="2:38" x14ac:dyDescent="0.3">
      <c r="B38" s="46">
        <f>'EJE 13'!E318</f>
        <v>6.9928150006301065E-3</v>
      </c>
      <c r="C38" s="46">
        <f>'EJE 13'!D318</f>
        <v>1.7229857673913011E-3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  <c r="AK38" s="46">
        <f>'EJE 6'!E48</f>
        <v>3.5244654753187666E-3</v>
      </c>
      <c r="AL38" s="46">
        <f>'EJE 6'!D48</f>
        <v>0.30714717434606692</v>
      </c>
    </row>
    <row r="39" spans="2:38" x14ac:dyDescent="0.3">
      <c r="B39" s="46">
        <f>'EJE 13'!E319</f>
        <v>1.7378018214660753E-3</v>
      </c>
      <c r="C39" s="46">
        <f>'EJE 13'!D319</f>
        <v>5.3269296423912949E-3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  <c r="AK39" s="46">
        <f>'EJE 6'!E49</f>
        <v>5.9269328935740336E-3</v>
      </c>
      <c r="AL39" s="46">
        <f>'EJE 6'!D49</f>
        <v>3.0683386525842644E-2</v>
      </c>
    </row>
    <row r="40" spans="2:38" x14ac:dyDescent="0.3">
      <c r="B40" s="46">
        <f>'EJE 13'!E320</f>
        <v>7.2549847994118758E-4</v>
      </c>
      <c r="C40" s="46">
        <f>'EJE 13'!D320</f>
        <v>8.8000471213767958E-3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  <c r="AK40" s="46">
        <f>'EJE 6'!E50</f>
        <v>1.5544337028152984E-3</v>
      </c>
      <c r="AL40" s="46">
        <f>'EJE 6'!D50</f>
        <v>3.2466087530337022E-2</v>
      </c>
    </row>
    <row r="41" spans="2:38" x14ac:dyDescent="0.3">
      <c r="B41" s="46">
        <f>'EJE 13'!E321</f>
        <v>4.2965938880487227E-3</v>
      </c>
      <c r="C41" s="46">
        <f>'EJE 13'!D321</f>
        <v>1.240406205905795E-2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  <c r="AK41" s="46">
        <f>'EJE 6'!E51</f>
        <v>5.0142372263602998E-3</v>
      </c>
      <c r="AL41" s="46">
        <f>'EJE 6'!D51</f>
        <v>0.30536447334157252</v>
      </c>
    </row>
    <row r="42" spans="2:38" x14ac:dyDescent="0.3">
      <c r="B42" s="46">
        <f>'EJE 13'!E322</f>
        <v>4.4241771480781275E-3</v>
      </c>
      <c r="C42" s="46">
        <f>'EJE 13'!D322</f>
        <v>3.6148875278985441E-3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  <c r="AK42" s="46">
        <f>'EJE 6'!E52</f>
        <v>3.5244654753187666E-3</v>
      </c>
      <c r="AL42" s="46">
        <f>'EJE 6'!D52</f>
        <v>0.30714717434606692</v>
      </c>
    </row>
    <row r="43" spans="2:38" x14ac:dyDescent="0.3">
      <c r="B43" s="46">
        <f>'EJE 13'!E323</f>
        <v>4.4608825677378629E-4</v>
      </c>
      <c r="C43" s="46">
        <f>'EJE 13'!D323</f>
        <v>7.2189024655796973E-3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  <c r="AK43" s="46">
        <f>'EJE 6'!E53</f>
        <v>2.6443130223456589E-3</v>
      </c>
      <c r="AL43" s="46">
        <f>'EJE 6'!D53</f>
        <v>0.11668906075280878</v>
      </c>
    </row>
    <row r="44" spans="2:38" x14ac:dyDescent="0.3">
      <c r="B44" s="46">
        <f>'EJE 13'!E324</f>
        <v>1.8431393726107931E-3</v>
      </c>
      <c r="C44" s="46">
        <f>'EJE 13'!D324</f>
        <v>6.9081453608695522E-3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  <c r="AK44" s="46">
        <f>'EJE 6'!E54</f>
        <v>1.6133652190379976E-4</v>
      </c>
      <c r="AL44" s="46">
        <f>'EJE 6'!D54</f>
        <v>0.11847169879325824</v>
      </c>
    </row>
    <row r="45" spans="2:38" x14ac:dyDescent="0.3">
      <c r="B45" s="46">
        <f>'EJE 13'!E325</f>
        <v>3.0049009212350297E-3</v>
      </c>
      <c r="C45" s="46">
        <f>'EJE 13'!D325</f>
        <v>1.0512089235869547E-2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  <c r="AK45" s="46">
        <f>'EJE 6'!E55</f>
        <v>1.7316173551319249E-3</v>
      </c>
      <c r="AL45" s="46">
        <f>'EJE 6'!D55</f>
        <v>0.2193588620786513</v>
      </c>
    </row>
    <row r="46" spans="2:38" x14ac:dyDescent="0.3">
      <c r="B46" s="46">
        <f>'EJE 13'!E326</f>
        <v>4.4241771480781275E-3</v>
      </c>
      <c r="C46" s="46">
        <f>'EJE 13'!D326</f>
        <v>3.6148875278985441E-3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  <c r="AK46" s="46">
        <f>'EJE 6'!E56</f>
        <v>1.8086952505996688E-3</v>
      </c>
      <c r="AL46" s="46">
        <f>'EJE 6'!D56</f>
        <v>0.22114150011910075</v>
      </c>
    </row>
    <row r="47" spans="2:38" x14ac:dyDescent="0.3">
      <c r="B47" s="46">
        <f>'EJE 13'!E327</f>
        <v>4.4608825677378629E-4</v>
      </c>
      <c r="C47" s="46">
        <f>'EJE 13'!D327</f>
        <v>7.2189024655796973E-3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  <c r="AK47" s="46">
        <f>'EJE 6'!E57</f>
        <v>2.6443130223456589E-3</v>
      </c>
      <c r="AL47" s="46">
        <f>'EJE 6'!D57</f>
        <v>0.11668906075280878</v>
      </c>
    </row>
    <row r="48" spans="2:38" x14ac:dyDescent="0.3">
      <c r="B48" s="46">
        <f>'EJE 13'!E328</f>
        <v>1.8431393726107931E-3</v>
      </c>
      <c r="C48" s="46">
        <f>'EJE 13'!D328</f>
        <v>6.9081453608695522E-3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  <c r="AK48" s="46">
        <f>'EJE 6'!E58</f>
        <v>1.6133652190379976E-4</v>
      </c>
      <c r="AL48" s="46">
        <f>'EJE 6'!D58</f>
        <v>0.11847169879325824</v>
      </c>
    </row>
    <row r="49" spans="2:38" x14ac:dyDescent="0.3">
      <c r="B49" s="46">
        <f>'EJE 13'!E329</f>
        <v>3.0049009212350297E-3</v>
      </c>
      <c r="C49" s="46">
        <f>'EJE 13'!D329</f>
        <v>1.0512089235869547E-2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  <c r="AK49" s="46">
        <f>'EJE 6'!E59</f>
        <v>1.7316173551319249E-3</v>
      </c>
      <c r="AL49" s="46">
        <f>'EJE 6'!D59</f>
        <v>0.2193588620786513</v>
      </c>
    </row>
    <row r="50" spans="2:38" x14ac:dyDescent="0.3">
      <c r="B50" s="46">
        <f>'EJE 13'!E330</f>
        <v>6.9928150006301065E-3</v>
      </c>
      <c r="C50" s="46">
        <f>'EJE 13'!D330</f>
        <v>2.7288069565217343E-5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  <c r="AK50" s="46">
        <f>'EJE 6'!E60</f>
        <v>1.8086952505996688E-3</v>
      </c>
      <c r="AL50" s="46">
        <f>'EJE 6'!D60</f>
        <v>0.22114150011910075</v>
      </c>
    </row>
    <row r="51" spans="2:38" x14ac:dyDescent="0.3">
      <c r="B51" s="46">
        <f>'EJE 13'!E331</f>
        <v>2.2507919879227014E-3</v>
      </c>
      <c r="C51" s="46">
        <f>'EJE 13'!D331</f>
        <v>2.6757231336956471E-3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  <c r="AK51" s="46">
        <f>'EJE 6'!E61</f>
        <v>6.0900380684256929E-3</v>
      </c>
      <c r="AL51" s="46">
        <f>'EJE 6'!D61</f>
        <v>3.3072557211235899E-2</v>
      </c>
    </row>
    <row r="52" spans="2:38" x14ac:dyDescent="0.3">
      <c r="B52" s="46">
        <f>'EJE 13'!E332</f>
        <v>1.8068459105229963E-3</v>
      </c>
      <c r="C52" s="46">
        <f>'EJE 13'!D332</f>
        <v>8.8000471213767958E-3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  <c r="AK52" s="46">
        <f>'EJE 6'!E62</f>
        <v>1.7406374851660115E-3</v>
      </c>
      <c r="AL52" s="46">
        <f>'EJE 6'!D62</f>
        <v>3.1735578680898824E-2</v>
      </c>
    </row>
    <row r="53" spans="2:38" x14ac:dyDescent="0.3">
      <c r="B53" s="46">
        <f>'EJE 13'!E333</f>
        <v>4.2965938880487227E-3</v>
      </c>
      <c r="C53" s="46">
        <f>'EJE 13'!D333</f>
        <v>1.240406205905795E-2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  <c r="AK53" s="46">
        <f>'EJE 6'!E63</f>
        <v>5.0142372263602998E-3</v>
      </c>
      <c r="AL53" s="46">
        <f>'EJE 6'!D63</f>
        <v>0.30536447334157252</v>
      </c>
    </row>
    <row r="54" spans="2:38" x14ac:dyDescent="0.3">
      <c r="B54" s="46">
        <f>'EJE 13'!E230</f>
        <v>9.8062380424280443E-4</v>
      </c>
      <c r="C54" s="46">
        <f>'EJE 13'!D230</f>
        <v>7.3204297181521605E-2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  <c r="AK54" s="46">
        <f>'EJE 6'!E64</f>
        <v>3.5244654753187666E-3</v>
      </c>
      <c r="AL54" s="46">
        <f>'EJE 6'!D64</f>
        <v>0.30714717434606692</v>
      </c>
    </row>
    <row r="55" spans="2:38" s="92" customFormat="1" x14ac:dyDescent="0.3">
      <c r="B55" s="92">
        <f>'EJE 13'!E231</f>
        <v>1.4468773841629886E-3</v>
      </c>
      <c r="C55" s="92">
        <f>'EJE 13'!D231</f>
        <v>7.6207619275362182E-2</v>
      </c>
      <c r="N55" s="92">
        <f>'EJE 13'!E176</f>
        <v>2.5409543037177015E-4</v>
      </c>
      <c r="O55" s="92">
        <f>'EJE 13'!D176</f>
        <v>7.4325348876908087E-2</v>
      </c>
      <c r="Y55" s="46">
        <f>'EJE 13'!E68</f>
        <v>1.8873306498634708E-3</v>
      </c>
      <c r="Z55" s="46">
        <f>'EJE 13'!D68</f>
        <v>9.7085721299709979E-2</v>
      </c>
      <c r="AK55" s="46">
        <f>'EJE 6'!E69</f>
        <v>9.0255012253294097E-3</v>
      </c>
      <c r="AL55" s="46">
        <f>'EJE 6'!D69</f>
        <v>0.10763092759647559</v>
      </c>
    </row>
    <row r="56" spans="2:38" x14ac:dyDescent="0.3">
      <c r="B56" s="46">
        <f>'EJE 13'!E232</f>
        <v>3.778062892249521E-4</v>
      </c>
      <c r="C56" s="46">
        <f>'EJE 13'!D232</f>
        <v>1.8522914220289819E-2</v>
      </c>
      <c r="N56" s="93">
        <f>'EJE 13'!E177</f>
        <v>9.4940291305747936E-4</v>
      </c>
      <c r="O56" s="93">
        <f>'EJE 13'!D177</f>
        <v>7.6327573081159283E-2</v>
      </c>
      <c r="Y56" s="46">
        <f>'EJE 13'!E69</f>
        <v>8.5651393505565892E-4</v>
      </c>
      <c r="Z56" s="46">
        <f>'EJE 13'!D69</f>
        <v>9.8878287583767932E-2</v>
      </c>
      <c r="AK56" s="46">
        <f>'EJE 6'!E70</f>
        <v>8.641525269265834E-4</v>
      </c>
      <c r="AL56" s="46">
        <f>'EJE 6'!D70</f>
        <v>0.10943609178678396</v>
      </c>
    </row>
    <row r="57" spans="2:38" x14ac:dyDescent="0.3">
      <c r="B57" s="46">
        <f>'EJE 13'!E233</f>
        <v>3.1745450493593725E-4</v>
      </c>
      <c r="C57" s="46">
        <f>'EJE 13'!D233</f>
        <v>1.8522914220289819E-2</v>
      </c>
      <c r="N57" s="93">
        <f>'EJE 13'!E178</f>
        <v>1.505457750892667E-4</v>
      </c>
      <c r="O57" s="93">
        <f>'EJE 13'!D178</f>
        <v>1.8322839610241518E-2</v>
      </c>
      <c r="Y57" s="46">
        <f>'EJE 13'!E70</f>
        <v>5.247915738710345E-4</v>
      </c>
      <c r="Z57" s="46">
        <f>'EJE 13'!D70</f>
        <v>2.3670093856231842E-2</v>
      </c>
      <c r="AK57" s="46">
        <f>'EJE 6'!E71</f>
        <v>2.2645533373440154E-3</v>
      </c>
      <c r="AL57" s="46">
        <f>'EJE 6'!D71</f>
        <v>2.5863585966519779E-2</v>
      </c>
    </row>
    <row r="58" spans="2:38" x14ac:dyDescent="0.3">
      <c r="B58" s="46">
        <f>'EJE 13'!E234</f>
        <v>7.3246056290695105E-3</v>
      </c>
      <c r="C58" s="46">
        <f>'EJE 13'!D234</f>
        <v>3.1369412532246323E-2</v>
      </c>
      <c r="N58" s="93">
        <f>'EJE 13'!E179</f>
        <v>1.6874880700132994E-4</v>
      </c>
      <c r="O58" s="93">
        <f>'EJE 13'!D179</f>
        <v>1.8322839610241518E-2</v>
      </c>
      <c r="Y58" s="46">
        <f>'EJE 13'!E71</f>
        <v>2.153196296576346E-4</v>
      </c>
      <c r="Z58" s="46">
        <f>'EJE 13'!D71</f>
        <v>2.3670093856231842E-2</v>
      </c>
      <c r="AK58" s="46">
        <f>'EJE 6'!E72</f>
        <v>2.0875729162219293E-4</v>
      </c>
      <c r="AL58" s="46">
        <f>'EJE 6'!D72</f>
        <v>2.5863585966519779E-2</v>
      </c>
    </row>
    <row r="59" spans="2:38" x14ac:dyDescent="0.3">
      <c r="B59" s="46">
        <f>'EJE 13'!E235</f>
        <v>8.9001373629489459E-3</v>
      </c>
      <c r="C59" s="46">
        <f>'EJE 13'!D235</f>
        <v>3.1369412532246323E-2</v>
      </c>
      <c r="N59" s="93">
        <f>'EJE 13'!E180</f>
        <v>4.8441596535181595E-3</v>
      </c>
      <c r="O59" s="93">
        <f>'EJE 13'!D180</f>
        <v>3.2367933215265647E-2</v>
      </c>
      <c r="Y59" s="46">
        <f>'EJE 13'!E72</f>
        <v>1.148663887284182E-2</v>
      </c>
      <c r="Z59" s="46">
        <f>'EJE 13'!D72</f>
        <v>4.0595486518260802E-2</v>
      </c>
      <c r="AK59" s="46">
        <f>'EJE 6'!E73</f>
        <v>9.970846810145725E-3</v>
      </c>
      <c r="AL59" s="46">
        <f>'EJE 6'!D73</f>
        <v>3.6587333631717997E-2</v>
      </c>
    </row>
    <row r="60" spans="2:38" x14ac:dyDescent="0.3">
      <c r="B60" s="46">
        <f>'EJE 13'!E236</f>
        <v>2.8304986831547948E-3</v>
      </c>
      <c r="C60" s="46">
        <f>'EJE 13'!D236</f>
        <v>1.0351132263043461E-2</v>
      </c>
      <c r="N60" s="93">
        <f>'EJE 13'!E181</f>
        <v>7.1225376936497808E-3</v>
      </c>
      <c r="O60" s="93">
        <f>'EJE 13'!D181</f>
        <v>3.2367933215265647E-2</v>
      </c>
      <c r="Y60" s="46">
        <f>'EJE 13'!E73</f>
        <v>1.7612396178617904E-2</v>
      </c>
      <c r="Z60" s="46">
        <f>'EJE 13'!D73</f>
        <v>4.0595486518260802E-2</v>
      </c>
      <c r="AK60" s="46">
        <f>'EJE 6'!E74</f>
        <v>4.2074664550059105E-3</v>
      </c>
      <c r="AL60" s="46">
        <f>'EJE 6'!D74</f>
        <v>3.6587333631717997E-2</v>
      </c>
    </row>
    <row r="61" spans="2:38" x14ac:dyDescent="0.3">
      <c r="B61" s="46">
        <f>'EJE 13'!E237</f>
        <v>2.701329386473425E-3</v>
      </c>
      <c r="C61" s="46">
        <f>'EJE 13'!D237</f>
        <v>1.0351132263043461E-2</v>
      </c>
      <c r="N61" s="93">
        <f>'EJE 13'!E182</f>
        <v>1.4876721693201681E-3</v>
      </c>
      <c r="O61" s="93">
        <f>'EJE 13'!D182</f>
        <v>8.4692313905313857E-3</v>
      </c>
      <c r="Y61" s="46">
        <f>'EJE 13'!E74</f>
        <v>3.1034105698802723E-3</v>
      </c>
      <c r="Z61" s="46">
        <f>'EJE 13'!D74</f>
        <v>9.085432818550709E-3</v>
      </c>
      <c r="AK61" s="46">
        <f>'EJE 6'!E75</f>
        <v>5.5362877439888115E-3</v>
      </c>
      <c r="AL61" s="46">
        <f>'EJE 6'!D75</f>
        <v>1.8684451635242256E-2</v>
      </c>
    </row>
    <row r="62" spans="2:38" x14ac:dyDescent="0.3">
      <c r="B62" s="46">
        <f>'EJE 13'!E238</f>
        <v>1.3584300934677566E-3</v>
      </c>
      <c r="C62" s="46">
        <f>'EJE 13'!D238</f>
        <v>9.172721140181142E-2</v>
      </c>
      <c r="N62" s="93">
        <f>'EJE 13'!E183</f>
        <v>2.2531882077994779E-3</v>
      </c>
      <c r="O62" s="93">
        <f>'EJE 13'!D183</f>
        <v>8.4692313905313857E-3</v>
      </c>
      <c r="Y62" s="46">
        <f>'EJE 13'!E75</f>
        <v>3.673738756731772E-3</v>
      </c>
      <c r="Z62" s="46">
        <f>'EJE 13'!D75</f>
        <v>9.085432818550709E-3</v>
      </c>
      <c r="AK62" s="46">
        <f>'EJE 6'!E76</f>
        <v>7.2645275475945442E-4</v>
      </c>
      <c r="AL62" s="46">
        <f>'EJE 6'!D76</f>
        <v>1.8684451635242256E-2</v>
      </c>
    </row>
    <row r="63" spans="2:38" x14ac:dyDescent="0.3">
      <c r="B63" s="46">
        <f>'EJE 13'!E239</f>
        <v>1.7643318890989258E-3</v>
      </c>
      <c r="C63" s="46">
        <f>'EJE 13'!D239</f>
        <v>9.4730533495652011E-2</v>
      </c>
      <c r="N63" s="93">
        <f>'EJE 13'!E184</f>
        <v>4.0464120546103682E-4</v>
      </c>
      <c r="O63" s="93">
        <f>'EJE 13'!D184</f>
        <v>9.2648150587052974E-2</v>
      </c>
      <c r="Y63" s="46">
        <f>'EJE 13'!E76</f>
        <v>2.4121222237345058E-3</v>
      </c>
      <c r="Z63" s="46">
        <f>'EJE 13'!D76</f>
        <v>0.12075581515594182</v>
      </c>
      <c r="AK63" s="46">
        <f>'EJE 6'!E77</f>
        <v>1.1290054562673424E-2</v>
      </c>
      <c r="AL63" s="46">
        <f>'EJE 6'!D77</f>
        <v>0.13349451356299535</v>
      </c>
    </row>
    <row r="64" spans="2:38" x14ac:dyDescent="0.3">
      <c r="B64" s="46">
        <f>'EJE 13'!E240</f>
        <v>1.3728692063642068E-3</v>
      </c>
      <c r="C64" s="46">
        <f>'EJE 13'!D240</f>
        <v>0.10248603026666649</v>
      </c>
      <c r="N64" s="93">
        <f>'EJE 13'!E185</f>
        <v>1.1181407345235573E-3</v>
      </c>
      <c r="O64" s="93">
        <f>'EJE 13'!D185</f>
        <v>9.4650374791304184E-2</v>
      </c>
      <c r="Y64" s="46">
        <f>'EJE 13'!E77</f>
        <v>1.0718335647132936E-3</v>
      </c>
      <c r="Z64" s="46">
        <f>'EJE 13'!D77</f>
        <v>0.12254838143999978</v>
      </c>
      <c r="AK64" s="46">
        <f>'EJE 6'!E78</f>
        <v>1.0729315686312541E-3</v>
      </c>
      <c r="AL64" s="46">
        <f>'EJE 6'!D78</f>
        <v>0.13529967775330373</v>
      </c>
    </row>
    <row r="65" spans="2:38" x14ac:dyDescent="0.3">
      <c r="B65" s="46">
        <f>'EJE 13'!E241</f>
        <v>2.0256365769796224E-3</v>
      </c>
      <c r="C65" s="46">
        <f>'EJE 13'!D241</f>
        <v>0.10669066698550705</v>
      </c>
      <c r="N65" s="93">
        <f>'EJE 13'!E186</f>
        <v>3.5573360252047823E-4</v>
      </c>
      <c r="O65" s="93">
        <f>'EJE 13'!D186</f>
        <v>0.10405547326763266</v>
      </c>
      <c r="Y65" s="46">
        <f>'EJE 13'!E78</f>
        <v>2.6422534936357861E-3</v>
      </c>
      <c r="Z65" s="46">
        <f>'EJE 13'!D78</f>
        <v>0.1359200228139128</v>
      </c>
      <c r="AK65" s="46">
        <f>'EJE 6'!E79</f>
        <v>1.2635688665411687E-2</v>
      </c>
      <c r="AL65" s="46">
        <f>'EJE 6'!D79</f>
        <v>0.15068326901145351</v>
      </c>
    </row>
    <row r="66" spans="2:38" x14ac:dyDescent="0.3">
      <c r="B66" s="46">
        <f>'EJE 13'!E242</f>
        <v>1.7812427474270082E-3</v>
      </c>
      <c r="C66" s="46">
        <f>'EJE 13'!D242</f>
        <v>0.11748174830760849</v>
      </c>
      <c r="N66" s="93">
        <f>'EJE 13'!E187</f>
        <v>1.3291618811734206E-3</v>
      </c>
      <c r="O66" s="93">
        <f>'EJE 13'!D187</f>
        <v>0.10685856441352638</v>
      </c>
      <c r="Y66" s="46">
        <f>'EJE 13'!E79</f>
        <v>1.1991213923125373E-3</v>
      </c>
      <c r="Z66" s="46">
        <f>'EJE 13'!D79</f>
        <v>0.13842961561159395</v>
      </c>
      <c r="AK66" s="46">
        <f>'EJE 6'!E80</f>
        <v>1.2098265877467035E-3</v>
      </c>
      <c r="AL66" s="46">
        <f>'EJE 6'!D80</f>
        <v>0.15321050875242265</v>
      </c>
    </row>
    <row r="67" spans="2:38" x14ac:dyDescent="0.3">
      <c r="B67" s="46">
        <f>'EJE 13'!E243</f>
        <v>2.2441800688930858E-3</v>
      </c>
      <c r="C67" s="46">
        <f>'EJE 13'!D243</f>
        <v>0.12108576324528963</v>
      </c>
      <c r="N67" s="93">
        <f>'EJE 13'!E188</f>
        <v>5.4578336237485028E-4</v>
      </c>
      <c r="O67" s="93">
        <f>'EJE 13'!D188</f>
        <v>0.11850693170859881</v>
      </c>
      <c r="Y67" s="46">
        <f>'EJE 13'!E80</f>
        <v>3.1044557650913621E-3</v>
      </c>
      <c r="Z67" s="46">
        <f>'EJE 13'!D80</f>
        <v>0.15437504171826061</v>
      </c>
      <c r="AK67" s="46">
        <f>'EJE 6'!E81</f>
        <v>1.4453865060063237E-2</v>
      </c>
      <c r="AL67" s="46">
        <f>'EJE 6'!D81</f>
        <v>0.1705388407876649</v>
      </c>
    </row>
    <row r="68" spans="2:38" x14ac:dyDescent="0.3">
      <c r="B68" s="46">
        <f>'EJE 13'!E244</f>
        <v>1.1137005184940119E-2</v>
      </c>
      <c r="C68" s="46">
        <f>'EJE 13'!D244</f>
        <v>2.1966682811956482E-2</v>
      </c>
      <c r="N68" s="93">
        <f>'EJE 13'!E189</f>
        <v>1.4092684042288008E-3</v>
      </c>
      <c r="O68" s="93">
        <f>'EJE 13'!D189</f>
        <v>0.12090957043362296</v>
      </c>
      <c r="Y68" s="46">
        <f>'EJE 13'!E81</f>
        <v>1.3723224798151625E-3</v>
      </c>
      <c r="Z68" s="46">
        <f>'EJE 13'!D81</f>
        <v>0.15652612125913018</v>
      </c>
      <c r="AK68" s="46">
        <f>'EJE 6'!E82</f>
        <v>1.3710164489898866E-3</v>
      </c>
      <c r="AL68" s="46">
        <f>'EJE 6'!D82</f>
        <v>0.17270506743964731</v>
      </c>
    </row>
    <row r="69" spans="2:38" x14ac:dyDescent="0.3">
      <c r="B69" s="46">
        <f>'EJE 13'!E245</f>
        <v>1.1157973825351797E-2</v>
      </c>
      <c r="C69" s="46">
        <f>'EJE 13'!D245</f>
        <v>2.4669694015217347E-2</v>
      </c>
      <c r="N69" s="93">
        <f>'EJE 13'!E190</f>
        <v>7.0105072051529667E-3</v>
      </c>
      <c r="O69" s="93">
        <f>'EJE 13'!D190</f>
        <v>2.1577662007729429E-2</v>
      </c>
      <c r="Y69" s="46">
        <f>'EJE 13'!E82</f>
        <v>1.4382695895484115E-2</v>
      </c>
      <c r="Z69" s="46">
        <f>'EJE 13'!D82</f>
        <v>3.0543503778550671E-2</v>
      </c>
      <c r="AK69" s="46">
        <f>'EJE 6'!E83</f>
        <v>5.8362431314405369E-3</v>
      </c>
      <c r="AL69" s="46">
        <f>'EJE 6'!D83</f>
        <v>4.5645543066079215E-2</v>
      </c>
    </row>
    <row r="70" spans="2:38" x14ac:dyDescent="0.3">
      <c r="B70" s="46">
        <f>'EJE 13'!E246</f>
        <v>9.3718905764545099E-3</v>
      </c>
      <c r="C70" s="46">
        <f>'EJE 13'!D246</f>
        <v>0.10980108053985488</v>
      </c>
      <c r="N70" s="93">
        <f>'EJE 13'!E191</f>
        <v>9.1170934450185374E-3</v>
      </c>
      <c r="O70" s="93">
        <f>'EJE 13'!D191</f>
        <v>2.3379660001545854E-2</v>
      </c>
      <c r="Y70" s="46">
        <f>'EJE 13'!E83</f>
        <v>2.5428215308380547E-2</v>
      </c>
      <c r="Z70" s="46">
        <f>'EJE 13'!D83</f>
        <v>3.215681343420284E-2</v>
      </c>
      <c r="AK70" s="46">
        <f>'EJE 6'!E84</f>
        <v>6.668205536299935E-3</v>
      </c>
      <c r="AL70" s="46">
        <f>'EJE 6'!D84</f>
        <v>4.7270200711894195E-2</v>
      </c>
    </row>
    <row r="71" spans="2:38" x14ac:dyDescent="0.3">
      <c r="B71" s="46">
        <f>'EJE 13'!E247</f>
        <v>1.3762369595148054E-2</v>
      </c>
      <c r="C71" s="46">
        <f>'EJE 13'!D247</f>
        <v>0.11250409174311575</v>
      </c>
      <c r="N71" s="93">
        <f>'EJE 13'!E192</f>
        <v>6.5531354304837796E-3</v>
      </c>
      <c r="O71" s="93">
        <f>'EJE 13'!D192</f>
        <v>0.11220793565062782</v>
      </c>
      <c r="Y71" s="46">
        <f>'EJE 13'!E84</f>
        <v>1.7779881649065292E-2</v>
      </c>
      <c r="Z71" s="46">
        <f>'EJE 13'!D84</f>
        <v>0.14421082054956497</v>
      </c>
      <c r="AK71" s="46">
        <f>'EJE 6'!E85</f>
        <v>2.2082140987016982E-2</v>
      </c>
      <c r="AL71" s="46">
        <f>'EJE 6'!D85</f>
        <v>0.1480901167330394</v>
      </c>
    </row>
    <row r="72" spans="2:38" x14ac:dyDescent="0.3">
      <c r="B72" s="46">
        <f>'EJE 13'!E248</f>
        <v>1.1137005184940119E-2</v>
      </c>
      <c r="C72" s="46">
        <f>'EJE 13'!D248</f>
        <v>2.1966682811956482E-2</v>
      </c>
      <c r="N72" s="93">
        <f>'EJE 13'!E193</f>
        <v>1.0826003308772645E-2</v>
      </c>
      <c r="O72" s="93">
        <f>'EJE 13'!D193</f>
        <v>0.11400993364444424</v>
      </c>
      <c r="Y72" s="46">
        <f>'EJE 13'!E85</f>
        <v>2.3886495874984204E-2</v>
      </c>
      <c r="Z72" s="46">
        <f>'EJE 13'!D85</f>
        <v>0.14582413020521715</v>
      </c>
      <c r="AK72" s="46">
        <f>'EJE 6'!E86</f>
        <v>5.1127266378155883E-3</v>
      </c>
      <c r="AL72" s="46">
        <f>'EJE 6'!D86</f>
        <v>0.14971477437885436</v>
      </c>
    </row>
    <row r="73" spans="2:38" x14ac:dyDescent="0.3">
      <c r="B73" s="46">
        <f>'EJE 13'!E249</f>
        <v>1.1157973825351797E-2</v>
      </c>
      <c r="C73" s="46">
        <f>'EJE 13'!D249</f>
        <v>2.4669694015217347E-2</v>
      </c>
      <c r="N73" s="93">
        <f>'EJE 13'!E194</f>
        <v>7.0105072051529667E-3</v>
      </c>
      <c r="O73" s="93">
        <f>'EJE 13'!D194</f>
        <v>2.1577662007729429E-2</v>
      </c>
      <c r="Y73" s="46">
        <f>'EJE 13'!E86</f>
        <v>1.4382695895484115E-2</v>
      </c>
      <c r="Z73" s="46">
        <f>'EJE 13'!D86</f>
        <v>3.0543503778550671E-2</v>
      </c>
      <c r="AK73" s="46">
        <f>'EJE 6'!E87</f>
        <v>5.8362431314405369E-3</v>
      </c>
      <c r="AL73" s="46">
        <f>'EJE 6'!D87</f>
        <v>4.5645543066079215E-2</v>
      </c>
    </row>
    <row r="74" spans="2:38" x14ac:dyDescent="0.3">
      <c r="B74" s="46">
        <f>'EJE 13'!E250</f>
        <v>9.3718905764545099E-3</v>
      </c>
      <c r="C74" s="46">
        <f>'EJE 13'!D250</f>
        <v>0.10980108053985488</v>
      </c>
      <c r="N74" s="93">
        <f>'EJE 13'!E195</f>
        <v>9.1170934450185374E-3</v>
      </c>
      <c r="O74" s="93">
        <f>'EJE 13'!D195</f>
        <v>2.3379660001545854E-2</v>
      </c>
      <c r="Y74" s="46">
        <f>'EJE 13'!E87</f>
        <v>2.5428215308380547E-2</v>
      </c>
      <c r="Z74" s="46">
        <f>'EJE 13'!D87</f>
        <v>3.215681343420284E-2</v>
      </c>
      <c r="AK74" s="46">
        <f>'EJE 6'!E88</f>
        <v>6.668205536299935E-3</v>
      </c>
      <c r="AL74" s="46">
        <f>'EJE 6'!D88</f>
        <v>4.7270200711894195E-2</v>
      </c>
    </row>
    <row r="75" spans="2:38" x14ac:dyDescent="0.3">
      <c r="B75" s="46">
        <f>'EJE 13'!E251</f>
        <v>1.3762369595148054E-2</v>
      </c>
      <c r="C75" s="46">
        <f>'EJE 13'!D251</f>
        <v>0.11250409174311575</v>
      </c>
      <c r="N75" s="93">
        <f>'EJE 13'!E196</f>
        <v>6.5531354304837796E-3</v>
      </c>
      <c r="O75" s="93">
        <f>'EJE 13'!D196</f>
        <v>0.11220793565062782</v>
      </c>
      <c r="Y75" s="46">
        <f>'EJE 13'!E88</f>
        <v>1.7779881649065292E-2</v>
      </c>
      <c r="Z75" s="46">
        <f>'EJE 13'!D88</f>
        <v>0.14421082054956497</v>
      </c>
      <c r="AK75" s="46">
        <f>'EJE 6'!E89</f>
        <v>2.2082140987016982E-2</v>
      </c>
      <c r="AL75" s="46">
        <f>'EJE 6'!D89</f>
        <v>0.1480901167330394</v>
      </c>
    </row>
    <row r="76" spans="2:38" x14ac:dyDescent="0.3">
      <c r="B76" s="46">
        <f>'EJE 13'!E252</f>
        <v>4.8452389823566396E-3</v>
      </c>
      <c r="C76" s="46">
        <f>'EJE 13'!D252</f>
        <v>5.139231782644918E-2</v>
      </c>
      <c r="N76" s="93">
        <f>'EJE 13'!E197</f>
        <v>1.0826003308772645E-2</v>
      </c>
      <c r="O76" s="93">
        <f>'EJE 13'!D197</f>
        <v>0.11400993364444424</v>
      </c>
      <c r="Y76" s="46">
        <f>'EJE 13'!E89</f>
        <v>2.3886495874984204E-2</v>
      </c>
      <c r="Z76" s="46">
        <f>'EJE 13'!D89</f>
        <v>0.14582413020521715</v>
      </c>
      <c r="AK76" s="46">
        <f>'EJE 6'!E90</f>
        <v>5.1127266378155883E-3</v>
      </c>
      <c r="AL76" s="46">
        <f>'EJE 6'!D90</f>
        <v>0.14971477437885436</v>
      </c>
    </row>
    <row r="77" spans="2:38" x14ac:dyDescent="0.3">
      <c r="B77" s="46">
        <f>'EJE 13'!E253</f>
        <v>2.4796550170132284E-3</v>
      </c>
      <c r="C77" s="46">
        <f>'EJE 13'!D253</f>
        <v>5.4095329029710051E-2</v>
      </c>
      <c r="N77" s="93">
        <f>'EJE 13'!E198</f>
        <v>2.3114335157039794E-3</v>
      </c>
      <c r="O77" s="93">
        <f>'EJE 13'!D198</f>
        <v>5.5035905202511982E-2</v>
      </c>
      <c r="Y77" s="46">
        <f>'EJE 13'!E90</f>
        <v>2.6461800378071785E-3</v>
      </c>
      <c r="Z77" s="46">
        <f>'EJE 13'!D90</f>
        <v>7.4657526980869429E-2</v>
      </c>
      <c r="AK77" s="46">
        <f>'EJE 6'!E91</f>
        <v>3.721439111956367E-4</v>
      </c>
      <c r="AL77" s="46">
        <f>'EJE 6'!D91</f>
        <v>7.0709538362995469E-2</v>
      </c>
    </row>
    <row r="78" spans="2:38" x14ac:dyDescent="0.3">
      <c r="B78" s="46">
        <f>'EJE 13'!E254</f>
        <v>3.0801449717496273E-3</v>
      </c>
      <c r="C78" s="46">
        <f>'EJE 13'!D254</f>
        <v>8.0375445525362174E-2</v>
      </c>
      <c r="N78" s="93">
        <f>'EJE 13'!E199</f>
        <v>2.3000085590422137E-3</v>
      </c>
      <c r="O78" s="93">
        <f>'EJE 13'!D199</f>
        <v>5.6837903196328407E-2</v>
      </c>
      <c r="Y78" s="46">
        <f>'EJE 13'!E91</f>
        <v>5.9141005674438031E-3</v>
      </c>
      <c r="Z78" s="46">
        <f>'EJE 13'!D91</f>
        <v>7.6270836636521608E-2</v>
      </c>
      <c r="AK78" s="46">
        <f>'EJE 6'!E92</f>
        <v>1.7947733059054088E-3</v>
      </c>
      <c r="AL78" s="46">
        <f>'EJE 6'!D92</f>
        <v>7.2334245381497672E-2</v>
      </c>
    </row>
    <row r="79" spans="2:38" x14ac:dyDescent="0.3">
      <c r="B79" s="46">
        <f>'EJE 13'!E255</f>
        <v>5.0840507868094853E-3</v>
      </c>
      <c r="C79" s="46">
        <f>'EJE 13'!D255</f>
        <v>8.307838566594189E-2</v>
      </c>
      <c r="N79" s="93">
        <f>'EJE 13'!E200</f>
        <v>1.8540617410347936E-3</v>
      </c>
      <c r="O79" s="93">
        <f>'EJE 13'!D200</f>
        <v>7.8749730355941891E-2</v>
      </c>
      <c r="Y79" s="46">
        <f>'EJE 13'!E92</f>
        <v>6.0433657913883535E-3</v>
      </c>
      <c r="Z79" s="46">
        <f>'EJE 13'!D92</f>
        <v>0.1000967648614491</v>
      </c>
      <c r="AK79" s="46">
        <f>'EJE 6'!E93</f>
        <v>1.5873753944380804E-2</v>
      </c>
      <c r="AL79" s="46">
        <f>'EJE 6'!D93</f>
        <v>0.12302607206343592</v>
      </c>
    </row>
    <row r="80" spans="2:38" x14ac:dyDescent="0.3">
      <c r="B80" s="46">
        <f>'EJE 13'!E256</f>
        <v>4.8452389823566396E-3</v>
      </c>
      <c r="C80" s="46">
        <f>'EJE 13'!D256</f>
        <v>5.139231782644918E-2</v>
      </c>
      <c r="N80" s="93">
        <f>'EJE 13'!E201</f>
        <v>4.0089184227963233E-3</v>
      </c>
      <c r="O80" s="93">
        <f>'EJE 13'!D201</f>
        <v>8.0551728349758309E-2</v>
      </c>
      <c r="Y80" s="46">
        <f>'EJE 13'!E93</f>
        <v>4.3723717178743883E-3</v>
      </c>
      <c r="Z80" s="46">
        <f>'EJE 13'!D93</f>
        <v>0.10171007451710126</v>
      </c>
      <c r="AK80" s="46">
        <f>'EJE 6'!E94</f>
        <v>2.3927265733858562E-4</v>
      </c>
      <c r="AL80" s="46">
        <f>'EJE 6'!D94</f>
        <v>0.12465072970925088</v>
      </c>
    </row>
    <row r="81" spans="2:38" x14ac:dyDescent="0.3">
      <c r="B81" s="46">
        <f>'EJE 13'!E257</f>
        <v>2.4796550170132284E-3</v>
      </c>
      <c r="C81" s="46">
        <f>'EJE 13'!D257</f>
        <v>5.4095329029710051E-2</v>
      </c>
      <c r="N81" s="93">
        <f>'EJE 13'!E202</f>
        <v>2.3114335157039794E-3</v>
      </c>
      <c r="O81" s="93">
        <f>'EJE 13'!D202</f>
        <v>5.5035905202511982E-2</v>
      </c>
      <c r="Y81" s="46">
        <f>'EJE 13'!E94</f>
        <v>2.6461800378071785E-3</v>
      </c>
      <c r="Z81" s="46">
        <f>'EJE 13'!D94</f>
        <v>7.4657526980869429E-2</v>
      </c>
      <c r="AK81" s="46">
        <f>'EJE 6'!E95</f>
        <v>3.721439111956367E-4</v>
      </c>
      <c r="AL81" s="46">
        <f>'EJE 6'!D95</f>
        <v>7.0709538362995469E-2</v>
      </c>
    </row>
    <row r="82" spans="2:38" x14ac:dyDescent="0.3">
      <c r="B82" s="46">
        <f>'EJE 13'!E258</f>
        <v>3.0801449717496273E-3</v>
      </c>
      <c r="C82" s="46">
        <f>'EJE 13'!D258</f>
        <v>8.0375445525362174E-2</v>
      </c>
      <c r="N82" s="93">
        <f>'EJE 13'!E203</f>
        <v>2.3000085590422137E-3</v>
      </c>
      <c r="O82" s="93">
        <f>'EJE 13'!D203</f>
        <v>5.6837903196328407E-2</v>
      </c>
      <c r="Y82" s="46">
        <f>'EJE 13'!E95</f>
        <v>5.9141005674438031E-3</v>
      </c>
      <c r="Z82" s="46">
        <f>'EJE 13'!D95</f>
        <v>7.6270836636521608E-2</v>
      </c>
      <c r="AK82" s="46">
        <f>'EJE 6'!E96</f>
        <v>1.7947733059054088E-3</v>
      </c>
      <c r="AL82" s="46">
        <f>'EJE 6'!D96</f>
        <v>7.2334245381497672E-2</v>
      </c>
    </row>
    <row r="83" spans="2:38" x14ac:dyDescent="0.3">
      <c r="B83" s="46">
        <f>'EJE 13'!E259</f>
        <v>5.0840507868094853E-3</v>
      </c>
      <c r="C83" s="46">
        <f>'EJE 13'!D259</f>
        <v>8.307838566594189E-2</v>
      </c>
      <c r="N83" s="93">
        <f>'EJE 13'!E204</f>
        <v>1.8540617410347936E-3</v>
      </c>
      <c r="O83" s="93">
        <f>'EJE 13'!D204</f>
        <v>7.8749730355941891E-2</v>
      </c>
      <c r="Y83" s="46">
        <f>'EJE 13'!E96</f>
        <v>6.0433657913883535E-3</v>
      </c>
      <c r="Z83" s="46">
        <f>'EJE 13'!D96</f>
        <v>0.1000967648614491</v>
      </c>
      <c r="AK83" s="46">
        <f>'EJE 6'!E97</f>
        <v>1.5873753944380804E-2</v>
      </c>
      <c r="AL83" s="46">
        <f>'EJE 6'!D97</f>
        <v>0.12302607206343592</v>
      </c>
    </row>
    <row r="84" spans="2:38" x14ac:dyDescent="0.3">
      <c r="B84" s="46">
        <f>'EJE 13'!E260</f>
        <v>1.1809010974165072E-2</v>
      </c>
      <c r="C84" s="46">
        <f>'EJE 13'!D260</f>
        <v>6.245080801775351E-2</v>
      </c>
      <c r="N84" s="93">
        <f>'EJE 13'!E205</f>
        <v>4.0089184227963233E-3</v>
      </c>
      <c r="O84" s="93">
        <f>'EJE 13'!D205</f>
        <v>8.0551728349758309E-2</v>
      </c>
      <c r="Y84" s="46">
        <f>'EJE 13'!E97</f>
        <v>4.3723717178743883E-3</v>
      </c>
      <c r="Z84" s="46">
        <f>'EJE 13'!D97</f>
        <v>0.10171007451710126</v>
      </c>
      <c r="AK84" s="46">
        <f>'EJE 6'!E98</f>
        <v>2.3927265733858562E-4</v>
      </c>
      <c r="AL84" s="46">
        <f>'EJE 6'!D98</f>
        <v>0.12465072970925088</v>
      </c>
    </row>
    <row r="85" spans="2:38" x14ac:dyDescent="0.3">
      <c r="B85" s="46">
        <f>'EJE 13'!E261</f>
        <v>1.0406460224742684E-2</v>
      </c>
      <c r="C85" s="46">
        <f>'EJE 13'!D261</f>
        <v>6.6054822955434661E-2</v>
      </c>
      <c r="N85" s="93">
        <f>'EJE 13'!E206</f>
        <v>7.2372816093537653E-3</v>
      </c>
      <c r="O85" s="93">
        <f>'EJE 13'!D206</f>
        <v>6.21981138610627E-2</v>
      </c>
      <c r="Y85" s="46">
        <f>'EJE 13'!E98</f>
        <v>1.3291709834740576E-2</v>
      </c>
      <c r="Z85" s="46">
        <f>'EJE 13'!D98</f>
        <v>8.3339291284637532E-2</v>
      </c>
      <c r="AK85" s="46">
        <f>'EJE 6'!E99</f>
        <v>8.640437765141943E-4</v>
      </c>
      <c r="AL85" s="46">
        <f>'EJE 6'!D99</f>
        <v>0.10379837275066062</v>
      </c>
    </row>
    <row r="86" spans="2:38" x14ac:dyDescent="0.3">
      <c r="B86" s="46">
        <f>'EJE 13'!E262</f>
        <v>8.6999053851081563E-3</v>
      </c>
      <c r="C86" s="46">
        <f>'EJE 13'!D262</f>
        <v>0.15028527680833306</v>
      </c>
      <c r="N86" s="93">
        <f>'EJE 13'!E207</f>
        <v>8.6635226655464373E-3</v>
      </c>
      <c r="O86" s="93">
        <f>'EJE 13'!D207</f>
        <v>6.4600752586086843E-2</v>
      </c>
      <c r="Y86" s="46">
        <f>'EJE 13'!E99</f>
        <v>2.5900492885024107E-2</v>
      </c>
      <c r="Z86" s="46">
        <f>'EJE 13'!D99</f>
        <v>8.5490370825507089E-2</v>
      </c>
      <c r="AK86" s="46">
        <f>'EJE 6'!E100</f>
        <v>7.1362238110578378E-3</v>
      </c>
      <c r="AL86" s="46">
        <f>'EJE 6'!D100</f>
        <v>0.10596459940264299</v>
      </c>
    </row>
    <row r="87" spans="2:38" x14ac:dyDescent="0.3">
      <c r="B87" s="46">
        <f>'EJE 13'!E263</f>
        <v>1.4513903793635765E-2</v>
      </c>
      <c r="C87" s="46">
        <f>'EJE 13'!D263</f>
        <v>0.15388929174601423</v>
      </c>
      <c r="N87" s="93">
        <f>'EJE 13'!E208</f>
        <v>6.3263610262829818E-3</v>
      </c>
      <c r="O87" s="93">
        <f>'EJE 13'!D208</f>
        <v>0.15282834960386446</v>
      </c>
      <c r="Y87" s="46">
        <f>'EJE 13'!E100</f>
        <v>1.8870877125981903E-2</v>
      </c>
      <c r="Z87" s="46">
        <f>'EJE 13'!D100</f>
        <v>0.19700664054144895</v>
      </c>
      <c r="AK87" s="46">
        <f>'EJE 6'!E101</f>
        <v>2.7054340341943321E-2</v>
      </c>
      <c r="AL87" s="46">
        <f>'EJE 6'!D101</f>
        <v>0.20624299579030803</v>
      </c>
    </row>
    <row r="88" spans="2:38" x14ac:dyDescent="0.3">
      <c r="B88" s="46">
        <f>'EJE 13'!E264</f>
        <v>1.1809010974165072E-2</v>
      </c>
      <c r="C88" s="46">
        <f>'EJE 13'!D264</f>
        <v>6.245080801775351E-2</v>
      </c>
      <c r="N88" s="93">
        <f>'EJE 13'!E209</f>
        <v>1.1279574088244745E-2</v>
      </c>
      <c r="O88" s="93">
        <f>'EJE 13'!D209</f>
        <v>0.15523102622898524</v>
      </c>
      <c r="Y88" s="46">
        <f>'EJE 13'!E101</f>
        <v>2.3414218298340644E-2</v>
      </c>
      <c r="Z88" s="46">
        <f>'EJE 13'!D101</f>
        <v>0.19915772008231847</v>
      </c>
      <c r="AK88" s="46">
        <f>'EJE 6'!E102</f>
        <v>4.6447083630576872E-3</v>
      </c>
      <c r="AL88" s="46">
        <f>'EJE 6'!D102</f>
        <v>0.20840922244229038</v>
      </c>
    </row>
    <row r="89" spans="2:38" x14ac:dyDescent="0.3">
      <c r="B89" s="46">
        <f>'EJE 13'!E265</f>
        <v>1.0406460224742684E-2</v>
      </c>
      <c r="C89" s="46">
        <f>'EJE 13'!D265</f>
        <v>6.6054822955434661E-2</v>
      </c>
      <c r="N89" s="93">
        <f>'EJE 13'!E210</f>
        <v>7.2372816093537653E-3</v>
      </c>
      <c r="O89" s="93">
        <f>'EJE 13'!D210</f>
        <v>6.21981138610627E-2</v>
      </c>
      <c r="Y89" s="46">
        <f>'EJE 13'!E102</f>
        <v>1.3291709834740576E-2</v>
      </c>
      <c r="Z89" s="46">
        <f>'EJE 13'!D102</f>
        <v>8.3339291284637532E-2</v>
      </c>
      <c r="AK89" s="46">
        <f>'EJE 6'!E103</f>
        <v>8.640437765141943E-4</v>
      </c>
      <c r="AL89" s="46">
        <f>'EJE 6'!D103</f>
        <v>0.10379837275066062</v>
      </c>
    </row>
    <row r="90" spans="2:38" x14ac:dyDescent="0.3">
      <c r="B90" s="46">
        <f>'EJE 13'!E266</f>
        <v>8.6999053851081563E-3</v>
      </c>
      <c r="C90" s="46">
        <f>'EJE 13'!D266</f>
        <v>0.15028527680833306</v>
      </c>
      <c r="N90" s="93">
        <f>'EJE 13'!E211</f>
        <v>8.6635226655464373E-3</v>
      </c>
      <c r="O90" s="93">
        <f>'EJE 13'!D211</f>
        <v>6.4600752586086843E-2</v>
      </c>
      <c r="Y90" s="46">
        <f>'EJE 13'!E103</f>
        <v>2.5900492885024107E-2</v>
      </c>
      <c r="Z90" s="46">
        <f>'EJE 13'!D103</f>
        <v>8.5490370825507089E-2</v>
      </c>
      <c r="AK90" s="46">
        <f>'EJE 6'!E104</f>
        <v>7.1362238110578378E-3</v>
      </c>
      <c r="AL90" s="46">
        <f>'EJE 6'!D104</f>
        <v>0.10596459940264299</v>
      </c>
    </row>
    <row r="91" spans="2:38" x14ac:dyDescent="0.3">
      <c r="B91" s="46">
        <f>'EJE 13'!E267</f>
        <v>1.4513903793635765E-2</v>
      </c>
      <c r="C91" s="46">
        <f>'EJE 13'!D267</f>
        <v>0.15388929174601423</v>
      </c>
      <c r="N91" s="93">
        <f>'EJE 13'!E212</f>
        <v>6.3263610262829818E-3</v>
      </c>
      <c r="O91" s="93">
        <f>'EJE 13'!D212</f>
        <v>0.15282834960386446</v>
      </c>
      <c r="Y91" s="46">
        <f>'EJE 13'!E104</f>
        <v>1.8870877125981903E-2</v>
      </c>
      <c r="Z91" s="46">
        <f>'EJE 13'!D104</f>
        <v>0.19700664054144895</v>
      </c>
      <c r="AK91" s="46">
        <f>'EJE 6'!E105</f>
        <v>2.7054340341943321E-2</v>
      </c>
      <c r="AL91" s="46">
        <f>'EJE 6'!D105</f>
        <v>0.20624299579030803</v>
      </c>
    </row>
    <row r="92" spans="2:38" x14ac:dyDescent="0.3">
      <c r="B92" s="46">
        <f>'EJE 13'!E268</f>
        <v>5.5172447715815913E-3</v>
      </c>
      <c r="C92" s="46">
        <f>'EJE 13'!D268</f>
        <v>9.1876514094927364E-2</v>
      </c>
      <c r="N92" s="93">
        <f>'EJE 13'!E213</f>
        <v>1.1279574088244745E-2</v>
      </c>
      <c r="O92" s="93">
        <f>'EJE 13'!D213</f>
        <v>0.15523102622898524</v>
      </c>
      <c r="Y92" s="46">
        <f>'EJE 13'!E105</f>
        <v>2.3414218298340644E-2</v>
      </c>
      <c r="Z92" s="46">
        <f>'EJE 13'!D105</f>
        <v>0.19915772008231847</v>
      </c>
      <c r="AK92" s="46">
        <f>'EJE 6'!E106</f>
        <v>4.6447083630576872E-3</v>
      </c>
      <c r="AL92" s="46">
        <f>'EJE 6'!D106</f>
        <v>0.20840922244229038</v>
      </c>
    </row>
    <row r="93" spans="2:38" x14ac:dyDescent="0.3">
      <c r="B93" s="46">
        <f>'EJE 13'!E269</f>
        <v>1.728141416404114E-3</v>
      </c>
      <c r="C93" s="46">
        <f>'EJE 13'!D269</f>
        <v>9.5480529032608522E-2</v>
      </c>
      <c r="N93" s="93">
        <f>'EJE 13'!E214</f>
        <v>2.5382079199047771E-3</v>
      </c>
      <c r="O93" s="93">
        <f>'EJE 13'!D214</f>
        <v>9.5656319155748626E-2</v>
      </c>
      <c r="Y93" s="46">
        <f>'EJE 13'!E106</f>
        <v>1.5551845608905667E-3</v>
      </c>
      <c r="Z93" s="46">
        <f>'EJE 13'!D106</f>
        <v>0.1274533469727534</v>
      </c>
      <c r="AK93" s="46">
        <f>'EJE 6'!E107</f>
        <v>5.3443432661219792E-3</v>
      </c>
      <c r="AL93" s="46">
        <f>'EJE 6'!D107</f>
        <v>0.12886241742026408</v>
      </c>
    </row>
    <row r="94" spans="2:38" x14ac:dyDescent="0.3">
      <c r="B94" s="46">
        <f>'EJE 13'!E270</f>
        <v>2.4081391825246756E-3</v>
      </c>
      <c r="C94" s="46">
        <f>'EJE 13'!D270</f>
        <v>0.1208595707311592</v>
      </c>
      <c r="N94" s="93">
        <f>'EJE 13'!E215</f>
        <v>1.8464377795701153E-3</v>
      </c>
      <c r="O94" s="93">
        <f>'EJE 13'!D215</f>
        <v>9.8058995780869393E-2</v>
      </c>
      <c r="Y94" s="46">
        <f>'EJE 13'!E107</f>
        <v>6.3863687279142939E-3</v>
      </c>
      <c r="Z94" s="46">
        <f>'EJE 13'!D107</f>
        <v>0.12960442651362297</v>
      </c>
      <c r="AK94" s="46">
        <f>'EJE 6'!E108</f>
        <v>2.2627698305808337E-3</v>
      </c>
      <c r="AL94" s="46">
        <f>'EJE 6'!D108</f>
        <v>0.13102864407224649</v>
      </c>
    </row>
    <row r="95" spans="2:38" x14ac:dyDescent="0.3">
      <c r="B95" s="46">
        <f>'EJE 13'!E271</f>
        <v>5.8355643874185995E-3</v>
      </c>
      <c r="C95" s="46">
        <f>'EJE 13'!D271</f>
        <v>0.12446358566884035</v>
      </c>
      <c r="N95" s="93">
        <f>'EJE 13'!E216</f>
        <v>1.6272873368339954E-3</v>
      </c>
      <c r="O95" s="93">
        <f>'EJE 13'!D216</f>
        <v>0.11937014430917853</v>
      </c>
      <c r="Y95" s="46">
        <f>'EJE 13'!E108</f>
        <v>7.1343518521318925E-3</v>
      </c>
      <c r="Z95" s="46">
        <f>'EJE 13'!D108</f>
        <v>0.15289258485333307</v>
      </c>
      <c r="AK95" s="46">
        <f>'EJE 6'!E109</f>
        <v>2.0845953299307145E-2</v>
      </c>
      <c r="AL95" s="46">
        <f>'EJE 6'!D109</f>
        <v>0.18117895112070453</v>
      </c>
    </row>
    <row r="96" spans="2:38" x14ac:dyDescent="0.3">
      <c r="B96" s="46">
        <f>'EJE 13'!E272</f>
        <v>5.5172447715815913E-3</v>
      </c>
      <c r="C96" s="46">
        <f>'EJE 13'!D272</f>
        <v>9.1876514094927364E-2</v>
      </c>
      <c r="N96" s="93">
        <f>'EJE 13'!E217</f>
        <v>4.4624892022684225E-3</v>
      </c>
      <c r="O96" s="93">
        <f>'EJE 13'!D217</f>
        <v>0.12177278303420266</v>
      </c>
      <c r="Y96" s="46">
        <f>'EJE 13'!E109</f>
        <v>3.9001035574038993E-3</v>
      </c>
      <c r="Z96" s="46">
        <f>'EJE 13'!D109</f>
        <v>0.15504366439420261</v>
      </c>
      <c r="AK96" s="46">
        <f>'EJE 6'!E110</f>
        <v>2.2872386733683905E-4</v>
      </c>
      <c r="AL96" s="46">
        <f>'EJE 6'!D110</f>
        <v>0.18334517777268691</v>
      </c>
    </row>
    <row r="97" spans="2:38" x14ac:dyDescent="0.3">
      <c r="B97" s="46">
        <f>'EJE 13'!E273</f>
        <v>1.728141416404114E-3</v>
      </c>
      <c r="C97" s="46">
        <f>'EJE 13'!D273</f>
        <v>9.5480529032608522E-2</v>
      </c>
      <c r="N97" s="93">
        <f>'EJE 13'!E218</f>
        <v>2.5382079199047771E-3</v>
      </c>
      <c r="O97" s="93">
        <f>'EJE 13'!D218</f>
        <v>9.5656319155748626E-2</v>
      </c>
      <c r="Y97" s="46">
        <f>'EJE 13'!E110</f>
        <v>1.5551845608905667E-3</v>
      </c>
      <c r="Z97" s="46">
        <f>'EJE 13'!D110</f>
        <v>0.1274533469727534</v>
      </c>
      <c r="AK97" s="46">
        <f>'EJE 6'!E111</f>
        <v>5.3443432661219792E-3</v>
      </c>
      <c r="AL97" s="46">
        <f>'EJE 6'!D111</f>
        <v>0.12886241742026408</v>
      </c>
    </row>
    <row r="98" spans="2:38" x14ac:dyDescent="0.3">
      <c r="B98" s="46">
        <f>'EJE 13'!E274</f>
        <v>2.4081391825246756E-3</v>
      </c>
      <c r="C98" s="46">
        <f>'EJE 13'!D274</f>
        <v>0.1208595707311592</v>
      </c>
      <c r="N98" s="93">
        <f>'EJE 13'!E219</f>
        <v>1.8464377795701153E-3</v>
      </c>
      <c r="O98" s="93">
        <f>'EJE 13'!D219</f>
        <v>9.8058995780869393E-2</v>
      </c>
      <c r="Y98" s="46">
        <f>'EJE 13'!E111</f>
        <v>6.3863687279142939E-3</v>
      </c>
      <c r="Z98" s="46">
        <f>'EJE 13'!D111</f>
        <v>0.12960442651362297</v>
      </c>
      <c r="AK98" s="46">
        <f>'EJE 6'!E112</f>
        <v>2.2627698305808337E-3</v>
      </c>
      <c r="AL98" s="46">
        <f>'EJE 6'!D112</f>
        <v>0.13102864407224649</v>
      </c>
    </row>
    <row r="99" spans="2:38" x14ac:dyDescent="0.3">
      <c r="B99" s="46">
        <f>'EJE 13'!E275</f>
        <v>5.8355643874185995E-3</v>
      </c>
      <c r="C99" s="46">
        <f>'EJE 13'!D275</f>
        <v>0.12446358566884035</v>
      </c>
      <c r="N99" s="93">
        <f>'EJE 13'!E220</f>
        <v>1.6272873368339954E-3</v>
      </c>
      <c r="O99" s="93">
        <f>'EJE 13'!D220</f>
        <v>0.11937014430917853</v>
      </c>
      <c r="Y99" s="46">
        <f>'EJE 13'!E112</f>
        <v>7.1343518521318925E-3</v>
      </c>
      <c r="Z99" s="46">
        <f>'EJE 13'!D112</f>
        <v>0.15289258485333307</v>
      </c>
      <c r="AK99" s="46">
        <f>'EJE 6'!E113</f>
        <v>2.0845953299307145E-2</v>
      </c>
      <c r="AL99" s="46">
        <f>'EJE 6'!D113</f>
        <v>0.18117895112070453</v>
      </c>
    </row>
    <row r="100" spans="2:38" x14ac:dyDescent="0.3">
      <c r="B100" s="46">
        <f>'EJE 13'!E276</f>
        <v>1.1809010974165072E-2</v>
      </c>
      <c r="C100" s="46">
        <f>'EJE 13'!D276</f>
        <v>2.1966682811956482E-2</v>
      </c>
      <c r="N100" s="93">
        <f>'EJE 13'!E221</f>
        <v>4.4624892022684225E-3</v>
      </c>
      <c r="O100" s="93">
        <f>'EJE 13'!D221</f>
        <v>0.12177278303420266</v>
      </c>
      <c r="Y100" s="46">
        <f>'EJE 13'!E113</f>
        <v>3.9001035574038993E-3</v>
      </c>
      <c r="Z100" s="46">
        <f>'EJE 13'!D113</f>
        <v>0.15504366439420261</v>
      </c>
      <c r="AK100" s="46">
        <f>'EJE 6'!E114</f>
        <v>2.2872386733683905E-4</v>
      </c>
      <c r="AL100" s="46">
        <f>'EJE 6'!D114</f>
        <v>0.18334517777268691</v>
      </c>
    </row>
    <row r="101" spans="2:38" x14ac:dyDescent="0.3">
      <c r="B101" s="46">
        <f>'EJE 13'!E277</f>
        <v>1.1157973825351797E-2</v>
      </c>
      <c r="C101" s="46">
        <f>'EJE 13'!D277</f>
        <v>2.4669694015217347E-2</v>
      </c>
      <c r="N101" s="93">
        <f>'EJE 13'!E222</f>
        <v>7.2372816093537653E-3</v>
      </c>
      <c r="O101" s="93">
        <f>'EJE 13'!D222</f>
        <v>2.1577662007729429E-2</v>
      </c>
      <c r="Y101" s="46">
        <f>'EJE 13'!E114</f>
        <v>1.4382695895484115E-2</v>
      </c>
      <c r="Z101" s="46">
        <f>'EJE 13'!D114</f>
        <v>3.0543503778550671E-2</v>
      </c>
      <c r="AK101" s="46">
        <f>'EJE 6'!E115</f>
        <v>5.8362431314405369E-3</v>
      </c>
      <c r="AL101" s="46">
        <f>'EJE 6'!D115</f>
        <v>4.5645543066079215E-2</v>
      </c>
    </row>
    <row r="102" spans="2:38" x14ac:dyDescent="0.3">
      <c r="B102" s="46">
        <f>'EJE 13'!E278</f>
        <v>9.3718905764545099E-3</v>
      </c>
      <c r="C102" s="46">
        <f>'EJE 13'!D278</f>
        <v>0.15028527680833306</v>
      </c>
      <c r="N102" s="93">
        <f>'EJE 13'!E223</f>
        <v>9.1170934450185374E-3</v>
      </c>
      <c r="O102" s="93">
        <f>'EJE 13'!D223</f>
        <v>2.3379660001545854E-2</v>
      </c>
      <c r="Y102" s="46">
        <f>'EJE 13'!E115</f>
        <v>2.5900492885024107E-2</v>
      </c>
      <c r="Z102" s="46">
        <f>'EJE 13'!D115</f>
        <v>3.215681343420284E-2</v>
      </c>
      <c r="AK102" s="46">
        <f>'EJE 6'!E116</f>
        <v>7.1362238110578378E-3</v>
      </c>
      <c r="AL102" s="46">
        <f>'EJE 6'!D116</f>
        <v>4.7270200711894195E-2</v>
      </c>
    </row>
    <row r="103" spans="2:38" x14ac:dyDescent="0.3">
      <c r="B103" s="46">
        <f>'EJE 13'!E279</f>
        <v>1.4513903793635765E-2</v>
      </c>
      <c r="C103" s="46">
        <f>'EJE 13'!D279</f>
        <v>0.15388929174601423</v>
      </c>
      <c r="N103" s="93">
        <f>'EJE 13'!E224</f>
        <v>6.5531354304837796E-3</v>
      </c>
      <c r="O103" s="93">
        <f>'EJE 13'!D224</f>
        <v>0.15282834960386446</v>
      </c>
      <c r="Y103" s="46">
        <f>'EJE 13'!E116</f>
        <v>1.8870877125981903E-2</v>
      </c>
      <c r="Z103" s="46">
        <f>'EJE 13'!D116</f>
        <v>0.19700664054144895</v>
      </c>
      <c r="AK103" s="46">
        <f>'EJE 6'!E117</f>
        <v>2.7054340341943321E-2</v>
      </c>
      <c r="AL103" s="46">
        <f>'EJE 6'!D117</f>
        <v>0.20624299579030803</v>
      </c>
    </row>
    <row r="104" spans="2:38" x14ac:dyDescent="0.3">
      <c r="B104" s="46">
        <f>'EJE 11'!$E284</f>
        <v>7.5195565938847222E-4</v>
      </c>
      <c r="C104" s="46">
        <f>'EJE 11'!$D284</f>
        <v>3.9433603579009362E-3</v>
      </c>
      <c r="N104" s="93">
        <f>'EJE 13'!E225</f>
        <v>1.1279574088244745E-2</v>
      </c>
      <c r="O104" s="93">
        <f>'EJE 13'!D225</f>
        <v>0.15523102622898524</v>
      </c>
      <c r="Y104" s="46">
        <f>'EJE 13'!E117</f>
        <v>2.3886495874984204E-2</v>
      </c>
      <c r="Z104" s="46">
        <f>'EJE 13'!D117</f>
        <v>0.19915772008231847</v>
      </c>
      <c r="AK104" s="46">
        <f>'EJE 6'!E118</f>
        <v>5.1127266378155883E-3</v>
      </c>
      <c r="AL104" s="46">
        <f>'EJE 6'!D118</f>
        <v>0.20840922244229038</v>
      </c>
    </row>
    <row r="105" spans="2:38" s="92" customFormat="1" x14ac:dyDescent="0.3">
      <c r="B105" s="92">
        <f>'EJE 11'!$E285</f>
        <v>5.68385235608015E-4</v>
      </c>
      <c r="C105" s="92">
        <f>'EJE 11'!$D285</f>
        <v>6.8522039467374101E-3</v>
      </c>
      <c r="N105" s="92">
        <f>'EJE 11'!E176</f>
        <v>6.1832206400063176E-4</v>
      </c>
      <c r="O105" s="92">
        <f>'EJE 11'!D176</f>
        <v>7.2280828701152919E-2</v>
      </c>
      <c r="Y105" s="46">
        <f>'EJE 13'!E122</f>
        <v>3.373155679899175E-4</v>
      </c>
      <c r="Z105" s="46">
        <f>'EJE 13'!D122</f>
        <v>8.6968864423188255E-2</v>
      </c>
      <c r="AK105" s="46">
        <f>'EJE 6'!E123</f>
        <v>2.4680763440127953E-3</v>
      </c>
      <c r="AL105" s="46">
        <f>'EJE 6'!D123</f>
        <v>9.385359005823983E-2</v>
      </c>
    </row>
    <row r="106" spans="2:38" x14ac:dyDescent="0.3">
      <c r="B106" s="46">
        <f>'EJE 11'!$E286</f>
        <v>1.3537917210553355E-4</v>
      </c>
      <c r="C106" s="46">
        <f>'EJE 11'!$D286</f>
        <v>8.3934747287735712E-4</v>
      </c>
      <c r="N106" s="93">
        <f>'EJE 11'!E177</f>
        <v>1.394424867983859E-4</v>
      </c>
      <c r="O106" s="93">
        <f>'EJE 11'!D177</f>
        <v>7.4220057760377225E-2</v>
      </c>
      <c r="Y106" s="46">
        <f>'EJE 13'!E123</f>
        <v>2.9685050582650653E-3</v>
      </c>
      <c r="Z106" s="46">
        <f>'EJE 13'!D123</f>
        <v>8.8685024112463623E-2</v>
      </c>
      <c r="AK106" s="46">
        <f>'EJE 6'!E124</f>
        <v>1.9340193203199964E-3</v>
      </c>
      <c r="AL106" s="46">
        <f>'EJE 6'!D124</f>
        <v>9.5535178362239848E-2</v>
      </c>
    </row>
    <row r="107" spans="2:38" x14ac:dyDescent="0.3">
      <c r="B107" s="46">
        <f>'EJE 11'!$E287</f>
        <v>1.753092395227638E-4</v>
      </c>
      <c r="C107" s="46">
        <f>'EJE 11'!$D287</f>
        <v>8.3934747287735712E-4</v>
      </c>
      <c r="N107" s="93">
        <f>'EJE 11'!E178</f>
        <v>1.5406330808380442E-5</v>
      </c>
      <c r="O107" s="93">
        <f>'EJE 11'!D178</f>
        <v>1.6305539569916119E-2</v>
      </c>
      <c r="Y107" s="46">
        <f>'EJE 13'!E124</f>
        <v>1.8341763528670417E-4</v>
      </c>
      <c r="Z107" s="46">
        <f>'EJE 13'!D124</f>
        <v>2.1246198591304312E-2</v>
      </c>
      <c r="AK107" s="46">
        <f>'EJE 6'!E125</f>
        <v>7.8889166673919858E-4</v>
      </c>
      <c r="AL107" s="46">
        <f>'EJE 6'!D125</f>
        <v>2.1949232822399963E-2</v>
      </c>
    </row>
    <row r="108" spans="2:38" x14ac:dyDescent="0.3">
      <c r="B108" s="46">
        <f>'EJE 11'!$E288</f>
        <v>1.6772264793409547E-3</v>
      </c>
      <c r="C108" s="46">
        <f>'EJE 11'!$D288</f>
        <v>1.9286797148191791E-3</v>
      </c>
      <c r="N108" s="93">
        <f>'EJE 11'!E179</f>
        <v>9.4144770974249271E-5</v>
      </c>
      <c r="O108" s="93">
        <f>'EJE 11'!D179</f>
        <v>1.6305539569916119E-2</v>
      </c>
      <c r="Y108" s="46">
        <f>'EJE 13'!E125</f>
        <v>5.6502688141146719E-4</v>
      </c>
      <c r="Z108" s="46">
        <f>'EJE 13'!D125</f>
        <v>2.1246198591304312E-2</v>
      </c>
      <c r="AK108" s="46">
        <f>'EJE 6'!E126</f>
        <v>2.5779273215999953E-4</v>
      </c>
      <c r="AL108" s="46">
        <f>'EJE 6'!D126</f>
        <v>2.1949232822399963E-2</v>
      </c>
    </row>
    <row r="109" spans="2:38" x14ac:dyDescent="0.3">
      <c r="B109" s="46">
        <f>'EJE 11'!$E289</f>
        <v>2.0831639816586527E-3</v>
      </c>
      <c r="C109" s="46">
        <f>'EJE 11'!$D289</f>
        <v>1.9286797148191791E-3</v>
      </c>
      <c r="N109" s="93">
        <f>'EJE 11'!E180</f>
        <v>7.6590604991231747E-3</v>
      </c>
      <c r="O109" s="93">
        <f>'EJE 11'!D180</f>
        <v>4.2345649234381486E-2</v>
      </c>
      <c r="Y109" s="46">
        <f>'EJE 13'!E126</f>
        <v>1.0198007339298449E-2</v>
      </c>
      <c r="Z109" s="46">
        <f>'EJE 13'!D126</f>
        <v>3.7876035471304283E-2</v>
      </c>
      <c r="AK109" s="46">
        <f>'EJE 6'!E127</f>
        <v>9.0386206082047841E-3</v>
      </c>
      <c r="AL109" s="46">
        <f>'EJE 6'!D127</f>
        <v>3.7067191360639934E-2</v>
      </c>
    </row>
    <row r="110" spans="2:38" x14ac:dyDescent="0.3">
      <c r="B110" s="46">
        <f>'EJE 11'!$E290</f>
        <v>3.3878734795894091E-4</v>
      </c>
      <c r="C110" s="46">
        <f>'EJE 11'!$D290</f>
        <v>6.0270036458333234E-4</v>
      </c>
      <c r="N110" s="93">
        <f>'EJE 11'!E181</f>
        <v>1.0247227098446771E-2</v>
      </c>
      <c r="O110" s="93">
        <f>'EJE 11'!D181</f>
        <v>4.2345649234381486E-2</v>
      </c>
      <c r="Y110" s="46">
        <f>'EJE 13'!E127</f>
        <v>1.8018091995463108E-2</v>
      </c>
      <c r="Z110" s="46">
        <f>'EJE 13'!D127</f>
        <v>3.7876035471304283E-2</v>
      </c>
      <c r="AK110" s="46">
        <f>'EJE 6'!E128</f>
        <v>1.627862548439037E-2</v>
      </c>
      <c r="AL110" s="46">
        <f>'EJE 6'!D128</f>
        <v>3.7067191360639934E-2</v>
      </c>
    </row>
    <row r="111" spans="2:38" x14ac:dyDescent="0.3">
      <c r="B111" s="46">
        <f>'EJE 11'!$E291</f>
        <v>1.2203217734847792E-3</v>
      </c>
      <c r="C111" s="46">
        <f>'EJE 11'!$D291</f>
        <v>6.0270036458333234E-4</v>
      </c>
      <c r="N111" s="93">
        <f>'EJE 11'!E182</f>
        <v>1.6417698563314976E-3</v>
      </c>
      <c r="O111" s="93">
        <f>'EJE 11'!D182</f>
        <v>1.8440634361949655E-2</v>
      </c>
      <c r="Y111" s="46">
        <f>'EJE 13'!E128</f>
        <v>3.586337838269265E-3</v>
      </c>
      <c r="Z111" s="46">
        <f>'EJE 13'!D128</f>
        <v>8.7980634573912881E-3</v>
      </c>
      <c r="AK111" s="46">
        <f>'EJE 6'!E129</f>
        <v>4.550146446438392E-3</v>
      </c>
      <c r="AL111" s="46">
        <f>'EJE 6'!D129</f>
        <v>1.817293511231997E-2</v>
      </c>
    </row>
    <row r="112" spans="2:38" x14ac:dyDescent="0.3">
      <c r="B112" s="46">
        <f>'EJE 11'!$E292</f>
        <v>8.8733483149400585E-4</v>
      </c>
      <c r="C112" s="46">
        <f>'EJE 11'!$D292</f>
        <v>4.782707830778294E-3</v>
      </c>
      <c r="N112" s="93">
        <f>'EJE 11'!E183</f>
        <v>2.3006345558752913E-3</v>
      </c>
      <c r="O112" s="93">
        <f>'EJE 11'!D183</f>
        <v>1.8440634361949655E-2</v>
      </c>
      <c r="Y112" s="46">
        <f>'EJE 13'!E129</f>
        <v>7.0070263598403576E-3</v>
      </c>
      <c r="Z112" s="46">
        <f>'EJE 13'!D129</f>
        <v>8.7980634573912881E-3</v>
      </c>
      <c r="AK112" s="46">
        <f>'EJE 6'!E130</f>
        <v>4.704495003135991E-3</v>
      </c>
      <c r="AL112" s="46">
        <f>'EJE 6'!D130</f>
        <v>1.817293511231997E-2</v>
      </c>
    </row>
    <row r="113" spans="2:38" x14ac:dyDescent="0.3">
      <c r="B113" s="46">
        <f>'EJE 11'!$E293</f>
        <v>7.4369447513077862E-4</v>
      </c>
      <c r="C113" s="46">
        <f>'EJE 11'!$D293</f>
        <v>7.6915514196147661E-3</v>
      </c>
      <c r="N113" s="93">
        <f>'EJE 11'!E184</f>
        <v>6.3372839480901227E-4</v>
      </c>
      <c r="O113" s="93">
        <f>'EJE 11'!D184</f>
        <v>8.8586368271069041E-2</v>
      </c>
      <c r="Y113" s="46">
        <f>'EJE 13'!E130</f>
        <v>5.2072378710354874E-4</v>
      </c>
      <c r="Z113" s="46">
        <f>'EJE 13'!D130</f>
        <v>0.10821503052869545</v>
      </c>
      <c r="AK113" s="46">
        <f>'EJE 6'!E131</f>
        <v>3.2569680107519942E-3</v>
      </c>
      <c r="AL113" s="46">
        <f>'EJE 6'!D131</f>
        <v>0.11580280494847979</v>
      </c>
    </row>
    <row r="114" spans="2:38" x14ac:dyDescent="0.3">
      <c r="B114" s="46">
        <f>'EJE 11'!$E294</f>
        <v>1.052740347555969E-3</v>
      </c>
      <c r="C114" s="46">
        <f>'EJE 11'!$D294</f>
        <v>5.5207122106918144E-3</v>
      </c>
      <c r="N114" s="93">
        <f>'EJE 11'!E185</f>
        <v>4.5297715824136623E-5</v>
      </c>
      <c r="O114" s="93">
        <f>'EJE 11'!D185</f>
        <v>9.0525597330293348E-2</v>
      </c>
      <c r="Y114" s="46">
        <f>'EJE 13'!E131</f>
        <v>3.5335319396765327E-3</v>
      </c>
      <c r="Z114" s="46">
        <f>'EJE 13'!D131</f>
        <v>0.10993122270376794</v>
      </c>
      <c r="AK114" s="46">
        <f>'EJE 6'!E132</f>
        <v>2.1918120524799961E-3</v>
      </c>
      <c r="AL114" s="46">
        <f>'EJE 6'!D132</f>
        <v>0.11748439325247981</v>
      </c>
    </row>
    <row r="115" spans="2:38" x14ac:dyDescent="0.3">
      <c r="B115" s="46">
        <f>'EJE 11'!$E295</f>
        <v>7.9574054205727479E-4</v>
      </c>
      <c r="C115" s="46">
        <f>'EJE 11'!$D295</f>
        <v>9.5930932350628776E-3</v>
      </c>
      <c r="N115" s="93">
        <f>'EJE 11'!E186</f>
        <v>8.6565088960088453E-4</v>
      </c>
      <c r="O115" s="93">
        <f>'EJE 11'!D186</f>
        <v>0.10119315606981115</v>
      </c>
      <c r="Y115" s="46">
        <f>'EJE 13'!E132</f>
        <v>4.7223991195126993E-4</v>
      </c>
      <c r="Z115" s="46">
        <f>'EJE 13'!D132</f>
        <v>0.12175637770666646</v>
      </c>
      <c r="AK115" s="46">
        <f>'EJE 6'!E133</f>
        <v>3.4553063077887936E-3</v>
      </c>
      <c r="AL115" s="46">
        <f>'EJE 6'!D133</f>
        <v>0.13139501532223977</v>
      </c>
    </row>
    <row r="116" spans="2:38" x14ac:dyDescent="0.3">
      <c r="B116" s="46">
        <f>'EJE 11'!$E296</f>
        <v>1.1189510422229126E-3</v>
      </c>
      <c r="C116" s="46">
        <f>'EJE 11'!$D296</f>
        <v>6.0749575475628828E-3</v>
      </c>
      <c r="N116" s="93">
        <f>'EJE 11'!E187</f>
        <v>1.9522012802763568E-4</v>
      </c>
      <c r="O116" s="93">
        <f>'EJE 11'!D187</f>
        <v>0.10390807675272519</v>
      </c>
      <c r="Y116" s="46">
        <f>'EJE 13'!E133</f>
        <v>4.155912731274935E-3</v>
      </c>
      <c r="Z116" s="46">
        <f>'EJE 13'!D133</f>
        <v>0.12415905974608675</v>
      </c>
      <c r="AK116" s="46">
        <f>'EJE 6'!E134</f>
        <v>2.707627048447995E-3</v>
      </c>
      <c r="AL116" s="46">
        <f>'EJE 6'!D134</f>
        <v>0.13374923894783977</v>
      </c>
    </row>
    <row r="117" spans="2:38" x14ac:dyDescent="0.3">
      <c r="B117" s="46">
        <f>'EJE 11'!$E297</f>
        <v>9.6255827817209394E-4</v>
      </c>
      <c r="C117" s="46">
        <f>'EJE 11'!$D297</f>
        <v>9.5655698541666501E-3</v>
      </c>
      <c r="N117" s="93">
        <f>'EJE 11'!E188</f>
        <v>7.6663789911395768E-4</v>
      </c>
      <c r="O117" s="93">
        <f>'EJE 11'!D188</f>
        <v>0.11282587831226397</v>
      </c>
      <c r="Y117" s="46">
        <f>'EJE 13'!E134</f>
        <v>6.9823748187355472E-4</v>
      </c>
      <c r="Z117" s="46">
        <f>'EJE 13'!D134</f>
        <v>0.1383565225681157</v>
      </c>
      <c r="AK117" s="46">
        <f>'EJE 6'!E135</f>
        <v>4.2239188534271927E-3</v>
      </c>
      <c r="AL117" s="46">
        <f>'EJE 6'!D135</f>
        <v>0.14774306623999975</v>
      </c>
    </row>
    <row r="118" spans="2:38" x14ac:dyDescent="0.3">
      <c r="B118" s="46">
        <f>'EJE 11'!$E298</f>
        <v>1.6713594020398195E-3</v>
      </c>
      <c r="C118" s="46">
        <f>'EJE 11'!$D298</f>
        <v>8.4890741470125639E-4</v>
      </c>
      <c r="N118" s="93">
        <f>'EJE 11'!E189</f>
        <v>1.6696118049787032E-5</v>
      </c>
      <c r="O118" s="93">
        <f>'EJE 11'!D189</f>
        <v>0.11515295318333313</v>
      </c>
      <c r="Y118" s="46">
        <f>'EJE 13'!E135</f>
        <v>4.4662509634110399E-3</v>
      </c>
      <c r="Z118" s="46">
        <f>'EJE 13'!D135</f>
        <v>0.14041595967536208</v>
      </c>
      <c r="AK118" s="46">
        <f>'EJE 6'!E136</f>
        <v>2.7332915558399948E-3</v>
      </c>
      <c r="AL118" s="46">
        <f>'EJE 6'!D136</f>
        <v>0.14976097220479975</v>
      </c>
    </row>
    <row r="119" spans="2:38" x14ac:dyDescent="0.3">
      <c r="B119" s="46">
        <f>'EJE 11'!$E299</f>
        <v>3.4279793168844625E-3</v>
      </c>
      <c r="C119" s="46">
        <f>'EJE 11'!$D299</f>
        <v>3.4668666446540822E-3</v>
      </c>
      <c r="N119" s="93">
        <f>'EJE 11'!E190</f>
        <v>1.0166193548152085E-2</v>
      </c>
      <c r="O119" s="93">
        <f>'EJE 11'!D190</f>
        <v>5.7688389588050216E-3</v>
      </c>
      <c r="Y119" s="46">
        <f>'EJE 13'!E136</f>
        <v>1.4580783928418372E-2</v>
      </c>
      <c r="Z119" s="46">
        <f>'EJE 13'!D136</f>
        <v>2.5245492586666626E-2</v>
      </c>
      <c r="AK119" s="46">
        <f>'EJE 6'!E137</f>
        <v>1.0432798707302382E-2</v>
      </c>
      <c r="AL119" s="46">
        <f>'EJE 6'!D137</f>
        <v>3.2574163147519944E-2</v>
      </c>
    </row>
    <row r="120" spans="2:38" x14ac:dyDescent="0.3">
      <c r="B120" s="46">
        <f>'EJE 11'!$E300</f>
        <v>3.0248783767330154E-3</v>
      </c>
      <c r="C120" s="46">
        <f>'EJE 11'!$D300</f>
        <v>6.2491566487814362E-3</v>
      </c>
      <c r="N120" s="93">
        <f>'EJE 11'!E191</f>
        <v>1.4220618729942092E-2</v>
      </c>
      <c r="O120" s="93">
        <f>'EJE 11'!D191</f>
        <v>7.5141348325995696E-3</v>
      </c>
      <c r="Y120" s="46">
        <f>'EJE 13'!E137</f>
        <v>2.2553674241209791E-2</v>
      </c>
      <c r="Z120" s="46">
        <f>'EJE 13'!D137</f>
        <v>2.6790062295652128E-2</v>
      </c>
      <c r="AK120" s="46">
        <f>'EJE 6'!E138</f>
        <v>2.1049458002943961E-2</v>
      </c>
      <c r="AL120" s="46">
        <f>'EJE 6'!D138</f>
        <v>3.4087583655039944E-2</v>
      </c>
    </row>
    <row r="121" spans="2:38" x14ac:dyDescent="0.3">
      <c r="B121" s="46">
        <f>'EJE 11'!$E301</f>
        <v>2.4048834683779276E-3</v>
      </c>
      <c r="C121" s="46">
        <f>'EJE 11'!$D301</f>
        <v>8.8671158787342625E-3</v>
      </c>
      <c r="N121" s="93">
        <f>'EJE 11'!E192</f>
        <v>1.1279176495902699E-2</v>
      </c>
      <c r="O121" s="93">
        <f>'EJE 11'!D192</f>
        <v>0.12433666503867905</v>
      </c>
      <c r="Y121" s="46">
        <f>'EJE 13'!E138</f>
        <v>1.3973629088678823E-2</v>
      </c>
      <c r="Z121" s="46">
        <f>'EJE 13'!D138</f>
        <v>0.13129843088927515</v>
      </c>
      <c r="AK121" s="46">
        <f>'EJE 6'!E139</f>
        <v>1.4875337848012773E-2</v>
      </c>
      <c r="AL121" s="46">
        <f>'EJE 6'!D139</f>
        <v>0.13636229537087977</v>
      </c>
    </row>
    <row r="122" spans="2:38" x14ac:dyDescent="0.3">
      <c r="B122" s="46">
        <f>'EJE 11'!$E302</f>
        <v>1.6713594020398195E-3</v>
      </c>
      <c r="C122" s="46">
        <f>'EJE 11'!$D302</f>
        <v>8.4890741470125639E-4</v>
      </c>
      <c r="N122" s="93">
        <f>'EJE 11'!E193</f>
        <v>1.4471616499198977E-2</v>
      </c>
      <c r="O122" s="93">
        <f>'EJE 11'!D193</f>
        <v>0.12608196091247359</v>
      </c>
      <c r="Y122" s="46">
        <f>'EJE 13'!E139</f>
        <v>2.7896994645494597E-2</v>
      </c>
      <c r="Z122" s="46">
        <f>'EJE 13'!D139</f>
        <v>0.13284300059826065</v>
      </c>
      <c r="AK122" s="46">
        <f>'EJE 6'!E140</f>
        <v>2.4530692779519955E-2</v>
      </c>
      <c r="AL122" s="46">
        <f>'EJE 6'!D140</f>
        <v>0.13787571587839978</v>
      </c>
    </row>
    <row r="123" spans="2:38" x14ac:dyDescent="0.3">
      <c r="B123" s="46">
        <f>'EJE 11'!$E303</f>
        <v>3.4279793168844625E-3</v>
      </c>
      <c r="C123" s="46">
        <f>'EJE 11'!$D303</f>
        <v>3.4668666446540822E-3</v>
      </c>
      <c r="N123" s="93">
        <f>'EJE 11'!E194</f>
        <v>1.0166193548152085E-2</v>
      </c>
      <c r="O123" s="93">
        <f>'EJE 11'!D194</f>
        <v>5.7688389588050216E-3</v>
      </c>
      <c r="Y123" s="46">
        <f>'EJE 13'!E140</f>
        <v>1.4580783928418372E-2</v>
      </c>
      <c r="Z123" s="46">
        <f>'EJE 13'!D140</f>
        <v>2.5245492586666626E-2</v>
      </c>
      <c r="AK123" s="46">
        <f>'EJE 6'!E141</f>
        <v>1.0432798707302382E-2</v>
      </c>
      <c r="AL123" s="46">
        <f>'EJE 6'!D141</f>
        <v>3.2574163147519944E-2</v>
      </c>
    </row>
    <row r="124" spans="2:38" x14ac:dyDescent="0.3">
      <c r="B124" s="46">
        <f>'EJE 11'!$E304</f>
        <v>3.0248783767330154E-3</v>
      </c>
      <c r="C124" s="46">
        <f>'EJE 11'!$D304</f>
        <v>6.2491566487814362E-3</v>
      </c>
      <c r="N124" s="93">
        <f>'EJE 11'!E195</f>
        <v>1.4220618729942092E-2</v>
      </c>
      <c r="O124" s="93">
        <f>'EJE 11'!D195</f>
        <v>7.5141348325995696E-3</v>
      </c>
      <c r="Y124" s="46">
        <f>'EJE 13'!E141</f>
        <v>2.2553674241209791E-2</v>
      </c>
      <c r="Z124" s="46">
        <f>'EJE 13'!D141</f>
        <v>2.6790062295652128E-2</v>
      </c>
      <c r="AK124" s="46">
        <f>'EJE 6'!E142</f>
        <v>2.1049458002943961E-2</v>
      </c>
      <c r="AL124" s="46">
        <f>'EJE 6'!D142</f>
        <v>3.4087583655039944E-2</v>
      </c>
    </row>
    <row r="125" spans="2:38" x14ac:dyDescent="0.3">
      <c r="B125" s="46">
        <f>'EJE 11'!$E305</f>
        <v>2.4048834683779276E-3</v>
      </c>
      <c r="C125" s="46">
        <f>'EJE 11'!$D305</f>
        <v>8.8671158787342625E-3</v>
      </c>
      <c r="N125" s="93">
        <f>'EJE 11'!E196</f>
        <v>1.1279176495902699E-2</v>
      </c>
      <c r="O125" s="93">
        <f>'EJE 11'!D196</f>
        <v>0.12433666503867905</v>
      </c>
      <c r="Y125" s="46">
        <f>'EJE 13'!E142</f>
        <v>1.3973629088678823E-2</v>
      </c>
      <c r="Z125" s="46">
        <f>'EJE 13'!D142</f>
        <v>0.13129843088927515</v>
      </c>
      <c r="AK125" s="46">
        <f>'EJE 6'!E143</f>
        <v>1.4875337848012773E-2</v>
      </c>
      <c r="AL125" s="46">
        <f>'EJE 6'!D143</f>
        <v>0.13636229537087977</v>
      </c>
    </row>
    <row r="126" spans="2:38" x14ac:dyDescent="0.3">
      <c r="B126" s="46">
        <f>'EJE 11'!$E306</f>
        <v>2.0245659410105381E-4</v>
      </c>
      <c r="C126" s="46">
        <f>'EJE 11'!$D306</f>
        <v>2.7052707954009388E-3</v>
      </c>
      <c r="N126" s="93">
        <f>'EJE 11'!E197</f>
        <v>1.4471616499198977E-2</v>
      </c>
      <c r="O126" s="93">
        <f>'EJE 11'!D197</f>
        <v>0.12608196091247359</v>
      </c>
      <c r="Y126" s="46">
        <f>'EJE 13'!E143</f>
        <v>2.7896994645494597E-2</v>
      </c>
      <c r="Z126" s="46">
        <f>'EJE 13'!D143</f>
        <v>0.13284300059826065</v>
      </c>
      <c r="AK126" s="46">
        <f>'EJE 6'!E144</f>
        <v>2.4530692779519955E-2</v>
      </c>
      <c r="AL126" s="46">
        <f>'EJE 6'!D144</f>
        <v>0.13787571587839978</v>
      </c>
    </row>
    <row r="127" spans="2:38" x14ac:dyDescent="0.3">
      <c r="B127" s="46">
        <f>'EJE 11'!$E307</f>
        <v>2.2199978010289307E-3</v>
      </c>
      <c r="C127" s="46">
        <f>'EJE 11'!$D307</f>
        <v>5.3232300253537651E-3</v>
      </c>
      <c r="N127" s="93">
        <f>'EJE 11'!E198</f>
        <v>1.7419885877734236E-3</v>
      </c>
      <c r="O127" s="93">
        <f>'EJE 11'!D198</f>
        <v>3.923585155660371E-2</v>
      </c>
      <c r="Y127" s="46">
        <f>'EJE 13'!E144</f>
        <v>5.3244503934467453E-3</v>
      </c>
      <c r="Z127" s="46">
        <f>'EJE 13'!D144</f>
        <v>6.5954679394782487E-2</v>
      </c>
      <c r="AK127" s="46">
        <f>'EJE 6'!E145</f>
        <v>4.1489366023167917E-3</v>
      </c>
      <c r="AL127" s="46">
        <f>'EJE 6'!D145</f>
        <v>5.9026107549439905E-2</v>
      </c>
    </row>
    <row r="128" spans="2:38" x14ac:dyDescent="0.3">
      <c r="B128" s="46">
        <f>'EJE 11'!$E308</f>
        <v>1.1510623805921422E-3</v>
      </c>
      <c r="C128" s="46">
        <f>'EJE 11'!$D308</f>
        <v>4.3927932680817537E-3</v>
      </c>
      <c r="N128" s="93">
        <f>'EJE 11'!E199</f>
        <v>3.0953891703420166E-3</v>
      </c>
      <c r="O128" s="93">
        <f>'EJE 11'!D199</f>
        <v>4.0981147430398254E-2</v>
      </c>
      <c r="Y128" s="46">
        <f>'EJE 13'!E145</f>
        <v>7.1381842345725564E-3</v>
      </c>
      <c r="Z128" s="46">
        <f>'EJE 13'!D145</f>
        <v>6.7499249103767991E-2</v>
      </c>
      <c r="AK128" s="46">
        <f>'EJE 6'!E146</f>
        <v>4.8456741815295912E-3</v>
      </c>
      <c r="AL128" s="46">
        <f>'EJE 6'!D146</f>
        <v>6.0539545989119897E-2</v>
      </c>
    </row>
    <row r="129" spans="2:38" x14ac:dyDescent="0.3">
      <c r="B129" s="46">
        <f>'EJE 11'!$E309</f>
        <v>1.1969019525223962E-3</v>
      </c>
      <c r="C129" s="46">
        <f>'EJE 11'!$D309</f>
        <v>7.0107524980345792E-3</v>
      </c>
      <c r="N129" s="93">
        <f>'EJE 11'!E200</f>
        <v>2.8549683029745606E-3</v>
      </c>
      <c r="O129" s="93">
        <f>'EJE 11'!D200</f>
        <v>9.0869652440880341E-2</v>
      </c>
      <c r="Y129" s="46">
        <f>'EJE 13'!E146</f>
        <v>4.7172861375341232E-3</v>
      </c>
      <c r="Z129" s="46">
        <f>'EJE 13'!D146</f>
        <v>9.0589276566956353E-2</v>
      </c>
      <c r="AK129" s="46">
        <f>'EJE 6'!E147</f>
        <v>8.5914757430271826E-3</v>
      </c>
      <c r="AL129" s="46">
        <f>'EJE 6'!D147</f>
        <v>0.10991033303679981</v>
      </c>
    </row>
    <row r="130" spans="2:38" x14ac:dyDescent="0.3">
      <c r="B130" s="46">
        <f>'EJE 11'!$E310</f>
        <v>2.0245659410105381E-4</v>
      </c>
      <c r="C130" s="46">
        <f>'EJE 11'!$D310</f>
        <v>2.7052707954009388E-3</v>
      </c>
      <c r="N130" s="93">
        <f>'EJE 11'!E201</f>
        <v>3.3463837070494252E-3</v>
      </c>
      <c r="O130" s="93">
        <f>'EJE 11'!D201</f>
        <v>9.26149483146749E-2</v>
      </c>
      <c r="Y130" s="46">
        <f>'EJE 13'!E147</f>
        <v>1.2481495222684286E-2</v>
      </c>
      <c r="Z130" s="46">
        <f>'EJE 13'!D147</f>
        <v>9.2133846275941872E-2</v>
      </c>
      <c r="AK130" s="46">
        <f>'EJE 6'!E148</f>
        <v>8.3269118272511836E-3</v>
      </c>
      <c r="AL130" s="46">
        <f>'EJE 6'!D148</f>
        <v>0.11142377147647982</v>
      </c>
    </row>
    <row r="131" spans="2:38" x14ac:dyDescent="0.3">
      <c r="B131" s="46">
        <f>'EJE 11'!$E311</f>
        <v>2.2199978010289307E-3</v>
      </c>
      <c r="C131" s="46">
        <f>'EJE 11'!$D311</f>
        <v>5.3232300253537651E-3</v>
      </c>
      <c r="N131" s="93">
        <f>'EJE 11'!E202</f>
        <v>1.7419885877734236E-3</v>
      </c>
      <c r="O131" s="93">
        <f>'EJE 11'!D202</f>
        <v>3.923585155660371E-2</v>
      </c>
      <c r="Y131" s="46">
        <f>'EJE 13'!E148</f>
        <v>5.3244503934467453E-3</v>
      </c>
      <c r="Z131" s="46">
        <f>'EJE 13'!D148</f>
        <v>6.5954679394782487E-2</v>
      </c>
      <c r="AK131" s="46">
        <f>'EJE 6'!E149</f>
        <v>4.1489366023167917E-3</v>
      </c>
      <c r="AL131" s="46">
        <f>'EJE 6'!D149</f>
        <v>5.9026107549439905E-2</v>
      </c>
    </row>
    <row r="132" spans="2:38" x14ac:dyDescent="0.3">
      <c r="B132" s="46">
        <f>'EJE 11'!$E312</f>
        <v>1.1510623805921422E-3</v>
      </c>
      <c r="C132" s="46">
        <f>'EJE 11'!$D312</f>
        <v>4.3927932680817537E-3</v>
      </c>
      <c r="N132" s="93">
        <f>'EJE 11'!E203</f>
        <v>3.0953891703420166E-3</v>
      </c>
      <c r="O132" s="93">
        <f>'EJE 11'!D203</f>
        <v>4.0981147430398254E-2</v>
      </c>
      <c r="Y132" s="46">
        <f>'EJE 13'!E149</f>
        <v>7.1381842345725564E-3</v>
      </c>
      <c r="Z132" s="46">
        <f>'EJE 13'!D149</f>
        <v>6.7499249103767991E-2</v>
      </c>
      <c r="AK132" s="46">
        <f>'EJE 6'!E150</f>
        <v>4.8456741815295912E-3</v>
      </c>
      <c r="AL132" s="46">
        <f>'EJE 6'!D150</f>
        <v>6.0539545989119897E-2</v>
      </c>
    </row>
    <row r="133" spans="2:38" x14ac:dyDescent="0.3">
      <c r="B133" s="46">
        <f>'EJE 11'!$E313</f>
        <v>1.1969019525223962E-3</v>
      </c>
      <c r="C133" s="46">
        <f>'EJE 11'!$D313</f>
        <v>7.0107524980345792E-3</v>
      </c>
      <c r="N133" s="93">
        <f>'EJE 11'!E204</f>
        <v>2.8549683029745606E-3</v>
      </c>
      <c r="O133" s="93">
        <f>'EJE 11'!D204</f>
        <v>9.0869652440880341E-2</v>
      </c>
      <c r="Y133" s="46">
        <f>'EJE 13'!E150</f>
        <v>4.7172861375341232E-3</v>
      </c>
      <c r="Z133" s="46">
        <f>'EJE 13'!D150</f>
        <v>9.0589276566956353E-2</v>
      </c>
      <c r="AK133" s="46">
        <f>'EJE 6'!E151</f>
        <v>8.5914757430271826E-3</v>
      </c>
      <c r="AL133" s="46">
        <f>'EJE 6'!D151</f>
        <v>0.10991033303679981</v>
      </c>
    </row>
    <row r="134" spans="2:38" x14ac:dyDescent="0.3">
      <c r="B134" s="46">
        <f>'EJE 11'!$E314</f>
        <v>1.3103947443237982E-3</v>
      </c>
      <c r="C134" s="46">
        <f>'EJE 11'!$D314</f>
        <v>2.8712591401336431E-3</v>
      </c>
      <c r="N134" s="93">
        <f>'EJE 11'!E205</f>
        <v>3.3463837070494252E-3</v>
      </c>
      <c r="O134" s="93">
        <f>'EJE 11'!D205</f>
        <v>9.26149483146749E-2</v>
      </c>
      <c r="Y134" s="46">
        <f>'EJE 13'!E151</f>
        <v>1.2481495222684286E-2</v>
      </c>
      <c r="Z134" s="46">
        <f>'EJE 13'!D151</f>
        <v>9.2133846275941872E-2</v>
      </c>
      <c r="AK134" s="46">
        <f>'EJE 6'!E152</f>
        <v>8.3269118272511836E-3</v>
      </c>
      <c r="AL134" s="46">
        <f>'EJE 6'!D152</f>
        <v>0.11142377147647982</v>
      </c>
    </row>
    <row r="135" spans="2:38" x14ac:dyDescent="0.3">
      <c r="B135" s="46">
        <f>'EJE 11'!$E315</f>
        <v>3.7738035209866033E-3</v>
      </c>
      <c r="C135" s="46">
        <f>'EJE 11'!$D315</f>
        <v>6.3618714467374091E-3</v>
      </c>
      <c r="N135" s="93">
        <f>'EJE 11'!E206</f>
        <v>9.9652905981435173E-3</v>
      </c>
      <c r="O135" s="93">
        <f>'EJE 11'!D206</f>
        <v>4.3758629194968479E-2</v>
      </c>
      <c r="Y135" s="46">
        <f>'EJE 13'!E152</f>
        <v>1.486539717571936E-2</v>
      </c>
      <c r="Z135" s="46">
        <f>'EJE 13'!D152</f>
        <v>7.2582334262028855E-2</v>
      </c>
      <c r="AK135" s="46">
        <f>'EJE 6'!E153</f>
        <v>8.9034867195903842E-3</v>
      </c>
      <c r="AL135" s="46">
        <f>'EJE 6'!D153</f>
        <v>8.2679469400959868E-2</v>
      </c>
    </row>
    <row r="136" spans="2:38" x14ac:dyDescent="0.3">
      <c r="B136" s="46">
        <f>'EJE 11'!$E316</f>
        <v>3.3858430344490369E-3</v>
      </c>
      <c r="C136" s="46">
        <f>'EJE 11'!$D316</f>
        <v>8.2715083742138217E-3</v>
      </c>
      <c r="N136" s="93">
        <f>'EJE 11'!E207</f>
        <v>1.4272934310681251E-2</v>
      </c>
      <c r="O136" s="93">
        <f>'EJE 11'!D207</f>
        <v>4.608570406603766E-2</v>
      </c>
      <c r="Y136" s="46">
        <f>'EJE 13'!E153</f>
        <v>2.1098093959084189E-2</v>
      </c>
      <c r="Z136" s="46">
        <f>'EJE 13'!D153</f>
        <v>7.4641771369275245E-2</v>
      </c>
      <c r="AK136" s="46">
        <f>'EJE 6'!E154</f>
        <v>2.0211458040115163E-2</v>
      </c>
      <c r="AL136" s="46">
        <f>'EJE 6'!D154</f>
        <v>8.4697375365759858E-2</v>
      </c>
    </row>
    <row r="137" spans="2:38" x14ac:dyDescent="0.3">
      <c r="B137" s="46">
        <f>'EJE 11'!$E317</f>
        <v>2.0590592642757864E-3</v>
      </c>
      <c r="C137" s="46">
        <f>'EJE 11'!$D317</f>
        <v>1.1762120680817589E-2</v>
      </c>
      <c r="N137" s="93">
        <f>'EJE 11'!E208</f>
        <v>1.148007944591127E-2</v>
      </c>
      <c r="O137" s="93">
        <f>'EJE 11'!D208</f>
        <v>0.16232645527484249</v>
      </c>
      <c r="Y137" s="46">
        <f>'EJE 13'!E154</f>
        <v>1.3689015841377839E-2</v>
      </c>
      <c r="Z137" s="46">
        <f>'EJE 13'!D154</f>
        <v>0.17863527256463735</v>
      </c>
      <c r="AK137" s="46">
        <f>'EJE 6'!E155</f>
        <v>1.6404652704870369E-2</v>
      </c>
      <c r="AL137" s="46">
        <f>'EJE 6'!D155</f>
        <v>0.18646758369215971</v>
      </c>
    </row>
    <row r="138" spans="2:38" x14ac:dyDescent="0.3">
      <c r="B138" s="46">
        <f>'EJE 11'!$E318</f>
        <v>1.3103947443237982E-3</v>
      </c>
      <c r="C138" s="46">
        <f>'EJE 11'!$D318</f>
        <v>2.8712591401336431E-3</v>
      </c>
      <c r="N138" s="93">
        <f>'EJE 11'!E209</f>
        <v>1.4419304151009296E-2</v>
      </c>
      <c r="O138" s="93">
        <f>'EJE 11'!D209</f>
        <v>0.16465353014591166</v>
      </c>
      <c r="Y138" s="46">
        <f>'EJE 13'!E155</f>
        <v>2.9352574927620192E-2</v>
      </c>
      <c r="Z138" s="46">
        <f>'EJE 13'!D155</f>
        <v>0.18069470967188375</v>
      </c>
      <c r="AK138" s="46">
        <f>'EJE 6'!E156</f>
        <v>2.5368692742348754E-2</v>
      </c>
      <c r="AL138" s="46">
        <f>'EJE 6'!D156</f>
        <v>0.18848548965695969</v>
      </c>
    </row>
    <row r="139" spans="2:38" x14ac:dyDescent="0.3">
      <c r="B139" s="46">
        <f>'EJE 11'!$E319</f>
        <v>3.7738035209866033E-3</v>
      </c>
      <c r="C139" s="46">
        <f>'EJE 11'!$D319</f>
        <v>6.3618714467374091E-3</v>
      </c>
      <c r="N139" s="93">
        <f>'EJE 11'!E210</f>
        <v>9.9652905981435173E-3</v>
      </c>
      <c r="O139" s="93">
        <f>'EJE 11'!D210</f>
        <v>4.3758629194968479E-2</v>
      </c>
      <c r="Y139" s="46">
        <f>'EJE 13'!E156</f>
        <v>1.486539717571936E-2</v>
      </c>
      <c r="Z139" s="46">
        <f>'EJE 13'!D156</f>
        <v>7.2582334262028855E-2</v>
      </c>
      <c r="AK139" s="46">
        <f>'EJE 6'!E157</f>
        <v>8.9034867195903842E-3</v>
      </c>
      <c r="AL139" s="46">
        <f>'EJE 6'!D157</f>
        <v>8.2679469400959868E-2</v>
      </c>
    </row>
    <row r="140" spans="2:38" x14ac:dyDescent="0.3">
      <c r="B140" s="46">
        <f>'EJE 11'!$E320</f>
        <v>3.3858430344490369E-3</v>
      </c>
      <c r="C140" s="46">
        <f>'EJE 11'!$D320</f>
        <v>8.2715083742138217E-3</v>
      </c>
      <c r="N140" s="93">
        <f>'EJE 11'!E211</f>
        <v>1.4272934310681251E-2</v>
      </c>
      <c r="O140" s="93">
        <f>'EJE 11'!D211</f>
        <v>4.608570406603766E-2</v>
      </c>
      <c r="Y140" s="46">
        <f>'EJE 13'!E157</f>
        <v>2.1098093959084189E-2</v>
      </c>
      <c r="Z140" s="46">
        <f>'EJE 13'!D157</f>
        <v>7.4641771369275245E-2</v>
      </c>
      <c r="AK140" s="46">
        <f>'EJE 6'!E158</f>
        <v>2.0211458040115163E-2</v>
      </c>
      <c r="AL140" s="46">
        <f>'EJE 6'!D158</f>
        <v>8.4697375365759858E-2</v>
      </c>
    </row>
    <row r="141" spans="2:38" x14ac:dyDescent="0.3">
      <c r="B141" s="46">
        <f>'EJE 11'!$E321</f>
        <v>2.0590592642757864E-3</v>
      </c>
      <c r="C141" s="46">
        <f>'EJE 11'!$D321</f>
        <v>1.1762120680817589E-2</v>
      </c>
      <c r="N141" s="93">
        <f>'EJE 11'!E212</f>
        <v>1.148007944591127E-2</v>
      </c>
      <c r="O141" s="93">
        <f>'EJE 11'!D212</f>
        <v>0.16232645527484249</v>
      </c>
      <c r="Y141" s="46">
        <f>'EJE 13'!E158</f>
        <v>1.3689015841377839E-2</v>
      </c>
      <c r="Z141" s="46">
        <f>'EJE 13'!D158</f>
        <v>0.17863527256463735</v>
      </c>
      <c r="AK141" s="46">
        <f>'EJE 6'!E159</f>
        <v>1.6404652704870369E-2</v>
      </c>
      <c r="AL141" s="46">
        <f>'EJE 6'!D159</f>
        <v>0.18646758369215971</v>
      </c>
    </row>
    <row r="142" spans="2:38" x14ac:dyDescent="0.3">
      <c r="B142" s="46">
        <f>'EJE 11'!$E322</f>
        <v>5.6342125181707504E-4</v>
      </c>
      <c r="C142" s="46">
        <f>'EJE 11'!$D322</f>
        <v>4.7276225208333252E-3</v>
      </c>
      <c r="N142" s="93">
        <f>'EJE 11'!E213</f>
        <v>1.4419304151009296E-2</v>
      </c>
      <c r="O142" s="93">
        <f>'EJE 11'!D213</f>
        <v>0.16465353014591166</v>
      </c>
      <c r="Y142" s="46">
        <f>'EJE 13'!E159</f>
        <v>2.9352574927620192E-2</v>
      </c>
      <c r="Z142" s="46">
        <f>'EJE 13'!D159</f>
        <v>0.18069470967188375</v>
      </c>
      <c r="AK142" s="46">
        <f>'EJE 6'!E160</f>
        <v>2.5368692742348754E-2</v>
      </c>
      <c r="AL142" s="46">
        <f>'EJE 6'!D160</f>
        <v>0.18848548965695969</v>
      </c>
    </row>
    <row r="143" spans="2:38" x14ac:dyDescent="0.3">
      <c r="B143" s="46">
        <f>'EJE 11'!$E323</f>
        <v>2.5658220051310724E-3</v>
      </c>
      <c r="C143" s="46">
        <f>'EJE 11'!$D323</f>
        <v>8.2182348274370941E-3</v>
      </c>
      <c r="N143" s="93">
        <f>'EJE 11'!E214</f>
        <v>1.5410824052153763E-3</v>
      </c>
      <c r="O143" s="93">
        <f>'EJE 11'!D214</f>
        <v>7.7225641792767155E-2</v>
      </c>
      <c r="Y143" s="46">
        <f>'EJE 13'!E160</f>
        <v>5.609063640747731E-3</v>
      </c>
      <c r="Z143" s="46">
        <f>'EJE 13'!D160</f>
        <v>0.11329152107014472</v>
      </c>
      <c r="AK143" s="46">
        <f>'EJE 6'!E161</f>
        <v>2.6196246146047947E-3</v>
      </c>
      <c r="AL143" s="46">
        <f>'EJE 6'!D161</f>
        <v>0.10913141380287983</v>
      </c>
    </row>
    <row r="144" spans="2:38" x14ac:dyDescent="0.3">
      <c r="B144" s="46">
        <f>'EJE 11'!$E324</f>
        <v>1.5120270383081635E-3</v>
      </c>
      <c r="C144" s="46">
        <f>'EJE 11'!$D324</f>
        <v>6.415144993514141E-3</v>
      </c>
      <c r="N144" s="93">
        <f>'EJE 11'!E215</f>
        <v>3.1477015185316986E-3</v>
      </c>
      <c r="O144" s="93">
        <f>'EJE 11'!D215</f>
        <v>7.9552716663836356E-2</v>
      </c>
      <c r="Y144" s="46">
        <f>'EJE 13'!E161</f>
        <v>5.6826039524469551E-3</v>
      </c>
      <c r="Z144" s="46">
        <f>'EJE 13'!D161</f>
        <v>0.115350925691594</v>
      </c>
      <c r="AK144" s="46">
        <f>'EJE 6'!E162</f>
        <v>4.0076770878463936E-3</v>
      </c>
      <c r="AL144" s="46">
        <f>'EJE 6'!D162</f>
        <v>0.11114931976767982</v>
      </c>
    </row>
    <row r="145" spans="2:38" x14ac:dyDescent="0.3">
      <c r="B145" s="46">
        <f>'EJE 11'!$E325</f>
        <v>8.510777484202548E-4</v>
      </c>
      <c r="C145" s="46">
        <f>'EJE 11'!$D325</f>
        <v>9.9057573001179074E-3</v>
      </c>
      <c r="N145" s="93">
        <f>'EJE 11'!E216</f>
        <v>3.0558712529831309E-3</v>
      </c>
      <c r="O145" s="93">
        <f>'EJE 11'!D216</f>
        <v>0.1288594426770438</v>
      </c>
      <c r="Y145" s="46">
        <f>'EJE 13'!E162</f>
        <v>4.4326823064062097E-3</v>
      </c>
      <c r="Z145" s="46">
        <f>'EJE 13'!D162</f>
        <v>0.1379261182423186</v>
      </c>
      <c r="AK145" s="46">
        <f>'EJE 6'!E163</f>
        <v>1.0120790599884782E-2</v>
      </c>
      <c r="AL145" s="46">
        <f>'EJE 6'!D163</f>
        <v>0.16001563929023974</v>
      </c>
    </row>
    <row r="146" spans="2:38" x14ac:dyDescent="0.3">
      <c r="B146" s="46">
        <f>'EJE 11'!$E326</f>
        <v>5.6342125181707504E-4</v>
      </c>
      <c r="C146" s="46">
        <f>'EJE 11'!$D326</f>
        <v>4.7276225208333252E-3</v>
      </c>
      <c r="N146" s="93">
        <f>'EJE 11'!E217</f>
        <v>3.294071358859744E-3</v>
      </c>
      <c r="O146" s="93">
        <f>'EJE 11'!D217</f>
        <v>0.131186517548113</v>
      </c>
      <c r="Y146" s="46">
        <f>'EJE 13'!E163</f>
        <v>1.393707550480989E-2</v>
      </c>
      <c r="Z146" s="46">
        <f>'EJE 13'!D163</f>
        <v>0.13998552286376786</v>
      </c>
      <c r="AK146" s="46">
        <f>'EJE 6'!E164</f>
        <v>9.164908920934382E-3</v>
      </c>
      <c r="AL146" s="46">
        <f>'EJE 6'!D164</f>
        <v>0.16203354525503974</v>
      </c>
    </row>
    <row r="147" spans="2:38" x14ac:dyDescent="0.3">
      <c r="B147" s="46">
        <f>'EJE 11'!$E327</f>
        <v>2.5658220051310724E-3</v>
      </c>
      <c r="C147" s="46">
        <f>'EJE 11'!$D327</f>
        <v>8.2182348274370941E-3</v>
      </c>
      <c r="N147" s="93">
        <f>'EJE 11'!E218</f>
        <v>1.5410824052153763E-3</v>
      </c>
      <c r="O147" s="93">
        <f>'EJE 11'!D218</f>
        <v>7.7225641792767155E-2</v>
      </c>
      <c r="Y147" s="46">
        <f>'EJE 13'!E164</f>
        <v>5.609063640747731E-3</v>
      </c>
      <c r="Z147" s="46">
        <f>'EJE 13'!D164</f>
        <v>0.11329152107014472</v>
      </c>
      <c r="AK147" s="46">
        <f>'EJE 6'!E165</f>
        <v>2.6196246146047947E-3</v>
      </c>
      <c r="AL147" s="46">
        <f>'EJE 6'!D165</f>
        <v>0.10913141380287983</v>
      </c>
    </row>
    <row r="148" spans="2:38" x14ac:dyDescent="0.3">
      <c r="B148" s="46">
        <f>'EJE 11'!$E328</f>
        <v>1.5120270383081635E-3</v>
      </c>
      <c r="C148" s="46">
        <f>'EJE 11'!$D328</f>
        <v>6.415144993514141E-3</v>
      </c>
      <c r="N148" s="93">
        <f>'EJE 11'!E219</f>
        <v>3.1477015185316986E-3</v>
      </c>
      <c r="O148" s="93">
        <f>'EJE 11'!D219</f>
        <v>7.9552716663836356E-2</v>
      </c>
      <c r="Y148" s="46">
        <f>'EJE 13'!E165</f>
        <v>5.6826039524469551E-3</v>
      </c>
      <c r="Z148" s="46">
        <f>'EJE 13'!D165</f>
        <v>0.115350925691594</v>
      </c>
      <c r="AK148" s="46">
        <f>'EJE 6'!E166</f>
        <v>4.0076770878463936E-3</v>
      </c>
      <c r="AL148" s="46">
        <f>'EJE 6'!D166</f>
        <v>0.11114931976767982</v>
      </c>
    </row>
    <row r="149" spans="2:38" x14ac:dyDescent="0.3">
      <c r="B149" s="46">
        <f>'EJE 11'!$E329</f>
        <v>8.510777484202548E-4</v>
      </c>
      <c r="C149" s="46">
        <f>'EJE 11'!$D329</f>
        <v>9.9057573001179074E-3</v>
      </c>
      <c r="N149" s="93">
        <f>'EJE 11'!E220</f>
        <v>3.0558712529831309E-3</v>
      </c>
      <c r="O149" s="93">
        <f>'EJE 11'!D220</f>
        <v>0.1288594426770438</v>
      </c>
      <c r="Y149" s="46">
        <f>'EJE 13'!E166</f>
        <v>4.4326823064062097E-3</v>
      </c>
      <c r="Z149" s="46">
        <f>'EJE 13'!D166</f>
        <v>0.1379261182423186</v>
      </c>
      <c r="AK149" s="46">
        <f>'EJE 6'!E167</f>
        <v>1.0120790599884782E-2</v>
      </c>
      <c r="AL149" s="46">
        <f>'EJE 6'!D167</f>
        <v>0.16001563929023974</v>
      </c>
    </row>
    <row r="150" spans="2:38" x14ac:dyDescent="0.3">
      <c r="B150" s="46">
        <f>'EJE 11'!$E330</f>
        <v>1.6713594020398195E-3</v>
      </c>
      <c r="C150" s="46">
        <f>'EJE 11'!$D330</f>
        <v>8.4890741470125639E-4</v>
      </c>
      <c r="N150" s="93">
        <f>'EJE 11'!E221</f>
        <v>3.294071358859744E-3</v>
      </c>
      <c r="O150" s="93">
        <f>'EJE 11'!D221</f>
        <v>0.131186517548113</v>
      </c>
      <c r="Y150" s="46">
        <f>'EJE 13'!E167</f>
        <v>1.393707550480989E-2</v>
      </c>
      <c r="Z150" s="46">
        <f>'EJE 13'!D167</f>
        <v>0.13998552286376786</v>
      </c>
      <c r="AK150" s="46">
        <f>'EJE 6'!E168</f>
        <v>9.164908920934382E-3</v>
      </c>
      <c r="AL150" s="46">
        <f>'EJE 6'!D168</f>
        <v>0.16203354525503974</v>
      </c>
    </row>
    <row r="151" spans="2:38" x14ac:dyDescent="0.3">
      <c r="B151" s="46">
        <f>'EJE 11'!$E331</f>
        <v>3.7738035209866033E-3</v>
      </c>
      <c r="C151" s="46">
        <f>'EJE 11'!$D331</f>
        <v>3.4668666446540822E-3</v>
      </c>
      <c r="N151" s="93">
        <f>'EJE 11'!E222</f>
        <v>1.0166193548152085E-2</v>
      </c>
      <c r="O151" s="93">
        <f>'EJE 11'!D222</f>
        <v>5.7688389588050216E-3</v>
      </c>
      <c r="Y151" s="46">
        <f>'EJE 13'!E168</f>
        <v>1.486539717571936E-2</v>
      </c>
      <c r="Z151" s="46">
        <f>'EJE 13'!D168</f>
        <v>2.5245492586666626E-2</v>
      </c>
      <c r="AK151" s="46">
        <f>'EJE 6'!E169</f>
        <v>1.0432798707302382E-2</v>
      </c>
      <c r="AL151" s="46">
        <f>'EJE 6'!D169</f>
        <v>3.2574163147519944E-2</v>
      </c>
    </row>
    <row r="152" spans="2:38" x14ac:dyDescent="0.3">
      <c r="B152" s="46">
        <f>'EJE 11'!$E332</f>
        <v>3.3858430344490369E-3</v>
      </c>
      <c r="C152" s="46">
        <f>'EJE 11'!$D332</f>
        <v>8.2715083742138217E-3</v>
      </c>
      <c r="N152" s="93">
        <f>'EJE 11'!E223</f>
        <v>1.4272934310681251E-2</v>
      </c>
      <c r="O152" s="93">
        <f>'EJE 11'!D223</f>
        <v>7.5141348325995696E-3</v>
      </c>
      <c r="Y152" s="46">
        <f>'EJE 13'!E169</f>
        <v>2.2553674241209791E-2</v>
      </c>
      <c r="Z152" s="46">
        <f>'EJE 13'!D169</f>
        <v>2.6790062295652128E-2</v>
      </c>
      <c r="AK152" s="46">
        <f>'EJE 6'!E170</f>
        <v>2.1049458002943961E-2</v>
      </c>
      <c r="AL152" s="46">
        <f>'EJE 6'!D170</f>
        <v>3.4087583655039944E-2</v>
      </c>
    </row>
    <row r="153" spans="2:38" x14ac:dyDescent="0.3">
      <c r="B153" s="46">
        <f>'EJE 11'!$E333</f>
        <v>2.4048834683779276E-3</v>
      </c>
      <c r="C153" s="46">
        <f>'EJE 11'!$D333</f>
        <v>1.1762120680817589E-2</v>
      </c>
      <c r="N153" s="93">
        <f>'EJE 11'!E224</f>
        <v>1.148007944591127E-2</v>
      </c>
      <c r="O153" s="93">
        <f>'EJE 11'!D224</f>
        <v>0.16232645527484249</v>
      </c>
      <c r="Y153" s="46">
        <f>'EJE 13'!E170</f>
        <v>1.3973629088678823E-2</v>
      </c>
      <c r="Z153" s="46">
        <f>'EJE 13'!D170</f>
        <v>0.17863527256463735</v>
      </c>
      <c r="AK153" s="46">
        <f>'EJE 6'!E171</f>
        <v>1.6404652704870369E-2</v>
      </c>
      <c r="AL153" s="46">
        <f>'EJE 6'!D171</f>
        <v>0.18646758369215971</v>
      </c>
    </row>
    <row r="154" spans="2:38" x14ac:dyDescent="0.3">
      <c r="B154" s="46">
        <f>'EJE 11'!E230</f>
        <v>7.2594171747062883E-4</v>
      </c>
      <c r="C154" s="46">
        <f>'EJE 11'!D230</f>
        <v>7.1155263765723148E-2</v>
      </c>
      <c r="N154" s="93">
        <f>'EJE 11'!E225</f>
        <v>1.4471616499198977E-2</v>
      </c>
      <c r="O154" s="93">
        <f>'EJE 11'!D225</f>
        <v>0.16465353014591166</v>
      </c>
      <c r="Y154" s="46">
        <f>'EJE 13'!E171</f>
        <v>2.9352574927620192E-2</v>
      </c>
      <c r="Z154" s="46">
        <f>'EJE 13'!D171</f>
        <v>0.18069470967188375</v>
      </c>
      <c r="AK154" s="46">
        <f>'EJE 6'!E172</f>
        <v>2.5368692742348754E-2</v>
      </c>
      <c r="AL154" s="46">
        <f>'EJE 6'!D172</f>
        <v>0.18848548965695969</v>
      </c>
    </row>
    <row r="155" spans="2:38" s="92" customFormat="1" x14ac:dyDescent="0.3">
      <c r="B155" s="92">
        <f>'EJE 11'!E231</f>
        <v>1.4419191011777595E-5</v>
      </c>
      <c r="C155" s="92">
        <f>'EJE 11'!D231</f>
        <v>7.4064107354559622E-2</v>
      </c>
      <c r="N155" s="92">
        <f>'EJE G ENTRE 3-6'!E176</f>
        <v>4.6963163201008105E-5</v>
      </c>
      <c r="O155" s="92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  <c r="AK155" s="46">
        <f>'EJE G ENTRE 3-6'!E14</f>
        <v>4.2121052995605394E-3</v>
      </c>
      <c r="AL155" s="46">
        <f>'EJE G ENTRE 3-6'!D14</f>
        <v>6.1158516029687388E-2</v>
      </c>
    </row>
    <row r="156" spans="2:38" x14ac:dyDescent="0.3">
      <c r="B156" s="46">
        <f>'EJE 11'!E232</f>
        <v>2.8171668693880733E-5</v>
      </c>
      <c r="C156" s="46">
        <f>'EJE 11'!D232</f>
        <v>1.648465484551884E-2</v>
      </c>
      <c r="N156" s="93">
        <f>'EJE G ENTRE 3-6'!E177</f>
        <v>4.3028762410207862E-4</v>
      </c>
      <c r="O156" s="93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  <c r="AK156" s="46">
        <f>'EJE G ENTRE 3-6'!E15</f>
        <v>2.3573788386230428E-3</v>
      </c>
      <c r="AL156" s="46">
        <f>'EJE G ENTRE 3-6'!D15</f>
        <v>6.2854978920312388E-2</v>
      </c>
    </row>
    <row r="157" spans="2:38" x14ac:dyDescent="0.3">
      <c r="B157" s="46">
        <f>'EJE 11'!E233</f>
        <v>1.4488892859879925E-4</v>
      </c>
      <c r="C157" s="46">
        <f>'EJE 11'!D233</f>
        <v>1.648465484551884E-2</v>
      </c>
      <c r="N157" s="93">
        <f>'EJE G ENTRE 3-6'!E178</f>
        <v>8.5182526937617996E-5</v>
      </c>
      <c r="O157" s="93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  <c r="AK157" s="46">
        <f>'EJE G ENTRE 3-6'!E16</f>
        <v>8.6352925382486827E-4</v>
      </c>
      <c r="AL157" s="46">
        <f>'EJE G ENTRE 3-6'!D16</f>
        <v>1.4251908129687475E-2</v>
      </c>
    </row>
    <row r="158" spans="2:38" x14ac:dyDescent="0.3">
      <c r="B158" s="46">
        <f>'EJE 11'!E234</f>
        <v>9.0538276132829353E-3</v>
      </c>
      <c r="C158" s="46">
        <f>'EJE 11'!D234</f>
        <v>4.1336725868710622E-2</v>
      </c>
      <c r="N158" s="93">
        <f>'EJE G ENTRE 3-6'!E179</f>
        <v>3.024798471959667E-5</v>
      </c>
      <c r="O158" s="93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  <c r="AK158" s="46">
        <f>'EJE G ENTRE 3-6'!E17</f>
        <v>4.9286123299153561E-4</v>
      </c>
      <c r="AL158" s="46">
        <f>'EJE G ENTRE 3-6'!D17</f>
        <v>1.4251908129687475E-2</v>
      </c>
    </row>
    <row r="159" spans="2:38" x14ac:dyDescent="0.3">
      <c r="B159" s="46">
        <f>'EJE 11'!E235</f>
        <v>1.2348361226717919E-2</v>
      </c>
      <c r="C159" s="46">
        <f>'EJE 11'!D235</f>
        <v>4.1336725868710622E-2</v>
      </c>
      <c r="N159" s="93">
        <f>'EJE G ENTRE 3-6'!E180</f>
        <v>1.8920716930056678E-3</v>
      </c>
      <c r="O159" s="93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  <c r="AK159" s="46">
        <f>'EJE G ENTRE 3-6'!E18</f>
        <v>7.1243460734049361E-4</v>
      </c>
      <c r="AL159" s="46">
        <f>'EJE G ENTRE 3-6'!D18</f>
        <v>1.2505098598437479E-2</v>
      </c>
    </row>
    <row r="160" spans="2:38" x14ac:dyDescent="0.3">
      <c r="B160" s="46">
        <f>'EJE 11'!E236</f>
        <v>2.3417820822393752E-3</v>
      </c>
      <c r="C160" s="46">
        <f>'EJE 11'!D236</f>
        <v>1.6578442500589593E-2</v>
      </c>
      <c r="K160" s="94"/>
      <c r="N160" s="93">
        <f>'EJE G ENTRE 3-6'!E181</f>
        <v>2.2246882963768075E-3</v>
      </c>
      <c r="O160" s="93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  <c r="AK160" s="46">
        <f>'EJE G ENTRE 3-6'!E19</f>
        <v>5.8252750545247296E-4</v>
      </c>
      <c r="AL160" s="46">
        <f>'EJE G ENTRE 3-6'!D19</f>
        <v>1.2505098598437479E-2</v>
      </c>
    </row>
    <row r="161" spans="2:38" x14ac:dyDescent="0.3">
      <c r="B161" s="46">
        <f>'EJE 11'!E237</f>
        <v>2.7173113956936485E-3</v>
      </c>
      <c r="C161" s="46">
        <f>'EJE 11'!D237</f>
        <v>1.6578442500589593E-2</v>
      </c>
      <c r="N161" s="93">
        <f>'EJE G ENTRE 3-6'!E182</f>
        <v>4.6119371104284728E-3</v>
      </c>
      <c r="O161" s="93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  <c r="AK161" s="46">
        <f>'EJE G ENTRE 3-6'!E20</f>
        <v>1.6179809602050756E-3</v>
      </c>
      <c r="AL161" s="46">
        <f>'EJE G ENTRE 3-6'!D20</f>
        <v>8.0025474510416524E-3</v>
      </c>
    </row>
    <row r="162" spans="2:38" x14ac:dyDescent="0.3">
      <c r="B162" s="46">
        <f>'EJE 11'!E238</f>
        <v>7.541073251342398E-4</v>
      </c>
      <c r="C162" s="46">
        <f>'EJE 11'!D238</f>
        <v>8.7639918611241985E-2</v>
      </c>
      <c r="N162" s="93">
        <f>'EJE G ENTRE 3-6'!E183</f>
        <v>6.6697640520793832E-3</v>
      </c>
      <c r="O162" s="93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  <c r="AK162" s="46">
        <f>'EJE G ENTRE 3-6'!E21</f>
        <v>3.5488407537434831E-3</v>
      </c>
      <c r="AL162" s="46">
        <f>'EJE G ENTRE 3-6'!D21</f>
        <v>8.0025474510416524E-3</v>
      </c>
    </row>
    <row r="163" spans="2:38" x14ac:dyDescent="0.3">
      <c r="B163" s="46">
        <f>'EJE 11'!E239</f>
        <v>1.3046973758702165E-4</v>
      </c>
      <c r="C163" s="46">
        <f>'EJE 11'!D239</f>
        <v>9.0548762200078459E-2</v>
      </c>
      <c r="N163" s="93">
        <f>'EJE G ENTRE 3-6'!E184</f>
        <v>3.8213184373030808E-5</v>
      </c>
      <c r="O163" s="93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  <c r="AK163" s="46">
        <f>'EJE G ENTRE 3-6'!E22</f>
        <v>5.0756345533854077E-3</v>
      </c>
      <c r="AL163" s="46">
        <f>'EJE G ENTRE 3-6'!D22</f>
        <v>7.5410424159374864E-2</v>
      </c>
    </row>
    <row r="164" spans="2:38" x14ac:dyDescent="0.3">
      <c r="B164" s="46">
        <f>'EJE 11'!E240</f>
        <v>1.0163196166649345E-3</v>
      </c>
      <c r="C164" s="46">
        <f>'EJE 11'!D240</f>
        <v>9.961736927201241E-2</v>
      </c>
      <c r="N164" s="93">
        <f>'EJE G ENTRE 3-6'!E185</f>
        <v>4.0003963938248195E-4</v>
      </c>
      <c r="O164" s="93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  <c r="AK164" s="46">
        <f>'EJE G ENTRE 3-6'!E23</f>
        <v>2.8502400716145784E-3</v>
      </c>
      <c r="AL164" s="46">
        <f>'EJE G ENTRE 3-6'!D23</f>
        <v>7.7106887049999864E-2</v>
      </c>
    </row>
    <row r="165" spans="2:38" x14ac:dyDescent="0.3">
      <c r="B165" s="46">
        <f>'EJE 11'!E241</f>
        <v>2.0189291828596539E-5</v>
      </c>
      <c r="C165" s="46">
        <f>'EJE 11'!D241</f>
        <v>0.10368975029638346</v>
      </c>
      <c r="N165" s="93">
        <f>'EJE G ENTRE 3-6'!E186</f>
        <v>6.5748428481411344E-5</v>
      </c>
      <c r="O165" s="93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  <c r="AK165" s="46">
        <f>'EJE G ENTRE 3-6'!E24</f>
        <v>5.8969483314615786E-3</v>
      </c>
      <c r="AL165" s="46">
        <f>'EJE G ENTRE 3-6'!D24</f>
        <v>8.5621919522916506E-2</v>
      </c>
    </row>
    <row r="166" spans="2:38" x14ac:dyDescent="0.3">
      <c r="B166" s="46">
        <f>'EJE 11'!E242</f>
        <v>9.1619745763864009E-4</v>
      </c>
      <c r="C166" s="46">
        <f>'EJE 11'!D242</f>
        <v>0.1117617334331759</v>
      </c>
      <c r="N166" s="93">
        <f>'EJE G ENTRE 3-6'!E187</f>
        <v>6.0240143787019423E-4</v>
      </c>
      <c r="O166" s="93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  <c r="AK166" s="46">
        <f>'EJE G ENTRE 3-6'!E25</f>
        <v>3.300329461995437E-3</v>
      </c>
      <c r="AL166" s="46">
        <f>'EJE G ENTRE 3-6'!D25</f>
        <v>8.7996967569791501E-2</v>
      </c>
    </row>
    <row r="167" spans="2:38" x14ac:dyDescent="0.3">
      <c r="B167" s="46">
        <f>'EJE 11'!E243</f>
        <v>2.145241053681615E-4</v>
      </c>
      <c r="C167" s="46">
        <f>'EJE 11'!D243</f>
        <v>0.11525234573977967</v>
      </c>
      <c r="N167" s="93">
        <f>'EJE G ENTRE 3-6'!E188</f>
        <v>7.9930067895399984E-5</v>
      </c>
      <c r="O167" s="93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  <c r="AK167" s="46">
        <f>'EJE G ENTRE 3-6'!E26</f>
        <v>6.4361749897460822E-3</v>
      </c>
      <c r="AL167" s="46">
        <f>'EJE G ENTRE 3-6'!D26</f>
        <v>9.6193269324478983E-2</v>
      </c>
    </row>
    <row r="168" spans="2:38" x14ac:dyDescent="0.3">
      <c r="B168" s="46">
        <f>'EJE 11'!E244</f>
        <v>1.2022017173902812E-2</v>
      </c>
      <c r="C168" s="46">
        <f>'EJE 11'!D244</f>
        <v>6.1683211729559647E-3</v>
      </c>
      <c r="N168" s="93">
        <f>'EJE G ENTRE 3-6'!E189</f>
        <v>4.6794466575299221E-4</v>
      </c>
      <c r="O168" s="93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  <c r="AK168" s="46">
        <f>'EJE G ENTRE 3-6'!E27</f>
        <v>3.6174334912109315E-3</v>
      </c>
      <c r="AL168" s="46">
        <f>'EJE G ENTRE 3-6'!D27</f>
        <v>9.8229024793228981E-2</v>
      </c>
    </row>
    <row r="169" spans="2:38" x14ac:dyDescent="0.3">
      <c r="B169" s="46">
        <f>'EJE 11'!E245</f>
        <v>1.7274730263803571E-2</v>
      </c>
      <c r="C169" s="46">
        <f>'EJE 11'!D245</f>
        <v>8.7862804029087901E-3</v>
      </c>
      <c r="N169" s="93">
        <f>'EJE G ENTRE 3-6'!E190</f>
        <v>2.6066347591997426E-3</v>
      </c>
      <c r="O169" s="93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  <c r="AK169" s="46">
        <f>'EJE G ENTRE 3-6'!E28</f>
        <v>2.7934860913085891E-3</v>
      </c>
      <c r="AL169" s="46">
        <f>'EJE G ENTRE 3-6'!D28</f>
        <v>3.7535522010937433E-2</v>
      </c>
    </row>
    <row r="170" spans="2:38" x14ac:dyDescent="0.3">
      <c r="B170" s="46">
        <f>'EJE 11'!E246</f>
        <v>1.3328708628731782E-2</v>
      </c>
      <c r="C170" s="46">
        <f>'EJE 11'!D246</f>
        <v>0.1219111536053457</v>
      </c>
      <c r="N170" s="93">
        <f>'EJE G ENTRE 3-6'!E191</f>
        <v>3.5018206228103282E-3</v>
      </c>
      <c r="O170" s="93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  <c r="AK170" s="46">
        <f>'EJE G ENTRE 3-6'!E29</f>
        <v>1.3061031311848935E-3</v>
      </c>
      <c r="AL170" s="46">
        <f>'EJE G ENTRE 3-6'!D29</f>
        <v>3.9062338612499928E-2</v>
      </c>
    </row>
    <row r="171" spans="2:38" x14ac:dyDescent="0.3">
      <c r="B171" s="46">
        <f>'EJE 11'!E247</f>
        <v>1.7300683595418712E-2</v>
      </c>
      <c r="C171" s="46">
        <f>'EJE 11'!D247</f>
        <v>0.12452911283529854</v>
      </c>
      <c r="N171" s="93">
        <f>'EJE G ENTRE 3-6'!E192</f>
        <v>2.6911684529615579E-3</v>
      </c>
      <c r="O171" s="93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  <c r="AK171" s="46">
        <f>'EJE G ENTRE 3-6'!E30</f>
        <v>4.7883029918619714E-3</v>
      </c>
      <c r="AL171" s="46">
        <f>'EJE G ENTRE 3-6'!D30</f>
        <v>7.2549786411979039E-2</v>
      </c>
    </row>
    <row r="172" spans="2:38" x14ac:dyDescent="0.3">
      <c r="B172" s="46">
        <f>'EJE 11'!E248</f>
        <v>1.2022017173902812E-2</v>
      </c>
      <c r="C172" s="46">
        <f>'EJE 11'!D248</f>
        <v>6.1683211729559647E-3</v>
      </c>
      <c r="N172" s="93">
        <f>'EJE G ENTRE 3-6'!E193</f>
        <v>2.7273053711720178E-3</v>
      </c>
      <c r="O172" s="93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  <c r="AK172" s="46">
        <f>'EJE G ENTRE 3-6'!E31</f>
        <v>2.9371769541829381E-3</v>
      </c>
      <c r="AL172" s="46">
        <f>'EJE G ENTRE 3-6'!D31</f>
        <v>7.4076603013541534E-2</v>
      </c>
    </row>
    <row r="173" spans="2:38" x14ac:dyDescent="0.3">
      <c r="B173" s="46">
        <f>'EJE 11'!E249</f>
        <v>1.7274730263803571E-2</v>
      </c>
      <c r="C173" s="46">
        <f>'EJE 11'!D249</f>
        <v>8.7862804029087901E-3</v>
      </c>
      <c r="N173" s="93">
        <f>'EJE G ENTRE 3-6'!E194</f>
        <v>2.6066347591997426E-3</v>
      </c>
      <c r="O173" s="93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  <c r="AK173" s="46">
        <f>'EJE G ENTRE 3-6'!E32</f>
        <v>2.7934860913085891E-3</v>
      </c>
      <c r="AL173" s="46">
        <f>'EJE G ENTRE 3-6'!D32</f>
        <v>3.7535522010937433E-2</v>
      </c>
    </row>
    <row r="174" spans="2:38" x14ac:dyDescent="0.3">
      <c r="B174" s="46">
        <f>'EJE 11'!E250</f>
        <v>1.3328708628731782E-2</v>
      </c>
      <c r="C174" s="46">
        <f>'EJE 11'!D250</f>
        <v>0.1219111536053457</v>
      </c>
      <c r="N174" s="93">
        <f>'EJE G ENTRE 3-6'!E195</f>
        <v>3.5018206228103282E-3</v>
      </c>
      <c r="O174" s="93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  <c r="AK174" s="46">
        <f>'EJE G ENTRE 3-6'!E33</f>
        <v>1.3061031311848935E-3</v>
      </c>
      <c r="AL174" s="46">
        <f>'EJE G ENTRE 3-6'!D33</f>
        <v>3.9062338612499928E-2</v>
      </c>
    </row>
    <row r="175" spans="2:38" x14ac:dyDescent="0.3">
      <c r="B175" s="46">
        <f>'EJE 11'!E251</f>
        <v>1.7300683595418712E-2</v>
      </c>
      <c r="C175" s="46">
        <f>'EJE 11'!D251</f>
        <v>0.12452911283529854</v>
      </c>
      <c r="N175" s="93">
        <f>'EJE G ENTRE 3-6'!E196</f>
        <v>2.6911684529615579E-3</v>
      </c>
      <c r="O175" s="93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  <c r="AK175" s="46">
        <f>'EJE G ENTRE 3-6'!E34</f>
        <v>4.7883029918619714E-3</v>
      </c>
      <c r="AL175" s="46">
        <f>'EJE G ENTRE 3-6'!D34</f>
        <v>7.2549786411979039E-2</v>
      </c>
    </row>
    <row r="176" spans="2:38" x14ac:dyDescent="0.3">
      <c r="B176" s="46">
        <f>'EJE 11'!E252</f>
        <v>2.6251473694115595E-3</v>
      </c>
      <c r="C176" s="46">
        <f>'EJE 11'!D252</f>
        <v>4.0829933307586407E-2</v>
      </c>
      <c r="N176" s="93">
        <f>'EJE G ENTRE 3-6'!E197</f>
        <v>2.7273053711720178E-3</v>
      </c>
      <c r="O176" s="93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  <c r="AK176" s="46">
        <f>'EJE G ENTRE 3-6'!E35</f>
        <v>2.9371769541829381E-3</v>
      </c>
      <c r="AL176" s="46">
        <f>'EJE G ENTRE 3-6'!D35</f>
        <v>7.4076603013541534E-2</v>
      </c>
    </row>
    <row r="177" spans="2:38" x14ac:dyDescent="0.3">
      <c r="B177" s="46">
        <f>'EJE 11'!E253</f>
        <v>3.7912592881635351E-3</v>
      </c>
      <c r="C177" s="46">
        <f>'EJE 11'!D253</f>
        <v>4.344789253753923E-2</v>
      </c>
      <c r="N177" s="93">
        <f>'EJE G ENTRE 3-6'!E198</f>
        <v>6.4144451077189548E-3</v>
      </c>
      <c r="O177" s="93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  <c r="AK177" s="46">
        <f>'EJE G ENTRE 3-6'!E36</f>
        <v>1.5257198291829402E-3</v>
      </c>
      <c r="AL177" s="46">
        <f>'EJE G ENTRE 3-6'!D36</f>
        <v>4.3839096535937427E-2</v>
      </c>
    </row>
    <row r="178" spans="2:38" x14ac:dyDescent="0.3">
      <c r="B178" s="46">
        <f>'EJE 11'!E254</f>
        <v>3.9318388242405291E-3</v>
      </c>
      <c r="C178" s="46">
        <f>'EJE 11'!D254</f>
        <v>8.7249541470715258E-2</v>
      </c>
      <c r="N178" s="93">
        <f>'EJE G ENTRE 3-6'!E199</f>
        <v>9.7249279166666501E-3</v>
      </c>
      <c r="O178" s="93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  <c r="AK178" s="46">
        <f>'EJE G ENTRE 3-6'!E37</f>
        <v>2.8467376966145783E-3</v>
      </c>
      <c r="AL178" s="46">
        <f>'EJE G ENTRE 3-6'!D37</f>
        <v>4.5365913137499915E-2</v>
      </c>
    </row>
    <row r="179" spans="2:38" x14ac:dyDescent="0.3">
      <c r="B179" s="46">
        <f>'EJE 11'!E255</f>
        <v>3.8172186808089507E-3</v>
      </c>
      <c r="C179" s="46">
        <f>'EJE 11'!D255</f>
        <v>8.9867500700668082E-2</v>
      </c>
      <c r="N179" s="93">
        <f>'EJE G ENTRE 3-6'!E200</f>
        <v>6.4989788014807696E-3</v>
      </c>
      <c r="O179" s="93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  <c r="AK179" s="46">
        <f>'EJE G ENTRE 3-6'!E38</f>
        <v>6.0560692539876199E-3</v>
      </c>
      <c r="AL179" s="46">
        <f>'EJE G ENTRE 3-6'!D38</f>
        <v>6.6246226480208212E-2</v>
      </c>
    </row>
    <row r="180" spans="2:38" x14ac:dyDescent="0.3">
      <c r="B180" s="46">
        <f>'EJE 11'!E256</f>
        <v>2.6251473694115595E-3</v>
      </c>
      <c r="C180" s="46">
        <f>'EJE 11'!D256</f>
        <v>4.0829933307586407E-2</v>
      </c>
      <c r="N180" s="93">
        <f>'EJE G ENTRE 3-6'!E201</f>
        <v>8.9504126650283393E-3</v>
      </c>
      <c r="O180" s="93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  <c r="AK180" s="46">
        <f>'EJE G ENTRE 3-6'!E39</f>
        <v>7.0900177819824099E-3</v>
      </c>
      <c r="AL180" s="46">
        <f>'EJE G ENTRE 3-6'!D39</f>
        <v>6.777304308177072E-2</v>
      </c>
    </row>
    <row r="181" spans="2:38" x14ac:dyDescent="0.3">
      <c r="B181" s="46">
        <f>'EJE 11'!E257</f>
        <v>3.7912592881635351E-3</v>
      </c>
      <c r="C181" s="46">
        <f>'EJE 11'!D257</f>
        <v>4.344789253753923E-2</v>
      </c>
      <c r="N181" s="93">
        <f>'EJE G ENTRE 3-6'!E202</f>
        <v>6.4144451077189548E-3</v>
      </c>
      <c r="O181" s="93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  <c r="AK181" s="46">
        <f>'EJE G ENTRE 3-6'!E40</f>
        <v>1.5257198291829402E-3</v>
      </c>
      <c r="AL181" s="46">
        <f>'EJE G ENTRE 3-6'!D40</f>
        <v>4.3839096535937427E-2</v>
      </c>
    </row>
    <row r="182" spans="2:38" x14ac:dyDescent="0.3">
      <c r="B182" s="46">
        <f>'EJE 11'!E258</f>
        <v>3.9318388242405291E-3</v>
      </c>
      <c r="C182" s="46">
        <f>'EJE 11'!D258</f>
        <v>8.7249541470715258E-2</v>
      </c>
      <c r="N182" s="93">
        <f>'EJE G ENTRE 3-6'!E203</f>
        <v>9.7249279166666501E-3</v>
      </c>
      <c r="O182" s="93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  <c r="AK182" s="46">
        <f>'EJE G ENTRE 3-6'!E41</f>
        <v>2.8467376966145783E-3</v>
      </c>
      <c r="AL182" s="46">
        <f>'EJE G ENTRE 3-6'!D41</f>
        <v>4.5365913137499915E-2</v>
      </c>
    </row>
    <row r="183" spans="2:38" x14ac:dyDescent="0.3">
      <c r="B183" s="46">
        <f>'EJE 11'!E259</f>
        <v>3.8172186808089507E-3</v>
      </c>
      <c r="C183" s="46">
        <f>'EJE 11'!D259</f>
        <v>8.9867500700668082E-2</v>
      </c>
      <c r="N183" s="93">
        <f>'EJE G ENTRE 3-6'!E204</f>
        <v>6.4989788014807696E-3</v>
      </c>
      <c r="O183" s="93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  <c r="AK183" s="46">
        <f>'EJE G ENTRE 3-6'!E42</f>
        <v>6.0560692539876199E-3</v>
      </c>
      <c r="AL183" s="46">
        <f>'EJE G ENTRE 3-6'!D42</f>
        <v>6.6246226480208212E-2</v>
      </c>
    </row>
    <row r="184" spans="2:38" x14ac:dyDescent="0.3">
      <c r="B184" s="46">
        <f>'EJE 11'!E260</f>
        <v>1.1776066626585903E-2</v>
      </c>
      <c r="C184" s="46">
        <f>'EJE 11'!D260</f>
        <v>4.3999555148191753E-2</v>
      </c>
      <c r="N184" s="93">
        <f>'EJE G ENTRE 3-6'!E205</f>
        <v>8.9504126650283393E-3</v>
      </c>
      <c r="O184" s="93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  <c r="AK184" s="46">
        <f>'EJE G ENTRE 3-6'!E43</f>
        <v>7.0900177819824099E-3</v>
      </c>
      <c r="AL184" s="46">
        <f>'EJE G ENTRE 3-6'!D43</f>
        <v>6.777304308177072E-2</v>
      </c>
    </row>
    <row r="185" spans="2:38" x14ac:dyDescent="0.3">
      <c r="B185" s="46">
        <f>'EJE 11'!E261</f>
        <v>1.7415297677820022E-2</v>
      </c>
      <c r="C185" s="46">
        <f>'EJE 11'!D261</f>
        <v>4.7490167454795514E-2</v>
      </c>
      <c r="N185" s="93">
        <f>'EJE G ENTRE 3-6'!E206</f>
        <v>2.6777221578134797E-3</v>
      </c>
      <c r="O185" s="93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  <c r="AK185" s="46">
        <f>'EJE G ENTRE 3-6'!E44</f>
        <v>4.9206476190592364E-3</v>
      </c>
      <c r="AL185" s="46">
        <f>'EJE G ENTRE 3-6'!D44</f>
        <v>7.0134986408854044E-2</v>
      </c>
    </row>
    <row r="186" spans="2:38" x14ac:dyDescent="0.3">
      <c r="B186" s="46">
        <f>'EJE 11'!E262</f>
        <v>1.3574659176048689E-2</v>
      </c>
      <c r="C186" s="46">
        <f>'EJE 11'!D262</f>
        <v>0.15974238758058149</v>
      </c>
      <c r="N186" s="93">
        <f>'EJE G ENTRE 3-6'!E207</f>
        <v>3.6006595432577127E-3</v>
      </c>
      <c r="O186" s="93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  <c r="AK186" s="46">
        <f>'EJE G ENTRE 3-6'!E45</f>
        <v>2.5061773317057246E-3</v>
      </c>
      <c r="AL186" s="46">
        <f>'EJE G ENTRE 3-6'!D45</f>
        <v>7.2170741877604042E-2</v>
      </c>
    </row>
    <row r="187" spans="2:38" x14ac:dyDescent="0.3">
      <c r="B187" s="46">
        <f>'EJE 11'!E263</f>
        <v>1.7160122242432529E-2</v>
      </c>
      <c r="C187" s="46">
        <f>'EJE 11'!D263</f>
        <v>0.16323299988718526</v>
      </c>
      <c r="N187" s="93">
        <f>'EJE G ENTRE 3-6'!E208</f>
        <v>2.6200748749842418E-3</v>
      </c>
      <c r="O187" s="93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  <c r="AK187" s="46">
        <f>'EJE G ENTRE 3-6'!E46</f>
        <v>6.9154645196126182E-3</v>
      </c>
      <c r="AL187" s="46">
        <f>'EJE G ENTRE 3-6'!D46</f>
        <v>0.1051492654031248</v>
      </c>
    </row>
    <row r="188" spans="2:38" x14ac:dyDescent="0.3">
      <c r="B188" s="46">
        <f>'EJE 11'!E264</f>
        <v>1.1776066626585903E-2</v>
      </c>
      <c r="C188" s="46">
        <f>'EJE 11'!D264</f>
        <v>4.3999555148191753E-2</v>
      </c>
      <c r="N188" s="93">
        <f>'EJE G ENTRE 3-6'!E209</f>
        <v>2.6284664507246328E-3</v>
      </c>
      <c r="O188" s="93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  <c r="AK188" s="46">
        <f>'EJE G ENTRE 3-6'!E47</f>
        <v>4.1372534348958264E-3</v>
      </c>
      <c r="AL188" s="46">
        <f>'EJE G ENTRE 3-6'!D47</f>
        <v>0.1071850208718748</v>
      </c>
    </row>
    <row r="189" spans="2:38" x14ac:dyDescent="0.3">
      <c r="B189" s="46">
        <f>'EJE 11'!E265</f>
        <v>1.7415297677820022E-2</v>
      </c>
      <c r="C189" s="46">
        <f>'EJE 11'!D265</f>
        <v>4.7490167454795514E-2</v>
      </c>
      <c r="N189" s="93">
        <f>'EJE G ENTRE 3-6'!E210</f>
        <v>2.6777221578134797E-3</v>
      </c>
      <c r="O189" s="93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  <c r="AK189" s="46">
        <f>'EJE G ENTRE 3-6'!E48</f>
        <v>4.9206476190592364E-3</v>
      </c>
      <c r="AL189" s="46">
        <f>'EJE G ENTRE 3-6'!D48</f>
        <v>7.0134986408854044E-2</v>
      </c>
    </row>
    <row r="190" spans="2:38" x14ac:dyDescent="0.3">
      <c r="B190" s="46">
        <f>'EJE 11'!E266</f>
        <v>1.3574659176048689E-2</v>
      </c>
      <c r="C190" s="46">
        <f>'EJE 11'!D266</f>
        <v>0.15974238758058149</v>
      </c>
      <c r="N190" s="93">
        <f>'EJE G ENTRE 3-6'!E211</f>
        <v>3.6006595432577127E-3</v>
      </c>
      <c r="O190" s="93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  <c r="AK190" s="46">
        <f>'EJE G ENTRE 3-6'!E49</f>
        <v>2.5061773317057246E-3</v>
      </c>
      <c r="AL190" s="46">
        <f>'EJE G ENTRE 3-6'!D49</f>
        <v>7.2170741877604042E-2</v>
      </c>
    </row>
    <row r="191" spans="2:38" x14ac:dyDescent="0.3">
      <c r="B191" s="46">
        <f>'EJE 11'!E267</f>
        <v>1.7160122242432529E-2</v>
      </c>
      <c r="C191" s="46">
        <f>'EJE 11'!D267</f>
        <v>0.16323299988718526</v>
      </c>
      <c r="N191" s="93">
        <f>'EJE G ENTRE 3-6'!E212</f>
        <v>2.6200748749842418E-3</v>
      </c>
      <c r="O191" s="93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  <c r="AK191" s="46">
        <f>'EJE G ENTRE 3-6'!E50</f>
        <v>6.9154645196126182E-3</v>
      </c>
      <c r="AL191" s="46">
        <f>'EJE G ENTRE 3-6'!D50</f>
        <v>0.1051492654031248</v>
      </c>
    </row>
    <row r="192" spans="2:38" x14ac:dyDescent="0.3">
      <c r="B192" s="46">
        <f>'EJE 11'!E268</f>
        <v>2.379196822094652E-3</v>
      </c>
      <c r="C192" s="46">
        <f>'EJE 11'!D268</f>
        <v>7.8661167282822186E-2</v>
      </c>
      <c r="N192" s="93">
        <f>'EJE G ENTRE 3-6'!E213</f>
        <v>2.6284664507246328E-3</v>
      </c>
      <c r="O192" s="93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  <c r="AK192" s="46">
        <f>'EJE G ENTRE 3-6'!E51</f>
        <v>4.1372534348958264E-3</v>
      </c>
      <c r="AL192" s="46">
        <f>'EJE G ENTRE 3-6'!D51</f>
        <v>0.1071850208718748</v>
      </c>
    </row>
    <row r="193" spans="2:38" x14ac:dyDescent="0.3">
      <c r="B193" s="46">
        <f>'EJE 11'!E269</f>
        <v>3.9318267021799897E-3</v>
      </c>
      <c r="C193" s="46">
        <f>'EJE 11'!D269</f>
        <v>8.2151779589425961E-2</v>
      </c>
      <c r="N193" s="93">
        <f>'EJE G ENTRE 3-6'!E214</f>
        <v>6.4855325063326915E-3</v>
      </c>
      <c r="O193" s="93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  <c r="AK193" s="46">
        <f>'EJE G ENTRE 3-6'!E52</f>
        <v>3.6528813569335875E-3</v>
      </c>
      <c r="AL193" s="46">
        <f>'EJE G ENTRE 3-6'!D52</f>
        <v>7.6438560933854038E-2</v>
      </c>
    </row>
    <row r="194" spans="2:38" x14ac:dyDescent="0.3">
      <c r="B194" s="46">
        <f>'EJE 11'!E270</f>
        <v>4.1777893715574379E-3</v>
      </c>
      <c r="C194" s="46">
        <f>'EJE 11'!D270</f>
        <v>0.12508077544595106</v>
      </c>
      <c r="N194" s="93">
        <f>'EJE G ENTRE 3-6'!E215</f>
        <v>9.8237668371140337E-3</v>
      </c>
      <c r="O194" s="93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  <c r="AK194" s="46">
        <f>'EJE G ENTRE 3-6'!E53</f>
        <v>1.6466612159016902E-3</v>
      </c>
      <c r="AL194" s="46">
        <f>'EJE G ENTRE 3-6'!D53</f>
        <v>7.8474316402604022E-2</v>
      </c>
    </row>
    <row r="195" spans="2:38" x14ac:dyDescent="0.3">
      <c r="B195" s="46">
        <f>'EJE 11'!E271</f>
        <v>3.676651266792496E-3</v>
      </c>
      <c r="C195" s="46">
        <f>'EJE 11'!D271</f>
        <v>0.12857138775255481</v>
      </c>
      <c r="N195" s="93">
        <f>'EJE G ENTRE 3-6'!E216</f>
        <v>6.4278914028670329E-3</v>
      </c>
      <c r="O195" s="93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  <c r="AK195" s="46">
        <f>'EJE G ENTRE 3-6'!E54</f>
        <v>8.1832307817382675E-3</v>
      </c>
      <c r="AL195" s="46">
        <f>'EJE G ENTRE 3-6'!D54</f>
        <v>9.8845690878124809E-2</v>
      </c>
    </row>
    <row r="196" spans="2:38" x14ac:dyDescent="0.3">
      <c r="B196" s="46">
        <f>'EJE 11'!E272</f>
        <v>2.379196822094652E-3</v>
      </c>
      <c r="C196" s="46">
        <f>'EJE 11'!D272</f>
        <v>7.8661167282822186E-2</v>
      </c>
      <c r="N196" s="93">
        <f>'EJE G ENTRE 3-6'!E217</f>
        <v>8.8515737445809539E-3</v>
      </c>
      <c r="O196" s="93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  <c r="AK196" s="46">
        <f>'EJE G ENTRE 3-6'!E55</f>
        <v>8.2900919825032414E-3</v>
      </c>
      <c r="AL196" s="46">
        <f>'EJE G ENTRE 3-6'!D55</f>
        <v>0.10088144634687482</v>
      </c>
    </row>
    <row r="197" spans="2:38" x14ac:dyDescent="0.3">
      <c r="B197" s="46">
        <f>'EJE 11'!E273</f>
        <v>3.9318267021799897E-3</v>
      </c>
      <c r="C197" s="46">
        <f>'EJE 11'!D273</f>
        <v>8.2151779589425961E-2</v>
      </c>
      <c r="N197" s="93">
        <f>'EJE G ENTRE 3-6'!E218</f>
        <v>6.4855325063326915E-3</v>
      </c>
      <c r="O197" s="93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  <c r="AK197" s="46">
        <f>'EJE G ENTRE 3-6'!E56</f>
        <v>3.6528813569335875E-3</v>
      </c>
      <c r="AL197" s="46">
        <f>'EJE G ENTRE 3-6'!D56</f>
        <v>7.6438560933854038E-2</v>
      </c>
    </row>
    <row r="198" spans="2:38" x14ac:dyDescent="0.3">
      <c r="B198" s="46">
        <f>'EJE 11'!E274</f>
        <v>4.1777893715574379E-3</v>
      </c>
      <c r="C198" s="46">
        <f>'EJE 11'!D274</f>
        <v>0.12508077544595106</v>
      </c>
      <c r="N198" s="93">
        <f>'EJE G ENTRE 3-6'!E219</f>
        <v>9.8237668371140337E-3</v>
      </c>
      <c r="O198" s="93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  <c r="AK198" s="46">
        <f>'EJE G ENTRE 3-6'!E57</f>
        <v>1.6466612159016902E-3</v>
      </c>
      <c r="AL198" s="46">
        <f>'EJE G ENTRE 3-6'!D57</f>
        <v>7.8474316402604022E-2</v>
      </c>
    </row>
    <row r="199" spans="2:38" x14ac:dyDescent="0.3">
      <c r="B199" s="46">
        <f>'EJE 11'!E275</f>
        <v>3.676651266792496E-3</v>
      </c>
      <c r="C199" s="46">
        <f>'EJE 11'!D275</f>
        <v>0.12857138775255481</v>
      </c>
      <c r="N199" s="93">
        <f>'EJE G ENTRE 3-6'!E220</f>
        <v>6.4278914028670329E-3</v>
      </c>
      <c r="O199" s="93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  <c r="AK199" s="46">
        <f>'EJE G ENTRE 3-6'!E58</f>
        <v>8.1832307817382675E-3</v>
      </c>
      <c r="AL199" s="46">
        <f>'EJE G ENTRE 3-6'!D58</f>
        <v>9.8845690878124809E-2</v>
      </c>
    </row>
    <row r="200" spans="2:38" x14ac:dyDescent="0.3">
      <c r="B200" s="46">
        <f>'EJE 11'!E276</f>
        <v>1.2022017173902812E-2</v>
      </c>
      <c r="C200" s="46">
        <f>'EJE 11'!D276</f>
        <v>6.1683211729559647E-3</v>
      </c>
      <c r="N200" s="93">
        <f>'EJE G ENTRE 3-6'!E221</f>
        <v>8.8515737445809539E-3</v>
      </c>
      <c r="O200" s="93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  <c r="AK200" s="46">
        <f>'EJE G ENTRE 3-6'!E59</f>
        <v>8.2900919825032414E-3</v>
      </c>
      <c r="AL200" s="46">
        <f>'EJE G ENTRE 3-6'!D59</f>
        <v>0.10088144634687482</v>
      </c>
    </row>
    <row r="201" spans="2:38" x14ac:dyDescent="0.3">
      <c r="B201" s="46">
        <f>'EJE 11'!E277</f>
        <v>1.7415297677820022E-2</v>
      </c>
      <c r="C201" s="46">
        <f>'EJE 11'!D277</f>
        <v>8.7862804029087901E-3</v>
      </c>
      <c r="N201" s="93">
        <f>'EJE G ENTRE 3-6'!E222</f>
        <v>6.4855325063326915E-3</v>
      </c>
      <c r="O201" s="93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  <c r="AK201" s="46">
        <f>'EJE G ENTRE 3-6'!E60</f>
        <v>1.5257198291829402E-3</v>
      </c>
      <c r="AL201" s="46">
        <f>'EJE G ENTRE 3-6'!D60</f>
        <v>3.7535522010937433E-2</v>
      </c>
    </row>
    <row r="202" spans="2:38" x14ac:dyDescent="0.3">
      <c r="B202" s="46">
        <f>'EJE 11'!E278</f>
        <v>1.3574659176048689E-2</v>
      </c>
      <c r="C202" s="46">
        <f>'EJE 11'!D278</f>
        <v>0.15974238758058149</v>
      </c>
      <c r="N202" s="93">
        <f>'EJE G ENTRE 3-6'!E223</f>
        <v>9.8237668371140337E-3</v>
      </c>
      <c r="O202" s="93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  <c r="AK202" s="46">
        <f>'EJE G ENTRE 3-6'!E61</f>
        <v>2.8467376966145783E-3</v>
      </c>
      <c r="AL202" s="46">
        <f>'EJE G ENTRE 3-6'!D61</f>
        <v>3.9062338612499928E-2</v>
      </c>
    </row>
    <row r="203" spans="2:38" x14ac:dyDescent="0.3">
      <c r="B203" s="46">
        <f>'EJE 11'!E279</f>
        <v>1.7300683595418712E-2</v>
      </c>
      <c r="C203" s="46">
        <f>'EJE 11'!D279</f>
        <v>0.16323299988718526</v>
      </c>
      <c r="N203" s="93">
        <f>'EJE G ENTRE 3-6'!E224</f>
        <v>6.4989788014807696E-3</v>
      </c>
      <c r="O203" s="93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  <c r="AK203" s="46">
        <f>'EJE G ENTRE 3-6'!E62</f>
        <v>8.1832307817382675E-3</v>
      </c>
      <c r="AL203" s="46">
        <f>'EJE G ENTRE 3-6'!D62</f>
        <v>0.1051492654031248</v>
      </c>
    </row>
    <row r="204" spans="2:38" x14ac:dyDescent="0.3">
      <c r="B204" s="46">
        <f>'EJE 6'!E339</f>
        <v>5.0176239088272723E-4</v>
      </c>
      <c r="C204" s="46">
        <f>'EJE 6'!D339</f>
        <v>4.2875568117138295E-3</v>
      </c>
      <c r="N204" s="93">
        <f>'EJE G ENTRE 3-6'!E225</f>
        <v>8.9504126650283393E-3</v>
      </c>
      <c r="O204" s="93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  <c r="AK204" s="46">
        <f>'EJE G ENTRE 3-6'!E63</f>
        <v>8.2900919825032414E-3</v>
      </c>
      <c r="AL204" s="46">
        <f>'EJE G ENTRE 3-6'!D63</f>
        <v>0.1071850208718748</v>
      </c>
    </row>
    <row r="205" spans="2:38" s="92" customFormat="1" x14ac:dyDescent="0.3">
      <c r="B205" s="92">
        <f>'EJE 6'!E340</f>
        <v>9.1224566590275151E-5</v>
      </c>
      <c r="C205" s="92">
        <f>'EJE 6'!D340</f>
        <v>7.1964004005503034E-3</v>
      </c>
      <c r="N205" s="92">
        <f>'EJE I'!E176</f>
        <v>1.7593883982356615E-4</v>
      </c>
      <c r="O205" s="92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  <c r="AK205" s="46">
        <f>'EJE G ENTRE 3-6'!E68</f>
        <v>9.237924120179046E-4</v>
      </c>
      <c r="AL205" s="46">
        <f>'EJE G ENTRE 3-6'!D68</f>
        <v>8.1688502986363487E-2</v>
      </c>
    </row>
    <row r="206" spans="2:38" x14ac:dyDescent="0.3">
      <c r="B206" s="46">
        <f>'EJE 6'!E341</f>
        <v>4.9154955487816855E-5</v>
      </c>
      <c r="C206" s="46">
        <f>'EJE 6'!D341</f>
        <v>9.6667202063679069E-4</v>
      </c>
      <c r="N206" s="93">
        <f>'EJE I'!E177</f>
        <v>5.9915109262759822E-4</v>
      </c>
      <c r="O206" s="93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  <c r="AK206" s="46">
        <f>'EJE G ENTRE 3-6'!E69</f>
        <v>1.3998983226583995E-3</v>
      </c>
      <c r="AL206" s="46">
        <f>'EJE G ENTRE 3-6'!D69</f>
        <v>8.3346718349999849E-2</v>
      </c>
    </row>
    <row r="207" spans="2:38" x14ac:dyDescent="0.3">
      <c r="B207" s="46">
        <f>'EJE 6'!E342</f>
        <v>2.7547382576094647E-5</v>
      </c>
      <c r="C207" s="46">
        <f>'EJE 6'!D342</f>
        <v>9.6667202063679069E-4</v>
      </c>
      <c r="N207" s="93">
        <f>'EJE I'!E178</f>
        <v>2.7572320289855025E-4</v>
      </c>
      <c r="O207" s="93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  <c r="AK207" s="46">
        <f>'EJE G ENTRE 3-6'!E70</f>
        <v>1.3858984710743774E-4</v>
      </c>
      <c r="AL207" s="46">
        <f>'EJE G ENTRE 3-6'!D70</f>
        <v>1.8400544283333303E-2</v>
      </c>
    </row>
    <row r="208" spans="2:38" x14ac:dyDescent="0.3">
      <c r="B208" s="46">
        <f>'EJE 6'!E343</f>
        <v>1.2950482156807465E-3</v>
      </c>
      <c r="C208" s="46">
        <f>'EJE 6'!D343</f>
        <v>2.2514048476808138E-3</v>
      </c>
      <c r="N208" s="93">
        <f>'EJE I'!E179</f>
        <v>3.4999915311909198E-4</v>
      </c>
      <c r="O208" s="93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  <c r="AK208" s="46">
        <f>'EJE G ENTRE 3-6'!E71</f>
        <v>3.9276771763085321E-4</v>
      </c>
      <c r="AL208" s="46">
        <f>'EJE G ENTRE 3-6'!D71</f>
        <v>1.8400544283333303E-2</v>
      </c>
    </row>
    <row r="209" spans="2:38" x14ac:dyDescent="0.3">
      <c r="B209" s="46">
        <f>'EJE 6'!E344</f>
        <v>2.6260625849822946E-3</v>
      </c>
      <c r="C209" s="46">
        <f>'EJE 6'!D344</f>
        <v>2.2514048476808138E-3</v>
      </c>
      <c r="N209" s="93">
        <f>'EJE I'!E180</f>
        <v>1.5249186265910496E-3</v>
      </c>
      <c r="O209" s="93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  <c r="AK209" s="46">
        <f>'EJE G ENTRE 3-6'!E72</f>
        <v>1.743560427169418E-3</v>
      </c>
      <c r="AL209" s="46">
        <f>'EJE G ENTRE 3-6'!D72</f>
        <v>1.5028139235606038E-2</v>
      </c>
    </row>
    <row r="210" spans="2:38" x14ac:dyDescent="0.3">
      <c r="B210" s="46">
        <f>'EJE 6'!E345</f>
        <v>7.9744975259334939E-4</v>
      </c>
      <c r="C210" s="46">
        <f>'EJE 6'!D345</f>
        <v>1.0247640864779856E-3</v>
      </c>
      <c r="N210" s="93">
        <f>'EJE I'!E181</f>
        <v>1.9983814640201604E-3</v>
      </c>
      <c r="O210" s="93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  <c r="AK210" s="46">
        <f>'EJE G ENTRE 3-6'!E73</f>
        <v>8.8961772262396521E-4</v>
      </c>
      <c r="AL210" s="46">
        <f>'EJE G ENTRE 3-6'!D73</f>
        <v>1.5028139235606038E-2</v>
      </c>
    </row>
    <row r="211" spans="2:38" x14ac:dyDescent="0.3">
      <c r="B211" s="46">
        <f>'EJE 6'!E346</f>
        <v>2.1491564792358851E-3</v>
      </c>
      <c r="C211" s="46">
        <f>'EJE 6'!D346</f>
        <v>1.0247640864779856E-3</v>
      </c>
      <c r="N211" s="93">
        <f>'EJE I'!E182</f>
        <v>1.8801825974795177E-3</v>
      </c>
      <c r="O211" s="93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  <c r="AK211" s="46">
        <f>'EJE G ENTRE 3-6'!E74</f>
        <v>2.0313244337121172E-3</v>
      </c>
      <c r="AL211" s="46">
        <f>'EJE G ENTRE 3-6'!D74</f>
        <v>1.1776958815909072E-2</v>
      </c>
    </row>
    <row r="212" spans="2:38" x14ac:dyDescent="0.3">
      <c r="B212" s="46">
        <f>'EJE 6'!E347</f>
        <v>5.5091734637054417E-4</v>
      </c>
      <c r="C212" s="46">
        <f>'EJE 6'!D347</f>
        <v>5.2542288323506195E-3</v>
      </c>
      <c r="N212" s="93">
        <f>'EJE I'!E183</f>
        <v>2.5187827471959629E-3</v>
      </c>
      <c r="O212" s="93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  <c r="AK212" s="46">
        <f>'EJE G ENTRE 3-6'!E75</f>
        <v>8.6068501763085226E-3</v>
      </c>
      <c r="AL212" s="46">
        <f>'EJE G ENTRE 3-6'!D75</f>
        <v>1.1776958815909072E-2</v>
      </c>
    </row>
    <row r="213" spans="2:38" x14ac:dyDescent="0.3">
      <c r="B213" s="46">
        <f>'EJE 6'!E348</f>
        <v>1.1876588813610003E-4</v>
      </c>
      <c r="C213" s="46">
        <f>'EJE 6'!D348</f>
        <v>8.1630724211870943E-3</v>
      </c>
      <c r="N213" s="93">
        <f>'EJE I'!E184</f>
        <v>4.516620427221164E-4</v>
      </c>
      <c r="O213" s="93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  <c r="AK213" s="46">
        <f>'EJE G ENTRE 3-6'!E76</f>
        <v>1.0623822591253422E-3</v>
      </c>
      <c r="AL213" s="46">
        <f>'EJE G ENTRE 3-6'!D76</f>
        <v>0.10008904726969679</v>
      </c>
    </row>
    <row r="214" spans="2:38" x14ac:dyDescent="0.3">
      <c r="B214" s="46">
        <f>'EJE 6'!E349</f>
        <v>7.0246128620554845E-4</v>
      </c>
      <c r="C214" s="46">
        <f>'EJE 6'!D349</f>
        <v>6.0026026652908702E-3</v>
      </c>
      <c r="N214" s="93">
        <f>'EJE I'!E185</f>
        <v>9.491502457466902E-4</v>
      </c>
      <c r="O214" s="93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  <c r="AK214" s="46">
        <f>'EJE G ENTRE 3-6'!E77</f>
        <v>1.7926660402892525E-3</v>
      </c>
      <c r="AL214" s="46">
        <f>'EJE G ENTRE 3-6'!D77</f>
        <v>0.10174726263333315</v>
      </c>
    </row>
    <row r="215" spans="2:38" x14ac:dyDescent="0.3">
      <c r="B215" s="46">
        <f>'EJE 6'!E350</f>
        <v>1.2771196881427731E-4</v>
      </c>
      <c r="C215" s="46">
        <f>'EJE 6'!D350</f>
        <v>1.0074983689661933E-2</v>
      </c>
      <c r="N215" s="93">
        <f>'EJE I'!E186</f>
        <v>2.4630943226212936E-4</v>
      </c>
      <c r="O215" s="93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  <c r="AK215" s="46">
        <f>'EJE G ENTRE 3-6'!E78</f>
        <v>1.2933074471418707E-3</v>
      </c>
      <c r="AL215" s="46">
        <f>'EJE G ENTRE 3-6'!D78</f>
        <v>0.11436389993560586</v>
      </c>
    </row>
    <row r="216" spans="2:38" x14ac:dyDescent="0.3">
      <c r="B216" s="46">
        <f>'EJE 6'!E351</f>
        <v>6.8076279783977971E-4</v>
      </c>
      <c r="C216" s="46">
        <f>'EJE 6'!D351</f>
        <v>6.6917665359669696E-3</v>
      </c>
      <c r="N216" s="93">
        <f>'EJE I'!E187</f>
        <v>8.3881152967863761E-4</v>
      </c>
      <c r="O216" s="93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  <c r="AK216" s="46">
        <f>'EJE G ENTRE 3-6'!E79</f>
        <v>1.9598586165633569E-3</v>
      </c>
      <c r="AL216" s="46">
        <f>'EJE G ENTRE 3-6'!D79</f>
        <v>0.11668540144469676</v>
      </c>
    </row>
    <row r="217" spans="2:38" x14ac:dyDescent="0.3">
      <c r="B217" s="46">
        <f>'EJE 6'!E352</f>
        <v>1.5353801879375788E-4</v>
      </c>
      <c r="C217" s="46">
        <f>'EJE 6'!D352</f>
        <v>1.0182378842570738E-2</v>
      </c>
      <c r="N217" s="93">
        <f>'EJE I'!E188</f>
        <v>6.5226890195336997E-4</v>
      </c>
      <c r="O217" s="93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  <c r="AK217" s="46">
        <f>'EJE G ENTRE 3-6'!E80</f>
        <v>1.3302946497933859E-3</v>
      </c>
      <c r="AL217" s="46">
        <f>'EJE G ENTRE 3-6'!D80</f>
        <v>0.12746707019166645</v>
      </c>
    </row>
    <row r="218" spans="2:38" x14ac:dyDescent="0.3">
      <c r="B218" s="46">
        <f>'EJE 6'!E353</f>
        <v>1.3614831684676709E-3</v>
      </c>
      <c r="C218" s="46">
        <f>'EJE 6'!D353</f>
        <v>7.0685747268081644E-4</v>
      </c>
      <c r="N218" s="93">
        <f>'EJE I'!E189</f>
        <v>1.2789799561436651E-3</v>
      </c>
      <c r="O218" s="93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  <c r="AK218" s="46">
        <f>'EJE G ENTRE 3-6'!E81</f>
        <v>2.3083015111914555E-3</v>
      </c>
      <c r="AL218" s="46">
        <f>'EJE G ENTRE 3-6'!D81</f>
        <v>0.12945692862803007</v>
      </c>
    </row>
    <row r="219" spans="2:38" x14ac:dyDescent="0.3">
      <c r="B219" s="46">
        <f>'EJE 6'!E354</f>
        <v>3.7585903350094868E-3</v>
      </c>
      <c r="C219" s="46">
        <f>'EJE 6'!D354</f>
        <v>3.3248167026336422E-3</v>
      </c>
      <c r="N219" s="93">
        <f>'EJE I'!E190</f>
        <v>1.9765312344045332E-3</v>
      </c>
      <c r="O219" s="93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  <c r="AK219" s="46">
        <f>'EJE G ENTRE 3-6'!E82</f>
        <v>1.6095728744834679E-3</v>
      </c>
      <c r="AL219" s="46">
        <f>'EJE G ENTRE 3-6'!D82</f>
        <v>5.2480245021969608E-2</v>
      </c>
    </row>
    <row r="220" spans="2:38" x14ac:dyDescent="0.3">
      <c r="B220" s="46">
        <f>'EJE 6'!E355</f>
        <v>2.2646494110263103E-3</v>
      </c>
      <c r="C220" s="46">
        <f>'EJE 6'!D355</f>
        <v>7.0107524980345792E-3</v>
      </c>
      <c r="N220" s="93">
        <f>'EJE I'!E191</f>
        <v>3.3369799199747894E-3</v>
      </c>
      <c r="O220" s="93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  <c r="AK220" s="46">
        <f>'EJE G ENTRE 3-6'!E83</f>
        <v>1.4443678719008234E-5</v>
      </c>
      <c r="AL220" s="46">
        <f>'EJE G ENTRE 3-6'!D83</f>
        <v>5.3972638849242333E-2</v>
      </c>
    </row>
    <row r="221" spans="2:38" x14ac:dyDescent="0.3">
      <c r="B221" s="46">
        <f>'EJE 6'!E356</f>
        <v>3.5943849029409377E-3</v>
      </c>
      <c r="C221" s="46">
        <f>'EJE 6'!D356</f>
        <v>9.6287117279874063E-3</v>
      </c>
      <c r="N221" s="93">
        <f>'EJE I'!E192</f>
        <v>2.2932112591052254E-3</v>
      </c>
      <c r="O221" s="93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  <c r="AK221" s="46">
        <f>'EJE G ENTRE 3-6'!E84</f>
        <v>3.2724001809572934E-3</v>
      </c>
      <c r="AL221" s="46">
        <f>'EJE G ENTRE 3-6'!D84</f>
        <v>9.4559051862878621E-2</v>
      </c>
    </row>
    <row r="222" spans="2:38" x14ac:dyDescent="0.3">
      <c r="B222" s="46">
        <f>'EJE 6'!E357</f>
        <v>1.3614831684676709E-3</v>
      </c>
      <c r="C222" s="46">
        <f>'EJE 6'!D357</f>
        <v>7.0685747268081644E-4</v>
      </c>
      <c r="N222" s="93">
        <f>'EJE I'!E193</f>
        <v>2.2584832357907965E-3</v>
      </c>
      <c r="O222" s="93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  <c r="AK222" s="46">
        <f>'EJE G ENTRE 3-6'!E85</f>
        <v>2.5053704075413174E-3</v>
      </c>
      <c r="AL222" s="46">
        <f>'EJE G ENTRE 3-6'!D85</f>
        <v>9.6051445690151338E-2</v>
      </c>
    </row>
    <row r="223" spans="2:38" x14ac:dyDescent="0.3">
      <c r="B223" s="46">
        <f>'EJE 6'!E358</f>
        <v>3.7585903350094868E-3</v>
      </c>
      <c r="C223" s="46">
        <f>'EJE 6'!D358</f>
        <v>3.3248167026336422E-3</v>
      </c>
      <c r="N223" s="93">
        <f>'EJE I'!E194</f>
        <v>1.9765312344045332E-3</v>
      </c>
      <c r="O223" s="93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  <c r="AK223" s="46">
        <f>'EJE G ENTRE 3-6'!E86</f>
        <v>1.6095728744834679E-3</v>
      </c>
      <c r="AL223" s="46">
        <f>'EJE G ENTRE 3-6'!D86</f>
        <v>5.2480245021969608E-2</v>
      </c>
    </row>
    <row r="224" spans="2:38" x14ac:dyDescent="0.3">
      <c r="B224" s="46">
        <f>'EJE 6'!E359</f>
        <v>2.2646494110263103E-3</v>
      </c>
      <c r="C224" s="46">
        <f>'EJE 6'!D359</f>
        <v>7.0107524980345792E-3</v>
      </c>
      <c r="N224" s="93">
        <f>'EJE I'!E195</f>
        <v>3.3369799199747894E-3</v>
      </c>
      <c r="O224" s="93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  <c r="AK224" s="46">
        <f>'EJE G ENTRE 3-6'!E87</f>
        <v>1.4443678719008234E-5</v>
      </c>
      <c r="AL224" s="46">
        <f>'EJE G ENTRE 3-6'!D87</f>
        <v>5.3972638849242333E-2</v>
      </c>
    </row>
    <row r="225" spans="2:38" x14ac:dyDescent="0.3">
      <c r="B225" s="46">
        <f>'EJE 6'!E360</f>
        <v>3.5943849029409377E-3</v>
      </c>
      <c r="C225" s="46">
        <f>'EJE 6'!D360</f>
        <v>9.6287117279874063E-3</v>
      </c>
      <c r="N225" s="93">
        <f>'EJE I'!E196</f>
        <v>2.2932112591052254E-3</v>
      </c>
      <c r="O225" s="93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  <c r="AK225" s="46">
        <f>'EJE G ENTRE 3-6'!E88</f>
        <v>3.2724001809572934E-3</v>
      </c>
      <c r="AL225" s="46">
        <f>'EJE G ENTRE 3-6'!D88</f>
        <v>9.4559051862878621E-2</v>
      </c>
    </row>
    <row r="226" spans="2:38" x14ac:dyDescent="0.3">
      <c r="B226" s="46">
        <f>'EJE 6'!E361</f>
        <v>6.6484047132109954E-4</v>
      </c>
      <c r="C226" s="46">
        <f>'EJE 6'!D361</f>
        <v>2.4241391191037694E-3</v>
      </c>
      <c r="N226" s="93">
        <f>'EJE I'!E197</f>
        <v>2.2584832357907965E-3</v>
      </c>
      <c r="O226" s="93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  <c r="AK226" s="46">
        <f>'EJE G ENTRE 3-6'!E89</f>
        <v>2.5053704075413174E-3</v>
      </c>
      <c r="AL226" s="46">
        <f>'EJE G ENTRE 3-6'!D89</f>
        <v>9.6051445690151338E-2</v>
      </c>
    </row>
    <row r="227" spans="2:38" x14ac:dyDescent="0.3">
      <c r="B227" s="46">
        <f>'EJE 6'!E362</f>
        <v>3.0909193625524053E-3</v>
      </c>
      <c r="C227" s="46">
        <f>'EJE 6'!D362</f>
        <v>5.0420983490565953E-3</v>
      </c>
      <c r="N227" s="93">
        <f>'EJE I'!E198</f>
        <v>2.4738958501575254E-3</v>
      </c>
      <c r="O227" s="93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  <c r="AK227" s="46">
        <f>'EJE G ENTRE 3-6'!E90</f>
        <v>2.0124424836432467E-3</v>
      </c>
      <c r="AL227" s="46">
        <f>'EJE G ENTRE 3-6'!D90</f>
        <v>5.7031910345454441E-2</v>
      </c>
    </row>
    <row r="228" spans="2:38" x14ac:dyDescent="0.3">
      <c r="B228" s="46">
        <f>'EJE 6'!E363</f>
        <v>1.568006713879739E-3</v>
      </c>
      <c r="C228" s="46">
        <f>'EJE 6'!D363</f>
        <v>5.2934708516116265E-3</v>
      </c>
      <c r="N228" s="93">
        <f>'EJE I'!E199</f>
        <v>4.0655268859483232E-3</v>
      </c>
      <c r="O228" s="93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  <c r="AK228" s="46">
        <f>'EJE G ENTRE 3-6'!E91</f>
        <v>1.078967886191458E-2</v>
      </c>
      <c r="AL228" s="46">
        <f>'EJE G ENTRE 3-6'!D91</f>
        <v>5.8524304172727165E-2</v>
      </c>
    </row>
    <row r="229" spans="2:38" x14ac:dyDescent="0.3">
      <c r="B229" s="46">
        <f>'EJE 6'!E364</f>
        <v>2.9267139304838563E-3</v>
      </c>
      <c r="C229" s="46">
        <f>'EJE 6'!D364</f>
        <v>7.9114300815644519E-3</v>
      </c>
      <c r="N229" s="93">
        <f>'EJE I'!E200</f>
        <v>2.790575874858218E-3</v>
      </c>
      <c r="O229" s="93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  <c r="AK229" s="46">
        <f>'EJE G ENTRE 3-6'!E92</f>
        <v>3.6752697901170721E-3</v>
      </c>
      <c r="AL229" s="46">
        <f>'EJE G ENTRE 3-6'!D92</f>
        <v>9.0007407765908931E-2</v>
      </c>
    </row>
    <row r="230" spans="2:38" x14ac:dyDescent="0.3">
      <c r="B230" s="46">
        <f>'EJE 6'!E365</f>
        <v>6.6484047132109954E-4</v>
      </c>
      <c r="C230" s="46">
        <f>'EJE 6'!D365</f>
        <v>2.4241391191037694E-3</v>
      </c>
      <c r="N230" s="93">
        <f>'EJE I'!E201</f>
        <v>2.9870549192186464E-3</v>
      </c>
      <c r="O230" s="93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  <c r="AK230" s="46">
        <f>'EJE G ENTRE 3-6'!E93</f>
        <v>1.3309497772382894E-2</v>
      </c>
      <c r="AL230" s="46">
        <f>'EJE G ENTRE 3-6'!D93</f>
        <v>9.1499801593181662E-2</v>
      </c>
    </row>
    <row r="231" spans="2:38" x14ac:dyDescent="0.3">
      <c r="B231" s="46">
        <f>'EJE 6'!E366</f>
        <v>3.0909193625524053E-3</v>
      </c>
      <c r="C231" s="46">
        <f>'EJE 6'!D366</f>
        <v>5.0420983490565953E-3</v>
      </c>
      <c r="N231" s="93">
        <f>'EJE I'!E202</f>
        <v>2.4738958501575254E-3</v>
      </c>
      <c r="O231" s="93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  <c r="AK231" s="46">
        <f>'EJE G ENTRE 3-6'!E94</f>
        <v>2.0124424836432467E-3</v>
      </c>
      <c r="AL231" s="46">
        <f>'EJE G ENTRE 3-6'!D94</f>
        <v>5.7031910345454441E-2</v>
      </c>
    </row>
    <row r="232" spans="2:38" x14ac:dyDescent="0.3">
      <c r="B232" s="46">
        <f>'EJE 6'!E367</f>
        <v>1.568006713879739E-3</v>
      </c>
      <c r="C232" s="46">
        <f>'EJE 6'!D367</f>
        <v>5.2934708516116265E-3</v>
      </c>
      <c r="N232" s="93">
        <f>'EJE I'!E203</f>
        <v>4.0655268859483232E-3</v>
      </c>
      <c r="O232" s="93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  <c r="AK232" s="46">
        <f>'EJE G ENTRE 3-6'!E95</f>
        <v>1.078967886191458E-2</v>
      </c>
      <c r="AL232" s="46">
        <f>'EJE G ENTRE 3-6'!D95</f>
        <v>5.8524304172727165E-2</v>
      </c>
    </row>
    <row r="233" spans="2:38" x14ac:dyDescent="0.3">
      <c r="B233" s="46">
        <f>'EJE 6'!E368</f>
        <v>2.9267139304838563E-3</v>
      </c>
      <c r="C233" s="46">
        <f>'EJE 6'!D368</f>
        <v>7.9114300815644519E-3</v>
      </c>
      <c r="N233" s="93">
        <f>'EJE I'!E204</f>
        <v>2.790575874858218E-3</v>
      </c>
      <c r="O233" s="93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  <c r="AK233" s="46">
        <f>'EJE G ENTRE 3-6'!E96</f>
        <v>3.6752697901170721E-3</v>
      </c>
      <c r="AL233" s="46">
        <f>'EJE G ENTRE 3-6'!D96</f>
        <v>9.0007407765908931E-2</v>
      </c>
    </row>
    <row r="234" spans="2:38" x14ac:dyDescent="0.3">
      <c r="B234" s="46">
        <f>'EJE 6'!E369</f>
        <v>1.161796465199901E-3</v>
      </c>
      <c r="C234" s="46">
        <f>'EJE 6'!D369</f>
        <v>2.9598042464622594E-3</v>
      </c>
      <c r="N234" s="93">
        <f>'EJE I'!E205</f>
        <v>2.9870549192186464E-3</v>
      </c>
      <c r="O234" s="93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  <c r="AK234" s="46">
        <f>'EJE G ENTRE 3-6'!E97</f>
        <v>1.3309497772382894E-2</v>
      </c>
      <c r="AL234" s="46">
        <f>'EJE G ENTRE 3-6'!D97</f>
        <v>9.1499801593181662E-2</v>
      </c>
    </row>
    <row r="235" spans="2:38" x14ac:dyDescent="0.3">
      <c r="B235" s="46">
        <f>'EJE 6'!E370</f>
        <v>3.8134972082233131E-3</v>
      </c>
      <c r="C235" s="46">
        <f>'EJE 6'!D370</f>
        <v>6.4504165530660258E-3</v>
      </c>
      <c r="N235" s="93">
        <f>'EJE I'!E206</f>
        <v>1.6480362665406397E-3</v>
      </c>
      <c r="O235" s="93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  <c r="AK235" s="46">
        <f>'EJE G ENTRE 3-6'!E98</f>
        <v>1.1938467510330556E-3</v>
      </c>
      <c r="AL235" s="46">
        <f>'EJE G ENTRE 3-6'!D98</f>
        <v>9.5387331710605899E-2</v>
      </c>
    </row>
    <row r="236" spans="2:38" x14ac:dyDescent="0.3">
      <c r="B236" s="46">
        <f>'EJE 6'!E371</f>
        <v>2.4643361142940804E-3</v>
      </c>
      <c r="C236" s="46">
        <f>'EJE 6'!D371</f>
        <v>9.2636992718160213E-3</v>
      </c>
      <c r="N236" s="93">
        <f>'EJE I'!E207</f>
        <v>3.8667244008821606E-3</v>
      </c>
      <c r="O236" s="93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  <c r="AK236" s="46">
        <f>'EJE G ENTRE 3-6'!E99</f>
        <v>8.2717799862258806E-4</v>
      </c>
      <c r="AL236" s="46">
        <f>'EJE G ENTRE 3-6'!D99</f>
        <v>9.7377190146969522E-2</v>
      </c>
    </row>
    <row r="237" spans="2:38" x14ac:dyDescent="0.3">
      <c r="B237" s="46">
        <f>'EJE 6'!E372</f>
        <v>3.5394719686968413E-3</v>
      </c>
      <c r="C237" s="46">
        <f>'EJE 6'!D372</f>
        <v>1.2754311578419789E-2</v>
      </c>
      <c r="N237" s="93">
        <f>'EJE I'!E208</f>
        <v>2.6217062269691194E-3</v>
      </c>
      <c r="O237" s="93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  <c r="AK237" s="46">
        <f>'EJE G ENTRE 3-6'!E100</f>
        <v>3.6881263044077068E-3</v>
      </c>
      <c r="AL237" s="46">
        <f>'EJE G ENTRE 3-6'!D100</f>
        <v>0.1374661385515149</v>
      </c>
    </row>
    <row r="238" spans="2:38" x14ac:dyDescent="0.3">
      <c r="B238" s="46">
        <f>'EJE 6'!E373</f>
        <v>1.161796465199901E-3</v>
      </c>
      <c r="C238" s="46">
        <f>'EJE 6'!D373</f>
        <v>2.9598042464622594E-3</v>
      </c>
      <c r="N238" s="93">
        <f>'EJE I'!E209</f>
        <v>1.7287634723377411E-3</v>
      </c>
      <c r="O238" s="93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  <c r="AK238" s="46">
        <f>'EJE G ENTRE 3-6'!E101</f>
        <v>3.3181095516528858E-3</v>
      </c>
      <c r="AL238" s="46">
        <f>'EJE G ENTRE 3-6'!D101</f>
        <v>0.13945599698787856</v>
      </c>
    </row>
    <row r="239" spans="2:38" x14ac:dyDescent="0.3">
      <c r="B239" s="46">
        <f>'EJE 6'!E374</f>
        <v>3.8134972082233131E-3</v>
      </c>
      <c r="C239" s="46">
        <f>'EJE 6'!D374</f>
        <v>6.4504165530660258E-3</v>
      </c>
      <c r="N239" s="93">
        <f>'EJE I'!E210</f>
        <v>1.6480362665406397E-3</v>
      </c>
      <c r="O239" s="93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  <c r="AK239" s="46">
        <f>'EJE G ENTRE 3-6'!E102</f>
        <v>1.1938467510330556E-3</v>
      </c>
      <c r="AL239" s="46">
        <f>'EJE G ENTRE 3-6'!D102</f>
        <v>9.5387331710605899E-2</v>
      </c>
    </row>
    <row r="240" spans="2:38" x14ac:dyDescent="0.3">
      <c r="B240" s="46">
        <f>'EJE 6'!E375</f>
        <v>2.4643361142940804E-3</v>
      </c>
      <c r="C240" s="46">
        <f>'EJE 6'!D375</f>
        <v>9.2636992718160213E-3</v>
      </c>
      <c r="N240" s="93">
        <f>'EJE I'!E211</f>
        <v>3.8667244008821606E-3</v>
      </c>
      <c r="O240" s="93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  <c r="AK240" s="46">
        <f>'EJE G ENTRE 3-6'!E103</f>
        <v>8.2717799862258806E-4</v>
      </c>
      <c r="AL240" s="46">
        <f>'EJE G ENTRE 3-6'!D103</f>
        <v>9.7377190146969522E-2</v>
      </c>
    </row>
    <row r="241" spans="2:38" x14ac:dyDescent="0.3">
      <c r="B241" s="46">
        <f>'EJE 6'!E376</f>
        <v>3.5394719686968413E-3</v>
      </c>
      <c r="C241" s="46">
        <f>'EJE 6'!D376</f>
        <v>1.2754311578419789E-2</v>
      </c>
      <c r="N241" s="93">
        <f>'EJE I'!E212</f>
        <v>2.6217062269691194E-3</v>
      </c>
      <c r="O241" s="93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  <c r="AK241" s="46">
        <f>'EJE G ENTRE 3-6'!E104</f>
        <v>3.6881263044077068E-3</v>
      </c>
      <c r="AL241" s="46">
        <f>'EJE G ENTRE 3-6'!D104</f>
        <v>0.1374661385515149</v>
      </c>
    </row>
    <row r="242" spans="2:38" x14ac:dyDescent="0.3">
      <c r="B242" s="46">
        <f>'EJE 6'!E377</f>
        <v>4.651598290835995E-4</v>
      </c>
      <c r="C242" s="46">
        <f>'EJE 6'!D377</f>
        <v>4.677085892885212E-3</v>
      </c>
      <c r="N242" s="93">
        <f>'EJE I'!E213</f>
        <v>1.7287634723377411E-3</v>
      </c>
      <c r="O242" s="93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  <c r="AK242" s="46">
        <f>'EJE G ENTRE 3-6'!E105</f>
        <v>3.3181095516528858E-3</v>
      </c>
      <c r="AL242" s="46">
        <f>'EJE G ENTRE 3-6'!D105</f>
        <v>0.13945599698787856</v>
      </c>
    </row>
    <row r="243" spans="2:38" x14ac:dyDescent="0.3">
      <c r="B243" s="46">
        <f>'EJE 6'!E378</f>
        <v>3.1458322967965018E-3</v>
      </c>
      <c r="C243" s="46">
        <f>'EJE 6'!D378</f>
        <v>8.1676981994889802E-3</v>
      </c>
      <c r="N243" s="93">
        <f>'EJE I'!E214</f>
        <v>2.1454008822936322E-3</v>
      </c>
      <c r="O243" s="93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  <c r="AK243" s="46">
        <f>'EJE G ENTRE 3-6'!E106</f>
        <v>1.5967115359848453E-3</v>
      </c>
      <c r="AL243" s="46">
        <f>'EJE G ENTRE 3-6'!D106</f>
        <v>9.9938997034090732E-2</v>
      </c>
    </row>
    <row r="244" spans="2:38" x14ac:dyDescent="0.3">
      <c r="B244" s="46">
        <f>'EJE 6'!E379</f>
        <v>1.7676934171475089E-3</v>
      </c>
      <c r="C244" s="46">
        <f>'EJE 6'!D379</f>
        <v>7.5464176253930686E-3</v>
      </c>
      <c r="N244" s="93">
        <f>'EJE I'!E215</f>
        <v>4.595271366855694E-3</v>
      </c>
      <c r="O244" s="93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  <c r="AK244" s="46">
        <f>'EJE G ENTRE 3-6'!E107</f>
        <v>9.9769445420110001E-3</v>
      </c>
      <c r="AL244" s="46">
        <f>'EJE G ENTRE 3-6'!D107</f>
        <v>0.10192885547045437</v>
      </c>
    </row>
    <row r="245" spans="2:38" x14ac:dyDescent="0.3">
      <c r="B245" s="46">
        <f>'EJE 6'!E380</f>
        <v>2.8718009962397603E-3</v>
      </c>
      <c r="C245" s="46">
        <f>'EJE 6'!D380</f>
        <v>1.1037029931996836E-2</v>
      </c>
      <c r="N245" s="93">
        <f>'EJE I'!E216</f>
        <v>3.1190708427221115E-3</v>
      </c>
      <c r="O245" s="93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  <c r="AK245" s="46">
        <f>'EJE G ENTRE 3-6'!E108</f>
        <v>4.0909959135674847E-3</v>
      </c>
      <c r="AL245" s="46">
        <f>'EJE G ENTRE 3-6'!D108</f>
        <v>0.13291449445454523</v>
      </c>
    </row>
    <row r="246" spans="2:38" x14ac:dyDescent="0.3">
      <c r="B246" s="46">
        <f>'EJE 6'!E381</f>
        <v>4.651598290835995E-4</v>
      </c>
      <c r="C246" s="46">
        <f>'EJE 6'!D381</f>
        <v>4.677085892885212E-3</v>
      </c>
      <c r="N246" s="93">
        <f>'EJE I'!E217</f>
        <v>2.4573104383112743E-3</v>
      </c>
      <c r="O246" s="93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  <c r="AK246" s="46">
        <f>'EJE G ENTRE 3-6'!E109</f>
        <v>1.4122232092286474E-2</v>
      </c>
      <c r="AL246" s="46">
        <f>'EJE G ENTRE 3-6'!D109</f>
        <v>0.13490435289090885</v>
      </c>
    </row>
    <row r="247" spans="2:38" x14ac:dyDescent="0.3">
      <c r="B247" s="46">
        <f>'EJE 6'!E382</f>
        <v>3.1458322967965018E-3</v>
      </c>
      <c r="C247" s="46">
        <f>'EJE 6'!D382</f>
        <v>8.1676981994889802E-3</v>
      </c>
      <c r="N247" s="93">
        <f>'EJE I'!E218</f>
        <v>2.1454008822936322E-3</v>
      </c>
      <c r="O247" s="93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  <c r="AK247" s="46">
        <f>'EJE G ENTRE 3-6'!E110</f>
        <v>1.5967115359848453E-3</v>
      </c>
      <c r="AL247" s="46">
        <f>'EJE G ENTRE 3-6'!D110</f>
        <v>9.9938997034090732E-2</v>
      </c>
    </row>
    <row r="248" spans="2:38" x14ac:dyDescent="0.3">
      <c r="B248" s="46">
        <f>'EJE 6'!E383</f>
        <v>1.7676934171475089E-3</v>
      </c>
      <c r="C248" s="46">
        <f>'EJE 6'!D383</f>
        <v>7.5464176253930686E-3</v>
      </c>
      <c r="N248" s="93">
        <f>'EJE I'!E219</f>
        <v>4.595271366855694E-3</v>
      </c>
      <c r="O248" s="93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  <c r="AK248" s="46">
        <f>'EJE G ENTRE 3-6'!E111</f>
        <v>9.9769445420110001E-3</v>
      </c>
      <c r="AL248" s="46">
        <f>'EJE G ENTRE 3-6'!D111</f>
        <v>0.10192885547045437</v>
      </c>
    </row>
    <row r="249" spans="2:38" x14ac:dyDescent="0.3">
      <c r="B249" s="46">
        <f>'EJE 6'!E384</f>
        <v>2.8718009962397603E-3</v>
      </c>
      <c r="C249" s="46">
        <f>'EJE 6'!D384</f>
        <v>1.1037029931996836E-2</v>
      </c>
      <c r="N249" s="93">
        <f>'EJE I'!E220</f>
        <v>3.1190708427221115E-3</v>
      </c>
      <c r="O249" s="93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  <c r="AK249" s="46">
        <f>'EJE G ENTRE 3-6'!E112</f>
        <v>4.0909959135674847E-3</v>
      </c>
      <c r="AL249" s="46">
        <f>'EJE G ENTRE 3-6'!D112</f>
        <v>0.13291449445454523</v>
      </c>
    </row>
    <row r="250" spans="2:38" x14ac:dyDescent="0.3">
      <c r="B250" s="46">
        <f>'EJE 6'!E385</f>
        <v>1.3614831684676709E-3</v>
      </c>
      <c r="C250" s="46">
        <f>'EJE 6'!D385</f>
        <v>7.0685747268081644E-4</v>
      </c>
      <c r="N250" s="93">
        <f>'EJE I'!E221</f>
        <v>2.4573104383112743E-3</v>
      </c>
      <c r="O250" s="93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  <c r="AK250" s="46">
        <f>'EJE G ENTRE 3-6'!E113</f>
        <v>1.4122232092286474E-2</v>
      </c>
      <c r="AL250" s="46">
        <f>'EJE G ENTRE 3-6'!D113</f>
        <v>0.13490435289090885</v>
      </c>
    </row>
    <row r="251" spans="2:38" x14ac:dyDescent="0.3">
      <c r="B251" s="46">
        <f>'EJE 6'!E386</f>
        <v>3.8134972082233131E-3</v>
      </c>
      <c r="C251" s="46">
        <f>'EJE 6'!D386</f>
        <v>3.3248167026336422E-3</v>
      </c>
      <c r="N251" s="93">
        <f>'EJE I'!E222</f>
        <v>2.4738958501575254E-3</v>
      </c>
      <c r="O251" s="93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  <c r="AK251" s="46">
        <f>'EJE G ENTRE 3-6'!E114</f>
        <v>2.0124424836432467E-3</v>
      </c>
      <c r="AL251" s="46">
        <f>'EJE G ENTRE 3-6'!D114</f>
        <v>5.2480245021969608E-2</v>
      </c>
    </row>
    <row r="252" spans="2:38" x14ac:dyDescent="0.3">
      <c r="B252" s="46">
        <f>'EJE 6'!E387</f>
        <v>2.4643361142940804E-3</v>
      </c>
      <c r="C252" s="46">
        <f>'EJE 6'!D387</f>
        <v>9.2636992718160213E-3</v>
      </c>
      <c r="N252" s="93">
        <f>'EJE I'!E223</f>
        <v>4.595271366855694E-3</v>
      </c>
      <c r="O252" s="93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  <c r="AK252" s="46">
        <f>'EJE G ENTRE 3-6'!E115</f>
        <v>1.078967886191458E-2</v>
      </c>
      <c r="AL252" s="46">
        <f>'EJE G ENTRE 3-6'!D115</f>
        <v>5.3972638849242333E-2</v>
      </c>
    </row>
    <row r="253" spans="2:38" x14ac:dyDescent="0.3">
      <c r="B253" s="46">
        <f>'EJE 6'!E388</f>
        <v>3.5943849029409377E-3</v>
      </c>
      <c r="C253" s="46">
        <f>'EJE 6'!D388</f>
        <v>1.2754311578419789E-2</v>
      </c>
      <c r="N253" s="93">
        <f>'EJE I'!E224</f>
        <v>3.1190708427221115E-3</v>
      </c>
      <c r="O253" s="93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  <c r="AK253" s="46">
        <f>'EJE G ENTRE 3-6'!E116</f>
        <v>4.0909959135674847E-3</v>
      </c>
      <c r="AL253" s="46">
        <f>'EJE G ENTRE 3-6'!D116</f>
        <v>0.1374661385515149</v>
      </c>
    </row>
    <row r="254" spans="2:38" x14ac:dyDescent="0.3">
      <c r="B254" s="46">
        <f>'EJE 6'!E285</f>
        <v>4.1462901972454537E-4</v>
      </c>
      <c r="C254" s="46">
        <f>'EJE 6'!D285</f>
        <v>7.127410771992912E-2</v>
      </c>
      <c r="N254" s="93">
        <f>'EJE I'!E225</f>
        <v>2.9870549192186464E-3</v>
      </c>
      <c r="O254" s="93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  <c r="AK254" s="46">
        <f>'EJE G ENTRE 3-6'!E117</f>
        <v>1.4122232092286474E-2</v>
      </c>
      <c r="AL254" s="46">
        <f>'EJE G ENTRE 3-6'!D117</f>
        <v>0.13945599698787856</v>
      </c>
    </row>
    <row r="255" spans="2:38" s="92" customFormat="1" x14ac:dyDescent="0.3">
      <c r="B255" s="92">
        <f>'EJE 6'!E286</f>
        <v>4.3141201254153242E-4</v>
      </c>
      <c r="C255" s="92">
        <f>'EJE 6'!D286</f>
        <v>7.4182951308765593E-2</v>
      </c>
      <c r="N255" s="93">
        <f>'EJE 11'!E122</f>
        <v>1.5102896006882612E-3</v>
      </c>
      <c r="O255" s="93">
        <f>'EJE 11'!D122</f>
        <v>7.9225660921383514E-2</v>
      </c>
      <c r="AK255" s="46">
        <f>'EJE G ENTRE 3-6'!E122</f>
        <v>1.6949111531190896E-6</v>
      </c>
      <c r="AL255" s="46">
        <f>'EJE G ENTRE 3-6'!D122</f>
        <v>9.4612488230434624E-2</v>
      </c>
    </row>
    <row r="256" spans="2:38" x14ac:dyDescent="0.3">
      <c r="B256" s="46">
        <f>'EJE 6'!E287</f>
        <v>8.399375747844216E-5</v>
      </c>
      <c r="C256" s="46">
        <f>'EJE 6'!D287</f>
        <v>1.6778854345518839E-2</v>
      </c>
      <c r="N256" s="93">
        <f>'EJE 11'!E123</f>
        <v>3.9271735626557423E-3</v>
      </c>
      <c r="O256" s="93">
        <f>'EJE 11'!D123</f>
        <v>8.088785725786149E-2</v>
      </c>
      <c r="Y256" s="46"/>
      <c r="Z256" s="46"/>
      <c r="AK256" s="46">
        <f>'EJE G ENTRE 3-6'!E123</f>
        <v>3.6479943510396911E-3</v>
      </c>
      <c r="AL256" s="46">
        <f>'EJE G ENTRE 3-6'!D123</f>
        <v>9.6291337981738959E-2</v>
      </c>
    </row>
    <row r="257" spans="2:38" x14ac:dyDescent="0.3">
      <c r="B257" s="46">
        <f>'EJE 6'!E288</f>
        <v>2.6766115774321583E-4</v>
      </c>
      <c r="C257" s="46">
        <f>'EJE 6'!D288</f>
        <v>1.6778854345518839E-2</v>
      </c>
      <c r="N257" s="93">
        <f>'EJE 11'!E124</f>
        <v>4.6298513142280684E-4</v>
      </c>
      <c r="O257" s="93">
        <f>'EJE 11'!D124</f>
        <v>1.7797281115723242E-2</v>
      </c>
      <c r="AK257" s="46">
        <f>'EJE G ENTRE 3-6'!E124</f>
        <v>4.6514717958412017E-5</v>
      </c>
      <c r="AL257" s="46">
        <f>'EJE G ENTRE 3-6'!D124</f>
        <v>2.156936730086953E-2</v>
      </c>
    </row>
    <row r="258" spans="2:38" x14ac:dyDescent="0.3">
      <c r="B258" s="46">
        <f>'EJE 6'!E289</f>
        <v>6.5902188226212256E-3</v>
      </c>
      <c r="C258" s="46">
        <f>'EJE 6'!D289</f>
        <v>3.6245517173349E-2</v>
      </c>
      <c r="N258" s="93">
        <f>'EJE 11'!E125</f>
        <v>9.8684932894268248E-4</v>
      </c>
      <c r="O258" s="93">
        <f>'EJE 11'!D125</f>
        <v>1.7797281115723242E-2</v>
      </c>
      <c r="AK258" s="46">
        <f>'EJE G ENTRE 3-6'!E125</f>
        <v>8.8076058071833493E-4</v>
      </c>
      <c r="AL258" s="46">
        <f>'EJE G ENTRE 3-6'!D125</f>
        <v>2.156936730086953E-2</v>
      </c>
    </row>
    <row r="259" spans="2:38" x14ac:dyDescent="0.3">
      <c r="B259" s="46">
        <f>'EJE 6'!E290</f>
        <v>9.8193721025362241E-3</v>
      </c>
      <c r="C259" s="46">
        <f>'EJE 6'!D290</f>
        <v>3.6245517173349E-2</v>
      </c>
      <c r="N259" s="93">
        <f>'EJE 11'!E126</f>
        <v>1.1144374102982458E-2</v>
      </c>
      <c r="O259" s="93">
        <f>'EJE 11'!D126</f>
        <v>4.3736654545282944E-2</v>
      </c>
      <c r="AK259" s="46">
        <f>'EJE G ENTRE 3-6'!E126</f>
        <v>2.3717050663516026E-3</v>
      </c>
      <c r="AL259" s="46">
        <f>'EJE G ENTRE 3-6'!D126</f>
        <v>5.0628140208695558E-3</v>
      </c>
    </row>
    <row r="260" spans="2:38" x14ac:dyDescent="0.3">
      <c r="B260" s="46">
        <f>'EJE 6'!E291</f>
        <v>3.7561901670226587E-3</v>
      </c>
      <c r="C260" s="46">
        <f>'EJE 6'!D291</f>
        <v>1.4190191711477963E-2</v>
      </c>
      <c r="N260" s="93">
        <f>'EJE 11'!E127</f>
        <v>1.3223835314663163E-2</v>
      </c>
      <c r="O260" s="93">
        <f>'EJE 11'!D127</f>
        <v>4.3736654545282944E-2</v>
      </c>
      <c r="AK260" s="46">
        <f>'EJE G ENTRE 3-6'!E127</f>
        <v>3.0903050224952693E-3</v>
      </c>
      <c r="AL260" s="46">
        <f>'EJE G ENTRE 3-6'!D127</f>
        <v>5.0628140208695558E-3</v>
      </c>
    </row>
    <row r="261" spans="2:38" x14ac:dyDescent="0.3">
      <c r="B261" s="46">
        <f>'EJE 6'!E292</f>
        <v>3.1541662134174329E-3</v>
      </c>
      <c r="C261" s="46">
        <f>'EJE 6'!D292</f>
        <v>1.4190191711477963E-2</v>
      </c>
      <c r="N261" s="93">
        <f>'EJE 11'!E128</f>
        <v>3.2696120423440474E-3</v>
      </c>
      <c r="O261" s="93">
        <f>'EJE 11'!D128</f>
        <v>2.2028414445911911E-2</v>
      </c>
      <c r="AK261" s="46">
        <f>'EJE G ENTRE 3-6'!E128</f>
        <v>2.6522711247637006E-3</v>
      </c>
      <c r="AL261" s="46">
        <f>'EJE G ENTRE 3-6'!D128</f>
        <v>1.2928185879130413E-2</v>
      </c>
    </row>
    <row r="262" spans="2:38" x14ac:dyDescent="0.3">
      <c r="B262" s="46">
        <f>'EJE 6'!E293</f>
        <v>3.3062920121583347E-4</v>
      </c>
      <c r="C262" s="46">
        <f>'EJE 6'!D293</f>
        <v>8.8052962065447965E-2</v>
      </c>
      <c r="N262" s="93">
        <f>'EJE 11'!E129</f>
        <v>3.384936477492973E-3</v>
      </c>
      <c r="O262" s="93">
        <f>'EJE 11'!D129</f>
        <v>2.2028414445911911E-2</v>
      </c>
      <c r="AK262" s="46">
        <f>'EJE G ENTRE 3-6'!E129</f>
        <v>1.0247808890170114E-2</v>
      </c>
      <c r="AL262" s="46">
        <f>'EJE G ENTRE 3-6'!D129</f>
        <v>1.2928185879130413E-2</v>
      </c>
    </row>
    <row r="263" spans="2:38" x14ac:dyDescent="0.3">
      <c r="B263" s="46">
        <f>'EJE 6'!E294</f>
        <v>6.9907317028474825E-4</v>
      </c>
      <c r="C263" s="46">
        <f>'EJE 6'!D294</f>
        <v>9.0961805654284439E-2</v>
      </c>
      <c r="N263" s="93">
        <f>'EJE 11'!E130</f>
        <v>1.9732775028677629E-3</v>
      </c>
      <c r="O263" s="93">
        <f>'EJE 11'!D130</f>
        <v>9.7022924415094164E-2</v>
      </c>
      <c r="AK263" s="46">
        <f>'EJE G ENTRE 3-6'!E130</f>
        <v>4.4819806805292929E-5</v>
      </c>
      <c r="AL263" s="46">
        <f>'EJE G ENTRE 3-6'!D130</f>
        <v>0.11618187989565197</v>
      </c>
    </row>
    <row r="264" spans="2:38" x14ac:dyDescent="0.3">
      <c r="B264" s="46">
        <f>'EJE 6'!E295</f>
        <v>5.8047699099620157E-4</v>
      </c>
      <c r="C264" s="46">
        <f>'EJE 6'!D295</f>
        <v>9.9783743098270275E-2</v>
      </c>
      <c r="N264" s="93">
        <f>'EJE 11'!E131</f>
        <v>4.914022891598425E-3</v>
      </c>
      <c r="O264" s="93">
        <f>'EJE 11'!D131</f>
        <v>9.8685120751572153E-2</v>
      </c>
      <c r="AK264" s="46">
        <f>'EJE G ENTRE 3-6'!E131</f>
        <v>4.5287549317580261E-3</v>
      </c>
      <c r="AL264" s="46">
        <f>'EJE G ENTRE 3-6'!D131</f>
        <v>0.11786072964695632</v>
      </c>
    </row>
    <row r="265" spans="2:38" x14ac:dyDescent="0.3">
      <c r="B265" s="46">
        <f>'EJE 6'!E296</f>
        <v>6.0397560535209146E-4</v>
      </c>
      <c r="C265" s="46">
        <f>'EJE 6'!D296</f>
        <v>0.10385612412264134</v>
      </c>
      <c r="N265" s="93">
        <f>'EJE 11'!E132</f>
        <v>2.1144059951149047E-3</v>
      </c>
      <c r="O265" s="93">
        <f>'EJE 11'!D132</f>
        <v>0.11091592528993692</v>
      </c>
      <c r="AK265" s="46">
        <f>'EJE G ENTRE 3-6'!E132</f>
        <v>2.3728756143667255E-6</v>
      </c>
      <c r="AL265" s="46">
        <f>'EJE G ENTRE 3-6'!D132</f>
        <v>0.13245748352260847</v>
      </c>
    </row>
    <row r="266" spans="2:38" x14ac:dyDescent="0.3">
      <c r="B266" s="46">
        <f>'EJE 6'!E297</f>
        <v>3.6315875067367723E-4</v>
      </c>
      <c r="C266" s="46">
        <f>'EJE 6'!D297</f>
        <v>0.11237507308785359</v>
      </c>
      <c r="N266" s="93">
        <f>'EJE 11'!E133</f>
        <v>5.4980429877180383E-3</v>
      </c>
      <c r="O266" s="93">
        <f>'EJE 11'!D133</f>
        <v>0.11324300016100609</v>
      </c>
      <c r="AK266" s="46">
        <f>'EJE G ENTRE 3-6'!E133</f>
        <v>5.1071910321360972E-3</v>
      </c>
      <c r="AL266" s="46">
        <f>'EJE G ENTRE 3-6'!D133</f>
        <v>0.13480788779304326</v>
      </c>
    </row>
    <row r="267" spans="2:38" x14ac:dyDescent="0.3">
      <c r="B267" s="46">
        <f>'EJE 6'!E298</f>
        <v>9.4595105523293021E-4</v>
      </c>
      <c r="C267" s="46">
        <f>'EJE 6'!D298</f>
        <v>0.11586568539445734</v>
      </c>
      <c r="N267" s="93">
        <f>'EJE 11'!E134</f>
        <v>2.5531276101617771E-3</v>
      </c>
      <c r="O267" s="93">
        <f>'EJE 11'!D134</f>
        <v>0.12354643231760985</v>
      </c>
      <c r="AK267" s="46">
        <f>'EJE G ENTRE 3-6'!E134</f>
        <v>7.2388596030245625E-5</v>
      </c>
      <c r="AL267" s="46">
        <f>'EJE G ENTRE 3-6'!D134</f>
        <v>0.14804598817652148</v>
      </c>
    </row>
    <row r="268" spans="2:38" x14ac:dyDescent="0.3">
      <c r="B268" s="46">
        <f>'EJE 6'!E299</f>
        <v>8.8531408400206527E-3</v>
      </c>
      <c r="C268" s="46">
        <f>'EJE 6'!D299</f>
        <v>1.3402999888954379E-2</v>
      </c>
      <c r="N268" s="93">
        <f>'EJE 11'!E135</f>
        <v>6.291568309797861E-3</v>
      </c>
      <c r="O268" s="93">
        <f>'EJE 11'!D135</f>
        <v>0.12554106792138342</v>
      </c>
      <c r="AK268" s="46">
        <f>'EJE G ENTRE 3-6'!E135</f>
        <v>5.7868133283553776E-3</v>
      </c>
      <c r="AL268" s="46">
        <f>'EJE G ENTRE 3-6'!D135</f>
        <v>0.15006062736956496</v>
      </c>
    </row>
    <row r="269" spans="2:38" x14ac:dyDescent="0.3">
      <c r="B269" s="46">
        <f>'EJE 6'!E300</f>
        <v>1.4135389330425987E-2</v>
      </c>
      <c r="C269" s="46">
        <f>'EJE 6'!D300</f>
        <v>1.6020959118907205E-2</v>
      </c>
      <c r="N269" s="93">
        <f>'EJE 11'!E136</f>
        <v>1.6961383830643537E-2</v>
      </c>
      <c r="O269" s="93">
        <f>'EJE 11'!D136</f>
        <v>1.0071773179245265E-2</v>
      </c>
      <c r="AK269" s="46">
        <f>'EJE G ENTRE 3-6'!E136</f>
        <v>3.3188584948960244E-3</v>
      </c>
      <c r="AL269" s="46">
        <f>'EJE G ENTRE 3-6'!D136</f>
        <v>7.8063321706086833E-2</v>
      </c>
    </row>
    <row r="270" spans="2:38" x14ac:dyDescent="0.3">
      <c r="B270" s="46">
        <f>'EJE 6'!E301</f>
        <v>9.5994718633187811E-3</v>
      </c>
      <c r="C270" s="46">
        <f>'EJE 6'!D301</f>
        <v>0.11489037858765704</v>
      </c>
      <c r="N270" s="93">
        <f>'EJE 11'!E137</f>
        <v>2.2047822599086234E-2</v>
      </c>
      <c r="O270" s="93">
        <f>'EJE 11'!D137</f>
        <v>1.1567741071069162E-2</v>
      </c>
      <c r="AK270" s="46">
        <f>'EJE G ENTRE 3-6'!E137</f>
        <v>1.0432337045368602E-3</v>
      </c>
      <c r="AL270" s="46">
        <f>'EJE G ENTRE 3-6'!D137</f>
        <v>7.9574276736521593E-2</v>
      </c>
    </row>
    <row r="271" spans="2:38" x14ac:dyDescent="0.3">
      <c r="B271" s="46">
        <f>'EJE 6'!E302</f>
        <v>1.3358850132263336E-2</v>
      </c>
      <c r="C271" s="46">
        <f>'EJE 6'!D302</f>
        <v>0.11750833781760987</v>
      </c>
      <c r="N271" s="93">
        <f>'EJE 11'!E138</f>
        <v>1.4242861441101987E-2</v>
      </c>
      <c r="O271" s="93">
        <f>'EJE 11'!D138</f>
        <v>0.13253441647924505</v>
      </c>
      <c r="AK271" s="46">
        <f>'EJE G ENTRE 3-6'!E138</f>
        <v>3.321909334971639E-3</v>
      </c>
      <c r="AL271" s="46">
        <f>'EJE G ENTRE 3-6'!D138</f>
        <v>9.223918147304333E-2</v>
      </c>
    </row>
    <row r="272" spans="2:38" x14ac:dyDescent="0.3">
      <c r="B272" s="46">
        <f>'EJE 6'!E303</f>
        <v>8.8531408400206527E-3</v>
      </c>
      <c r="C272" s="46">
        <f>'EJE 6'!D303</f>
        <v>1.3402999888954379E-2</v>
      </c>
      <c r="N272" s="93">
        <f>'EJE 11'!E139</f>
        <v>1.4978912957062593E-2</v>
      </c>
      <c r="O272" s="93">
        <f>'EJE 11'!D139</f>
        <v>0.13403038437106896</v>
      </c>
      <c r="AK272" s="46">
        <f>'EJE G ENTRE 3-6'!E139</f>
        <v>7.6096214177693629E-3</v>
      </c>
      <c r="AL272" s="46">
        <f>'EJE G ENTRE 3-6'!D139</f>
        <v>9.3750136503478104E-2</v>
      </c>
    </row>
    <row r="273" spans="2:38" x14ac:dyDescent="0.3">
      <c r="B273" s="46">
        <f>'EJE 6'!E304</f>
        <v>1.4135389330425987E-2</v>
      </c>
      <c r="C273" s="46">
        <f>'EJE 6'!D304</f>
        <v>1.6020959118907205E-2</v>
      </c>
      <c r="N273" s="93">
        <f>'EJE 11'!E140</f>
        <v>1.6961383830643537E-2</v>
      </c>
      <c r="O273" s="93">
        <f>'EJE 11'!D140</f>
        <v>1.0071773179245265E-2</v>
      </c>
      <c r="AK273" s="46">
        <f>'EJE G ENTRE 3-6'!E140</f>
        <v>3.3188584948960244E-3</v>
      </c>
      <c r="AL273" s="46">
        <f>'EJE G ENTRE 3-6'!D140</f>
        <v>7.8063321706086833E-2</v>
      </c>
    </row>
    <row r="274" spans="2:38" x14ac:dyDescent="0.3">
      <c r="B274" s="46">
        <f>'EJE 6'!E305</f>
        <v>9.5994718633187811E-3</v>
      </c>
      <c r="C274" s="46">
        <f>'EJE 6'!D305</f>
        <v>0.11489037858765704</v>
      </c>
      <c r="N274" s="93">
        <f>'EJE 11'!E141</f>
        <v>2.2047822599086234E-2</v>
      </c>
      <c r="O274" s="93">
        <f>'EJE 11'!D141</f>
        <v>1.1567741071069162E-2</v>
      </c>
      <c r="AK274" s="46">
        <f>'EJE G ENTRE 3-6'!E141</f>
        <v>1.0432337045368602E-3</v>
      </c>
      <c r="AL274" s="46">
        <f>'EJE G ENTRE 3-6'!D141</f>
        <v>7.9574276736521593E-2</v>
      </c>
    </row>
    <row r="275" spans="2:38" x14ac:dyDescent="0.3">
      <c r="B275" s="46">
        <f>'EJE 6'!E306</f>
        <v>1.3358850132263336E-2</v>
      </c>
      <c r="C275" s="46">
        <f>'EJE 6'!D306</f>
        <v>0.11750833781760987</v>
      </c>
      <c r="N275" s="93">
        <f>'EJE 11'!E142</f>
        <v>1.4242861441101987E-2</v>
      </c>
      <c r="O275" s="93">
        <f>'EJE 11'!D142</f>
        <v>0.13253441647924505</v>
      </c>
      <c r="AK275" s="46">
        <f>'EJE G ENTRE 3-6'!E142</f>
        <v>3.321909334971639E-3</v>
      </c>
      <c r="AL275" s="46">
        <f>'EJE G ENTRE 3-6'!D142</f>
        <v>9.223918147304333E-2</v>
      </c>
    </row>
    <row r="276" spans="2:38" x14ac:dyDescent="0.3">
      <c r="B276" s="46">
        <f>'EJE 6'!E307</f>
        <v>4.8854995099766041E-3</v>
      </c>
      <c r="C276" s="46">
        <f>'EJE 6'!D307</f>
        <v>4.4280416987421314E-2</v>
      </c>
      <c r="N276" s="93">
        <f>'EJE 11'!E143</f>
        <v>1.4978912957062593E-2</v>
      </c>
      <c r="O276" s="93">
        <f>'EJE 11'!D143</f>
        <v>0.13403038437106896</v>
      </c>
      <c r="AK276" s="46">
        <f>'EJE G ENTRE 3-6'!E143</f>
        <v>7.6096214177693629E-3</v>
      </c>
      <c r="AL276" s="46">
        <f>'EJE G ENTRE 3-6'!D143</f>
        <v>9.3750136503478104E-2</v>
      </c>
    </row>
    <row r="277" spans="2:38" x14ac:dyDescent="0.3">
      <c r="B277" s="46">
        <f>'EJE 6'!E308</f>
        <v>4.8040998734536237E-3</v>
      </c>
      <c r="C277" s="46">
        <f>'EJE 6'!D308</f>
        <v>4.6898376217374138E-2</v>
      </c>
      <c r="N277" s="93">
        <f>'EJE 11'!E144</f>
        <v>5.9367174999011016E-3</v>
      </c>
      <c r="O277" s="93">
        <f>'EJE 11'!D144</f>
        <v>4.0463295220754647E-2</v>
      </c>
      <c r="AK277" s="46">
        <f>'EJE G ENTRE 3-6'!E144</f>
        <v>3.7116541546313737E-3</v>
      </c>
      <c r="AL277" s="46">
        <f>'EJE G ENTRE 3-6'!D144</f>
        <v>6.7051781613043357E-2</v>
      </c>
    </row>
    <row r="278" spans="2:38" x14ac:dyDescent="0.3">
      <c r="B278" s="46">
        <f>'EJE 6'!E309</f>
        <v>5.6318305332747325E-3</v>
      </c>
      <c r="C278" s="46">
        <f>'EJE 6'!D309</f>
        <v>8.4012922941037599E-2</v>
      </c>
      <c r="N278" s="93">
        <f>'EJE 11'!E145</f>
        <v>8.273365889501982E-3</v>
      </c>
      <c r="O278" s="93">
        <f>'EJE 11'!D145</f>
        <v>4.1959280734591126E-2</v>
      </c>
      <c r="AK278" s="46">
        <f>'EJE G ENTRE 3-6'!E145</f>
        <v>1.1063733822684291E-2</v>
      </c>
      <c r="AL278" s="46">
        <f>'EJE G ENTRE 3-6'!D145</f>
        <v>6.8562736643478145E-2</v>
      </c>
    </row>
    <row r="279" spans="2:38" x14ac:dyDescent="0.3">
      <c r="B279" s="46">
        <f>'EJE 6'!E310</f>
        <v>4.0275606752909728E-3</v>
      </c>
      <c r="C279" s="46">
        <f>'EJE 6'!D310</f>
        <v>8.6630882170990409E-2</v>
      </c>
      <c r="N279" s="93">
        <f>'EJE 11'!E146</f>
        <v>3.2181923396028583E-3</v>
      </c>
      <c r="O279" s="93">
        <f>'EJE 11'!D146</f>
        <v>0.10214287681572308</v>
      </c>
      <c r="AK279" s="46">
        <f>'EJE G ENTRE 3-6'!E146</f>
        <v>3.7147102913043409E-3</v>
      </c>
      <c r="AL279" s="46">
        <f>'EJE G ENTRE 3-6'!D146</f>
        <v>0.10325072156608676</v>
      </c>
    </row>
    <row r="280" spans="2:38" x14ac:dyDescent="0.3">
      <c r="B280" s="46">
        <f>'EJE 6'!E311</f>
        <v>4.8854995099766041E-3</v>
      </c>
      <c r="C280" s="46">
        <f>'EJE 6'!D311</f>
        <v>4.4280416987421314E-2</v>
      </c>
      <c r="N280" s="93">
        <f>'EJE 11'!E147</f>
        <v>1.2044534767216466E-3</v>
      </c>
      <c r="O280" s="93">
        <f>'EJE 11'!D147</f>
        <v>0.10363886232955956</v>
      </c>
      <c r="AK280" s="46">
        <f>'EJE G ENTRE 3-6'!E147</f>
        <v>1.7630126832514147E-2</v>
      </c>
      <c r="AL280" s="46">
        <f>'EJE G ENTRE 3-6'!D147</f>
        <v>0.10476167659652157</v>
      </c>
    </row>
    <row r="281" spans="2:38" x14ac:dyDescent="0.3">
      <c r="B281" s="46">
        <f>'EJE 6'!E312</f>
        <v>4.8040998734536237E-3</v>
      </c>
      <c r="C281" s="46">
        <f>'EJE 6'!D312</f>
        <v>4.6898376217374138E-2</v>
      </c>
      <c r="N281" s="93">
        <f>'EJE 11'!E148</f>
        <v>5.9367174999011016E-3</v>
      </c>
      <c r="O281" s="93">
        <f>'EJE 11'!D148</f>
        <v>4.0463295220754647E-2</v>
      </c>
      <c r="AK281" s="46">
        <f>'EJE G ENTRE 3-6'!E148</f>
        <v>3.7116541546313737E-3</v>
      </c>
      <c r="AL281" s="46">
        <f>'EJE G ENTRE 3-6'!D148</f>
        <v>6.7051781613043357E-2</v>
      </c>
    </row>
    <row r="282" spans="2:38" x14ac:dyDescent="0.3">
      <c r="B282" s="46">
        <f>'EJE 6'!E313</f>
        <v>5.6318305332747325E-3</v>
      </c>
      <c r="C282" s="46">
        <f>'EJE 6'!D313</f>
        <v>8.4012922941037599E-2</v>
      </c>
      <c r="N282" s="93">
        <f>'EJE 11'!E149</f>
        <v>8.273365889501982E-3</v>
      </c>
      <c r="O282" s="93">
        <f>'EJE 11'!D149</f>
        <v>4.1959280734591126E-2</v>
      </c>
      <c r="AK282" s="46">
        <f>'EJE G ENTRE 3-6'!E149</f>
        <v>1.1063733822684291E-2</v>
      </c>
      <c r="AL282" s="46">
        <f>'EJE G ENTRE 3-6'!D149</f>
        <v>6.8562736643478145E-2</v>
      </c>
    </row>
    <row r="283" spans="2:38" x14ac:dyDescent="0.3">
      <c r="B283" s="46">
        <f>'EJE 6'!E314</f>
        <v>4.0275606752909728E-3</v>
      </c>
      <c r="C283" s="46">
        <f>'EJE 6'!D314</f>
        <v>8.6630882170990409E-2</v>
      </c>
      <c r="N283" s="93">
        <f>'EJE 11'!E150</f>
        <v>3.2181923396028583E-3</v>
      </c>
      <c r="O283" s="93">
        <f>'EJE 11'!D150</f>
        <v>0.10214287681572308</v>
      </c>
      <c r="AK283" s="46">
        <f>'EJE G ENTRE 3-6'!E150</f>
        <v>3.7147102913043409E-3</v>
      </c>
      <c r="AL283" s="46">
        <f>'EJE G ENTRE 3-6'!D150</f>
        <v>0.10325072156608676</v>
      </c>
    </row>
    <row r="284" spans="2:38" x14ac:dyDescent="0.3">
      <c r="B284" s="46">
        <f>'EJE 6'!E315</f>
        <v>8.8127501343029206E-3</v>
      </c>
      <c r="C284" s="46">
        <f>'EJE 6'!D315</f>
        <v>5.1564090405267209E-2</v>
      </c>
      <c r="N284" s="93">
        <f>'EJE 11'!E151</f>
        <v>1.2044534767216466E-3</v>
      </c>
      <c r="O284" s="93">
        <f>'EJE 11'!D151</f>
        <v>0.10363886232955956</v>
      </c>
      <c r="AK284" s="46">
        <f>'EJE G ENTRE 3-6'!E151</f>
        <v>1.7630126832514147E-2</v>
      </c>
      <c r="AL284" s="46">
        <f>'EJE G ENTRE 3-6'!D151</f>
        <v>0.10476167659652157</v>
      </c>
    </row>
    <row r="285" spans="2:38" x14ac:dyDescent="0.3">
      <c r="B285" s="46">
        <f>'EJE 6'!E316</f>
        <v>1.4532477728549825E-2</v>
      </c>
      <c r="C285" s="46">
        <f>'EJE 6'!D316</f>
        <v>5.5054702711870976E-2</v>
      </c>
      <c r="N285" s="93">
        <f>'EJE 11'!E152</f>
        <v>1.7877456950575497E-2</v>
      </c>
      <c r="O285" s="93">
        <f>'EJE 11'!D152</f>
        <v>5.1636743760377267E-2</v>
      </c>
      <c r="AK285" s="46">
        <f>'EJE G ENTRE 3-6'!E152</f>
        <v>3.3648647395085008E-3</v>
      </c>
      <c r="AL285" s="46">
        <f>'EJE G ENTRE 3-6'!D152</f>
        <v>0.12801644765826067</v>
      </c>
    </row>
    <row r="286" spans="2:38" x14ac:dyDescent="0.3">
      <c r="B286" s="46">
        <f>'EJE 6'!E317</f>
        <v>9.6398686300667811E-3</v>
      </c>
      <c r="C286" s="46">
        <f>'EJE 6'!D317</f>
        <v>0.15305146910396986</v>
      </c>
      <c r="N286" s="93">
        <f>'EJE 11'!E153</f>
        <v>2.4212825382203984E-2</v>
      </c>
      <c r="O286" s="93">
        <f>'EJE 11'!D153</f>
        <v>5.3631379364150848E-2</v>
      </c>
      <c r="AK286" s="46">
        <f>'EJE G ENTRE 3-6'!E153</f>
        <v>9.3193100775047083E-4</v>
      </c>
      <c r="AL286" s="46">
        <f>'EJE G ENTRE 3-6'!D153</f>
        <v>0.13003106248695628</v>
      </c>
    </row>
    <row r="287" spans="2:38" x14ac:dyDescent="0.3">
      <c r="B287" s="46">
        <f>'EJE 6'!E318</f>
        <v>1.2961767795169769E-2</v>
      </c>
      <c r="C287" s="46">
        <f>'EJE 6'!D318</f>
        <v>0.15654208141057363</v>
      </c>
      <c r="N287" s="93">
        <f>'EJE 11'!E154</f>
        <v>1.3326788321170025E-2</v>
      </c>
      <c r="O287" s="93">
        <f>'EJE 11'!D154</f>
        <v>0.17409938706037706</v>
      </c>
      <c r="AK287" s="46">
        <f>'EJE G ENTRE 3-6'!E154</f>
        <v>3.275908386956516E-3</v>
      </c>
      <c r="AL287" s="46">
        <f>'EJE G ENTRE 3-6'!D154</f>
        <v>0.14219230742521716</v>
      </c>
    </row>
    <row r="288" spans="2:38" x14ac:dyDescent="0.3">
      <c r="B288" s="46">
        <f>'EJE 6'!E319</f>
        <v>8.8127501343029206E-3</v>
      </c>
      <c r="C288" s="46">
        <f>'EJE 6'!D319</f>
        <v>5.1564090405267209E-2</v>
      </c>
      <c r="N288" s="93">
        <f>'EJE 11'!E155</f>
        <v>1.2813910173944837E-2</v>
      </c>
      <c r="O288" s="93">
        <f>'EJE 11'!D155</f>
        <v>0.17609402266415064</v>
      </c>
      <c r="AK288" s="46">
        <f>'EJE G ENTRE 3-6'!E155</f>
        <v>9.5847808334593391E-3</v>
      </c>
      <c r="AL288" s="46">
        <f>'EJE G ENTRE 3-6'!D155</f>
        <v>0.14420692225391279</v>
      </c>
    </row>
    <row r="289" spans="2:38" x14ac:dyDescent="0.3">
      <c r="B289" s="46">
        <f>'EJE 6'!E320</f>
        <v>1.4532477728549825E-2</v>
      </c>
      <c r="C289" s="46">
        <f>'EJE 6'!D320</f>
        <v>5.5054702711870976E-2</v>
      </c>
      <c r="N289" s="93">
        <f>'EJE 11'!E156</f>
        <v>1.7877456950575497E-2</v>
      </c>
      <c r="O289" s="93">
        <f>'EJE 11'!D156</f>
        <v>5.1636743760377267E-2</v>
      </c>
      <c r="AK289" s="46">
        <f>'EJE G ENTRE 3-6'!E156</f>
        <v>3.3648647395085008E-3</v>
      </c>
      <c r="AL289" s="46">
        <f>'EJE G ENTRE 3-6'!D156</f>
        <v>0.12801644765826067</v>
      </c>
    </row>
    <row r="290" spans="2:38" x14ac:dyDescent="0.3">
      <c r="B290" s="46">
        <f>'EJE 6'!E321</f>
        <v>9.6398686300667811E-3</v>
      </c>
      <c r="C290" s="46">
        <f>'EJE 6'!D321</f>
        <v>0.15305146910396986</v>
      </c>
      <c r="N290" s="93">
        <f>'EJE 11'!E157</f>
        <v>2.4212825382203984E-2</v>
      </c>
      <c r="O290" s="93">
        <f>'EJE 11'!D157</f>
        <v>5.3631379364150848E-2</v>
      </c>
      <c r="AK290" s="46">
        <f>'EJE G ENTRE 3-6'!E157</f>
        <v>9.3193100775047083E-4</v>
      </c>
      <c r="AL290" s="46">
        <f>'EJE G ENTRE 3-6'!D157</f>
        <v>0.13003106248695628</v>
      </c>
    </row>
    <row r="291" spans="2:38" x14ac:dyDescent="0.3">
      <c r="B291" s="46">
        <f>'EJE 6'!E322</f>
        <v>1.2961767795169769E-2</v>
      </c>
      <c r="C291" s="46">
        <f>'EJE 6'!D322</f>
        <v>0.15654208141057363</v>
      </c>
      <c r="N291" s="93">
        <f>'EJE 11'!E158</f>
        <v>1.3326788321170025E-2</v>
      </c>
      <c r="O291" s="93">
        <f>'EJE 11'!D158</f>
        <v>0.17409938706037706</v>
      </c>
      <c r="AK291" s="46">
        <f>'EJE G ENTRE 3-6'!E158</f>
        <v>3.275908386956516E-3</v>
      </c>
      <c r="AL291" s="46">
        <f>'EJE G ENTRE 3-6'!D158</f>
        <v>0.14219230742521716</v>
      </c>
    </row>
    <row r="292" spans="2:38" x14ac:dyDescent="0.3">
      <c r="B292" s="46">
        <f>'EJE 6'!E323</f>
        <v>4.8451027432286015E-3</v>
      </c>
      <c r="C292" s="46">
        <f>'EJE 6'!D323</f>
        <v>8.2441507503734135E-2</v>
      </c>
      <c r="N292" s="93">
        <f>'EJE 11'!E159</f>
        <v>1.2813910173944837E-2</v>
      </c>
      <c r="O292" s="93">
        <f>'EJE 11'!D159</f>
        <v>0.17609402266415064</v>
      </c>
      <c r="AK292" s="46">
        <f>'EJE G ENTRE 3-6'!E159</f>
        <v>9.5847808334593391E-3</v>
      </c>
      <c r="AL292" s="46">
        <f>'EJE G ENTRE 3-6'!D159</f>
        <v>0.14420692225391279</v>
      </c>
    </row>
    <row r="293" spans="2:38" x14ac:dyDescent="0.3">
      <c r="B293" s="46">
        <f>'EJE 6'!E324</f>
        <v>5.20118827157746E-3</v>
      </c>
      <c r="C293" s="46">
        <f>'EJE 6'!D324</f>
        <v>8.5932119810337909E-2</v>
      </c>
      <c r="N293" s="93">
        <f>'EJE 11'!E160</f>
        <v>6.8527906198330643E-3</v>
      </c>
      <c r="O293" s="93">
        <f>'EJE 11'!D160</f>
        <v>8.2028265801886643E-2</v>
      </c>
      <c r="AK293" s="46">
        <f>'EJE G ENTRE 3-6'!E160</f>
        <v>3.7576603992438501E-3</v>
      </c>
      <c r="AL293" s="46">
        <f>'EJE G ENTRE 3-6'!D160</f>
        <v>0.11700490756521718</v>
      </c>
    </row>
    <row r="294" spans="2:38" x14ac:dyDescent="0.3">
      <c r="B294" s="46">
        <f>'EJE 6'!E325</f>
        <v>5.6722212389924646E-3</v>
      </c>
      <c r="C294" s="46">
        <f>'EJE 6'!D325</f>
        <v>0.12217401345735042</v>
      </c>
      <c r="N294" s="93">
        <f>'EJE 11'!E161</f>
        <v>1.0438368672619736E-2</v>
      </c>
      <c r="O294" s="93">
        <f>'EJE 11'!D161</f>
        <v>8.4022901405660225E-2</v>
      </c>
      <c r="AK294" s="46">
        <f>'EJE G ENTRE 3-6'!E161</f>
        <v>9.0885744069943136E-3</v>
      </c>
      <c r="AL294" s="46">
        <f>'EJE G ENTRE 3-6'!D161</f>
        <v>0.11901952239391284</v>
      </c>
    </row>
    <row r="295" spans="2:38" x14ac:dyDescent="0.3">
      <c r="B295" s="46">
        <f>'EJE 6'!E326</f>
        <v>3.6304783381974049E-3</v>
      </c>
      <c r="C295" s="46">
        <f>'EJE 6'!D326</f>
        <v>0.12566462576395421</v>
      </c>
      <c r="N295" s="93">
        <f>'EJE 11'!E162</f>
        <v>2.3021192196708948E-3</v>
      </c>
      <c r="O295" s="93">
        <f>'EJE 11'!D162</f>
        <v>0.1437078473968551</v>
      </c>
      <c r="AK295" s="46">
        <f>'EJE G ENTRE 3-6'!E162</f>
        <v>3.6687040466918653E-3</v>
      </c>
      <c r="AL295" s="46">
        <f>'EJE G ENTRE 3-6'!D162</f>
        <v>0.15320384751826061</v>
      </c>
    </row>
    <row r="296" spans="2:38" x14ac:dyDescent="0.3">
      <c r="B296" s="46">
        <f>'EJE 6'!E327</f>
        <v>4.8451027432286015E-3</v>
      </c>
      <c r="C296" s="46">
        <f>'EJE 6'!D327</f>
        <v>8.2441507503734135E-2</v>
      </c>
      <c r="N296" s="93">
        <f>'EJE 11'!E163</f>
        <v>9.6054653563941125E-4</v>
      </c>
      <c r="O296" s="93">
        <f>'EJE 11'!D163</f>
        <v>0.14570248300062869</v>
      </c>
      <c r="AK296" s="46">
        <f>'EJE G ENTRE 3-6'!E163</f>
        <v>1.9605286248204127E-2</v>
      </c>
      <c r="AL296" s="46">
        <f>'EJE G ENTRE 3-6'!D163</f>
        <v>0.15521846234695624</v>
      </c>
    </row>
    <row r="297" spans="2:38" x14ac:dyDescent="0.3">
      <c r="B297" s="46">
        <f>'EJE 6'!E328</f>
        <v>5.20118827157746E-3</v>
      </c>
      <c r="C297" s="46">
        <f>'EJE 6'!D328</f>
        <v>8.5932119810337909E-2</v>
      </c>
      <c r="N297" s="93">
        <f>'EJE 11'!E164</f>
        <v>6.8527906198330643E-3</v>
      </c>
      <c r="O297" s="93">
        <f>'EJE 11'!D164</f>
        <v>8.2028265801886643E-2</v>
      </c>
      <c r="AK297" s="46">
        <f>'EJE G ENTRE 3-6'!E164</f>
        <v>3.7576603992438501E-3</v>
      </c>
      <c r="AL297" s="46">
        <f>'EJE G ENTRE 3-6'!D164</f>
        <v>0.11700490756521718</v>
      </c>
    </row>
    <row r="298" spans="2:38" x14ac:dyDescent="0.3">
      <c r="B298" s="46">
        <f>'EJE 6'!E329</f>
        <v>5.6722212389924646E-3</v>
      </c>
      <c r="C298" s="46">
        <f>'EJE 6'!D329</f>
        <v>0.12217401345735042</v>
      </c>
      <c r="N298" s="93">
        <f>'EJE 11'!E165</f>
        <v>1.0438368672619736E-2</v>
      </c>
      <c r="O298" s="93">
        <f>'EJE 11'!D165</f>
        <v>8.4022901405660225E-2</v>
      </c>
      <c r="AK298" s="46">
        <f>'EJE G ENTRE 3-6'!E165</f>
        <v>9.0885744069943136E-3</v>
      </c>
      <c r="AL298" s="46">
        <f>'EJE G ENTRE 3-6'!D165</f>
        <v>0.11901952239391284</v>
      </c>
    </row>
    <row r="299" spans="2:38" x14ac:dyDescent="0.3">
      <c r="B299" s="46">
        <f>'EJE 6'!E330</f>
        <v>3.6304783381974049E-3</v>
      </c>
      <c r="C299" s="46">
        <f>'EJE 6'!D330</f>
        <v>0.12566462576395421</v>
      </c>
      <c r="N299" s="93">
        <f>'EJE 11'!E166</f>
        <v>2.3021192196708948E-3</v>
      </c>
      <c r="O299" s="93">
        <f>'EJE 11'!D166</f>
        <v>0.1437078473968551</v>
      </c>
      <c r="AK299" s="46">
        <f>'EJE G ENTRE 3-6'!E166</f>
        <v>3.6687040466918653E-3</v>
      </c>
      <c r="AL299" s="46">
        <f>'EJE G ENTRE 3-6'!D166</f>
        <v>0.15320384751826061</v>
      </c>
    </row>
    <row r="300" spans="2:38" x14ac:dyDescent="0.3">
      <c r="B300" s="46">
        <f>'EJE 6'!E331</f>
        <v>8.8531408400206527E-3</v>
      </c>
      <c r="C300" s="46">
        <f>'EJE 6'!D331</f>
        <v>1.3402999888954379E-2</v>
      </c>
      <c r="N300" s="93">
        <f>'EJE 11'!E167</f>
        <v>9.6054653563941125E-4</v>
      </c>
      <c r="O300" s="93">
        <f>'EJE 11'!D167</f>
        <v>0.14570248300062869</v>
      </c>
      <c r="AK300" s="46">
        <f>'EJE G ENTRE 3-6'!E167</f>
        <v>1.9605286248204127E-2</v>
      </c>
      <c r="AL300" s="46">
        <f>'EJE G ENTRE 3-6'!D167</f>
        <v>0.15521846234695624</v>
      </c>
    </row>
    <row r="301" spans="2:38" x14ac:dyDescent="0.3">
      <c r="B301" s="46">
        <f>'EJE 6'!E332</f>
        <v>1.4532477728549825E-2</v>
      </c>
      <c r="C301" s="46">
        <f>'EJE 6'!D332</f>
        <v>1.6020959118907205E-2</v>
      </c>
      <c r="N301" s="93">
        <f>'EJE 11'!E168</f>
        <v>1.7877456950575497E-2</v>
      </c>
      <c r="O301" s="93">
        <f>'EJE 11'!D168</f>
        <v>1.0071773179245265E-2</v>
      </c>
      <c r="AK301" s="46">
        <f>'EJE G ENTRE 3-6'!E168</f>
        <v>3.7576603992438501E-3</v>
      </c>
      <c r="AL301" s="46">
        <f>'EJE G ENTRE 3-6'!D168</f>
        <v>6.7051781613043357E-2</v>
      </c>
    </row>
    <row r="302" spans="2:38" x14ac:dyDescent="0.3">
      <c r="B302" s="46">
        <f>'EJE 6'!E333</f>
        <v>9.6398686300667811E-3</v>
      </c>
      <c r="C302" s="46">
        <f>'EJE 6'!D333</f>
        <v>0.15305146910396986</v>
      </c>
      <c r="N302" s="93">
        <f>'EJE 11'!E169</f>
        <v>2.4212825382203984E-2</v>
      </c>
      <c r="O302" s="93">
        <f>'EJE 11'!D169</f>
        <v>1.1567741071069162E-2</v>
      </c>
      <c r="AK302" s="46">
        <f>'EJE G ENTRE 3-6'!E169</f>
        <v>1.1063733822684291E-2</v>
      </c>
      <c r="AL302" s="46">
        <f>'EJE G ENTRE 3-6'!D169</f>
        <v>6.8562736643478145E-2</v>
      </c>
    </row>
    <row r="303" spans="2:38" x14ac:dyDescent="0.3">
      <c r="B303" s="46">
        <f>'EJE 6'!E334</f>
        <v>1.3358850132263336E-2</v>
      </c>
      <c r="C303" s="46">
        <f>'EJE 6'!D334</f>
        <v>0.15654208141057363</v>
      </c>
      <c r="N303" s="93">
        <f>'EJE 11'!E170</f>
        <v>1.4242861441101987E-2</v>
      </c>
      <c r="O303" s="93">
        <f>'EJE 11'!D170</f>
        <v>0.17409938706037706</v>
      </c>
      <c r="AK303" s="46">
        <f>'EJE G ENTRE 3-6'!E170</f>
        <v>3.7147102913043409E-3</v>
      </c>
      <c r="AL303" s="46">
        <f>'EJE G ENTRE 3-6'!D170</f>
        <v>0.15320384751826061</v>
      </c>
    </row>
    <row r="304" spans="2:38" x14ac:dyDescent="0.3">
      <c r="B304" s="46">
        <f>'EJE G ENTRE 3-6'!E284</f>
        <v>3.1344435544659676E-4</v>
      </c>
      <c r="C304" s="46">
        <f>'EJE G ENTRE 3-6'!D284</f>
        <v>4.2682911154891231E-3</v>
      </c>
      <c r="N304" s="93">
        <f>'EJE 11'!E171</f>
        <v>1.4978912957062593E-2</v>
      </c>
      <c r="O304" s="93">
        <f>'EJE 11'!D171</f>
        <v>0.17609402266415064</v>
      </c>
      <c r="AK304" s="46">
        <f>'EJE G ENTRE 3-6'!E171</f>
        <v>1.9605286248204127E-2</v>
      </c>
      <c r="AL304" s="46">
        <f>'EJE G ENTRE 3-6'!D171</f>
        <v>0.15521846234695624</v>
      </c>
    </row>
    <row r="305" spans="2:38" s="92" customFormat="1" x14ac:dyDescent="0.3">
      <c r="B305" s="92">
        <f>'EJE G ENTRE 3-6'!E285</f>
        <v>9.3605771916351432E-5</v>
      </c>
      <c r="C305" s="92">
        <f>'EJE G ENTRE 3-6'!D285</f>
        <v>7.2062888396738998E-3</v>
      </c>
      <c r="N305" s="93"/>
      <c r="O305" s="93"/>
      <c r="AK305" s="46"/>
      <c r="AL305" s="46"/>
    </row>
    <row r="306" spans="2:38" x14ac:dyDescent="0.3">
      <c r="B306" s="46">
        <f>'EJE G ENTRE 3-6'!E286</f>
        <v>3.8370371934073655E-4</v>
      </c>
      <c r="C306" s="46">
        <f>'EJE G ENTRE 3-6'!D286</f>
        <v>1.4256417437499974E-3</v>
      </c>
      <c r="N306" s="93"/>
      <c r="O306" s="93"/>
      <c r="AK306" s="46"/>
      <c r="AL306" s="46"/>
    </row>
    <row r="307" spans="2:38" x14ac:dyDescent="0.3">
      <c r="B307" s="46">
        <f>'EJE G ENTRE 3-6'!E287</f>
        <v>3.0880983276228676E-4</v>
      </c>
      <c r="C307" s="46">
        <f>'EJE G ENTRE 3-6'!D287</f>
        <v>1.4256417437499974E-3</v>
      </c>
      <c r="N307" s="93"/>
      <c r="O307" s="93"/>
      <c r="AK307" s="46"/>
      <c r="AL307" s="46"/>
    </row>
    <row r="308" spans="2:38" x14ac:dyDescent="0.3">
      <c r="B308" s="46">
        <f>'EJE G ENTRE 3-6'!E288</f>
        <v>1.2752700207348748E-3</v>
      </c>
      <c r="C308" s="46">
        <f>'EJE G ENTRE 3-6'!D288</f>
        <v>2.6835044972826037E-3</v>
      </c>
      <c r="N308" s="93"/>
      <c r="O308" s="93"/>
      <c r="AK308" s="46"/>
      <c r="AL308" s="46"/>
    </row>
    <row r="309" spans="2:38" x14ac:dyDescent="0.3">
      <c r="B309" s="46">
        <f>'EJE G ENTRE 3-6'!E289</f>
        <v>8.519295461365769E-4</v>
      </c>
      <c r="C309" s="46">
        <f>'EJE G ENTRE 3-6'!D289</f>
        <v>2.6835044972826037E-3</v>
      </c>
      <c r="N309" s="93"/>
      <c r="O309" s="93"/>
      <c r="AK309" s="46"/>
      <c r="AL309" s="46"/>
    </row>
    <row r="310" spans="2:38" x14ac:dyDescent="0.3">
      <c r="B310" s="46">
        <f>'EJE G ENTRE 3-6'!E290</f>
        <v>3.4224675529891243E-3</v>
      </c>
      <c r="C310" s="46">
        <f>'EJE G ENTRE 3-6'!D290</f>
        <v>7.0825331804347698E-3</v>
      </c>
      <c r="N310" s="93"/>
      <c r="O310" s="93"/>
      <c r="AK310" s="46"/>
      <c r="AL310" s="46"/>
    </row>
    <row r="311" spans="2:38" x14ac:dyDescent="0.3">
      <c r="B311" s="46">
        <f>'EJE G ENTRE 3-6'!E291</f>
        <v>1.1165028598771247E-3</v>
      </c>
      <c r="C311" s="46">
        <f>'EJE G ENTRE 3-6'!D291</f>
        <v>7.0825331804347698E-3</v>
      </c>
      <c r="N311" s="93"/>
      <c r="O311" s="93"/>
      <c r="AK311" s="46"/>
      <c r="AL311" s="46"/>
    </row>
    <row r="312" spans="2:38" x14ac:dyDescent="0.3">
      <c r="B312" s="46">
        <f>'EJE G ENTRE 3-6'!E292</f>
        <v>7.0247777587428983E-5</v>
      </c>
      <c r="C312" s="46">
        <f>'EJE G ENTRE 3-6'!D292</f>
        <v>5.6939328592391213E-3</v>
      </c>
      <c r="N312" s="93"/>
      <c r="O312" s="93"/>
      <c r="AK312" s="46"/>
      <c r="AL312" s="46"/>
    </row>
    <row r="313" spans="2:38" x14ac:dyDescent="0.3">
      <c r="B313" s="46">
        <f>'EJE G ENTRE 3-6'!E293</f>
        <v>2.1519247453922457E-4</v>
      </c>
      <c r="C313" s="46">
        <f>'EJE G ENTRE 3-6'!D293</f>
        <v>8.6319305834238989E-3</v>
      </c>
      <c r="N313" s="93"/>
      <c r="O313" s="93"/>
      <c r="AK313" s="46"/>
      <c r="AL313" s="46"/>
    </row>
    <row r="314" spans="2:38" x14ac:dyDescent="0.3">
      <c r="B314" s="46">
        <f>'EJE G ENTRE 3-6'!E294</f>
        <v>4.3883136667060413E-4</v>
      </c>
      <c r="C314" s="46">
        <f>'EJE G ENTRE 3-6'!D294</f>
        <v>5.9755542646739027E-3</v>
      </c>
      <c r="N314" s="93"/>
      <c r="O314" s="93"/>
      <c r="AK314" s="46"/>
      <c r="AL314" s="46"/>
    </row>
    <row r="315" spans="2:38" x14ac:dyDescent="0.3">
      <c r="B315" s="46">
        <f>'EJE G ENTRE 3-6'!E295</f>
        <v>1.3105271520557631E-4</v>
      </c>
      <c r="C315" s="46">
        <f>'EJE G ENTRE 3-6'!D295</f>
        <v>1.0088751078532592E-2</v>
      </c>
      <c r="N315" s="93"/>
      <c r="O315" s="93"/>
      <c r="AK315" s="46"/>
      <c r="AL315" s="46"/>
    </row>
    <row r="316" spans="2:38" x14ac:dyDescent="0.3">
      <c r="B316" s="46">
        <f>'EJE G ENTRE 3-6'!E296</f>
        <v>2.3778577262523583E-4</v>
      </c>
      <c r="C316" s="46">
        <f>'EJE G ENTRE 3-6'!D296</f>
        <v>7.4029548097825958E-3</v>
      </c>
      <c r="N316" s="93"/>
      <c r="O316" s="93"/>
      <c r="AK316" s="46"/>
      <c r="AL316" s="46"/>
    </row>
    <row r="317" spans="2:38" x14ac:dyDescent="0.3">
      <c r="B317" s="46">
        <f>'EJE G ENTRE 3-6'!E297</f>
        <v>3.8175721981332632E-4</v>
      </c>
      <c r="C317" s="46">
        <f>'EJE G ENTRE 3-6'!D297</f>
        <v>1.0928552078804329E-2</v>
      </c>
      <c r="N317" s="93"/>
      <c r="O317" s="93"/>
      <c r="AK317" s="46"/>
      <c r="AL317" s="46"/>
    </row>
    <row r="318" spans="2:38" x14ac:dyDescent="0.3">
      <c r="B318" s="46">
        <f>'EJE G ENTRE 3-6'!E298</f>
        <v>1.5032885368029274E-3</v>
      </c>
      <c r="C318" s="46">
        <f>'EJE G ENTRE 3-6'!D298</f>
        <v>8.4529059239130274E-5</v>
      </c>
      <c r="N318" s="93"/>
      <c r="O318" s="93"/>
      <c r="AK318" s="46"/>
      <c r="AL318" s="46"/>
    </row>
    <row r="319" spans="2:38" x14ac:dyDescent="0.3">
      <c r="B319" s="46">
        <f>'EJE G ENTRE 3-6'!E299</f>
        <v>1.2769384489012263E-3</v>
      </c>
      <c r="C319" s="46">
        <f>'EJE G ENTRE 3-6'!D299</f>
        <v>2.7287003624999946E-3</v>
      </c>
      <c r="N319" s="93"/>
      <c r="O319" s="93"/>
      <c r="AK319" s="46"/>
      <c r="AL319" s="46"/>
    </row>
    <row r="320" spans="2:38" x14ac:dyDescent="0.3">
      <c r="B320" s="46">
        <f>'EJE G ENTRE 3-6'!E300</f>
        <v>2.0674837420841174E-3</v>
      </c>
      <c r="C320" s="46">
        <f>'EJE G ENTRE 3-6'!D300</f>
        <v>7.5983416516304213E-3</v>
      </c>
      <c r="N320" s="93"/>
      <c r="O320" s="93"/>
      <c r="AK320" s="46"/>
      <c r="AL320" s="46"/>
    </row>
    <row r="321" spans="2:38" x14ac:dyDescent="0.3">
      <c r="B321" s="46">
        <f>'EJE G ENTRE 3-6'!E301</f>
        <v>1.1084503767131359E-3</v>
      </c>
      <c r="C321" s="46">
        <f>'EJE G ENTRE 3-6'!D301</f>
        <v>1.0242566251902157E-2</v>
      </c>
      <c r="N321" s="93"/>
      <c r="O321" s="93"/>
      <c r="AK321" s="46"/>
      <c r="AL321" s="46"/>
    </row>
    <row r="322" spans="2:38" x14ac:dyDescent="0.3">
      <c r="B322" s="46">
        <f>'EJE G ENTRE 3-6'!E302</f>
        <v>1.5032885368029274E-3</v>
      </c>
      <c r="C322" s="46">
        <f>'EJE G ENTRE 3-6'!D302</f>
        <v>8.4529059239130274E-5</v>
      </c>
      <c r="N322" s="93"/>
      <c r="O322" s="93"/>
      <c r="AK322" s="46"/>
      <c r="AL322" s="46"/>
    </row>
    <row r="323" spans="2:38" x14ac:dyDescent="0.3">
      <c r="B323" s="46">
        <f>'EJE G ENTRE 3-6'!E303</f>
        <v>1.2769384489012263E-3</v>
      </c>
      <c r="C323" s="46">
        <f>'EJE G ENTRE 3-6'!D303</f>
        <v>2.7287003624999946E-3</v>
      </c>
      <c r="N323" s="93"/>
      <c r="O323" s="93"/>
      <c r="AK323" s="46"/>
      <c r="AL323" s="46"/>
    </row>
    <row r="324" spans="2:38" x14ac:dyDescent="0.3">
      <c r="B324" s="46">
        <f>'EJE G ENTRE 3-6'!E304</f>
        <v>2.0674837420841174E-3</v>
      </c>
      <c r="C324" s="46">
        <f>'EJE G ENTRE 3-6'!D304</f>
        <v>7.5983416516304213E-3</v>
      </c>
      <c r="N324" s="93"/>
      <c r="O324" s="93"/>
      <c r="AK324" s="46"/>
      <c r="AL324" s="46"/>
    </row>
    <row r="325" spans="2:38" x14ac:dyDescent="0.3">
      <c r="B325" s="46">
        <f>'EJE G ENTRE 3-6'!E305</f>
        <v>1.1084503767131359E-3</v>
      </c>
      <c r="C325" s="46">
        <f>'EJE G ENTRE 3-6'!D305</f>
        <v>1.0242566251902157E-2</v>
      </c>
      <c r="N325" s="93"/>
      <c r="O325" s="93"/>
      <c r="AK325" s="46"/>
      <c r="AL325" s="46"/>
    </row>
    <row r="326" spans="2:38" x14ac:dyDescent="0.3">
      <c r="B326" s="46">
        <f>'EJE G ENTRE 3-6'!E306</f>
        <v>4.509355812913507E-3</v>
      </c>
      <c r="C326" s="46">
        <f>'EJE G ENTRE 3-6'!D306</f>
        <v>6.0741537347825982E-3</v>
      </c>
      <c r="N326" s="93"/>
      <c r="O326" s="93"/>
      <c r="AK326" s="46"/>
      <c r="AL326" s="46"/>
    </row>
    <row r="327" spans="2:38" x14ac:dyDescent="0.3">
      <c r="B327" s="46">
        <f>'EJE G ENTRE 3-6'!E307</f>
        <v>1.647352674444704E-3</v>
      </c>
      <c r="C327" s="46">
        <f>'EJE G ENTRE 3-6'!D307</f>
        <v>3.4299291345108633E-3</v>
      </c>
      <c r="N327" s="93"/>
      <c r="O327" s="93"/>
      <c r="AK327" s="46"/>
      <c r="AL327" s="46"/>
    </row>
    <row r="328" spans="2:38" x14ac:dyDescent="0.3">
      <c r="B328" s="46">
        <f>'EJE G ENTRE 3-6'!E308</f>
        <v>5.0735626045014083E-3</v>
      </c>
      <c r="C328" s="46">
        <f>'EJE G ENTRE 3-6'!D308</f>
        <v>1.3757024445652149E-2</v>
      </c>
      <c r="N328" s="93"/>
      <c r="O328" s="93"/>
      <c r="AK328" s="46"/>
      <c r="AL328" s="46"/>
    </row>
    <row r="329" spans="2:38" x14ac:dyDescent="0.3">
      <c r="B329" s="46">
        <f>'EJE G ENTRE 3-6'!E309</f>
        <v>1.4788646022566136E-3</v>
      </c>
      <c r="C329" s="46">
        <f>'EJE G ENTRE 3-6'!D309</f>
        <v>1.6401195748913015E-2</v>
      </c>
      <c r="N329" s="93"/>
      <c r="O329" s="93"/>
      <c r="AK329" s="46"/>
      <c r="AL329" s="46"/>
    </row>
    <row r="330" spans="2:38" x14ac:dyDescent="0.3">
      <c r="B330" s="46">
        <f>'EJE G ENTRE 3-6'!E310</f>
        <v>4.509355812913507E-3</v>
      </c>
      <c r="C330" s="46">
        <f>'EJE G ENTRE 3-6'!D310</f>
        <v>6.0741537347825982E-3</v>
      </c>
      <c r="N330" s="93"/>
      <c r="O330" s="93"/>
      <c r="AK330" s="46"/>
      <c r="AL330" s="46"/>
    </row>
    <row r="331" spans="2:38" x14ac:dyDescent="0.3">
      <c r="B331" s="46">
        <f>'EJE G ENTRE 3-6'!E311</f>
        <v>1.647352674444704E-3</v>
      </c>
      <c r="C331" s="46">
        <f>'EJE G ENTRE 3-6'!D311</f>
        <v>3.4299291345108633E-3</v>
      </c>
      <c r="N331" s="93"/>
      <c r="O331" s="93"/>
      <c r="AK331" s="46"/>
      <c r="AL331" s="46"/>
    </row>
    <row r="332" spans="2:38" x14ac:dyDescent="0.3">
      <c r="B332" s="46">
        <f>'EJE G ENTRE 3-6'!E312</f>
        <v>5.0735626045014083E-3</v>
      </c>
      <c r="C332" s="46">
        <f>'EJE G ENTRE 3-6'!D312</f>
        <v>1.3757024445652149E-2</v>
      </c>
      <c r="N332" s="93"/>
      <c r="O332" s="93"/>
      <c r="AK332" s="46"/>
      <c r="AL332" s="46"/>
    </row>
    <row r="333" spans="2:38" x14ac:dyDescent="0.3">
      <c r="B333" s="46">
        <f>'EJE G ENTRE 3-6'!E313</f>
        <v>1.4788646022566136E-3</v>
      </c>
      <c r="C333" s="46">
        <f>'EJE G ENTRE 3-6'!D313</f>
        <v>1.6401195748913015E-2</v>
      </c>
      <c r="N333" s="93"/>
      <c r="O333" s="93"/>
      <c r="AK333" s="46"/>
      <c r="AL333" s="46"/>
    </row>
    <row r="334" spans="2:38" x14ac:dyDescent="0.3">
      <c r="B334" s="46">
        <f>'EJE G ENTRE 3-6'!E314</f>
        <v>1.792946204572303E-3</v>
      </c>
      <c r="C334" s="46">
        <f>'EJE G ENTRE 3-6'!D314</f>
        <v>2.7906314891304298E-3</v>
      </c>
      <c r="N334" s="93"/>
      <c r="O334" s="93"/>
      <c r="AK334" s="46"/>
      <c r="AL334" s="46"/>
    </row>
    <row r="335" spans="2:38" x14ac:dyDescent="0.3">
      <c r="B335" s="46">
        <f>'EJE G ENTRE 3-6'!E315</f>
        <v>9.9622540991256905E-4</v>
      </c>
      <c r="C335" s="46">
        <f>'EJE G ENTRE 3-6'!D315</f>
        <v>6.3162287581521627E-3</v>
      </c>
      <c r="N335" s="93"/>
      <c r="O335" s="93"/>
      <c r="AK335" s="46"/>
      <c r="AL335" s="46"/>
    </row>
    <row r="336" spans="2:38" x14ac:dyDescent="0.3">
      <c r="B336" s="46">
        <f>'EJE G ENTRE 3-6'!E316</f>
        <v>1.7778260743147416E-3</v>
      </c>
      <c r="C336" s="46">
        <f>'EJE G ENTRE 3-6'!D316</f>
        <v>1.030449737853259E-2</v>
      </c>
      <c r="N336" s="93"/>
      <c r="O336" s="93"/>
      <c r="AK336" s="46"/>
      <c r="AL336" s="46"/>
    </row>
    <row r="337" spans="2:38" x14ac:dyDescent="0.3">
      <c r="B337" s="46">
        <f>'EJE G ENTRE 3-6'!E317</f>
        <v>1.3891750020085041E-3</v>
      </c>
      <c r="C337" s="46">
        <f>'EJE G ENTRE 3-6'!D317</f>
        <v>1.3830094647554324E-2</v>
      </c>
      <c r="N337" s="93"/>
      <c r="O337" s="93"/>
      <c r="AK337" s="46"/>
      <c r="AL337" s="46"/>
    </row>
    <row r="338" spans="2:38" x14ac:dyDescent="0.3">
      <c r="B338" s="46">
        <f>'EJE G ENTRE 3-6'!E318</f>
        <v>1.792946204572303E-3</v>
      </c>
      <c r="C338" s="46">
        <f>'EJE G ENTRE 3-6'!D318</f>
        <v>2.7906314891304298E-3</v>
      </c>
      <c r="N338" s="93"/>
      <c r="O338" s="93"/>
      <c r="AK338" s="46"/>
      <c r="AL338" s="46"/>
    </row>
    <row r="339" spans="2:38" x14ac:dyDescent="0.3">
      <c r="B339" s="46">
        <f>'EJE G ENTRE 3-6'!E319</f>
        <v>9.9622540991256905E-4</v>
      </c>
      <c r="C339" s="46">
        <f>'EJE G ENTRE 3-6'!D319</f>
        <v>6.3162287581521627E-3</v>
      </c>
      <c r="N339" s="93"/>
      <c r="O339" s="93"/>
      <c r="AK339" s="46"/>
      <c r="AL339" s="46"/>
    </row>
    <row r="340" spans="2:38" x14ac:dyDescent="0.3">
      <c r="B340" s="46">
        <f>'EJE G ENTRE 3-6'!E320</f>
        <v>1.7778260743147416E-3</v>
      </c>
      <c r="C340" s="46">
        <f>'EJE G ENTRE 3-6'!D320</f>
        <v>1.030449737853259E-2</v>
      </c>
      <c r="N340" s="93"/>
      <c r="O340" s="93"/>
      <c r="AK340" s="46"/>
      <c r="AL340" s="46"/>
    </row>
    <row r="341" spans="2:38" x14ac:dyDescent="0.3">
      <c r="B341" s="46">
        <f>'EJE G ENTRE 3-6'!E321</f>
        <v>1.3891750020085041E-3</v>
      </c>
      <c r="C341" s="46">
        <f>'EJE G ENTRE 3-6'!D321</f>
        <v>1.3830094647554324E-2</v>
      </c>
      <c r="N341" s="93"/>
      <c r="O341" s="93"/>
      <c r="AK341" s="46"/>
      <c r="AL341" s="46"/>
    </row>
    <row r="342" spans="2:38" x14ac:dyDescent="0.3">
      <c r="B342" s="46">
        <f>'EJE G ENTRE 3-6'!E322</f>
        <v>4.7990250669895946E-3</v>
      </c>
      <c r="C342" s="46">
        <f>'EJE G ENTRE 3-6'!D322</f>
        <v>3.367998007880429E-3</v>
      </c>
      <c r="N342" s="93"/>
      <c r="O342" s="93"/>
      <c r="AK342" s="46"/>
      <c r="AL342" s="46"/>
    </row>
    <row r="343" spans="2:38" x14ac:dyDescent="0.3">
      <c r="B343" s="46">
        <f>'EJE G ENTRE 3-6'!E323</f>
        <v>1.3666280491493358E-3</v>
      </c>
      <c r="C343" s="46">
        <f>'EJE G ENTRE 3-6'!D323</f>
        <v>1.5759926114130408E-4</v>
      </c>
      <c r="N343" s="93"/>
      <c r="O343" s="93"/>
      <c r="AK343" s="46"/>
      <c r="AL343" s="46"/>
    </row>
    <row r="344" spans="2:38" x14ac:dyDescent="0.3">
      <c r="B344" s="46">
        <f>'EJE G ENTRE 3-6'!E324</f>
        <v>4.7838933504253224E-3</v>
      </c>
      <c r="C344" s="46">
        <f>'EJE G ENTRE 3-6'!D324</f>
        <v>1.6463126875543448E-2</v>
      </c>
      <c r="N344" s="93"/>
      <c r="O344" s="93"/>
      <c r="AK344" s="46"/>
      <c r="AL344" s="46"/>
    </row>
    <row r="345" spans="2:38" x14ac:dyDescent="0.3">
      <c r="B345" s="46">
        <f>'EJE G ENTRE 3-6'!E325</f>
        <v>1.7595892275519818E-3</v>
      </c>
      <c r="C345" s="46">
        <f>'EJE G ENTRE 3-6'!D325</f>
        <v>1.9988724144565179E-2</v>
      </c>
      <c r="N345" s="93"/>
      <c r="O345" s="93"/>
      <c r="AK345" s="46"/>
      <c r="AL345" s="46"/>
    </row>
    <row r="346" spans="2:38" x14ac:dyDescent="0.3">
      <c r="B346" s="46">
        <f>'EJE G ENTRE 3-6'!E326</f>
        <v>4.7990250669895946E-3</v>
      </c>
      <c r="C346" s="46">
        <f>'EJE G ENTRE 3-6'!D326</f>
        <v>3.367998007880429E-3</v>
      </c>
      <c r="N346" s="93"/>
      <c r="O346" s="93"/>
      <c r="AK346" s="46"/>
      <c r="AL346" s="46"/>
    </row>
    <row r="347" spans="2:38" x14ac:dyDescent="0.3">
      <c r="B347" s="46">
        <f>'EJE G ENTRE 3-6'!E327</f>
        <v>1.3666280491493358E-3</v>
      </c>
      <c r="C347" s="46">
        <f>'EJE G ENTRE 3-6'!D327</f>
        <v>1.5759926114130408E-4</v>
      </c>
      <c r="N347" s="93"/>
      <c r="O347" s="93"/>
      <c r="AK347" s="46"/>
      <c r="AL347" s="46"/>
    </row>
    <row r="348" spans="2:38" x14ac:dyDescent="0.3">
      <c r="B348" s="46">
        <f>'EJE G ENTRE 3-6'!E328</f>
        <v>4.7838933504253224E-3</v>
      </c>
      <c r="C348" s="46">
        <f>'EJE G ENTRE 3-6'!D328</f>
        <v>1.6463126875543448E-2</v>
      </c>
      <c r="N348" s="93"/>
      <c r="O348" s="93"/>
      <c r="AK348" s="46"/>
      <c r="AL348" s="46"/>
    </row>
    <row r="349" spans="2:38" x14ac:dyDescent="0.3">
      <c r="B349" s="46">
        <f>'EJE G ENTRE 3-6'!E329</f>
        <v>1.7595892275519818E-3</v>
      </c>
      <c r="C349" s="46">
        <f>'EJE G ENTRE 3-6'!D329</f>
        <v>1.9988724144565179E-2</v>
      </c>
      <c r="N349" s="93"/>
      <c r="O349" s="93"/>
      <c r="AK349" s="46"/>
      <c r="AL349" s="46"/>
    </row>
    <row r="350" spans="2:38" x14ac:dyDescent="0.3">
      <c r="B350" s="46">
        <f>'EJE G ENTRE 3-6'!E330</f>
        <v>4.7990250669895946E-3</v>
      </c>
      <c r="C350" s="46">
        <f>'EJE G ENTRE 3-6'!D330</f>
        <v>6.0741537347825982E-3</v>
      </c>
      <c r="N350" s="93"/>
      <c r="O350" s="93"/>
      <c r="AK350" s="46"/>
      <c r="AL350" s="46"/>
    </row>
    <row r="351" spans="2:38" x14ac:dyDescent="0.3">
      <c r="B351" s="46">
        <f>'EJE G ENTRE 3-6'!E331</f>
        <v>1.647352674444704E-3</v>
      </c>
      <c r="C351" s="46">
        <f>'EJE G ENTRE 3-6'!D331</f>
        <v>3.4299291345108633E-3</v>
      </c>
      <c r="N351" s="93"/>
      <c r="O351" s="93"/>
      <c r="AK351" s="46"/>
      <c r="AL351" s="46"/>
    </row>
    <row r="352" spans="2:38" x14ac:dyDescent="0.3">
      <c r="B352" s="46">
        <f>'EJE G ENTRE 3-6'!E332</f>
        <v>5.0735626045014083E-3</v>
      </c>
      <c r="C352" s="46">
        <f>'EJE G ENTRE 3-6'!D332</f>
        <v>1.6463126875543448E-2</v>
      </c>
      <c r="N352" s="93"/>
      <c r="O352" s="93"/>
      <c r="AK352" s="46"/>
      <c r="AL352" s="46"/>
    </row>
    <row r="353" spans="2:38" x14ac:dyDescent="0.3">
      <c r="B353" s="46">
        <f>'EJE G ENTRE 3-6'!E333</f>
        <v>1.7595892275519818E-3</v>
      </c>
      <c r="C353" s="46">
        <f>'EJE G ENTRE 3-6'!D333</f>
        <v>1.9988724144565179E-2</v>
      </c>
      <c r="N353" s="93"/>
      <c r="O353" s="93"/>
      <c r="AK353" s="46"/>
      <c r="AL353" s="46"/>
    </row>
    <row r="354" spans="2:38" x14ac:dyDescent="0.3">
      <c r="B354" s="46">
        <f>'EJE G ENTRE 3-6'!E230</f>
        <v>4.665342260160673E-4</v>
      </c>
      <c r="C354" s="46">
        <f>'EJE G ENTRE 3-6'!D230</f>
        <v>7.2658482493206389E-2</v>
      </c>
      <c r="N354" s="93"/>
      <c r="O354" s="93"/>
      <c r="AK354" s="46"/>
      <c r="AL354" s="46"/>
    </row>
    <row r="355" spans="2:38" x14ac:dyDescent="0.3">
      <c r="B355" s="46">
        <f>'EJE G ENTRE 3-6'!E231</f>
        <v>5.1358621756852462E-4</v>
      </c>
      <c r="C355" s="46">
        <f>'EJE G ENTRE 3-6'!D231</f>
        <v>7.5596480217391168E-2</v>
      </c>
      <c r="N355" s="93"/>
      <c r="O355" s="93"/>
      <c r="AK355" s="46"/>
      <c r="AL355" s="46"/>
    </row>
    <row r="356" spans="2:38" x14ac:dyDescent="0.3">
      <c r="B356" s="46">
        <f>'EJE G ENTRE 3-6'!E232</f>
        <v>1.3533964868856307E-4</v>
      </c>
      <c r="C356" s="46">
        <f>'EJE G ENTRE 3-6'!D232</f>
        <v>1.7881946601902142E-2</v>
      </c>
      <c r="N356" s="93"/>
      <c r="O356" s="93"/>
      <c r="AK356" s="46"/>
      <c r="AL356" s="46"/>
    </row>
    <row r="357" spans="2:38" x14ac:dyDescent="0.3">
      <c r="B357" s="46">
        <f>'EJE G ENTRE 3-6'!E233</f>
        <v>1.2746096012523607E-4</v>
      </c>
      <c r="C357" s="46">
        <f>'EJE G ENTRE 3-6'!D233</f>
        <v>1.7881946601902142E-2</v>
      </c>
      <c r="N357" s="93"/>
      <c r="O357" s="93"/>
      <c r="AK357" s="46"/>
      <c r="AL357" s="46"/>
    </row>
    <row r="358" spans="2:38" x14ac:dyDescent="0.3">
      <c r="B358" s="46">
        <f>'EJE G ENTRE 3-6'!E234</f>
        <v>2.1673692922377086E-3</v>
      </c>
      <c r="C358" s="46">
        <f>'EJE G ENTRE 3-6'!D234</f>
        <v>8.3944391029891156E-3</v>
      </c>
      <c r="N358" s="93"/>
      <c r="O358" s="93"/>
      <c r="AK358" s="46"/>
      <c r="AL358" s="46"/>
    </row>
    <row r="359" spans="2:38" x14ac:dyDescent="0.3">
      <c r="B359" s="46">
        <f>'EJE G ENTRE 3-6'!E235</f>
        <v>2.4522997468690881E-3</v>
      </c>
      <c r="C359" s="46">
        <f>'EJE G ENTRE 3-6'!D235</f>
        <v>8.3944391029891156E-3</v>
      </c>
      <c r="N359" s="93"/>
      <c r="O359" s="93"/>
      <c r="AK359" s="46"/>
      <c r="AL359" s="46"/>
    </row>
    <row r="360" spans="2:38" x14ac:dyDescent="0.3">
      <c r="B360" s="46">
        <f>'EJE G ENTRE 3-6'!E236</f>
        <v>8.0519733664933674E-3</v>
      </c>
      <c r="C360" s="46">
        <f>'EJE G ENTRE 3-6'!D236</f>
        <v>3.0064150970380382E-2</v>
      </c>
      <c r="N360" s="93"/>
      <c r="O360" s="93"/>
      <c r="AK360" s="46"/>
      <c r="AL360" s="46"/>
    </row>
    <row r="361" spans="2:38" x14ac:dyDescent="0.3">
      <c r="B361" s="46">
        <f>'EJE G ENTRE 3-6'!E237</f>
        <v>8.4151229777291916E-3</v>
      </c>
      <c r="C361" s="46">
        <f>'EJE G ENTRE 3-6'!D237</f>
        <v>3.0064150970380382E-2</v>
      </c>
      <c r="N361" s="93"/>
      <c r="O361" s="93"/>
      <c r="AK361" s="46"/>
      <c r="AL361" s="46"/>
    </row>
    <row r="362" spans="2:38" x14ac:dyDescent="0.3">
      <c r="B362" s="46">
        <f>'EJE G ENTRE 3-6'!E238</f>
        <v>3.3120616363421492E-4</v>
      </c>
      <c r="C362" s="46">
        <f>'EJE G ENTRE 3-6'!D238</f>
        <v>9.0540375798097664E-2</v>
      </c>
      <c r="N362" s="93"/>
      <c r="O362" s="93"/>
      <c r="AK362" s="46"/>
      <c r="AL362" s="46"/>
    </row>
    <row r="363" spans="2:38" x14ac:dyDescent="0.3">
      <c r="B363" s="46">
        <f>'EJE G ENTRE 3-6'!E239</f>
        <v>3.8613684374999932E-4</v>
      </c>
      <c r="C363" s="46">
        <f>'EJE G ENTRE 3-6'!D239</f>
        <v>9.3478373522282443E-2</v>
      </c>
      <c r="N363" s="93"/>
      <c r="O363" s="93"/>
      <c r="AK363" s="46"/>
      <c r="AL363" s="46"/>
    </row>
    <row r="364" spans="2:38" x14ac:dyDescent="0.3">
      <c r="B364" s="46">
        <f>'EJE G ENTRE 3-6'!E240</f>
        <v>6.5315486820652054E-4</v>
      </c>
      <c r="C364" s="46">
        <f>'EJE G ENTRE 3-6'!D240</f>
        <v>0.10172182219347807</v>
      </c>
      <c r="N364" s="93"/>
      <c r="O364" s="93"/>
      <c r="AK364" s="46"/>
      <c r="AL364" s="46"/>
    </row>
    <row r="365" spans="2:38" x14ac:dyDescent="0.3">
      <c r="B365" s="46">
        <f>'EJE G ENTRE 3-6'!E241</f>
        <v>7.1902302185727657E-4</v>
      </c>
      <c r="C365" s="46">
        <f>'EJE G ENTRE 3-6'!D241</f>
        <v>0.10583501900733676</v>
      </c>
      <c r="N365" s="93"/>
      <c r="O365" s="93"/>
      <c r="AK365" s="46"/>
      <c r="AL365" s="46"/>
    </row>
    <row r="366" spans="2:38" x14ac:dyDescent="0.3">
      <c r="B366" s="46">
        <f>'EJE G ENTRE 3-6'!E242</f>
        <v>3.4331385414697481E-4</v>
      </c>
      <c r="C366" s="46">
        <f>'EJE G ENTRE 3-6'!D242</f>
        <v>0.11580124025788022</v>
      </c>
      <c r="N366" s="93"/>
      <c r="O366" s="93"/>
      <c r="AK366" s="46"/>
      <c r="AL366" s="46"/>
    </row>
    <row r="367" spans="2:38" x14ac:dyDescent="0.3">
      <c r="B367" s="46">
        <f>'EJE G ENTRE 3-6'!E243</f>
        <v>4.1237982844990475E-4</v>
      </c>
      <c r="C367" s="46">
        <f>'EJE G ENTRE 3-6'!D243</f>
        <v>0.11932683752690196</v>
      </c>
      <c r="AK367" s="46"/>
      <c r="AL367" s="46"/>
    </row>
    <row r="368" spans="2:38" x14ac:dyDescent="0.3">
      <c r="B368" s="46">
        <f>'EJE G ENTRE 3-6'!E244</f>
        <v>2.6144385229796741E-3</v>
      </c>
      <c r="C368" s="46">
        <f>'EJE G ENTRE 3-6'!D244</f>
        <v>5.3640403510597734E-2</v>
      </c>
      <c r="AK368" s="46"/>
      <c r="AL368" s="46"/>
    </row>
    <row r="369" spans="2:38" x14ac:dyDescent="0.3">
      <c r="B369" s="46">
        <f>'EJE G ENTRE 3-6'!E245</f>
        <v>3.8954437655363823E-3</v>
      </c>
      <c r="C369" s="46">
        <f>'EJE G ENTRE 3-6'!D245</f>
        <v>5.6284574813858596E-2</v>
      </c>
      <c r="AK369" s="46"/>
      <c r="AL369" s="46"/>
    </row>
    <row r="370" spans="2:38" x14ac:dyDescent="0.3">
      <c r="B370" s="46">
        <f>'EJE G ENTRE 3-6'!E246</f>
        <v>3.454202447069937E-3</v>
      </c>
      <c r="C370" s="46">
        <f>'EJE G ENTRE 3-6'!D246</f>
        <v>7.7144811680162906E-2</v>
      </c>
      <c r="AK370" s="46"/>
      <c r="AL370" s="46"/>
    </row>
    <row r="371" spans="2:38" x14ac:dyDescent="0.3">
      <c r="B371" s="46">
        <f>'EJE G ENTRE 3-6'!E247</f>
        <v>2.9709839393903537E-3</v>
      </c>
      <c r="C371" s="46">
        <f>'EJE G ENTRE 3-6'!D247</f>
        <v>7.9789036280434641E-2</v>
      </c>
      <c r="AK371" s="46"/>
      <c r="AL371" s="46"/>
    </row>
    <row r="372" spans="2:38" x14ac:dyDescent="0.3">
      <c r="B372" s="46">
        <f>'EJE G ENTRE 3-6'!E248</f>
        <v>2.6144385229796741E-3</v>
      </c>
      <c r="C372" s="46">
        <f>'EJE G ENTRE 3-6'!D248</f>
        <v>5.3640403510597734E-2</v>
      </c>
      <c r="AK372" s="46"/>
      <c r="AL372" s="46"/>
    </row>
    <row r="373" spans="2:38" x14ac:dyDescent="0.3">
      <c r="B373" s="46">
        <f>'EJE G ENTRE 3-6'!E249</f>
        <v>3.8954437655363823E-3</v>
      </c>
      <c r="C373" s="46">
        <f>'EJE G ENTRE 3-6'!D249</f>
        <v>5.6284574813858596E-2</v>
      </c>
      <c r="AK373" s="46"/>
      <c r="AL373" s="46"/>
    </row>
    <row r="374" spans="2:38" x14ac:dyDescent="0.3">
      <c r="B374" s="46">
        <f>'EJE G ENTRE 3-6'!E250</f>
        <v>3.454202447069937E-3</v>
      </c>
      <c r="C374" s="46">
        <f>'EJE G ENTRE 3-6'!D250</f>
        <v>7.7144811680162906E-2</v>
      </c>
      <c r="AK374" s="46"/>
      <c r="AL374" s="46"/>
    </row>
    <row r="375" spans="2:38" x14ac:dyDescent="0.3">
      <c r="B375" s="46">
        <f>'EJE G ENTRE 3-6'!E251</f>
        <v>2.9709839393903537E-3</v>
      </c>
      <c r="C375" s="46">
        <f>'EJE G ENTRE 3-6'!D251</f>
        <v>7.9789036280434641E-2</v>
      </c>
      <c r="AK375" s="46"/>
      <c r="AL375" s="46"/>
    </row>
    <row r="376" spans="2:38" x14ac:dyDescent="0.3">
      <c r="B376" s="46">
        <f>'EJE G ENTRE 3-6'!E252</f>
        <v>1.0852881909676256E-2</v>
      </c>
      <c r="C376" s="46">
        <f>'EJE G ENTRE 3-6'!D252</f>
        <v>2.3302785577445612E-2</v>
      </c>
      <c r="AK376" s="46"/>
      <c r="AL376" s="46"/>
    </row>
    <row r="377" spans="2:38" x14ac:dyDescent="0.3">
      <c r="B377" s="46">
        <f>'EJE G ENTRE 3-6'!E253</f>
        <v>1.2243412509569921E-2</v>
      </c>
      <c r="C377" s="46">
        <f>'EJE G ENTRE 3-6'!D253</f>
        <v>2.5946956880706477E-2</v>
      </c>
      <c r="AK377" s="46"/>
      <c r="AL377" s="46"/>
    </row>
    <row r="378" spans="2:38" x14ac:dyDescent="0.3">
      <c r="B378" s="46">
        <f>'EJE G ENTRE 3-6'!E254</f>
        <v>1.169265742007323E-2</v>
      </c>
      <c r="C378" s="46">
        <f>'EJE G ENTRE 3-6'!D254</f>
        <v>0.10748242961331503</v>
      </c>
      <c r="AK378" s="46"/>
      <c r="AL378" s="46"/>
    </row>
    <row r="379" spans="2:38" x14ac:dyDescent="0.3">
      <c r="B379" s="46">
        <f>'EJE G ENTRE 3-6'!E255</f>
        <v>1.1318952683423892E-2</v>
      </c>
      <c r="C379" s="46">
        <f>'EJE G ENTRE 3-6'!D255</f>
        <v>0.11012665421358675</v>
      </c>
      <c r="AK379" s="46"/>
      <c r="AL379" s="46"/>
    </row>
    <row r="380" spans="2:38" x14ac:dyDescent="0.3">
      <c r="B380" s="46">
        <f>'EJE G ENTRE 3-6'!E256</f>
        <v>1.0852881909676256E-2</v>
      </c>
      <c r="C380" s="46">
        <f>'EJE G ENTRE 3-6'!D256</f>
        <v>2.3302785577445612E-2</v>
      </c>
      <c r="AK380" s="46"/>
      <c r="AL380" s="46"/>
    </row>
    <row r="381" spans="2:38" x14ac:dyDescent="0.3">
      <c r="B381" s="46">
        <f>'EJE G ENTRE 3-6'!E257</f>
        <v>1.2243412509569921E-2</v>
      </c>
      <c r="C381" s="46">
        <f>'EJE G ENTRE 3-6'!D257</f>
        <v>2.5946956880706477E-2</v>
      </c>
      <c r="AK381" s="46"/>
      <c r="AL381" s="46"/>
    </row>
    <row r="382" spans="2:38" x14ac:dyDescent="0.3">
      <c r="B382" s="46">
        <f>'EJE G ENTRE 3-6'!E258</f>
        <v>1.169265742007323E-2</v>
      </c>
      <c r="C382" s="46">
        <f>'EJE G ENTRE 3-6'!D258</f>
        <v>0.10748242961331503</v>
      </c>
      <c r="AK382" s="46"/>
      <c r="AL382" s="46"/>
    </row>
    <row r="383" spans="2:38" x14ac:dyDescent="0.3">
      <c r="B383" s="46">
        <f>'EJE G ENTRE 3-6'!E259</f>
        <v>1.1318952683423892E-2</v>
      </c>
      <c r="C383" s="46">
        <f>'EJE G ENTRE 3-6'!D259</f>
        <v>0.11012665421358675</v>
      </c>
      <c r="AK383" s="46"/>
      <c r="AL383" s="46"/>
    </row>
    <row r="384" spans="2:38" x14ac:dyDescent="0.3">
      <c r="B384" s="46">
        <f>'EJE G ENTRE 3-6'!E260</f>
        <v>2.6098040002953639E-3</v>
      </c>
      <c r="C384" s="46">
        <f>'EJE G ENTRE 3-6'!D260</f>
        <v>9.3319868211956356E-2</v>
      </c>
      <c r="AK384" s="46"/>
      <c r="AL384" s="46"/>
    </row>
    <row r="385" spans="2:3" x14ac:dyDescent="0.3">
      <c r="B385" s="46">
        <f>'EJE G ENTRE 3-6'!E261</f>
        <v>3.9220690983577432E-3</v>
      </c>
      <c r="C385" s="46">
        <f>'EJE G ENTRE 3-6'!D261</f>
        <v>9.6845465480978082E-2</v>
      </c>
    </row>
    <row r="386" spans="2:3" x14ac:dyDescent="0.3">
      <c r="B386" s="46">
        <f>'EJE G ENTRE 3-6'!E262</f>
        <v>3.4588369697542472E-3</v>
      </c>
      <c r="C386" s="46">
        <f>'EJE G ENTRE 3-6'!D262</f>
        <v>0.11682427638152153</v>
      </c>
    </row>
    <row r="387" spans="2:3" x14ac:dyDescent="0.3">
      <c r="B387" s="46">
        <f>'EJE G ENTRE 3-6'!E263</f>
        <v>2.9443586065689927E-3</v>
      </c>
      <c r="C387" s="46">
        <f>'EJE G ENTRE 3-6'!D263</f>
        <v>0.12034987365054325</v>
      </c>
    </row>
    <row r="388" spans="2:3" x14ac:dyDescent="0.3">
      <c r="B388" s="46">
        <f>'EJE G ENTRE 3-6'!E264</f>
        <v>2.6098040002953639E-3</v>
      </c>
      <c r="C388" s="46">
        <f>'EJE G ENTRE 3-6'!D264</f>
        <v>9.3319868211956356E-2</v>
      </c>
    </row>
    <row r="389" spans="2:3" x14ac:dyDescent="0.3">
      <c r="B389" s="46">
        <f>'EJE G ENTRE 3-6'!E265</f>
        <v>3.9220690983577432E-3</v>
      </c>
      <c r="C389" s="46">
        <f>'EJE G ENTRE 3-6'!D265</f>
        <v>9.6845465480978082E-2</v>
      </c>
    </row>
    <row r="390" spans="2:3" x14ac:dyDescent="0.3">
      <c r="B390" s="46">
        <f>'EJE G ENTRE 3-6'!E266</f>
        <v>3.4588369697542472E-3</v>
      </c>
      <c r="C390" s="46">
        <f>'EJE G ENTRE 3-6'!D266</f>
        <v>0.11682427638152153</v>
      </c>
    </row>
    <row r="391" spans="2:3" x14ac:dyDescent="0.3">
      <c r="B391" s="46">
        <f>'EJE G ENTRE 3-6'!E267</f>
        <v>2.9443586065689927E-3</v>
      </c>
      <c r="C391" s="46">
        <f>'EJE G ENTRE 3-6'!D267</f>
        <v>0.12034987365054325</v>
      </c>
    </row>
    <row r="392" spans="2:3" x14ac:dyDescent="0.3">
      <c r="B392" s="46">
        <f>'EJE G ENTRE 3-6'!E268</f>
        <v>1.0848258973298656E-2</v>
      </c>
      <c r="C392" s="46">
        <f>'EJE G ENTRE 3-6'!D268</f>
        <v>6.2982250278804233E-2</v>
      </c>
    </row>
    <row r="393" spans="2:3" x14ac:dyDescent="0.3">
      <c r="B393" s="46">
        <f>'EJE G ENTRE 3-6'!E269</f>
        <v>1.2270026256084572E-2</v>
      </c>
      <c r="C393" s="46">
        <f>'EJE G ENTRE 3-6'!D269</f>
        <v>6.650784754782596E-2</v>
      </c>
    </row>
    <row r="394" spans="2:3" x14ac:dyDescent="0.3">
      <c r="B394" s="46">
        <f>'EJE G ENTRE 3-6'!E270</f>
        <v>1.169728035645083E-2</v>
      </c>
      <c r="C394" s="46">
        <f>'EJE G ENTRE 3-6'!D270</f>
        <v>0.1471619476116845</v>
      </c>
    </row>
    <row r="395" spans="2:3" x14ac:dyDescent="0.3">
      <c r="B395" s="46">
        <f>'EJE G ENTRE 3-6'!E271</f>
        <v>1.1292327350602531E-2</v>
      </c>
      <c r="C395" s="46">
        <f>'EJE G ENTRE 3-6'!D271</f>
        <v>0.15068754488070626</v>
      </c>
    </row>
    <row r="396" spans="2:3" x14ac:dyDescent="0.3">
      <c r="B396" s="46">
        <f>'EJE G ENTRE 3-6'!E272</f>
        <v>1.0848258973298656E-2</v>
      </c>
      <c r="C396" s="46">
        <f>'EJE G ENTRE 3-6'!D272</f>
        <v>6.2982250278804233E-2</v>
      </c>
    </row>
    <row r="397" spans="2:3" x14ac:dyDescent="0.3">
      <c r="B397" s="46">
        <f>'EJE G ENTRE 3-6'!E273</f>
        <v>1.2270026256084572E-2</v>
      </c>
      <c r="C397" s="46">
        <f>'EJE G ENTRE 3-6'!D273</f>
        <v>6.650784754782596E-2</v>
      </c>
    </row>
    <row r="398" spans="2:3" x14ac:dyDescent="0.3">
      <c r="B398" s="46">
        <f>'EJE G ENTRE 3-6'!E274</f>
        <v>1.169728035645083E-2</v>
      </c>
      <c r="C398" s="46">
        <f>'EJE G ENTRE 3-6'!D274</f>
        <v>0.1471619476116845</v>
      </c>
    </row>
    <row r="399" spans="2:3" x14ac:dyDescent="0.3">
      <c r="B399" s="46">
        <f>'EJE G ENTRE 3-6'!E275</f>
        <v>1.1292327350602531E-2</v>
      </c>
      <c r="C399" s="46">
        <f>'EJE G ENTRE 3-6'!D275</f>
        <v>0.15068754488070626</v>
      </c>
    </row>
    <row r="400" spans="2:3" x14ac:dyDescent="0.3">
      <c r="B400" s="46">
        <f>'EJE G ENTRE 3-6'!E276</f>
        <v>1.0852881909676256E-2</v>
      </c>
      <c r="C400" s="46">
        <f>'EJE G ENTRE 3-6'!D276</f>
        <v>2.3302785577445612E-2</v>
      </c>
    </row>
    <row r="401" spans="2:3" x14ac:dyDescent="0.3">
      <c r="B401" s="46">
        <f>'EJE G ENTRE 3-6'!E277</f>
        <v>1.2270026256084572E-2</v>
      </c>
      <c r="C401" s="46">
        <f>'EJE G ENTRE 3-6'!D277</f>
        <v>2.5946956880706477E-2</v>
      </c>
    </row>
    <row r="402" spans="2:3" x14ac:dyDescent="0.3">
      <c r="B402" s="46">
        <f>'EJE G ENTRE 3-6'!E278</f>
        <v>1.169728035645083E-2</v>
      </c>
      <c r="C402" s="46">
        <f>'EJE G ENTRE 3-6'!D278</f>
        <v>0.1471619476116845</v>
      </c>
    </row>
    <row r="403" spans="2:3" x14ac:dyDescent="0.3">
      <c r="B403" s="46">
        <f>'EJE G ENTRE 3-6'!E279</f>
        <v>1.1318952683423892E-2</v>
      </c>
      <c r="C403" s="46">
        <f>'EJE G ENTRE 3-6'!D279</f>
        <v>0.15068754488070626</v>
      </c>
    </row>
    <row r="404" spans="2:3" x14ac:dyDescent="0.3">
      <c r="B404" s="46">
        <f>'EJE I'!E284</f>
        <v>3.4049838161625649E-3</v>
      </c>
      <c r="C404">
        <f>'EJE I'!D284</f>
        <v>1.95992295891304E-2</v>
      </c>
    </row>
    <row r="405" spans="2:3" x14ac:dyDescent="0.3">
      <c r="B405" s="46">
        <f>'EJE I'!E285</f>
        <v>1.1919528891776916E-3</v>
      </c>
      <c r="C405" s="46">
        <f>'EJE I'!D285</f>
        <v>2.2471938474999963E-2</v>
      </c>
    </row>
    <row r="406" spans="2:3" x14ac:dyDescent="0.3">
      <c r="B406" s="46">
        <f>'EJE I'!E286</f>
        <v>1.4693290718336457E-3</v>
      </c>
      <c r="C406" s="46">
        <f>'EJE I'!D286</f>
        <v>4.5477273434782525E-3</v>
      </c>
    </row>
    <row r="407" spans="2:3" x14ac:dyDescent="0.3">
      <c r="B407" s="46">
        <f>'EJE I'!E287</f>
        <v>7.768850375708871E-4</v>
      </c>
      <c r="C407" s="46">
        <f>'EJE I'!D287</f>
        <v>4.5477273434782525E-3</v>
      </c>
    </row>
    <row r="408" spans="2:3" x14ac:dyDescent="0.3">
      <c r="B408" s="46">
        <f>'EJE I'!E288</f>
        <v>3.0568848173440398E-3</v>
      </c>
      <c r="C408" s="46">
        <f>'EJE I'!D288</f>
        <v>4.6677522119565129E-3</v>
      </c>
    </row>
    <row r="409" spans="2:3" x14ac:dyDescent="0.3">
      <c r="B409" s="46">
        <f>'EJE I'!E289</f>
        <v>5.2717695534026368E-4</v>
      </c>
      <c r="C409" s="46">
        <f>'EJE I'!D289</f>
        <v>4.6677522119565129E-3</v>
      </c>
    </row>
    <row r="410" spans="2:3" x14ac:dyDescent="0.3">
      <c r="B410" s="46">
        <f>'EJE I'!E290</f>
        <v>6.3521694815689865E-3</v>
      </c>
      <c r="C410" s="46">
        <f>'EJE I'!D290</f>
        <v>1.1872228953260849E-2</v>
      </c>
    </row>
    <row r="411" spans="2:3" x14ac:dyDescent="0.3">
      <c r="B411" s="46">
        <f>'EJE I'!E291</f>
        <v>4.4848276016067973E-4</v>
      </c>
      <c r="C411" s="46">
        <f>'EJE I'!D291</f>
        <v>1.1872228953260849E-2</v>
      </c>
    </row>
    <row r="412" spans="2:3" x14ac:dyDescent="0.3">
      <c r="B412" s="46">
        <f>'EJE I'!E292</f>
        <v>4.8743128879962109E-3</v>
      </c>
      <c r="C412" s="46">
        <f>'EJE I'!D292</f>
        <v>2.4146956932608651E-2</v>
      </c>
    </row>
    <row r="413" spans="2:3" x14ac:dyDescent="0.3">
      <c r="B413" s="46">
        <f>'EJE I'!E293</f>
        <v>1.9688379267485787E-3</v>
      </c>
      <c r="C413" s="46">
        <f>'EJE I'!D293</f>
        <v>2.7019665818478211E-2</v>
      </c>
    </row>
    <row r="414" spans="2:3" x14ac:dyDescent="0.3">
      <c r="B414" s="46">
        <f>'EJE I'!E294</f>
        <v>4.7669773426275899E-3</v>
      </c>
      <c r="C414" s="46">
        <f>'EJE I'!D294</f>
        <v>2.7438900105978211E-2</v>
      </c>
    </row>
    <row r="415" spans="2:3" x14ac:dyDescent="0.3">
      <c r="B415" s="46">
        <f>'EJE I'!E295</f>
        <v>1.6687062377126623E-3</v>
      </c>
      <c r="C415" s="46">
        <f>'EJE I'!D295</f>
        <v>3.1460692546195594E-2</v>
      </c>
    </row>
    <row r="416" spans="2:3" x14ac:dyDescent="0.3">
      <c r="B416" s="46">
        <f>'EJE I'!E296</f>
        <v>6.4368885562381736E-3</v>
      </c>
      <c r="C416" s="46">
        <f>'EJE I'!D296</f>
        <v>3.0795439256521687E-2</v>
      </c>
    </row>
    <row r="417" spans="2:3" x14ac:dyDescent="0.3">
      <c r="B417" s="46">
        <f>'EJE I'!E297</f>
        <v>2.6733317199905435E-3</v>
      </c>
      <c r="C417" s="46">
        <f>'EJE I'!D297</f>
        <v>3.424268991956516E-2</v>
      </c>
    </row>
    <row r="418" spans="2:3" x14ac:dyDescent="0.3">
      <c r="B418" s="46">
        <f>'EJE I'!E298</f>
        <v>1.2151718478260849E-3</v>
      </c>
      <c r="C418" s="46">
        <f>'EJE I'!D298</f>
        <v>1.1104432214673892E-2</v>
      </c>
    </row>
    <row r="419" spans="2:3" x14ac:dyDescent="0.3">
      <c r="B419" s="46">
        <f>'EJE I'!E299</f>
        <v>1.8107543579867643E-3</v>
      </c>
      <c r="C419" s="46">
        <f>'EJE I'!D299</f>
        <v>1.3689870211956497E-2</v>
      </c>
    </row>
    <row r="420" spans="2:3" x14ac:dyDescent="0.3">
      <c r="B420" s="46">
        <f>'EJE I'!E300</f>
        <v>7.3441427169187012E-3</v>
      </c>
      <c r="C420" s="46">
        <f>'EJE I'!D300</f>
        <v>2.4174138408152131E-2</v>
      </c>
    </row>
    <row r="421" spans="2:3" x14ac:dyDescent="0.3">
      <c r="B421" s="46">
        <f>'EJE I'!E301</f>
        <v>3.3475157348771207E-4</v>
      </c>
      <c r="C421" s="46">
        <f>'EJE I'!D301</f>
        <v>2.6759576405434731E-2</v>
      </c>
    </row>
    <row r="422" spans="2:3" x14ac:dyDescent="0.3">
      <c r="B422" s="46">
        <f>'EJE I'!E302</f>
        <v>1.2151718478260849E-3</v>
      </c>
      <c r="C422" s="46">
        <f>'EJE I'!D302</f>
        <v>1.1104432214673892E-2</v>
      </c>
    </row>
    <row r="423" spans="2:3" x14ac:dyDescent="0.3">
      <c r="B423" s="46">
        <f>'EJE I'!E303</f>
        <v>1.8107543579867643E-3</v>
      </c>
      <c r="C423" s="46">
        <f>'EJE I'!D303</f>
        <v>1.3689870211956497E-2</v>
      </c>
    </row>
    <row r="424" spans="2:3" x14ac:dyDescent="0.3">
      <c r="B424" s="46">
        <f>'EJE I'!E304</f>
        <v>7.3441427169187012E-3</v>
      </c>
      <c r="C424" s="46">
        <f>'EJE I'!D304</f>
        <v>2.4174138408152131E-2</v>
      </c>
    </row>
    <row r="425" spans="2:3" x14ac:dyDescent="0.3">
      <c r="B425" s="46">
        <f>'EJE I'!E305</f>
        <v>3.3475157348771207E-4</v>
      </c>
      <c r="C425" s="46">
        <f>'EJE I'!D305</f>
        <v>2.6759576405434731E-2</v>
      </c>
    </row>
    <row r="426" spans="2:3" x14ac:dyDescent="0.3">
      <c r="B426" s="46">
        <f>'EJE I'!E306</f>
        <v>5.8285611086956414E-3</v>
      </c>
      <c r="C426" s="46">
        <f>'EJE I'!D306</f>
        <v>1.0181860956521721E-3</v>
      </c>
    </row>
    <row r="427" spans="2:3" x14ac:dyDescent="0.3">
      <c r="B427" s="46">
        <f>'EJE I'!E307</f>
        <v>1.7006380990075584E-3</v>
      </c>
      <c r="C427" s="46">
        <f>'EJE I'!D307</f>
        <v>3.6036240929347759E-3</v>
      </c>
    </row>
    <row r="428" spans="2:3" x14ac:dyDescent="0.3">
      <c r="B428" s="46">
        <f>'EJE I'!E308</f>
        <v>1.1957578323015101E-2</v>
      </c>
      <c r="C428" s="46">
        <f>'EJE I'!D308</f>
        <v>3.4260384527173851E-2</v>
      </c>
    </row>
    <row r="429" spans="2:3" x14ac:dyDescent="0.3">
      <c r="B429" s="46">
        <f>'EJE I'!E309</f>
        <v>4.4482148724007481E-4</v>
      </c>
      <c r="C429" s="46">
        <f>'EJE I'!D309</f>
        <v>3.6845822524456458E-2</v>
      </c>
    </row>
    <row r="430" spans="2:3" x14ac:dyDescent="0.3">
      <c r="B430" s="46">
        <f>'EJE I'!E310</f>
        <v>5.8285611086956414E-3</v>
      </c>
      <c r="C430" s="46">
        <f>'EJE I'!D310</f>
        <v>1.0181860956521721E-3</v>
      </c>
    </row>
    <row r="431" spans="2:3" x14ac:dyDescent="0.3">
      <c r="B431" s="46">
        <f>'EJE I'!E311</f>
        <v>1.7006380990075584E-3</v>
      </c>
      <c r="C431" s="46">
        <f>'EJE I'!D311</f>
        <v>3.6036240929347759E-3</v>
      </c>
    </row>
    <row r="432" spans="2:3" x14ac:dyDescent="0.3">
      <c r="B432" s="46">
        <f>'EJE I'!E312</f>
        <v>1.1957578323015101E-2</v>
      </c>
      <c r="C432" s="46">
        <f>'EJE I'!D312</f>
        <v>3.4260384527173851E-2</v>
      </c>
    </row>
    <row r="433" spans="2:3" x14ac:dyDescent="0.3">
      <c r="B433" s="46">
        <f>'EJE I'!E313</f>
        <v>4.4482148724007481E-4</v>
      </c>
      <c r="C433" s="46">
        <f>'EJE I'!D313</f>
        <v>3.6845822524456458E-2</v>
      </c>
    </row>
    <row r="434" spans="2:3" x14ac:dyDescent="0.3">
      <c r="B434" s="46">
        <f>'EJE I'!E314</f>
        <v>1.2756523688563304E-3</v>
      </c>
      <c r="C434" s="46">
        <f>'EJE I'!D314</f>
        <v>2.1531885797282567E-2</v>
      </c>
    </row>
    <row r="435" spans="2:3" x14ac:dyDescent="0.3">
      <c r="B435" s="46">
        <f>'EJE I'!E315</f>
        <v>2.9452391658790116E-3</v>
      </c>
      <c r="C435" s="46">
        <f>'EJE I'!D315</f>
        <v>2.4979136460326044E-2</v>
      </c>
    </row>
    <row r="436" spans="2:3" x14ac:dyDescent="0.3">
      <c r="B436" s="46">
        <f>'EJE I'!E316</f>
        <v>9.8349669336011171E-3</v>
      </c>
      <c r="C436" s="46">
        <f>'EJE I'!D316</f>
        <v>3.4601698584782542E-2</v>
      </c>
    </row>
    <row r="437" spans="2:3" x14ac:dyDescent="0.3">
      <c r="B437" s="46">
        <f>'EJE I'!E317</f>
        <v>1.4691900361531167E-3</v>
      </c>
      <c r="C437" s="46">
        <f>'EJE I'!D317</f>
        <v>3.8048949247826015E-2</v>
      </c>
    </row>
    <row r="438" spans="2:3" x14ac:dyDescent="0.3">
      <c r="B438" s="46">
        <f>'EJE I'!E318</f>
        <v>1.2756523688563304E-3</v>
      </c>
      <c r="C438" s="46">
        <f>'EJE I'!D318</f>
        <v>2.1531885797282567E-2</v>
      </c>
    </row>
    <row r="439" spans="2:3" x14ac:dyDescent="0.3">
      <c r="B439" s="46">
        <f>'EJE I'!E319</f>
        <v>2.9452391658790116E-3</v>
      </c>
      <c r="C439" s="46">
        <f>'EJE I'!D319</f>
        <v>2.4979136460326044E-2</v>
      </c>
    </row>
    <row r="440" spans="2:3" x14ac:dyDescent="0.3">
      <c r="B440" s="46">
        <f>'EJE I'!E320</f>
        <v>9.8349669336011171E-3</v>
      </c>
      <c r="C440" s="46">
        <f>'EJE I'!D320</f>
        <v>3.4601698584782542E-2</v>
      </c>
    </row>
    <row r="441" spans="2:3" x14ac:dyDescent="0.3">
      <c r="B441" s="46">
        <f>'EJE I'!E321</f>
        <v>1.4691900361531167E-3</v>
      </c>
      <c r="C441" s="46">
        <f>'EJE I'!D321</f>
        <v>3.8048949247826015E-2</v>
      </c>
    </row>
    <row r="442" spans="2:3" x14ac:dyDescent="0.3">
      <c r="B442" s="46">
        <f>'EJE I'!E322</f>
        <v>3.3377832372400696E-3</v>
      </c>
      <c r="C442" s="46">
        <f>'EJE I'!D322</f>
        <v>1.1445639678260849E-2</v>
      </c>
    </row>
    <row r="443" spans="2:3" x14ac:dyDescent="0.3">
      <c r="B443" s="46">
        <f>'EJE I'!E323</f>
        <v>2.8351229068998059E-3</v>
      </c>
      <c r="C443" s="46">
        <f>'EJE I'!D323</f>
        <v>1.4892890341304322E-2</v>
      </c>
    </row>
    <row r="444" spans="2:3" x14ac:dyDescent="0.3">
      <c r="B444" s="46">
        <f>'EJE I'!E324</f>
        <v>1.4448356194470673E-2</v>
      </c>
      <c r="C444" s="46">
        <f>'EJE I'!D324</f>
        <v>4.4687944703804265E-2</v>
      </c>
    </row>
    <row r="445" spans="2:3" x14ac:dyDescent="0.3">
      <c r="B445" s="46">
        <f>'EJE I'!E325</f>
        <v>1.5793062951323224E-3</v>
      </c>
      <c r="C445" s="46">
        <f>'EJE I'!D325</f>
        <v>4.8135195366847738E-2</v>
      </c>
    </row>
    <row r="446" spans="2:3" x14ac:dyDescent="0.3">
      <c r="B446" s="46">
        <f>'EJE I'!E326</f>
        <v>3.3377832372400696E-3</v>
      </c>
      <c r="C446" s="46">
        <f>'EJE I'!D326</f>
        <v>1.1445639678260849E-2</v>
      </c>
    </row>
    <row r="447" spans="2:3" x14ac:dyDescent="0.3">
      <c r="B447" s="46">
        <f>'EJE I'!E327</f>
        <v>2.8351229068998059E-3</v>
      </c>
      <c r="C447" s="46">
        <f>'EJE I'!D327</f>
        <v>1.4892890341304322E-2</v>
      </c>
    </row>
    <row r="448" spans="2:3" x14ac:dyDescent="0.3">
      <c r="B448" s="46">
        <f>'EJE I'!E328</f>
        <v>1.4448356194470673E-2</v>
      </c>
      <c r="C448" s="46">
        <f>'EJE I'!D328</f>
        <v>4.4687944703804265E-2</v>
      </c>
    </row>
    <row r="449" spans="2:3" x14ac:dyDescent="0.3">
      <c r="B449" s="46">
        <f>'EJE I'!E329</f>
        <v>1.5793062951323224E-3</v>
      </c>
      <c r="C449" s="46">
        <f>'EJE I'!D329</f>
        <v>4.8135195366847738E-2</v>
      </c>
    </row>
    <row r="450" spans="2:3" x14ac:dyDescent="0.3">
      <c r="B450" s="46">
        <f>'EJE I'!E330</f>
        <v>5.8285611086956414E-3</v>
      </c>
      <c r="C450" s="46">
        <f>'EJE I'!D330</f>
        <v>1.0181860956521721E-3</v>
      </c>
    </row>
    <row r="451" spans="2:3" x14ac:dyDescent="0.3">
      <c r="B451" s="46">
        <f>'EJE I'!E331</f>
        <v>2.9452391658790116E-3</v>
      </c>
      <c r="C451" s="46">
        <f>'EJE I'!D331</f>
        <v>3.6036240929347759E-3</v>
      </c>
    </row>
    <row r="452" spans="2:3" x14ac:dyDescent="0.3">
      <c r="B452" s="46">
        <f>'EJE I'!E332</f>
        <v>1.4448356194470673E-2</v>
      </c>
      <c r="C452" s="46">
        <f>'EJE I'!D332</f>
        <v>4.4687944703804265E-2</v>
      </c>
    </row>
    <row r="453" spans="2:3" x14ac:dyDescent="0.3">
      <c r="B453" s="46">
        <f>'EJE I'!E333</f>
        <v>3.3475157348771207E-4</v>
      </c>
      <c r="C453" s="46">
        <f>'EJE I'!D333</f>
        <v>4.8135195366847738E-2</v>
      </c>
    </row>
    <row r="454" spans="2:3" x14ac:dyDescent="0.3">
      <c r="B454" s="46">
        <f>'EJE I'!E230</f>
        <v>6.4368885562381736E-4</v>
      </c>
      <c r="C454" s="46">
        <f>'EJE I'!D230</f>
        <v>6.0966557327717281E-2</v>
      </c>
    </row>
    <row r="455" spans="2:3" x14ac:dyDescent="0.3">
      <c r="B455" s="46">
        <f>'EJE I'!E231</f>
        <v>8.2971859617202116E-4</v>
      </c>
      <c r="C455" s="46">
        <f>'EJE I'!D231</f>
        <v>6.3839266213586834E-2</v>
      </c>
    </row>
    <row r="456" spans="2:3" x14ac:dyDescent="0.3">
      <c r="B456" s="46">
        <f>'EJE I'!E232</f>
        <v>5.7342949172967757E-4</v>
      </c>
      <c r="C456" s="46">
        <f>'EJE I'!D232</f>
        <v>1.7562644209782576E-2</v>
      </c>
    </row>
    <row r="457" spans="2:3" x14ac:dyDescent="0.3">
      <c r="B457" s="46">
        <f>'EJE I'!E233</f>
        <v>5.9224565382797628E-4</v>
      </c>
      <c r="C457" s="46">
        <f>'EJE I'!D233</f>
        <v>1.7562644209782576E-2</v>
      </c>
    </row>
    <row r="458" spans="2:3" x14ac:dyDescent="0.3">
      <c r="B458" s="46">
        <f>'EJE I'!E234</f>
        <v>1.8001876462665374E-3</v>
      </c>
      <c r="C458" s="46">
        <f>'EJE I'!D234</f>
        <v>4.7091853082065128E-2</v>
      </c>
    </row>
    <row r="459" spans="2:3" x14ac:dyDescent="0.3">
      <c r="B459" s="46">
        <f>'EJE I'!E235</f>
        <v>1.9762995082703177E-3</v>
      </c>
      <c r="C459" s="46">
        <f>'EJE I'!D235</f>
        <v>4.7091853082065128E-2</v>
      </c>
    </row>
    <row r="460" spans="2:3" x14ac:dyDescent="0.3">
      <c r="B460" s="46">
        <f>'EJE I'!E236</f>
        <v>3.4050765066162511E-3</v>
      </c>
      <c r="C460" s="46">
        <f>'EJE I'!D236</f>
        <v>1.4318774940217365E-2</v>
      </c>
    </row>
    <row r="461" spans="2:3" x14ac:dyDescent="0.3">
      <c r="B461" s="46">
        <f>'EJE I'!E237</f>
        <v>3.535584665406421E-3</v>
      </c>
      <c r="C461" s="46">
        <f>'EJE I'!D237</f>
        <v>1.4318774940217365E-2</v>
      </c>
    </row>
    <row r="462" spans="2:3" x14ac:dyDescent="0.3">
      <c r="B462" s="46">
        <f>'EJE I'!E238</f>
        <v>1.217118347353495E-3</v>
      </c>
      <c r="C462" s="46">
        <f>'EJE I'!D238</f>
        <v>7.8529308131521605E-2</v>
      </c>
    </row>
    <row r="463" spans="2:3" x14ac:dyDescent="0.3">
      <c r="B463" s="46">
        <f>'EJE I'!E239</f>
        <v>1.4219642499999974E-3</v>
      </c>
      <c r="C463" s="46">
        <f>'EJE I'!D239</f>
        <v>8.1402017017391151E-2</v>
      </c>
    </row>
    <row r="464" spans="2:3" x14ac:dyDescent="0.3">
      <c r="B464" s="46">
        <f>'EJE I'!E240</f>
        <v>9.011365907372384E-4</v>
      </c>
      <c r="C464" s="46">
        <f>'EJE I'!D240</f>
        <v>8.5353244215217242E-2</v>
      </c>
    </row>
    <row r="465" spans="2:3" x14ac:dyDescent="0.3">
      <c r="B465" s="46">
        <f>'EJE I'!E241</f>
        <v>1.1615967655954611E-3</v>
      </c>
      <c r="C465" s="46">
        <f>'EJE I'!D241</f>
        <v>8.9375036655434614E-2</v>
      </c>
    </row>
    <row r="466" spans="2:3" x14ac:dyDescent="0.3">
      <c r="B466" s="46">
        <f>'EJE I'!E242</f>
        <v>1.6898860063799591E-3</v>
      </c>
      <c r="C466" s="46">
        <f>'EJE I'!D242</f>
        <v>0.10126016348532589</v>
      </c>
    </row>
    <row r="467" spans="2:3" x14ac:dyDescent="0.3">
      <c r="B467" s="46">
        <f>'EJE I'!E243</f>
        <v>1.9432553615311874E-3</v>
      </c>
      <c r="C467" s="46">
        <f>'EJE I'!D243</f>
        <v>0.10470741414836937</v>
      </c>
    </row>
    <row r="468" spans="2:3" x14ac:dyDescent="0.3">
      <c r="B468" s="46">
        <f>'EJE I'!E244</f>
        <v>1.9409844454158758E-3</v>
      </c>
      <c r="C468" s="46">
        <f>'EJE I'!D244</f>
        <v>1.1058596785326067E-2</v>
      </c>
    </row>
    <row r="469" spans="2:3" x14ac:dyDescent="0.3">
      <c r="B469" s="46">
        <f>'EJE I'!E245</f>
        <v>3.5135243374291051E-3</v>
      </c>
      <c r="C469" s="46">
        <f>'EJE I'!D245</f>
        <v>8.4731587880434635E-3</v>
      </c>
    </row>
    <row r="470" spans="2:3" x14ac:dyDescent="0.3">
      <c r="B470" s="46">
        <f>'EJE I'!E246</f>
        <v>3.0996151164933783E-3</v>
      </c>
      <c r="C470" s="46">
        <f>'EJE I'!D246</f>
        <v>0.12079842129402152</v>
      </c>
    </row>
    <row r="471" spans="2:3" x14ac:dyDescent="0.3">
      <c r="B471" s="46">
        <f>'EJE I'!E247</f>
        <v>2.0200494024102044E-3</v>
      </c>
      <c r="C471" s="46">
        <f>'EJE I'!D247</f>
        <v>0.12338385929130412</v>
      </c>
    </row>
    <row r="472" spans="2:3" x14ac:dyDescent="0.3">
      <c r="B472" s="46">
        <f>'EJE I'!E248</f>
        <v>1.9409844454158758E-3</v>
      </c>
      <c r="C472" s="46">
        <f>'EJE I'!D248</f>
        <v>1.1058596785326067E-2</v>
      </c>
    </row>
    <row r="473" spans="2:3" x14ac:dyDescent="0.3">
      <c r="B473" s="46">
        <f>'EJE I'!E249</f>
        <v>3.5135243374291051E-3</v>
      </c>
      <c r="C473" s="46">
        <f>'EJE I'!D249</f>
        <v>8.4731587880434635E-3</v>
      </c>
    </row>
    <row r="474" spans="2:3" x14ac:dyDescent="0.3">
      <c r="B474" s="46">
        <f>'EJE I'!E250</f>
        <v>3.0996151164933783E-3</v>
      </c>
      <c r="C474" s="46">
        <f>'EJE I'!D250</f>
        <v>0.12079842129402152</v>
      </c>
    </row>
    <row r="475" spans="2:3" x14ac:dyDescent="0.3">
      <c r="B475" s="46">
        <f>'EJE I'!E251</f>
        <v>2.0200494024102044E-3</v>
      </c>
      <c r="C475" s="46">
        <f>'EJE I'!D251</f>
        <v>0.12338385929130412</v>
      </c>
    </row>
    <row r="476" spans="2:3" x14ac:dyDescent="0.3">
      <c r="B476" s="46">
        <f>'EJE I'!E252</f>
        <v>4.1878473879962113E-3</v>
      </c>
      <c r="C476" s="46">
        <f>'EJE I'!D252</f>
        <v>3.4823627338043416E-2</v>
      </c>
    </row>
    <row r="477" spans="2:3" x14ac:dyDescent="0.3">
      <c r="B477" s="46">
        <f>'EJE I'!E253</f>
        <v>5.6965699026464926E-3</v>
      </c>
      <c r="C477" s="46">
        <f>'EJE I'!D253</f>
        <v>3.7409065335326022E-2</v>
      </c>
    </row>
    <row r="478" spans="2:3" x14ac:dyDescent="0.3">
      <c r="B478" s="46">
        <f>'EJE I'!E254</f>
        <v>5.3464317138468701E-3</v>
      </c>
      <c r="C478" s="46">
        <f>'EJE I'!D254</f>
        <v>7.4916197170652038E-2</v>
      </c>
    </row>
    <row r="479" spans="2:3" x14ac:dyDescent="0.3">
      <c r="B479" s="46">
        <f>'EJE I'!E255</f>
        <v>4.2030949676275919E-3</v>
      </c>
      <c r="C479" s="46">
        <f>'EJE I'!D255</f>
        <v>7.7501635167934652E-2</v>
      </c>
    </row>
    <row r="480" spans="2:3" x14ac:dyDescent="0.3">
      <c r="B480" s="46">
        <f>'EJE I'!E256</f>
        <v>4.1878473879962113E-3</v>
      </c>
      <c r="C480" s="46">
        <f>'EJE I'!D256</f>
        <v>3.4823627338043416E-2</v>
      </c>
    </row>
    <row r="481" spans="2:3" x14ac:dyDescent="0.3">
      <c r="B481" s="46">
        <f>'EJE I'!E257</f>
        <v>5.6965699026464926E-3</v>
      </c>
      <c r="C481" s="46">
        <f>'EJE I'!D257</f>
        <v>3.7409065335326022E-2</v>
      </c>
    </row>
    <row r="482" spans="2:3" x14ac:dyDescent="0.3">
      <c r="B482" s="46">
        <f>'EJE I'!E258</f>
        <v>5.3464317138468701E-3</v>
      </c>
      <c r="C482" s="46">
        <f>'EJE I'!D258</f>
        <v>7.4916197170652038E-2</v>
      </c>
    </row>
    <row r="483" spans="2:3" x14ac:dyDescent="0.3">
      <c r="B483" s="46">
        <f>'EJE I'!E259</f>
        <v>4.2030949676275919E-3</v>
      </c>
      <c r="C483" s="46">
        <f>'EJE I'!D259</f>
        <v>7.7501635167934652E-2</v>
      </c>
    </row>
    <row r="484" spans="2:3" x14ac:dyDescent="0.3">
      <c r="B484" s="46">
        <f>'EJE I'!E260</f>
        <v>1.1744343934309998E-3</v>
      </c>
      <c r="C484" s="46">
        <f>'EJE I'!D260</f>
        <v>2.4794089238586912E-2</v>
      </c>
    </row>
    <row r="485" spans="2:3" x14ac:dyDescent="0.3">
      <c r="B485" s="46">
        <f>'EJE I'!E261</f>
        <v>4.3546902046313722E-3</v>
      </c>
      <c r="C485" s="46">
        <f>'EJE I'!D261</f>
        <v>2.8241339901630382E-2</v>
      </c>
    </row>
    <row r="486" spans="2:3" x14ac:dyDescent="0.3">
      <c r="B486" s="46">
        <f>'EJE I'!E262</f>
        <v>3.8661188232514106E-3</v>
      </c>
      <c r="C486" s="46">
        <f>'EJE I'!D262</f>
        <v>0.1566511073179345</v>
      </c>
    </row>
    <row r="487" spans="2:3" x14ac:dyDescent="0.3">
      <c r="B487" s="46">
        <f>'EJE I'!E263</f>
        <v>1.1788835352079371E-3</v>
      </c>
      <c r="C487" s="46">
        <f>'EJE I'!D263</f>
        <v>0.16009835798097796</v>
      </c>
    </row>
    <row r="488" spans="2:3" x14ac:dyDescent="0.3">
      <c r="B488" s="46">
        <f>'EJE I'!E264</f>
        <v>1.1744343934309998E-3</v>
      </c>
      <c r="C488" s="46">
        <f>'EJE I'!D264</f>
        <v>2.4794089238586912E-2</v>
      </c>
    </row>
    <row r="489" spans="2:3" x14ac:dyDescent="0.3">
      <c r="B489" s="46">
        <f>'EJE I'!E265</f>
        <v>4.3546902046313722E-3</v>
      </c>
      <c r="C489" s="46">
        <f>'EJE I'!D265</f>
        <v>2.8241339901630382E-2</v>
      </c>
    </row>
    <row r="490" spans="2:3" x14ac:dyDescent="0.3">
      <c r="B490" s="46">
        <f>'EJE I'!E266</f>
        <v>3.8661188232514106E-3</v>
      </c>
      <c r="C490" s="46">
        <f>'EJE I'!D266</f>
        <v>0.1566511073179345</v>
      </c>
    </row>
    <row r="491" spans="2:3" x14ac:dyDescent="0.3">
      <c r="B491" s="46">
        <f>'EJE I'!E267</f>
        <v>1.1788835352079371E-3</v>
      </c>
      <c r="C491" s="46">
        <f>'EJE I'!D267</f>
        <v>0.16009835798097796</v>
      </c>
    </row>
    <row r="492" spans="2:3" x14ac:dyDescent="0.3">
      <c r="B492" s="46">
        <f>'EJE I'!E268</f>
        <v>3.4212973360113362E-3</v>
      </c>
      <c r="C492" s="46">
        <f>'EJE I'!D268</f>
        <v>7.0676313361956386E-2</v>
      </c>
    </row>
    <row r="493" spans="2:3" x14ac:dyDescent="0.3">
      <c r="B493" s="46">
        <f>'EJE I'!E269</f>
        <v>6.5377357698487596E-3</v>
      </c>
      <c r="C493" s="46">
        <f>'EJE I'!D269</f>
        <v>7.4123564024999866E-2</v>
      </c>
    </row>
    <row r="494" spans="2:3" x14ac:dyDescent="0.3">
      <c r="B494" s="46">
        <f>'EJE I'!E270</f>
        <v>6.1129817658317461E-3</v>
      </c>
      <c r="C494" s="46">
        <f>'EJE I'!D270</f>
        <v>0.11076888319456503</v>
      </c>
    </row>
    <row r="495" spans="2:3" x14ac:dyDescent="0.3">
      <c r="B495" s="46">
        <f>'EJE I'!E271</f>
        <v>3.3619291004253248E-3</v>
      </c>
      <c r="C495" s="46">
        <f>'EJE I'!D271</f>
        <v>0.11421613385760848</v>
      </c>
    </row>
    <row r="496" spans="2:3" x14ac:dyDescent="0.3">
      <c r="B496" s="46">
        <f>'EJE I'!E272</f>
        <v>3.4212973360113362E-3</v>
      </c>
      <c r="C496" s="46">
        <f>'EJE I'!D272</f>
        <v>7.0676313361956386E-2</v>
      </c>
    </row>
    <row r="497" spans="2:3" x14ac:dyDescent="0.3">
      <c r="B497" s="46">
        <f>'EJE I'!E273</f>
        <v>6.5377357698487596E-3</v>
      </c>
      <c r="C497" s="46">
        <f>'EJE I'!D273</f>
        <v>7.4123564024999866E-2</v>
      </c>
    </row>
    <row r="498" spans="2:3" x14ac:dyDescent="0.3">
      <c r="B498" s="46">
        <f>'EJE I'!E274</f>
        <v>6.1129817658317461E-3</v>
      </c>
      <c r="C498" s="46">
        <f>'EJE I'!D274</f>
        <v>0.11076888319456503</v>
      </c>
    </row>
    <row r="499" spans="2:3" x14ac:dyDescent="0.3">
      <c r="B499" s="46">
        <f>'EJE I'!E275</f>
        <v>3.3619291004253248E-3</v>
      </c>
      <c r="C499" s="46">
        <f>'EJE I'!D275</f>
        <v>0.11421613385760848</v>
      </c>
    </row>
    <row r="500" spans="2:3" x14ac:dyDescent="0.3">
      <c r="B500" s="46">
        <f>'EJE I'!E276</f>
        <v>4.1878473879962113E-3</v>
      </c>
      <c r="C500" s="46">
        <f>'EJE I'!D276</f>
        <v>1.1058596785326067E-2</v>
      </c>
    </row>
    <row r="501" spans="2:3" x14ac:dyDescent="0.3">
      <c r="B501" s="46">
        <f>'EJE I'!E277</f>
        <v>6.5377357698487596E-3</v>
      </c>
      <c r="C501" s="46">
        <f>'EJE I'!D277</f>
        <v>8.4731587880434635E-3</v>
      </c>
    </row>
    <row r="502" spans="2:3" x14ac:dyDescent="0.3">
      <c r="B502" s="46">
        <f>'EJE I'!E278</f>
        <v>6.1129817658317461E-3</v>
      </c>
      <c r="C502" s="46">
        <f>'EJE I'!D278</f>
        <v>0.1566511073179345</v>
      </c>
    </row>
    <row r="503" spans="2:3" x14ac:dyDescent="0.3">
      <c r="B503" s="46">
        <f>'EJE I'!E279</f>
        <v>4.2030949676275919E-3</v>
      </c>
      <c r="C503" s="46">
        <f>'EJE I'!D279</f>
        <v>0.16009835798097796</v>
      </c>
    </row>
    <row r="504" spans="2:3" x14ac:dyDescent="0.3">
      <c r="B504" s="46"/>
      <c r="C504" s="46"/>
    </row>
    <row r="505" spans="2:3" x14ac:dyDescent="0.3">
      <c r="B505" s="46"/>
      <c r="C505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AT388"/>
  <sheetViews>
    <sheetView showGridLines="0" topLeftCell="E1" zoomScale="85" zoomScaleNormal="85" workbookViewId="0">
      <selection activeCell="Q15" sqref="Q15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8" width="11.5546875" style="26"/>
    <col min="19" max="19" width="6.109375" style="26" bestFit="1" customWidth="1"/>
    <col min="20" max="20" width="6.6640625" style="26" bestFit="1" customWidth="1"/>
    <col min="21" max="21" width="11.5546875" style="26"/>
    <col min="22" max="22" width="7.21875" style="26" bestFit="1" customWidth="1"/>
    <col min="23" max="23" width="8.33203125" style="26" bestFit="1" customWidth="1"/>
    <col min="24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77734375" style="26" bestFit="1" customWidth="1"/>
    <col min="31" max="31" width="4.5546875" style="26" bestFit="1" customWidth="1"/>
    <col min="32" max="32" width="5.109375" style="26" bestFit="1" customWidth="1"/>
    <col min="33" max="33" width="7.77734375" style="26" bestFit="1" customWidth="1"/>
    <col min="34" max="34" width="4.5546875" style="26" bestFit="1" customWidth="1"/>
    <col min="35" max="35" width="5.109375" style="26" bestFit="1" customWidth="1"/>
    <col min="36" max="36" width="7.21875" style="26" bestFit="1" customWidth="1"/>
    <col min="37" max="37" width="4.5546875" style="26" bestFit="1" customWidth="1"/>
    <col min="38" max="38" width="5.109375" style="26" bestFit="1" customWidth="1"/>
    <col min="39" max="39" width="7.21875" style="26" bestFit="1" customWidth="1"/>
    <col min="40" max="40" width="4.5546875" style="26" bestFit="1" customWidth="1"/>
    <col min="41" max="41" width="5.109375" style="26" bestFit="1" customWidth="1"/>
    <col min="42" max="42" width="7.218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83</v>
      </c>
      <c r="C1" s="45" t="s">
        <v>91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26" t="s">
        <v>184</v>
      </c>
      <c r="W3" s="26" t="s">
        <v>185</v>
      </c>
      <c r="X3" s="26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  <c r="S4" s="26">
        <f>G4*H4</f>
        <v>4450</v>
      </c>
      <c r="T4" s="89">
        <f>'PLANILLAS EJE 6'!C33</f>
        <v>4.4879895051282764E-3</v>
      </c>
      <c r="U4" s="89">
        <v>0.01</v>
      </c>
      <c r="V4" s="26">
        <f>0.1*H4</f>
        <v>17.8</v>
      </c>
      <c r="W4" s="26">
        <f>U4*G4*V4/2</f>
        <v>2.2250000000000001</v>
      </c>
      <c r="X4" s="26" t="str">
        <f>"$\phi$"&amp;VLOOKUP(AL4,TABLAS!$O$4:$P$13,2)</f>
        <v>$\phi$18</v>
      </c>
      <c r="Z4" s="51">
        <f>VLOOKUP(W4,TABLAS!$O$4:$P$13,1)</f>
        <v>2.0099999999999998</v>
      </c>
      <c r="AA4" s="26">
        <f t="shared" ref="AA4:AA10" si="0">Z4-W4</f>
        <v>-0.2150000000000003</v>
      </c>
      <c r="AB4" s="26">
        <f t="shared" ref="AB4:AB10" si="1">W4-AA4</f>
        <v>2.4400000000000004</v>
      </c>
      <c r="AC4" s="51">
        <f>IF(AA4&lt;0,VLOOKUP(AB4,TABLAS!$O$4:$P$13,1),Z4)</f>
        <v>2.0099999999999998</v>
      </c>
      <c r="AD4" s="26">
        <f>AC4-$W4</f>
        <v>-0.2150000000000003</v>
      </c>
      <c r="AE4" s="97">
        <f>IF(AD4&lt;0,IF(AD4=AA4,AB4-$AA$2*AD4,AC4-AD4),AB4-$AA$2*AD4/2)</f>
        <v>2.7625000000000011</v>
      </c>
      <c r="AF4" s="51">
        <f>IF(AD4&lt;0,VLOOKUP(AE4,TABLAS!$O$4:$P$13,1),AC4)</f>
        <v>2.54</v>
      </c>
      <c r="AG4" s="26">
        <f t="shared" ref="AG4:AG10" si="2">AF4-$W4</f>
        <v>0.31499999999999995</v>
      </c>
      <c r="AH4" s="97">
        <f t="shared" ref="AH4:AH10" si="3">IF(AG4&lt;0,IF(AG4=AD4,AE4-$AA$2*AG4,AF4-AG4),AE4-$AA$2*AG4/2)</f>
        <v>2.526250000000001</v>
      </c>
      <c r="AI4" s="51">
        <f>IF(AG4&lt;0,VLOOKUP(AH4,TABLAS!$O$4:$P$13,1),AF4)</f>
        <v>2.54</v>
      </c>
      <c r="AJ4" s="26">
        <f t="shared" ref="AJ4:AJ10" si="4">AI4-$W4</f>
        <v>0.31499999999999995</v>
      </c>
      <c r="AK4" s="97">
        <f t="shared" ref="AK4:AK10" si="5">IF(AJ4&lt;0,IF(AJ4=AG4,AH4-$AA$2*AJ4,AI4-AJ4),AH4-$AA$2*AJ4/2)</f>
        <v>2.2900000000000009</v>
      </c>
      <c r="AL4" s="51">
        <f>IF(AJ4&lt;0,VLOOKUP(AK4,TABLAS!$O$4:$P$13,1),AI4)</f>
        <v>2.54</v>
      </c>
      <c r="AM4" s="26">
        <f t="shared" ref="AM4:AM10" si="6">AL4-$W4</f>
        <v>0.31499999999999995</v>
      </c>
      <c r="AN4" s="97">
        <f t="shared" ref="AN4:AN10" si="7">IF(AM4&lt;0,IF(AM4=AJ4,AK4-$AA$2*AM4,AL4-AM4),AK4-$AA$2*AM4/2)</f>
        <v>2.0537500000000009</v>
      </c>
      <c r="AO4" s="51">
        <f>IF(AM4&lt;0,VLOOKUP(AN4,TABLAS!$O$4:$P$13,1),AL4)</f>
        <v>2.54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1</v>
      </c>
    </row>
    <row r="5" spans="2:46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8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  <c r="S5" s="26">
        <f t="shared" ref="S5:S10" si="9">G5*H5</f>
        <v>5675</v>
      </c>
      <c r="T5" s="89">
        <f>'PLANILLAS EJE 6'!C78</f>
        <v>4.4879895051282755E-3</v>
      </c>
      <c r="U5" s="89">
        <v>0.01</v>
      </c>
      <c r="V5" s="26">
        <f t="shared" ref="V5:V10" si="10">0.1*H5</f>
        <v>22.700000000000003</v>
      </c>
      <c r="W5" s="26">
        <f t="shared" ref="W5:W10" si="11">U5*G5*V5/2</f>
        <v>2.8375000000000004</v>
      </c>
      <c r="X5" s="26" t="str">
        <f>"$\phi$"&amp;VLOOKUP(AL5,TABLAS!$O$4:$P$13,2)</f>
        <v>$\phi$22</v>
      </c>
      <c r="Z5" s="51">
        <f>VLOOKUP(W5,TABLAS!$O$4:$P$13,1)</f>
        <v>2.54</v>
      </c>
      <c r="AA5" s="26">
        <f t="shared" si="0"/>
        <v>-0.29750000000000032</v>
      </c>
      <c r="AB5" s="26">
        <f t="shared" si="1"/>
        <v>3.1350000000000007</v>
      </c>
      <c r="AC5" s="51">
        <f>IF(AA5&lt;0,VLOOKUP(AB5,TABLAS!$O$4:$P$13,1),Z5)</f>
        <v>2.54</v>
      </c>
      <c r="AD5" s="26">
        <f t="shared" ref="AD5:AD10" si="12">AC5-$W5</f>
        <v>-0.29750000000000032</v>
      </c>
      <c r="AE5" s="97">
        <f t="shared" ref="AE5:AE10" si="13">IF(AD5&lt;0,IF(AD5=AA5,AB5-$AA$2*AD5,AC5-AD5),AB5-$AA$2*AD5/2)</f>
        <v>3.5812500000000012</v>
      </c>
      <c r="AF5" s="51">
        <f>IF(AD5&lt;0,VLOOKUP(AE5,TABLAS!$O$4:$P$13,1),AC5)</f>
        <v>2.54</v>
      </c>
      <c r="AG5" s="26">
        <f t="shared" si="2"/>
        <v>-0.29750000000000032</v>
      </c>
      <c r="AH5" s="97">
        <f t="shared" si="3"/>
        <v>4.0275000000000016</v>
      </c>
      <c r="AI5" s="51">
        <f>IF(AG5&lt;0,VLOOKUP(AH5,TABLAS!$O$4:$P$13,1),AF5)</f>
        <v>3.8</v>
      </c>
      <c r="AJ5" s="26">
        <f t="shared" si="4"/>
        <v>0.96249999999999947</v>
      </c>
      <c r="AK5" s="97">
        <f t="shared" si="5"/>
        <v>3.3056250000000018</v>
      </c>
      <c r="AL5" s="51">
        <f>IF(AJ5&lt;0,VLOOKUP(AK5,TABLAS!$O$4:$P$13,1),AI5)</f>
        <v>3.8</v>
      </c>
      <c r="AM5" s="26">
        <f t="shared" si="6"/>
        <v>0.96249999999999947</v>
      </c>
      <c r="AN5" s="97">
        <f t="shared" si="7"/>
        <v>2.583750000000002</v>
      </c>
      <c r="AO5" s="51">
        <f>IF(AM5&lt;0,VLOOKUP(AN5,TABLAS!$O$4:$P$13,1),AL5)</f>
        <v>3.8</v>
      </c>
      <c r="AQ5" s="99">
        <v>25</v>
      </c>
      <c r="AR5" s="26">
        <f>VLOOKUP(AQ5,TABLAS!$R$4:$S$13,1,TRUE)</f>
        <v>25</v>
      </c>
      <c r="AS5" s="26">
        <f>VLOOKUP(AR5,TABLAS!$R$4:$S$13,2,TRUE)</f>
        <v>4.91</v>
      </c>
      <c r="AT5" s="26">
        <f t="shared" ref="AT5:AT10" si="14">ROUNDUP(2*W5/AS5,0)</f>
        <v>2</v>
      </c>
    </row>
    <row r="6" spans="2:46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8"/>
        <v>EJE 6.C-G | PIER 3 | PISO 1</v>
      </c>
      <c r="Q6" s="24" t="str">
        <f>'PLANILLAS EJE 6'!F116</f>
        <v>[]</v>
      </c>
      <c r="R6" s="24" t="str">
        <f>'PLANILLAS EJE 6'!F117</f>
        <v>[OK]</v>
      </c>
      <c r="S6" s="26">
        <f t="shared" si="9"/>
        <v>15625</v>
      </c>
      <c r="T6" s="89">
        <f>'PLANILLAS EJE 6'!C124</f>
        <v>4.4879895051282755E-3</v>
      </c>
      <c r="U6" s="89">
        <v>0.01</v>
      </c>
      <c r="V6" s="26">
        <f t="shared" si="10"/>
        <v>62.5</v>
      </c>
      <c r="W6" s="26">
        <f t="shared" si="11"/>
        <v>7.8125</v>
      </c>
      <c r="X6" s="26" t="str">
        <f>"$\phi$"&amp;VLOOKUP(AL6,TABLAS!$O$4:$P$13,2)</f>
        <v>$\phi$32</v>
      </c>
      <c r="Z6" s="51">
        <f>VLOOKUP(W6,TABLAS!$O$4:$P$13,1)</f>
        <v>6.16</v>
      </c>
      <c r="AA6" s="26">
        <f t="shared" si="0"/>
        <v>-1.6524999999999999</v>
      </c>
      <c r="AB6" s="26">
        <f t="shared" si="1"/>
        <v>9.4649999999999999</v>
      </c>
      <c r="AC6" s="51">
        <f>IF(AA6&lt;0,VLOOKUP(AB6,TABLAS!$O$4:$P$13,1),Z6)</f>
        <v>8.0399999999999991</v>
      </c>
      <c r="AD6" s="26">
        <f t="shared" si="12"/>
        <v>0.22749999999999915</v>
      </c>
      <c r="AE6" s="97">
        <f t="shared" si="13"/>
        <v>9.2943750000000005</v>
      </c>
      <c r="AF6" s="51">
        <f>IF(AD6&lt;0,VLOOKUP(AE6,TABLAS!$O$4:$P$13,1),AC6)</f>
        <v>8.0399999999999991</v>
      </c>
      <c r="AG6" s="26">
        <f t="shared" si="2"/>
        <v>0.22749999999999915</v>
      </c>
      <c r="AH6" s="97">
        <f t="shared" si="3"/>
        <v>9.1237500000000011</v>
      </c>
      <c r="AI6" s="51">
        <f>IF(AG6&lt;0,VLOOKUP(AH6,TABLAS!$O$4:$P$13,1),AF6)</f>
        <v>8.0399999999999991</v>
      </c>
      <c r="AJ6" s="26">
        <f t="shared" si="4"/>
        <v>0.22749999999999915</v>
      </c>
      <c r="AK6" s="97">
        <f t="shared" si="5"/>
        <v>8.9531250000000018</v>
      </c>
      <c r="AL6" s="51">
        <f>IF(AJ6&lt;0,VLOOKUP(AK6,TABLAS!$O$4:$P$13,1),AI6)</f>
        <v>8.0399999999999991</v>
      </c>
      <c r="AM6" s="26">
        <f t="shared" si="6"/>
        <v>0.22749999999999915</v>
      </c>
      <c r="AN6" s="97">
        <f t="shared" si="7"/>
        <v>8.7825000000000024</v>
      </c>
      <c r="AO6" s="51">
        <f>IF(AM6&lt;0,VLOOKUP(AN6,TABLAS!$O$4:$P$13,1),AL6)</f>
        <v>8.0399999999999991</v>
      </c>
      <c r="AQ6" s="99">
        <v>25</v>
      </c>
      <c r="AR6" s="26">
        <f>VLOOKUP(AQ6,TABLAS!$R$4:$S$13,1,TRUE)</f>
        <v>25</v>
      </c>
      <c r="AS6" s="26">
        <f>VLOOKUP(AR6,TABLAS!$R$4:$S$13,2,TRUE)</f>
        <v>4.91</v>
      </c>
      <c r="AT6" s="26">
        <f t="shared" si="14"/>
        <v>4</v>
      </c>
    </row>
    <row r="7" spans="2:46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8"/>
        <v>EJE 6.B-E | PIER 5 | PISO 3</v>
      </c>
      <c r="Q7" s="24" t="str">
        <f>'PLANILLAS EJE 6'!F162</f>
        <v>[ÁREA MINIMA]</v>
      </c>
      <c r="R7" s="24" t="str">
        <f>'PLANILLAS EJE 6'!F163</f>
        <v>[OK]</v>
      </c>
      <c r="S7" s="26">
        <f t="shared" si="9"/>
        <v>15900</v>
      </c>
      <c r="T7" s="89">
        <f>'PLANILLAS EJE 6'!C170</f>
        <v>2.5132741228718345E-3</v>
      </c>
      <c r="U7" s="89">
        <v>0.01</v>
      </c>
      <c r="V7" s="26">
        <f t="shared" si="10"/>
        <v>63.6</v>
      </c>
      <c r="W7" s="26">
        <f t="shared" si="11"/>
        <v>7.95</v>
      </c>
      <c r="X7" s="26" t="str">
        <f>"$\phi$"&amp;VLOOKUP(AL7,TABLAS!$O$4:$P$13,2)</f>
        <v>$\phi$32</v>
      </c>
      <c r="Z7" s="51">
        <f>VLOOKUP(W7,TABLAS!$O$4:$P$13,1)</f>
        <v>6.16</v>
      </c>
      <c r="AA7" s="26">
        <f t="shared" si="0"/>
        <v>-1.79</v>
      </c>
      <c r="AB7" s="26">
        <f t="shared" si="1"/>
        <v>9.74</v>
      </c>
      <c r="AC7" s="51">
        <f>IF(AA7&lt;0,VLOOKUP(AB7,TABLAS!$O$4:$P$13,1),Z7)</f>
        <v>8.0399999999999991</v>
      </c>
      <c r="AD7" s="26">
        <f t="shared" si="12"/>
        <v>8.999999999999897E-2</v>
      </c>
      <c r="AE7" s="97">
        <f t="shared" si="13"/>
        <v>9.6725000000000012</v>
      </c>
      <c r="AF7" s="51">
        <f>IF(AD7&lt;0,VLOOKUP(AE7,TABLAS!$O$4:$P$13,1),AC7)</f>
        <v>8.0399999999999991</v>
      </c>
      <c r="AG7" s="26">
        <f t="shared" si="2"/>
        <v>8.999999999999897E-2</v>
      </c>
      <c r="AH7" s="97">
        <f t="shared" si="3"/>
        <v>9.6050000000000022</v>
      </c>
      <c r="AI7" s="51">
        <f>IF(AG7&lt;0,VLOOKUP(AH7,TABLAS!$O$4:$P$13,1),AF7)</f>
        <v>8.0399999999999991</v>
      </c>
      <c r="AJ7" s="26">
        <f t="shared" si="4"/>
        <v>8.999999999999897E-2</v>
      </c>
      <c r="AK7" s="97">
        <f t="shared" si="5"/>
        <v>9.5375000000000032</v>
      </c>
      <c r="AL7" s="51">
        <f>IF(AJ7&lt;0,VLOOKUP(AK7,TABLAS!$O$4:$P$13,1),AI7)</f>
        <v>8.0399999999999991</v>
      </c>
      <c r="AM7" s="26">
        <f t="shared" si="6"/>
        <v>8.999999999999897E-2</v>
      </c>
      <c r="AN7" s="97">
        <f t="shared" si="7"/>
        <v>9.4700000000000042</v>
      </c>
      <c r="AO7" s="51">
        <f>IF(AM7&lt;0,VLOOKUP(AN7,TABLAS!$O$4:$P$13,1),AL7)</f>
        <v>8.0399999999999991</v>
      </c>
      <c r="AQ7" s="99">
        <v>25</v>
      </c>
      <c r="AR7" s="26">
        <f>VLOOKUP(AQ7,TABLAS!$R$4:$S$13,1,TRUE)</f>
        <v>25</v>
      </c>
      <c r="AS7" s="26">
        <f>VLOOKUP(AR7,TABLAS!$R$4:$S$13,2,TRUE)</f>
        <v>4.91</v>
      </c>
      <c r="AT7" s="26">
        <f t="shared" si="14"/>
        <v>4</v>
      </c>
    </row>
    <row r="8" spans="2:46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8"/>
        <v>EJE 6.B-E | PIER 5 | PISO 8</v>
      </c>
      <c r="Q8" s="24" t="str">
        <f>'PLANILLAS EJE 6'!F208</f>
        <v>[ÁREA MINIMA]</v>
      </c>
      <c r="R8" s="24" t="str">
        <f>'PLANILLAS EJE 6'!F209</f>
        <v>[OK]</v>
      </c>
      <c r="S8" s="26">
        <f t="shared" si="9"/>
        <v>15900</v>
      </c>
      <c r="T8" s="89">
        <f>'PLANILLAS EJE 6'!C216</f>
        <v>2.5132741228718345E-3</v>
      </c>
      <c r="U8" s="89">
        <v>0.01</v>
      </c>
      <c r="V8" s="26">
        <f t="shared" si="10"/>
        <v>63.6</v>
      </c>
      <c r="W8" s="26">
        <f t="shared" si="11"/>
        <v>7.95</v>
      </c>
      <c r="X8" s="26" t="str">
        <f>"$\phi$"&amp;VLOOKUP(AL8,TABLAS!$O$4:$P$13,2)</f>
        <v>$\phi$32</v>
      </c>
      <c r="Z8" s="51">
        <f>VLOOKUP(W8,TABLAS!$O$4:$P$13,1)</f>
        <v>6.16</v>
      </c>
      <c r="AA8" s="26">
        <f t="shared" si="0"/>
        <v>-1.79</v>
      </c>
      <c r="AB8" s="26">
        <f t="shared" si="1"/>
        <v>9.74</v>
      </c>
      <c r="AC8" s="51">
        <f>IF(AA8&lt;0,VLOOKUP(AB8,TABLAS!$O$4:$P$13,1),Z8)</f>
        <v>8.0399999999999991</v>
      </c>
      <c r="AD8" s="26">
        <f t="shared" si="12"/>
        <v>8.999999999999897E-2</v>
      </c>
      <c r="AE8" s="97">
        <f t="shared" si="13"/>
        <v>9.6725000000000012</v>
      </c>
      <c r="AF8" s="51">
        <f>IF(AD8&lt;0,VLOOKUP(AE8,TABLAS!$O$4:$P$13,1),AC8)</f>
        <v>8.0399999999999991</v>
      </c>
      <c r="AG8" s="26">
        <f t="shared" si="2"/>
        <v>8.999999999999897E-2</v>
      </c>
      <c r="AH8" s="97">
        <f t="shared" si="3"/>
        <v>9.6050000000000022</v>
      </c>
      <c r="AI8" s="51">
        <f>IF(AG8&lt;0,VLOOKUP(AH8,TABLAS!$O$4:$P$13,1),AF8)</f>
        <v>8.0399999999999991</v>
      </c>
      <c r="AJ8" s="26">
        <f t="shared" si="4"/>
        <v>8.999999999999897E-2</v>
      </c>
      <c r="AK8" s="97">
        <f t="shared" si="5"/>
        <v>9.5375000000000032</v>
      </c>
      <c r="AL8" s="51">
        <f>IF(AJ8&lt;0,VLOOKUP(AK8,TABLAS!$O$4:$P$13,1),AI8)</f>
        <v>8.0399999999999991</v>
      </c>
      <c r="AM8" s="26">
        <f t="shared" si="6"/>
        <v>8.999999999999897E-2</v>
      </c>
      <c r="AN8" s="97">
        <f t="shared" si="7"/>
        <v>9.4700000000000042</v>
      </c>
      <c r="AO8" s="51">
        <f>IF(AM8&lt;0,VLOOKUP(AN8,TABLAS!$O$4:$P$13,1),AL8)</f>
        <v>8.0399999999999991</v>
      </c>
      <c r="AQ8" s="99">
        <v>25</v>
      </c>
      <c r="AR8" s="26">
        <f>VLOOKUP(AQ8,TABLAS!$R$4:$S$13,1,TRUE)</f>
        <v>25</v>
      </c>
      <c r="AS8" s="26">
        <f>VLOOKUP(AR8,TABLAS!$R$4:$S$13,2,TRUE)</f>
        <v>4.91</v>
      </c>
      <c r="AT8" s="26">
        <f t="shared" si="14"/>
        <v>4</v>
      </c>
    </row>
    <row r="9" spans="2:46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8"/>
        <v>EJE 6.B-E | PIER 5 | PISO 15</v>
      </c>
      <c r="Q9" s="24" t="str">
        <f>'PLANILLAS EJE 6'!F254</f>
        <v>[ÁREA MINIMA]</v>
      </c>
      <c r="R9" s="24" t="str">
        <f>'PLANILLAS EJE 6'!F255</f>
        <v>[OK]</v>
      </c>
      <c r="S9" s="24">
        <f t="shared" si="9"/>
        <v>12720</v>
      </c>
      <c r="T9" s="91">
        <f>'PLANILLAS EJE 6'!C262</f>
        <v>2.5132741228718345E-3</v>
      </c>
      <c r="U9" s="91">
        <v>0.01</v>
      </c>
      <c r="V9" s="26">
        <f t="shared" si="10"/>
        <v>63.6</v>
      </c>
      <c r="W9" s="26">
        <f t="shared" si="11"/>
        <v>6.36</v>
      </c>
      <c r="X9" s="26" t="str">
        <f>"$\phi$"&amp;VLOOKUP(AL9,TABLAS!$O$4:$P$13,2)</f>
        <v>$\phi$28</v>
      </c>
      <c r="Z9" s="51">
        <f>VLOOKUP(W9,TABLAS!$O$4:$P$13,1)</f>
        <v>6.16</v>
      </c>
      <c r="AA9" s="26">
        <f t="shared" si="0"/>
        <v>-0.20000000000000018</v>
      </c>
      <c r="AB9" s="26">
        <f t="shared" si="1"/>
        <v>6.5600000000000005</v>
      </c>
      <c r="AC9" s="51">
        <f>IF(AA9&lt;0,VLOOKUP(AB9,TABLAS!$O$4:$P$13,1),Z9)</f>
        <v>6.16</v>
      </c>
      <c r="AD9" s="26">
        <f t="shared" si="12"/>
        <v>-0.20000000000000018</v>
      </c>
      <c r="AE9" s="97">
        <f t="shared" si="13"/>
        <v>6.8600000000000012</v>
      </c>
      <c r="AF9" s="51">
        <f>IF(AD9&lt;0,VLOOKUP(AE9,TABLAS!$O$4:$P$13,1),AC9)</f>
        <v>6.16</v>
      </c>
      <c r="AG9" s="26">
        <f t="shared" si="2"/>
        <v>-0.20000000000000018</v>
      </c>
      <c r="AH9" s="97">
        <f t="shared" si="3"/>
        <v>7.1600000000000019</v>
      </c>
      <c r="AI9" s="51">
        <f>IF(AG9&lt;0,VLOOKUP(AH9,TABLAS!$O$4:$P$13,1),AF9)</f>
        <v>6.16</v>
      </c>
      <c r="AJ9" s="26">
        <f t="shared" si="4"/>
        <v>-0.20000000000000018</v>
      </c>
      <c r="AK9" s="97">
        <f t="shared" si="5"/>
        <v>7.4600000000000026</v>
      </c>
      <c r="AL9" s="51">
        <f>IF(AJ9&lt;0,VLOOKUP(AK9,TABLAS!$O$4:$P$13,1),AI9)</f>
        <v>6.16</v>
      </c>
      <c r="AM9" s="26">
        <f t="shared" si="6"/>
        <v>-0.20000000000000018</v>
      </c>
      <c r="AN9" s="97">
        <f t="shared" si="7"/>
        <v>7.7600000000000033</v>
      </c>
      <c r="AO9" s="51">
        <f>IF(AM9&lt;0,VLOOKUP(AN9,TABLAS!$O$4:$P$13,1),AL9)</f>
        <v>6.16</v>
      </c>
      <c r="AQ9" s="99">
        <v>22</v>
      </c>
      <c r="AR9" s="26">
        <f>VLOOKUP(AQ9,TABLAS!$R$4:$S$13,1,TRUE)</f>
        <v>22</v>
      </c>
      <c r="AS9" s="26">
        <f>VLOOKUP(AR9,TABLAS!$R$4:$S$13,2,TRUE)</f>
        <v>3.8</v>
      </c>
      <c r="AT9" s="26">
        <f t="shared" si="14"/>
        <v>4</v>
      </c>
    </row>
    <row r="10" spans="2:46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8"/>
        <v>EJE 6.B-E | PIER 5 | PISO 23</v>
      </c>
      <c r="Q10" s="56" t="str">
        <f>'PLANILLAS EJE 6'!F300</f>
        <v>[ÁREA MINIMA]</v>
      </c>
      <c r="R10" s="56" t="str">
        <f>'PLANILLAS EJE 6'!F301</f>
        <v>[OK]</v>
      </c>
      <c r="S10" s="56">
        <f t="shared" si="9"/>
        <v>12720</v>
      </c>
      <c r="T10" s="90">
        <f>'PLANILLAS EJE 6'!C308</f>
        <v>2.5132741228718345E-3</v>
      </c>
      <c r="U10" s="90">
        <v>0.01</v>
      </c>
      <c r="V10" s="26">
        <f t="shared" si="10"/>
        <v>63.6</v>
      </c>
      <c r="W10" s="26">
        <f t="shared" si="11"/>
        <v>6.36</v>
      </c>
      <c r="X10" s="26" t="str">
        <f>"$\phi$"&amp;VLOOKUP(AL10,TABLAS!$O$4:$P$13,2)</f>
        <v>$\phi$28</v>
      </c>
      <c r="Z10" s="51">
        <f>VLOOKUP(W10,TABLAS!$O$4:$P$13,1)</f>
        <v>6.16</v>
      </c>
      <c r="AA10" s="26">
        <f t="shared" si="0"/>
        <v>-0.20000000000000018</v>
      </c>
      <c r="AB10" s="26">
        <f t="shared" si="1"/>
        <v>6.5600000000000005</v>
      </c>
      <c r="AC10" s="51">
        <f>IF(AA10&lt;0,VLOOKUP(AB10,TABLAS!$O$4:$P$13,1),Z10)</f>
        <v>6.16</v>
      </c>
      <c r="AD10" s="26">
        <f t="shared" si="12"/>
        <v>-0.20000000000000018</v>
      </c>
      <c r="AE10" s="97">
        <f t="shared" si="13"/>
        <v>6.8600000000000012</v>
      </c>
      <c r="AF10" s="51">
        <f>IF(AD10&lt;0,VLOOKUP(AE10,TABLAS!$O$4:$P$13,1),AC10)</f>
        <v>6.16</v>
      </c>
      <c r="AG10" s="26">
        <f t="shared" si="2"/>
        <v>-0.20000000000000018</v>
      </c>
      <c r="AH10" s="97">
        <f t="shared" si="3"/>
        <v>7.1600000000000019</v>
      </c>
      <c r="AI10" s="51">
        <f>IF(AG10&lt;0,VLOOKUP(AH10,TABLAS!$O$4:$P$13,1),AF10)</f>
        <v>6.16</v>
      </c>
      <c r="AJ10" s="26">
        <f t="shared" si="4"/>
        <v>-0.20000000000000018</v>
      </c>
      <c r="AK10" s="97">
        <f t="shared" si="5"/>
        <v>7.4600000000000026</v>
      </c>
      <c r="AL10" s="51">
        <f>IF(AJ10&lt;0,VLOOKUP(AK10,TABLAS!$O$4:$P$13,1),AI10)</f>
        <v>6.16</v>
      </c>
      <c r="AM10" s="26">
        <f t="shared" si="6"/>
        <v>-0.20000000000000018</v>
      </c>
      <c r="AN10" s="97">
        <f t="shared" si="7"/>
        <v>7.7600000000000033</v>
      </c>
      <c r="AO10" s="51">
        <f>IF(AM10&lt;0,VLOOKUP(AN10,TABLAS!$O$4:$P$13,1),AL10)</f>
        <v>6.16</v>
      </c>
      <c r="AQ10" s="99">
        <v>22</v>
      </c>
      <c r="AR10" s="26">
        <f>VLOOKUP(AQ10,TABLAS!$R$4:$S$13,1,TRUE)</f>
        <v>22</v>
      </c>
      <c r="AS10" s="26">
        <f>VLOOKUP(AR10,TABLAS!$R$4:$S$13,2,TRUE)</f>
        <v>3.8</v>
      </c>
      <c r="AT10" s="26">
        <f t="shared" si="14"/>
        <v>4</v>
      </c>
    </row>
    <row r="12" spans="2:46" x14ac:dyDescent="0.3">
      <c r="B12" s="18" t="s">
        <v>173</v>
      </c>
    </row>
    <row r="13" spans="2:46" x14ac:dyDescent="0.3">
      <c r="B13" s="87" t="str">
        <f>$P$4</f>
        <v>EJE 6.C-D | PIER 1 | PISO -1</v>
      </c>
      <c r="C13" s="51"/>
      <c r="D13" s="51"/>
      <c r="E13" s="51"/>
    </row>
    <row r="14" spans="2:46" x14ac:dyDescent="0.3">
      <c r="B14" s="26" t="s">
        <v>174</v>
      </c>
      <c r="C14" s="26" t="s">
        <v>175</v>
      </c>
      <c r="D14" s="26" t="s">
        <v>177</v>
      </c>
      <c r="E14" s="26" t="s">
        <v>178</v>
      </c>
    </row>
    <row r="15" spans="2:46" x14ac:dyDescent="0.3">
      <c r="B15" s="26">
        <f>'RESULTADOS PIER'!K10602</f>
        <v>183.9991</v>
      </c>
      <c r="C15" s="26">
        <f>'RESULTADOS PIER'!N10602</f>
        <v>1.9458</v>
      </c>
      <c r="D15" s="26">
        <f>B15*1000/(10.1971621297793*$F$4*$S$4)</f>
        <v>0.11585327602022452</v>
      </c>
      <c r="E15" s="26">
        <f>C15*1000*100/($H$4*10.1971621297793*$F$4*$S$4)</f>
        <v>6.882889811892426E-4</v>
      </c>
    </row>
    <row r="16" spans="2:46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 t="shared" ref="D16:D64" si="15">B16*1000/(10.1971621297793*$F$4*$S$4)</f>
        <v>0.11733884969662901</v>
      </c>
      <c r="E16" s="26">
        <f t="shared" ref="E16:E64" si="16">C16*1000*100/($H$4*10.1971621297793*$F$4*$S$4)</f>
        <v>8.8754542229516325E-4</v>
      </c>
    </row>
    <row r="17" spans="2:5" x14ac:dyDescent="0.3">
      <c r="B17" s="26">
        <f>'RESULTADOS PIER'!K10604</f>
        <v>46.058</v>
      </c>
      <c r="C17" s="26">
        <f>'RESULTADOS PIER'!N10604</f>
        <v>1.0448999999999999</v>
      </c>
      <c r="D17" s="26">
        <f t="shared" si="15"/>
        <v>2.8999979820224668E-2</v>
      </c>
      <c r="E17" s="26">
        <f t="shared" si="16"/>
        <v>3.6961309304380695E-4</v>
      </c>
    </row>
    <row r="18" spans="2:5" x14ac:dyDescent="0.3">
      <c r="B18" s="26">
        <f>'RESULTADOS PIER'!K10605</f>
        <v>46.058</v>
      </c>
      <c r="C18" s="26">
        <f>'RESULTADOS PIER'!N10605</f>
        <v>0.2263</v>
      </c>
      <c r="D18" s="26">
        <f t="shared" si="15"/>
        <v>2.8999979820224668E-2</v>
      </c>
      <c r="E18" s="26">
        <f t="shared" si="16"/>
        <v>8.0049232420148833E-5</v>
      </c>
    </row>
    <row r="19" spans="2:5" x14ac:dyDescent="0.3">
      <c r="B19" s="26">
        <f>'RESULTADOS PIER'!K10606</f>
        <v>155.8038</v>
      </c>
      <c r="C19" s="26">
        <f>'RESULTADOS PIER'!N10606</f>
        <v>11.0467</v>
      </c>
      <c r="D19" s="26">
        <f t="shared" si="15"/>
        <v>9.8100374656179601E-2</v>
      </c>
      <c r="E19" s="26">
        <f t="shared" si="16"/>
        <v>3.9075557038252681E-3</v>
      </c>
    </row>
    <row r="20" spans="2:5" x14ac:dyDescent="0.3">
      <c r="B20" s="26">
        <f>'RESULTADOS PIER'!K10607</f>
        <v>155.8038</v>
      </c>
      <c r="C20" s="26">
        <f>'RESULTADOS PIER'!N10607</f>
        <v>5.1279000000000003</v>
      </c>
      <c r="D20" s="26">
        <f t="shared" si="15"/>
        <v>9.8100374656179601E-2</v>
      </c>
      <c r="E20" s="26">
        <f t="shared" si="16"/>
        <v>1.8138950902663778E-3</v>
      </c>
    </row>
    <row r="21" spans="2:5" x14ac:dyDescent="0.3">
      <c r="B21" s="26">
        <f>'RESULTADOS PIER'!K10608</f>
        <v>58.2361</v>
      </c>
      <c r="C21" s="26">
        <f>'RESULTADOS PIER'!N10608</f>
        <v>4.4181999999999997</v>
      </c>
      <c r="D21" s="26">
        <f t="shared" si="15"/>
        <v>3.6667804177528025E-2</v>
      </c>
      <c r="E21" s="26">
        <f t="shared" si="16"/>
        <v>1.5628524908471127E-3</v>
      </c>
    </row>
    <row r="22" spans="2:5" x14ac:dyDescent="0.3">
      <c r="B22" s="26">
        <f>'RESULTADOS PIER'!K10609</f>
        <v>58.2361</v>
      </c>
      <c r="C22" s="26">
        <f>'RESULTADOS PIER'!N10609</f>
        <v>1.6633</v>
      </c>
      <c r="D22" s="26">
        <f t="shared" si="15"/>
        <v>3.6667804177528025E-2</v>
      </c>
      <c r="E22" s="26">
        <f t="shared" si="16"/>
        <v>5.8836008963514611E-4</v>
      </c>
    </row>
    <row r="23" spans="2:5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 t="shared" si="15"/>
        <v>0.14485325584044917</v>
      </c>
      <c r="E23" s="26">
        <f t="shared" si="16"/>
        <v>3.186758881454357E-4</v>
      </c>
    </row>
    <row r="24" spans="2:5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 t="shared" si="15"/>
        <v>0.14633882951685367</v>
      </c>
      <c r="E24" s="26">
        <f t="shared" si="16"/>
        <v>8.0749618987501436E-4</v>
      </c>
    </row>
    <row r="25" spans="2:5" x14ac:dyDescent="0.3">
      <c r="B25" s="26">
        <f>'RESULTADOS PIER'!K10612</f>
        <v>257.59879999999998</v>
      </c>
      <c r="C25" s="26">
        <f>'RESULTADOS PIER'!N10612</f>
        <v>2.7241</v>
      </c>
      <c r="D25" s="26">
        <f t="shared" si="15"/>
        <v>0.1621946242067413</v>
      </c>
      <c r="E25" s="26">
        <f t="shared" si="16"/>
        <v>9.6359749905314826E-4</v>
      </c>
    </row>
    <row r="26" spans="2:5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 t="shared" si="15"/>
        <v>0.16427438957528062</v>
      </c>
      <c r="E26" s="26">
        <f t="shared" si="16"/>
        <v>1.2425494419896457E-3</v>
      </c>
    </row>
    <row r="27" spans="2:5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 t="shared" si="15"/>
        <v>0.18542394930786485</v>
      </c>
      <c r="E27" s="26">
        <f t="shared" si="16"/>
        <v>2.3455875394520854E-4</v>
      </c>
    </row>
    <row r="28" spans="2:5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 t="shared" si="15"/>
        <v>0.18720658734831427</v>
      </c>
      <c r="E28" s="26">
        <f t="shared" si="16"/>
        <v>9.3699695871733192E-4</v>
      </c>
    </row>
    <row r="29" spans="2:5" x14ac:dyDescent="0.3">
      <c r="B29" s="26">
        <f>'RESULTADOS PIER'!K10616</f>
        <v>52.5261</v>
      </c>
      <c r="C29" s="26">
        <f>'RESULTADOS PIER'!N10616</f>
        <v>17.2166</v>
      </c>
      <c r="D29" s="26">
        <f t="shared" si="15"/>
        <v>3.3072557211235899E-2</v>
      </c>
      <c r="E29" s="26">
        <f t="shared" si="16"/>
        <v>6.0900380684256929E-3</v>
      </c>
    </row>
    <row r="30" spans="2:5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 t="shared" si="15"/>
        <v>3.1735578680898824E-2</v>
      </c>
      <c r="E30" s="26">
        <f t="shared" si="16"/>
        <v>1.7406374851660115E-3</v>
      </c>
    </row>
    <row r="31" spans="2:5" x14ac:dyDescent="0.3">
      <c r="B31" s="26">
        <f>'RESULTADOS PIER'!K10618</f>
        <v>383.72460000000001</v>
      </c>
      <c r="C31" s="26">
        <f>'RESULTADOS PIER'!N10618</f>
        <v>13.7142</v>
      </c>
      <c r="D31" s="26">
        <f t="shared" si="15"/>
        <v>0.241608529604494</v>
      </c>
      <c r="E31" s="26">
        <f t="shared" si="16"/>
        <v>4.8511320515086396E-3</v>
      </c>
    </row>
    <row r="32" spans="2:5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 t="shared" si="15"/>
        <v>0.24294550813483104</v>
      </c>
      <c r="E32" s="26">
        <f t="shared" si="16"/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 t="shared" si="15"/>
        <v>3.3072557211235899E-2</v>
      </c>
      <c r="E33" s="26">
        <f t="shared" si="16"/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 t="shared" si="15"/>
        <v>3.1735578680898824E-2</v>
      </c>
      <c r="E34" s="26">
        <f t="shared" si="16"/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 t="shared" si="15"/>
        <v>0.241608529604494</v>
      </c>
      <c r="E35" s="26">
        <f t="shared" si="16"/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 t="shared" si="15"/>
        <v>0.24294550813483104</v>
      </c>
      <c r="E36" s="26">
        <f t="shared" si="16"/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 t="shared" si="15"/>
        <v>5.2933054051685309E-2</v>
      </c>
      <c r="E37" s="26">
        <f t="shared" si="16"/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 t="shared" si="15"/>
        <v>5.4270095546067321E-2</v>
      </c>
      <c r="E38" s="26">
        <f t="shared" si="16"/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 t="shared" si="15"/>
        <v>0.15560285537752783</v>
      </c>
      <c r="E39" s="26">
        <f t="shared" si="16"/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 t="shared" si="15"/>
        <v>0.15693989687190985</v>
      </c>
      <c r="E40" s="26">
        <f t="shared" si="16"/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 t="shared" si="15"/>
        <v>5.2933054051685309E-2</v>
      </c>
      <c r="E41" s="26">
        <f t="shared" si="16"/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 t="shared" si="15"/>
        <v>5.4270095546067321E-2</v>
      </c>
      <c r="E42" s="26">
        <f t="shared" si="16"/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 t="shared" si="15"/>
        <v>0.15560285537752783</v>
      </c>
      <c r="E43" s="26">
        <f t="shared" si="16"/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 t="shared" si="15"/>
        <v>0.15693989687190985</v>
      </c>
      <c r="E44" s="26">
        <f t="shared" si="16"/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 t="shared" si="15"/>
        <v>3.0683386525842644E-2</v>
      </c>
      <c r="E45" s="26">
        <f t="shared" si="16"/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 t="shared" si="15"/>
        <v>3.2466087530337022E-2</v>
      </c>
      <c r="E46" s="26">
        <f t="shared" si="16"/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 t="shared" si="15"/>
        <v>0.30536447334157252</v>
      </c>
      <c r="E47" s="26">
        <f t="shared" si="16"/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 t="shared" si="15"/>
        <v>0.30714717434606692</v>
      </c>
      <c r="E48" s="26">
        <f t="shared" si="16"/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 t="shared" si="15"/>
        <v>3.0683386525842644E-2</v>
      </c>
      <c r="E49" s="26">
        <f t="shared" si="16"/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 t="shared" si="15"/>
        <v>3.2466087530337022E-2</v>
      </c>
      <c r="E50" s="26">
        <f t="shared" si="16"/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 t="shared" si="15"/>
        <v>0.30536447334157252</v>
      </c>
      <c r="E51" s="26">
        <f t="shared" si="16"/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 t="shared" si="15"/>
        <v>0.30714717434606692</v>
      </c>
      <c r="E52" s="26">
        <f t="shared" si="16"/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 t="shared" si="15"/>
        <v>0.11668906075280878</v>
      </c>
      <c r="E53" s="26">
        <f t="shared" si="16"/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 t="shared" si="15"/>
        <v>0.11847169879325824</v>
      </c>
      <c r="E54" s="26">
        <f t="shared" si="16"/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 t="shared" si="15"/>
        <v>0.2193588620786513</v>
      </c>
      <c r="E55" s="26">
        <f t="shared" si="16"/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 t="shared" si="15"/>
        <v>0.22114150011910075</v>
      </c>
      <c r="E56" s="26">
        <f t="shared" si="16"/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 t="shared" si="15"/>
        <v>0.11668906075280878</v>
      </c>
      <c r="E57" s="26">
        <f t="shared" si="16"/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 t="shared" si="15"/>
        <v>0.11847169879325824</v>
      </c>
      <c r="E58" s="26">
        <f t="shared" si="16"/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 t="shared" si="15"/>
        <v>0.2193588620786513</v>
      </c>
      <c r="E59" s="26">
        <f t="shared" si="16"/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 t="shared" si="15"/>
        <v>0.22114150011910075</v>
      </c>
      <c r="E60" s="26">
        <f t="shared" si="16"/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 t="shared" si="15"/>
        <v>3.3072557211235899E-2</v>
      </c>
      <c r="E61" s="26">
        <f t="shared" si="16"/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 t="shared" si="15"/>
        <v>3.1735578680898824E-2</v>
      </c>
      <c r="E62" s="26">
        <f t="shared" si="16"/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 t="shared" si="15"/>
        <v>0.30536447334157252</v>
      </c>
      <c r="E63" s="26">
        <f t="shared" si="16"/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 t="shared" si="15"/>
        <v>0.30714717434606692</v>
      </c>
      <c r="E64" s="26">
        <f t="shared" si="16"/>
        <v>3.5244654753187666E-3</v>
      </c>
    </row>
    <row r="66" spans="2:5" x14ac:dyDescent="0.3">
      <c r="B66" s="18" t="s">
        <v>173</v>
      </c>
    </row>
    <row r="67" spans="2:5" x14ac:dyDescent="0.3">
      <c r="B67" s="87" t="str">
        <f>$P$5</f>
        <v>EJE 6.C-E | PIER 2 | PISO -1</v>
      </c>
      <c r="C67" s="51"/>
      <c r="D67" s="51"/>
      <c r="E67" s="51"/>
    </row>
    <row r="68" spans="2:5" x14ac:dyDescent="0.3">
      <c r="B68" s="26" t="s">
        <v>174</v>
      </c>
      <c r="C68" s="26" t="s">
        <v>175</v>
      </c>
      <c r="D68" s="26" t="s">
        <v>177</v>
      </c>
      <c r="E68" s="26" t="s">
        <v>178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>B69*1000/(10.1971621297793*$F$5*$S$5)</f>
        <v>0.10763092759647559</v>
      </c>
      <c r="E69" s="26">
        <f>C69*1000*100/($H$5*10.1971621297793*$F$5*$S$5)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 t="shared" ref="D70:D118" si="17">B70*1000/(10.1971621297793*$F$5*$S$5)</f>
        <v>0.10943609178678396</v>
      </c>
      <c r="E70" s="26">
        <f t="shared" ref="E70:E118" si="18">C70*1000*100/($H$5*10.1971621297793*$F$5*$S$5)</f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 t="shared" si="17"/>
        <v>2.5863585966519779E-2</v>
      </c>
      <c r="E71" s="26">
        <f t="shared" si="18"/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 t="shared" si="17"/>
        <v>2.5863585966519779E-2</v>
      </c>
      <c r="E72" s="26">
        <f t="shared" si="18"/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 t="shared" si="17"/>
        <v>3.6587333631717997E-2</v>
      </c>
      <c r="E73" s="26">
        <f t="shared" si="18"/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 t="shared" si="17"/>
        <v>3.6587333631717997E-2</v>
      </c>
      <c r="E74" s="26">
        <f t="shared" si="18"/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 t="shared" si="17"/>
        <v>1.8684451635242256E-2</v>
      </c>
      <c r="E75" s="26">
        <f t="shared" si="18"/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 t="shared" si="17"/>
        <v>1.8684451635242256E-2</v>
      </c>
      <c r="E76" s="26">
        <f t="shared" si="18"/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 t="shared" si="17"/>
        <v>0.13349451356299535</v>
      </c>
      <c r="E77" s="26">
        <f t="shared" si="18"/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 t="shared" si="17"/>
        <v>0.13529967775330373</v>
      </c>
      <c r="E78" s="26">
        <f t="shared" si="18"/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 t="shared" si="17"/>
        <v>0.15068326901145351</v>
      </c>
      <c r="E79" s="26">
        <f t="shared" si="18"/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 t="shared" si="17"/>
        <v>0.15321050875242265</v>
      </c>
      <c r="E80" s="26">
        <f t="shared" si="18"/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 t="shared" si="17"/>
        <v>0.1705388407876649</v>
      </c>
      <c r="E81" s="26">
        <f t="shared" si="18"/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 t="shared" si="17"/>
        <v>0.17270506743964731</v>
      </c>
      <c r="E82" s="26">
        <f t="shared" si="18"/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 t="shared" si="17"/>
        <v>4.5645543066079215E-2</v>
      </c>
      <c r="E83" s="26">
        <f t="shared" si="18"/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 t="shared" si="17"/>
        <v>4.7270200711894195E-2</v>
      </c>
      <c r="E84" s="26">
        <f t="shared" si="18"/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 t="shared" si="17"/>
        <v>0.1480901167330394</v>
      </c>
      <c r="E85" s="26">
        <f t="shared" si="18"/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 t="shared" si="17"/>
        <v>0.14971477437885436</v>
      </c>
      <c r="E86" s="26">
        <f t="shared" si="18"/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 t="shared" si="17"/>
        <v>4.5645543066079215E-2</v>
      </c>
      <c r="E87" s="26">
        <f t="shared" si="18"/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 t="shared" si="17"/>
        <v>4.7270200711894195E-2</v>
      </c>
      <c r="E88" s="26">
        <f t="shared" si="18"/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 t="shared" si="17"/>
        <v>0.1480901167330394</v>
      </c>
      <c r="E89" s="26">
        <f t="shared" si="18"/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 t="shared" si="17"/>
        <v>0.14971477437885436</v>
      </c>
      <c r="E90" s="26">
        <f t="shared" si="18"/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 t="shared" si="17"/>
        <v>7.0709538362995469E-2</v>
      </c>
      <c r="E91" s="26">
        <f t="shared" si="18"/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 t="shared" si="17"/>
        <v>7.2334245381497672E-2</v>
      </c>
      <c r="E92" s="26">
        <f t="shared" si="18"/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 t="shared" si="17"/>
        <v>0.12302607206343592</v>
      </c>
      <c r="E93" s="26">
        <f t="shared" si="18"/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 t="shared" si="17"/>
        <v>0.12465072970925088</v>
      </c>
      <c r="E94" s="26">
        <f t="shared" si="18"/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 t="shared" si="17"/>
        <v>7.0709538362995469E-2</v>
      </c>
      <c r="E95" s="26">
        <f t="shared" si="18"/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 t="shared" si="17"/>
        <v>7.2334245381497672E-2</v>
      </c>
      <c r="E96" s="26">
        <f t="shared" si="18"/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 t="shared" si="17"/>
        <v>0.12302607206343592</v>
      </c>
      <c r="E97" s="26">
        <f t="shared" si="18"/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 t="shared" si="17"/>
        <v>0.12465072970925088</v>
      </c>
      <c r="E98" s="26">
        <f t="shared" si="18"/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 t="shared" si="17"/>
        <v>0.10379837275066062</v>
      </c>
      <c r="E99" s="26">
        <f t="shared" si="18"/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 t="shared" si="17"/>
        <v>0.10596459940264299</v>
      </c>
      <c r="E100" s="26">
        <f t="shared" si="18"/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 t="shared" si="17"/>
        <v>0.20624299579030803</v>
      </c>
      <c r="E101" s="26">
        <f t="shared" si="18"/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 t="shared" si="17"/>
        <v>0.20840922244229038</v>
      </c>
      <c r="E102" s="26">
        <f t="shared" si="18"/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 t="shared" si="17"/>
        <v>0.10379837275066062</v>
      </c>
      <c r="E103" s="26">
        <f t="shared" si="18"/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 t="shared" si="17"/>
        <v>0.10596459940264299</v>
      </c>
      <c r="E104" s="26">
        <f t="shared" si="18"/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 t="shared" si="17"/>
        <v>0.20624299579030803</v>
      </c>
      <c r="E105" s="26">
        <f t="shared" si="18"/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 t="shared" si="17"/>
        <v>0.20840922244229038</v>
      </c>
      <c r="E106" s="26">
        <f t="shared" si="18"/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 t="shared" si="17"/>
        <v>0.12886241742026408</v>
      </c>
      <c r="E107" s="26">
        <f t="shared" si="18"/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 t="shared" si="17"/>
        <v>0.13102864407224649</v>
      </c>
      <c r="E108" s="26">
        <f t="shared" si="18"/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 t="shared" si="17"/>
        <v>0.18117895112070453</v>
      </c>
      <c r="E109" s="26">
        <f t="shared" si="18"/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 t="shared" si="17"/>
        <v>0.18334517777268691</v>
      </c>
      <c r="E110" s="26">
        <f t="shared" si="18"/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 t="shared" si="17"/>
        <v>0.12886241742026408</v>
      </c>
      <c r="E111" s="26">
        <f t="shared" si="18"/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 t="shared" si="17"/>
        <v>0.13102864407224649</v>
      </c>
      <c r="E112" s="26">
        <f t="shared" si="18"/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 t="shared" si="17"/>
        <v>0.18117895112070453</v>
      </c>
      <c r="E113" s="26">
        <f t="shared" si="18"/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 t="shared" si="17"/>
        <v>0.18334517777268691</v>
      </c>
      <c r="E114" s="26">
        <f t="shared" si="18"/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 t="shared" si="17"/>
        <v>4.5645543066079215E-2</v>
      </c>
      <c r="E115" s="26">
        <f t="shared" si="18"/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 t="shared" si="17"/>
        <v>4.7270200711894195E-2</v>
      </c>
      <c r="E116" s="26">
        <f t="shared" si="18"/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 t="shared" si="17"/>
        <v>0.20624299579030803</v>
      </c>
      <c r="E117" s="26">
        <f t="shared" si="18"/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 t="shared" si="17"/>
        <v>0.20840922244229038</v>
      </c>
      <c r="E118" s="26">
        <f t="shared" si="18"/>
        <v>5.1127266378155883E-3</v>
      </c>
    </row>
    <row r="120" spans="2:5" x14ac:dyDescent="0.3">
      <c r="B120" s="18" t="s">
        <v>173</v>
      </c>
    </row>
    <row r="121" spans="2:5" x14ac:dyDescent="0.3">
      <c r="B121" s="87" t="str">
        <f>$P$6</f>
        <v>EJE 6.C-G | PIER 3 | PISO 1</v>
      </c>
      <c r="C121" s="51"/>
      <c r="D121" s="51"/>
      <c r="E121" s="51"/>
    </row>
    <row r="122" spans="2:5" x14ac:dyDescent="0.3">
      <c r="B122" s="26" t="s">
        <v>174</v>
      </c>
      <c r="C122" s="26" t="s">
        <v>175</v>
      </c>
      <c r="D122" s="26" t="s">
        <v>177</v>
      </c>
      <c r="E122" s="26" t="s">
        <v>178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>B123*1000/(10.1971621297793*$F$6*$S$6)</f>
        <v>9.385359005823983E-2</v>
      </c>
      <c r="E123" s="26">
        <f>C123*1000*100/($H$6*10.1971621297793*$F$6*$S$6)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 t="shared" ref="D124:D172" si="19">B124*1000/(10.1971621297793*$F$6*$S$6)</f>
        <v>9.5535178362239848E-2</v>
      </c>
      <c r="E124" s="26">
        <f t="shared" ref="E124:E172" si="20">C124*1000*100/($H$6*10.1971621297793*$F$6*$S$6)</f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 t="shared" si="19"/>
        <v>2.1949232822399963E-2</v>
      </c>
      <c r="E125" s="26">
        <f t="shared" si="20"/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 t="shared" si="19"/>
        <v>2.1949232822399963E-2</v>
      </c>
      <c r="E126" s="26">
        <f t="shared" si="20"/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 t="shared" si="19"/>
        <v>3.7067191360639934E-2</v>
      </c>
      <c r="E127" s="26">
        <f t="shared" si="20"/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 t="shared" si="19"/>
        <v>3.7067191360639934E-2</v>
      </c>
      <c r="E128" s="26">
        <f t="shared" si="20"/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 t="shared" si="19"/>
        <v>1.817293511231997E-2</v>
      </c>
      <c r="E129" s="26">
        <f t="shared" si="20"/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 t="shared" si="19"/>
        <v>1.817293511231997E-2</v>
      </c>
      <c r="E130" s="26">
        <f t="shared" si="20"/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 t="shared" si="19"/>
        <v>0.11580280494847979</v>
      </c>
      <c r="E131" s="26">
        <f t="shared" si="20"/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 t="shared" si="19"/>
        <v>0.11748439325247981</v>
      </c>
      <c r="E132" s="26">
        <f t="shared" si="20"/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 t="shared" si="19"/>
        <v>0.13139501532223977</v>
      </c>
      <c r="E133" s="26">
        <f t="shared" si="20"/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 t="shared" si="19"/>
        <v>0.13374923894783977</v>
      </c>
      <c r="E134" s="26">
        <f t="shared" si="20"/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 t="shared" si="19"/>
        <v>0.14774306623999975</v>
      </c>
      <c r="E135" s="26">
        <f t="shared" si="20"/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 t="shared" si="19"/>
        <v>0.14976097220479975</v>
      </c>
      <c r="E136" s="26">
        <f t="shared" si="20"/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 t="shared" si="19"/>
        <v>3.2574163147519944E-2</v>
      </c>
      <c r="E137" s="26">
        <f t="shared" si="20"/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 t="shared" si="19"/>
        <v>3.4087583655039944E-2</v>
      </c>
      <c r="E138" s="26">
        <f t="shared" si="20"/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 t="shared" si="19"/>
        <v>0.13636229537087977</v>
      </c>
      <c r="E139" s="26">
        <f t="shared" si="20"/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 t="shared" si="19"/>
        <v>0.13787571587839978</v>
      </c>
      <c r="E140" s="26">
        <f t="shared" si="20"/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 t="shared" si="19"/>
        <v>3.2574163147519944E-2</v>
      </c>
      <c r="E141" s="26">
        <f t="shared" si="20"/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 t="shared" si="19"/>
        <v>3.4087583655039944E-2</v>
      </c>
      <c r="E142" s="26">
        <f t="shared" si="20"/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 t="shared" si="19"/>
        <v>0.13636229537087977</v>
      </c>
      <c r="E143" s="26">
        <f t="shared" si="20"/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 t="shared" si="19"/>
        <v>0.13787571587839978</v>
      </c>
      <c r="E144" s="26">
        <f t="shared" si="20"/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 t="shared" si="19"/>
        <v>5.9026107549439905E-2</v>
      </c>
      <c r="E145" s="26">
        <f t="shared" si="20"/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 t="shared" si="19"/>
        <v>6.0539545989119897E-2</v>
      </c>
      <c r="E146" s="26">
        <f t="shared" si="20"/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 t="shared" si="19"/>
        <v>0.10991033303679981</v>
      </c>
      <c r="E147" s="26">
        <f t="shared" si="20"/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 t="shared" si="19"/>
        <v>0.11142377147647982</v>
      </c>
      <c r="E148" s="26">
        <f t="shared" si="20"/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 t="shared" si="19"/>
        <v>5.9026107549439905E-2</v>
      </c>
      <c r="E149" s="26">
        <f t="shared" si="20"/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 t="shared" si="19"/>
        <v>6.0539545989119897E-2</v>
      </c>
      <c r="E150" s="26">
        <f t="shared" si="20"/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 t="shared" si="19"/>
        <v>0.10991033303679981</v>
      </c>
      <c r="E151" s="26">
        <f t="shared" si="20"/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 t="shared" si="19"/>
        <v>0.11142377147647982</v>
      </c>
      <c r="E152" s="26">
        <f t="shared" si="20"/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 t="shared" si="19"/>
        <v>8.2679469400959868E-2</v>
      </c>
      <c r="E153" s="26">
        <f t="shared" si="20"/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 t="shared" si="19"/>
        <v>8.4697375365759858E-2</v>
      </c>
      <c r="E154" s="26">
        <f t="shared" si="20"/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 t="shared" si="19"/>
        <v>0.18646758369215971</v>
      </c>
      <c r="E155" s="26">
        <f t="shared" si="20"/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 t="shared" si="19"/>
        <v>0.18848548965695969</v>
      </c>
      <c r="E156" s="26">
        <f t="shared" si="20"/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 t="shared" si="19"/>
        <v>8.2679469400959868E-2</v>
      </c>
      <c r="E157" s="26">
        <f t="shared" si="20"/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 t="shared" si="19"/>
        <v>8.4697375365759858E-2</v>
      </c>
      <c r="E158" s="26">
        <f t="shared" si="20"/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 t="shared" si="19"/>
        <v>0.18646758369215971</v>
      </c>
      <c r="E159" s="26">
        <f t="shared" si="20"/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 t="shared" si="19"/>
        <v>0.18848548965695969</v>
      </c>
      <c r="E160" s="26">
        <f t="shared" si="20"/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 t="shared" si="19"/>
        <v>0.10913141380287983</v>
      </c>
      <c r="E161" s="26">
        <f t="shared" si="20"/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 t="shared" si="19"/>
        <v>0.11114931976767982</v>
      </c>
      <c r="E162" s="26">
        <f t="shared" si="20"/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 t="shared" si="19"/>
        <v>0.16001563929023974</v>
      </c>
      <c r="E163" s="26">
        <f t="shared" si="20"/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 t="shared" si="19"/>
        <v>0.16203354525503974</v>
      </c>
      <c r="E164" s="26">
        <f t="shared" si="20"/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 t="shared" si="19"/>
        <v>0.10913141380287983</v>
      </c>
      <c r="E165" s="26">
        <f t="shared" si="20"/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 t="shared" si="19"/>
        <v>0.11114931976767982</v>
      </c>
      <c r="E166" s="26">
        <f t="shared" si="20"/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 t="shared" si="19"/>
        <v>0.16001563929023974</v>
      </c>
      <c r="E167" s="26">
        <f t="shared" si="20"/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 t="shared" si="19"/>
        <v>0.16203354525503974</v>
      </c>
      <c r="E168" s="26">
        <f t="shared" si="20"/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 t="shared" si="19"/>
        <v>3.2574163147519944E-2</v>
      </c>
      <c r="E169" s="26">
        <f t="shared" si="20"/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 t="shared" si="19"/>
        <v>3.4087583655039944E-2</v>
      </c>
      <c r="E170" s="26">
        <f t="shared" si="20"/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 t="shared" si="19"/>
        <v>0.18646758369215971</v>
      </c>
      <c r="E171" s="26">
        <f t="shared" si="20"/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 t="shared" si="19"/>
        <v>0.18848548965695969</v>
      </c>
      <c r="E172" s="26">
        <f t="shared" si="20"/>
        <v>2.5368692742348754E-2</v>
      </c>
    </row>
    <row r="174" spans="2:5" x14ac:dyDescent="0.3">
      <c r="B174" s="18" t="s">
        <v>173</v>
      </c>
    </row>
    <row r="175" spans="2:5" x14ac:dyDescent="0.3">
      <c r="B175" s="87" t="str">
        <f>$P$7</f>
        <v>EJE 6.B-E | PIER 5 | PISO 3</v>
      </c>
      <c r="C175" s="51"/>
      <c r="D175" s="51"/>
      <c r="E175" s="51"/>
    </row>
    <row r="176" spans="2:5" x14ac:dyDescent="0.3">
      <c r="B176" s="26" t="s">
        <v>174</v>
      </c>
      <c r="C176" s="26" t="s">
        <v>175</v>
      </c>
      <c r="D176" s="26" t="s">
        <v>177</v>
      </c>
      <c r="E176" s="26" t="s">
        <v>178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>B177*1000/(10.1971621297793*$F$7*$S$7)</f>
        <v>7.9327621886163394E-2</v>
      </c>
      <c r="E177" s="26">
        <f>C177*1000*100/($H$7*10.1971621297793*$F$7*$S$7)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 t="shared" ref="D178:D226" si="21">B178*1000/(10.1971621297793*$F$7*$S$7)</f>
        <v>8.0989818222641369E-2</v>
      </c>
      <c r="E178" s="26">
        <f t="shared" ref="E178:E226" si="22">C178*1000*100/($H$7*10.1971621297793*$F$7*$S$7)</f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 t="shared" si="21"/>
        <v>1.7960513818238964E-2</v>
      </c>
      <c r="E179" s="26">
        <f t="shared" si="22"/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 t="shared" si="21"/>
        <v>1.7960513818238964E-2</v>
      </c>
      <c r="E180" s="26">
        <f t="shared" si="22"/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 t="shared" si="21"/>
        <v>3.9063807847798671E-2</v>
      </c>
      <c r="E181" s="26">
        <f t="shared" si="22"/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 t="shared" si="21"/>
        <v>3.9063807847798671E-2</v>
      </c>
      <c r="E182" s="26">
        <f t="shared" si="22"/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 t="shared" si="21"/>
        <v>2.1507067203773544E-2</v>
      </c>
      <c r="E183" s="26">
        <f t="shared" si="22"/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 t="shared" si="21"/>
        <v>2.1507067203773544E-2</v>
      </c>
      <c r="E184" s="26">
        <f t="shared" si="22"/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 t="shared" si="21"/>
        <v>9.728813570440234E-2</v>
      </c>
      <c r="E185" s="26">
        <f t="shared" si="22"/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 t="shared" si="21"/>
        <v>9.8950332040880329E-2</v>
      </c>
      <c r="E186" s="26">
        <f t="shared" si="22"/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 t="shared" si="21"/>
        <v>0.1110586635918237</v>
      </c>
      <c r="E187" s="26">
        <f t="shared" si="22"/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 t="shared" si="21"/>
        <v>0.11338573846289289</v>
      </c>
      <c r="E188" s="26">
        <f t="shared" si="22"/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 t="shared" si="21"/>
        <v>0.12392997542138343</v>
      </c>
      <c r="E189" s="26">
        <f t="shared" si="22"/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 t="shared" si="21"/>
        <v>0.12592461102515701</v>
      </c>
      <c r="E190" s="26">
        <f t="shared" si="22"/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 t="shared" si="21"/>
        <v>1.6705509326415062E-2</v>
      </c>
      <c r="E191" s="26">
        <f t="shared" si="22"/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 t="shared" si="21"/>
        <v>1.8201494840251541E-2</v>
      </c>
      <c r="E192" s="26">
        <f t="shared" si="22"/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 t="shared" si="21"/>
        <v>0.12608419597106899</v>
      </c>
      <c r="E193" s="26">
        <f t="shared" si="22"/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 t="shared" si="21"/>
        <v>0.12758016386289286</v>
      </c>
      <c r="E194" s="26">
        <f t="shared" si="22"/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 t="shared" si="21"/>
        <v>1.6705509326415062E-2</v>
      </c>
      <c r="E195" s="26">
        <f t="shared" si="22"/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 t="shared" si="21"/>
        <v>1.8201494840251541E-2</v>
      </c>
      <c r="E196" s="26">
        <f t="shared" si="22"/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 t="shared" si="21"/>
        <v>0.12608419597106899</v>
      </c>
      <c r="E197" s="26">
        <f t="shared" si="22"/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 t="shared" si="21"/>
        <v>0.12758016386289286</v>
      </c>
      <c r="E198" s="26">
        <f t="shared" si="22"/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 t="shared" si="21"/>
        <v>4.1284974423270365E-2</v>
      </c>
      <c r="E199" s="26">
        <f t="shared" si="22"/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 t="shared" si="21"/>
        <v>4.2780942315094266E-2</v>
      </c>
      <c r="E200" s="26">
        <f t="shared" si="22"/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 t="shared" si="21"/>
        <v>0.10150473087421366</v>
      </c>
      <c r="E201" s="26">
        <f t="shared" si="22"/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 t="shared" si="21"/>
        <v>0.10300071638805014</v>
      </c>
      <c r="E202" s="26">
        <f t="shared" si="22"/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 t="shared" si="21"/>
        <v>4.1284974423270365E-2</v>
      </c>
      <c r="E203" s="26">
        <f t="shared" si="22"/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 t="shared" si="21"/>
        <v>4.2780942315094266E-2</v>
      </c>
      <c r="E204" s="26">
        <f t="shared" si="22"/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 t="shared" si="21"/>
        <v>0.10150473087421366</v>
      </c>
      <c r="E205" s="26">
        <f t="shared" si="22"/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 t="shared" si="21"/>
        <v>0.10300071638805014</v>
      </c>
      <c r="E206" s="26">
        <f t="shared" si="22"/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 t="shared" si="21"/>
        <v>5.846432204591185E-2</v>
      </c>
      <c r="E207" s="26">
        <f t="shared" si="22"/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 t="shared" si="21"/>
        <v>6.0458957649685431E-2</v>
      </c>
      <c r="E208" s="26">
        <f t="shared" si="22"/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 t="shared" si="21"/>
        <v>0.16784299106855316</v>
      </c>
      <c r="E209" s="26">
        <f t="shared" si="22"/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 t="shared" si="21"/>
        <v>0.16983762667232677</v>
      </c>
      <c r="E210" s="26">
        <f t="shared" si="22"/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 t="shared" si="21"/>
        <v>5.846432204591185E-2</v>
      </c>
      <c r="E211" s="26">
        <f t="shared" si="22"/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 t="shared" si="21"/>
        <v>6.0458957649685431E-2</v>
      </c>
      <c r="E212" s="26">
        <f t="shared" si="22"/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 t="shared" si="21"/>
        <v>0.16784299106855316</v>
      </c>
      <c r="E213" s="26">
        <f t="shared" si="22"/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 t="shared" si="21"/>
        <v>0.16983762667232677</v>
      </c>
      <c r="E214" s="26">
        <f t="shared" si="22"/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 t="shared" si="21"/>
        <v>8.3043769520754568E-2</v>
      </c>
      <c r="E215" s="26">
        <f t="shared" si="22"/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 t="shared" si="21"/>
        <v>8.5038405124528149E-2</v>
      </c>
      <c r="E216" s="26">
        <f t="shared" si="22"/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 t="shared" si="21"/>
        <v>0.14326354359371044</v>
      </c>
      <c r="E217" s="26">
        <f t="shared" si="22"/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 t="shared" si="21"/>
        <v>0.14525817919748404</v>
      </c>
      <c r="E218" s="26">
        <f t="shared" si="22"/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 t="shared" si="21"/>
        <v>8.3043769520754568E-2</v>
      </c>
      <c r="E219" s="26">
        <f t="shared" si="22"/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 t="shared" si="21"/>
        <v>8.5038405124528149E-2</v>
      </c>
      <c r="E220" s="26">
        <f t="shared" si="22"/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 t="shared" si="21"/>
        <v>0.14326354359371044</v>
      </c>
      <c r="E221" s="26">
        <f t="shared" si="22"/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 t="shared" si="21"/>
        <v>0.14525817919748404</v>
      </c>
      <c r="E222" s="26">
        <f t="shared" si="22"/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 t="shared" si="21"/>
        <v>1.6705509326415062E-2</v>
      </c>
      <c r="E223" s="26">
        <f t="shared" si="22"/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 t="shared" si="21"/>
        <v>1.8201494840251541E-2</v>
      </c>
      <c r="E224" s="26">
        <f t="shared" si="22"/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 t="shared" si="21"/>
        <v>0.16784299106855316</v>
      </c>
      <c r="E225" s="26">
        <f t="shared" si="22"/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 t="shared" si="21"/>
        <v>0.16983762667232677</v>
      </c>
      <c r="E226" s="26">
        <f t="shared" si="22"/>
        <v>3.1167937276017511E-3</v>
      </c>
    </row>
    <row r="228" spans="2:5" x14ac:dyDescent="0.3">
      <c r="B228" s="18" t="s">
        <v>173</v>
      </c>
    </row>
    <row r="229" spans="2:5" x14ac:dyDescent="0.3">
      <c r="B229" s="87" t="str">
        <f>$P$8</f>
        <v>EJE 6.B-E | PIER 5 | PISO 8</v>
      </c>
      <c r="C229" s="51"/>
      <c r="D229" s="51"/>
      <c r="E229" s="51"/>
    </row>
    <row r="230" spans="2:5" x14ac:dyDescent="0.3">
      <c r="B230" s="26" t="s">
        <v>174</v>
      </c>
      <c r="C230" s="26" t="s">
        <v>175</v>
      </c>
      <c r="D230" s="26" t="s">
        <v>177</v>
      </c>
      <c r="E230" s="26" t="s">
        <v>178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>B231*1000/(10.1971621297793*$F$8*$S$8)</f>
        <v>7.2221844888050182E-2</v>
      </c>
      <c r="E231" s="26">
        <f>C231*1000*100/($H$8*10.1971621297793*$F$8*$S$8)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 t="shared" ref="D232:D280" si="23">B232*1000/(10.1971621297793*$F$8*$S$8)</f>
        <v>7.4161073947274503E-2</v>
      </c>
      <c r="E232" s="26">
        <f t="shared" ref="E232:E280" si="24">C232*1000*100/($H$8*10.1971621297793*$F$8*$S$8)</f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 t="shared" si="23"/>
        <v>1.652077189454924E-2</v>
      </c>
      <c r="E233" s="26">
        <f t="shared" si="24"/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 t="shared" si="23"/>
        <v>1.652077189454924E-2</v>
      </c>
      <c r="E234" s="26">
        <f t="shared" si="24"/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 t="shared" si="23"/>
        <v>3.7350178730607905E-2</v>
      </c>
      <c r="E235" s="26">
        <f t="shared" si="24"/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 t="shared" si="23"/>
        <v>3.7350178730607905E-2</v>
      </c>
      <c r="E236" s="26">
        <f t="shared" si="24"/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 t="shared" si="23"/>
        <v>1.7404295550209614E-2</v>
      </c>
      <c r="E237" s="26">
        <f t="shared" si="24"/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 t="shared" si="23"/>
        <v>1.7404295550209614E-2</v>
      </c>
      <c r="E238" s="26">
        <f t="shared" si="24"/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 t="shared" si="23"/>
        <v>8.8742616782599426E-2</v>
      </c>
      <c r="E239" s="26">
        <f t="shared" si="24"/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 t="shared" si="23"/>
        <v>9.0681845841823733E-2</v>
      </c>
      <c r="E240" s="26">
        <f t="shared" si="24"/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 t="shared" si="23"/>
        <v>0.10111059106687614</v>
      </c>
      <c r="E241" s="26">
        <f t="shared" si="24"/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 t="shared" si="23"/>
        <v>0.10382551174979018</v>
      </c>
      <c r="E242" s="26">
        <f t="shared" si="24"/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 t="shared" si="23"/>
        <v>0.11309945712054488</v>
      </c>
      <c r="E243" s="26">
        <f t="shared" si="24"/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 t="shared" si="23"/>
        <v>0.11542653199161407</v>
      </c>
      <c r="E244" s="26">
        <f t="shared" si="24"/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 t="shared" si="23"/>
        <v>1.2709418399999979E-2</v>
      </c>
      <c r="E245" s="26">
        <f t="shared" si="24"/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 t="shared" si="23"/>
        <v>1.4454714273794527E-2</v>
      </c>
      <c r="E246" s="26">
        <f t="shared" si="24"/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 t="shared" si="23"/>
        <v>0.11728991884570211</v>
      </c>
      <c r="E247" s="26">
        <f t="shared" si="24"/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 t="shared" si="23"/>
        <v>0.11903521471949667</v>
      </c>
      <c r="E248" s="26">
        <f t="shared" si="24"/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 t="shared" si="23"/>
        <v>1.2709418399999979E-2</v>
      </c>
      <c r="E249" s="26">
        <f t="shared" si="24"/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 t="shared" si="23"/>
        <v>1.4454714273794527E-2</v>
      </c>
      <c r="E250" s="26">
        <f t="shared" si="24"/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 t="shared" si="23"/>
        <v>0.11728991884570211</v>
      </c>
      <c r="E251" s="26">
        <f t="shared" si="24"/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 t="shared" si="23"/>
        <v>0.11903521471949667</v>
      </c>
      <c r="E252" s="26">
        <f t="shared" si="24"/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 t="shared" si="23"/>
        <v>4.0633658964360518E-2</v>
      </c>
      <c r="E253" s="26">
        <f t="shared" si="24"/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 t="shared" si="23"/>
        <v>4.2378954838155063E-2</v>
      </c>
      <c r="E254" s="26">
        <f t="shared" si="24"/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 t="shared" si="23"/>
        <v>8.9365678281341579E-2</v>
      </c>
      <c r="E255" s="26">
        <f t="shared" si="24"/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 t="shared" si="23"/>
        <v>9.111097415513611E-2</v>
      </c>
      <c r="E256" s="26">
        <f t="shared" si="24"/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 t="shared" si="23"/>
        <v>4.0633658964360518E-2</v>
      </c>
      <c r="E257" s="26">
        <f t="shared" si="24"/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 t="shared" si="23"/>
        <v>4.2378954838155063E-2</v>
      </c>
      <c r="E258" s="26">
        <f t="shared" si="24"/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 t="shared" si="23"/>
        <v>8.9365678281341579E-2</v>
      </c>
      <c r="E259" s="26">
        <f t="shared" si="24"/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 t="shared" si="23"/>
        <v>9.111097415513611E-2</v>
      </c>
      <c r="E260" s="26">
        <f t="shared" si="24"/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 t="shared" si="23"/>
        <v>5.0896739649161339E-2</v>
      </c>
      <c r="E261" s="26">
        <f t="shared" si="24"/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 t="shared" si="23"/>
        <v>5.322381452023052E-2</v>
      </c>
      <c r="E262" s="26">
        <f t="shared" si="24"/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 t="shared" si="23"/>
        <v>0.15547724009486347</v>
      </c>
      <c r="E263" s="26">
        <f t="shared" si="24"/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 t="shared" si="23"/>
        <v>0.15780431496593264</v>
      </c>
      <c r="E264" s="26">
        <f t="shared" si="24"/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 t="shared" si="23"/>
        <v>5.0896739649161339E-2</v>
      </c>
      <c r="E265" s="26">
        <f t="shared" si="24"/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 t="shared" si="23"/>
        <v>5.322381452023052E-2</v>
      </c>
      <c r="E266" s="26">
        <f t="shared" si="24"/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 t="shared" si="23"/>
        <v>0.15547724009486347</v>
      </c>
      <c r="E267" s="26">
        <f t="shared" si="24"/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 t="shared" si="23"/>
        <v>0.15780431496593264</v>
      </c>
      <c r="E268" s="26">
        <f t="shared" si="24"/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 t="shared" si="23"/>
        <v>7.882098021352188E-2</v>
      </c>
      <c r="E269" s="26">
        <f t="shared" si="24"/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 t="shared" si="23"/>
        <v>8.1148055084591067E-2</v>
      </c>
      <c r="E270" s="26">
        <f t="shared" si="24"/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 t="shared" si="23"/>
        <v>0.12755299953050295</v>
      </c>
      <c r="E271" s="26">
        <f t="shared" si="24"/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 t="shared" si="23"/>
        <v>0.12988007440157212</v>
      </c>
      <c r="E272" s="26">
        <f t="shared" si="24"/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 t="shared" si="23"/>
        <v>7.882098021352188E-2</v>
      </c>
      <c r="E273" s="26">
        <f t="shared" si="24"/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 t="shared" si="23"/>
        <v>8.1148055084591067E-2</v>
      </c>
      <c r="E274" s="26">
        <f t="shared" si="24"/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 t="shared" si="23"/>
        <v>0.12755299953050295</v>
      </c>
      <c r="E275" s="26">
        <f t="shared" si="24"/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 t="shared" si="23"/>
        <v>0.12988007440157212</v>
      </c>
      <c r="E276" s="26">
        <f t="shared" si="24"/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 t="shared" si="23"/>
        <v>1.2709418399999979E-2</v>
      </c>
      <c r="E277" s="26">
        <f t="shared" si="24"/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 t="shared" si="23"/>
        <v>1.4454714273794527E-2</v>
      </c>
      <c r="E278" s="26">
        <f t="shared" si="24"/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 t="shared" si="23"/>
        <v>0.15547724009486347</v>
      </c>
      <c r="E279" s="26">
        <f t="shared" si="24"/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 t="shared" si="23"/>
        <v>0.15780431496593264</v>
      </c>
      <c r="E280" s="26">
        <f t="shared" si="24"/>
        <v>1.1013696904987916E-2</v>
      </c>
    </row>
    <row r="282" spans="2:5" x14ac:dyDescent="0.3">
      <c r="B282" s="18" t="s">
        <v>173</v>
      </c>
    </row>
    <row r="283" spans="2:5" x14ac:dyDescent="0.3">
      <c r="B283" s="87" t="str">
        <f>$P$9</f>
        <v>EJE 6.B-E | PIER 5 | PISO 15</v>
      </c>
      <c r="C283" s="51"/>
      <c r="D283" s="51"/>
      <c r="E283" s="51"/>
    </row>
    <row r="284" spans="2:5" x14ac:dyDescent="0.3">
      <c r="B284" s="26" t="s">
        <v>174</v>
      </c>
      <c r="C284" s="26" t="s">
        <v>175</v>
      </c>
      <c r="D284" s="26" t="s">
        <v>177</v>
      </c>
      <c r="E284" s="26" t="s">
        <v>178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>B285*1000/(10.1971621297793*$F$9*$S$9)</f>
        <v>7.127410771992912E-2</v>
      </c>
      <c r="E285" s="26">
        <f>C285*1000*100/($H$9*10.1971621297793*$F$9*$S$9)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 t="shared" ref="D286:D334" si="25">B286*1000/(10.1971621297793*$F$9*$S$9)</f>
        <v>7.4182951308765593E-2</v>
      </c>
      <c r="E286" s="26">
        <f t="shared" ref="E286:E334" si="26">C286*1000*100/($H$9*10.1971621297793*$F$9*$S$9)</f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 t="shared" si="25"/>
        <v>1.6778854345518839E-2</v>
      </c>
      <c r="E287" s="26">
        <f t="shared" si="26"/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 t="shared" si="25"/>
        <v>1.6778854345518839E-2</v>
      </c>
      <c r="E288" s="26">
        <f t="shared" si="26"/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 t="shared" si="25"/>
        <v>3.6245517173349E-2</v>
      </c>
      <c r="E289" s="26">
        <f t="shared" si="26"/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 t="shared" si="25"/>
        <v>3.6245517173349E-2</v>
      </c>
      <c r="E290" s="26">
        <f t="shared" si="26"/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 t="shared" si="25"/>
        <v>1.4190191711477963E-2</v>
      </c>
      <c r="E291" s="26">
        <f t="shared" si="26"/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 t="shared" si="25"/>
        <v>1.4190191711477963E-2</v>
      </c>
      <c r="E292" s="26">
        <f t="shared" si="26"/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 t="shared" si="25"/>
        <v>8.8052962065447965E-2</v>
      </c>
      <c r="E293" s="26">
        <f t="shared" si="26"/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 t="shared" si="25"/>
        <v>9.0961805654284439E-2</v>
      </c>
      <c r="E294" s="26">
        <f t="shared" si="26"/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 t="shared" si="25"/>
        <v>9.9783743098270275E-2</v>
      </c>
      <c r="E295" s="26">
        <f t="shared" si="26"/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 t="shared" si="25"/>
        <v>0.10385612412264134</v>
      </c>
      <c r="E296" s="26">
        <f t="shared" si="26"/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 t="shared" si="25"/>
        <v>0.11237507308785359</v>
      </c>
      <c r="E297" s="26">
        <f t="shared" si="26"/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 t="shared" si="25"/>
        <v>0.11586568539445734</v>
      </c>
      <c r="E298" s="26">
        <f t="shared" si="26"/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 t="shared" si="25"/>
        <v>1.3402999888954379E-2</v>
      </c>
      <c r="E299" s="26">
        <f t="shared" si="26"/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 t="shared" si="25"/>
        <v>1.6020959118907205E-2</v>
      </c>
      <c r="E300" s="26">
        <f t="shared" si="26"/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 t="shared" si="25"/>
        <v>0.11489037858765704</v>
      </c>
      <c r="E301" s="26">
        <f t="shared" si="26"/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 t="shared" si="25"/>
        <v>0.11750833781760987</v>
      </c>
      <c r="E302" s="26">
        <f t="shared" si="26"/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 t="shared" si="25"/>
        <v>1.3402999888954379E-2</v>
      </c>
      <c r="E303" s="26">
        <f t="shared" si="26"/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 t="shared" si="25"/>
        <v>1.6020959118907205E-2</v>
      </c>
      <c r="E304" s="26">
        <f t="shared" si="26"/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 t="shared" si="25"/>
        <v>0.11489037858765704</v>
      </c>
      <c r="E305" s="26">
        <f t="shared" si="26"/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 t="shared" si="25"/>
        <v>0.11750833781760987</v>
      </c>
      <c r="E306" s="26">
        <f t="shared" si="26"/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 t="shared" si="25"/>
        <v>4.4280416987421314E-2</v>
      </c>
      <c r="E307" s="26">
        <f t="shared" si="26"/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 t="shared" si="25"/>
        <v>4.6898376217374138E-2</v>
      </c>
      <c r="E308" s="26">
        <f t="shared" si="26"/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 t="shared" si="25"/>
        <v>8.4012922941037599E-2</v>
      </c>
      <c r="E309" s="26">
        <f t="shared" si="26"/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 t="shared" si="25"/>
        <v>8.6630882170990409E-2</v>
      </c>
      <c r="E310" s="26">
        <f t="shared" si="26"/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 t="shared" si="25"/>
        <v>4.4280416987421314E-2</v>
      </c>
      <c r="E311" s="26">
        <f t="shared" si="26"/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 t="shared" si="25"/>
        <v>4.6898376217374138E-2</v>
      </c>
      <c r="E312" s="26">
        <f t="shared" si="26"/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 t="shared" si="25"/>
        <v>8.4012922941037599E-2</v>
      </c>
      <c r="E313" s="26">
        <f t="shared" si="26"/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 t="shared" si="25"/>
        <v>8.6630882170990409E-2</v>
      </c>
      <c r="E314" s="26">
        <f t="shared" si="26"/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 t="shared" si="25"/>
        <v>5.1564090405267209E-2</v>
      </c>
      <c r="E315" s="26">
        <f t="shared" si="26"/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 t="shared" si="25"/>
        <v>5.5054702711870976E-2</v>
      </c>
      <c r="E316" s="26">
        <f t="shared" si="26"/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 t="shared" si="25"/>
        <v>0.15305146910396986</v>
      </c>
      <c r="E317" s="26">
        <f t="shared" si="26"/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 t="shared" si="25"/>
        <v>0.15654208141057363</v>
      </c>
      <c r="E318" s="26">
        <f t="shared" si="26"/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 t="shared" si="25"/>
        <v>5.1564090405267209E-2</v>
      </c>
      <c r="E319" s="26">
        <f t="shared" si="26"/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 t="shared" si="25"/>
        <v>5.5054702711870976E-2</v>
      </c>
      <c r="E320" s="26">
        <f t="shared" si="26"/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 t="shared" si="25"/>
        <v>0.15305146910396986</v>
      </c>
      <c r="E321" s="26">
        <f t="shared" si="26"/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 t="shared" si="25"/>
        <v>0.15654208141057363</v>
      </c>
      <c r="E322" s="26">
        <f t="shared" si="26"/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 t="shared" si="25"/>
        <v>8.2441507503734135E-2</v>
      </c>
      <c r="E323" s="26">
        <f t="shared" si="26"/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 t="shared" si="25"/>
        <v>8.5932119810337909E-2</v>
      </c>
      <c r="E324" s="26">
        <f t="shared" si="26"/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 t="shared" si="25"/>
        <v>0.12217401345735042</v>
      </c>
      <c r="E325" s="26">
        <f t="shared" si="26"/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 t="shared" si="25"/>
        <v>0.12566462576395421</v>
      </c>
      <c r="E326" s="26">
        <f t="shared" si="26"/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 t="shared" si="25"/>
        <v>8.2441507503734135E-2</v>
      </c>
      <c r="E327" s="26">
        <f t="shared" si="26"/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 t="shared" si="25"/>
        <v>8.5932119810337909E-2</v>
      </c>
      <c r="E328" s="26">
        <f t="shared" si="26"/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 t="shared" si="25"/>
        <v>0.12217401345735042</v>
      </c>
      <c r="E329" s="26">
        <f t="shared" si="26"/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 t="shared" si="25"/>
        <v>0.12566462576395421</v>
      </c>
      <c r="E330" s="26">
        <f t="shared" si="26"/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 t="shared" si="25"/>
        <v>1.3402999888954379E-2</v>
      </c>
      <c r="E331" s="26">
        <f t="shared" si="26"/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 t="shared" si="25"/>
        <v>1.6020959118907205E-2</v>
      </c>
      <c r="E332" s="26">
        <f t="shared" si="26"/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 t="shared" si="25"/>
        <v>0.15305146910396986</v>
      </c>
      <c r="E333" s="26">
        <f t="shared" si="26"/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 t="shared" si="25"/>
        <v>0.15654208141057363</v>
      </c>
      <c r="E334" s="26">
        <f t="shared" si="26"/>
        <v>1.3358850132263336E-2</v>
      </c>
    </row>
    <row r="336" spans="2:5" x14ac:dyDescent="0.3">
      <c r="B336" s="18" t="s">
        <v>173</v>
      </c>
    </row>
    <row r="337" spans="2:5" x14ac:dyDescent="0.3">
      <c r="B337" s="87" t="str">
        <f>$P$10</f>
        <v>EJE 6.B-E | PIER 5 | PISO 23</v>
      </c>
      <c r="C337" s="51"/>
      <c r="D337" s="51"/>
      <c r="E337" s="51"/>
    </row>
    <row r="338" spans="2:5" x14ac:dyDescent="0.3">
      <c r="B338" s="26" t="s">
        <v>174</v>
      </c>
      <c r="C338" s="26" t="s">
        <v>175</v>
      </c>
      <c r="D338" s="26" t="s">
        <v>177</v>
      </c>
      <c r="E338" s="26" t="s">
        <v>178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>B339*1000/(10.1971621297793*$F$10*$S$10)</f>
        <v>4.2875568117138295E-3</v>
      </c>
      <c r="E339" s="26">
        <f>C339*1000*100/($H$10*10.1971621297793*$F$10*$S$10)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 t="shared" ref="D340:D388" si="27">B340*1000/(10.1971621297793*$F$10*$S$10)</f>
        <v>7.1964004005503034E-3</v>
      </c>
      <c r="E340" s="26">
        <f t="shared" ref="E340:E388" si="28">C340*1000*100/($H$10*10.1971621297793*$F$10*$S$10)</f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 t="shared" si="27"/>
        <v>9.6667202063679069E-4</v>
      </c>
      <c r="E341" s="26">
        <f t="shared" si="28"/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 t="shared" si="27"/>
        <v>9.6667202063679069E-4</v>
      </c>
      <c r="E342" s="26">
        <f t="shared" si="28"/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 t="shared" si="27"/>
        <v>2.2514048476808138E-3</v>
      </c>
      <c r="E343" s="26">
        <f t="shared" si="28"/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 t="shared" si="27"/>
        <v>2.2514048476808138E-3</v>
      </c>
      <c r="E344" s="26">
        <f t="shared" si="28"/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 t="shared" si="27"/>
        <v>1.0247640864779856E-3</v>
      </c>
      <c r="E345" s="26">
        <f t="shared" si="28"/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 t="shared" si="27"/>
        <v>1.0247640864779856E-3</v>
      </c>
      <c r="E346" s="26">
        <f t="shared" si="28"/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 t="shared" si="27"/>
        <v>5.2542288323506195E-3</v>
      </c>
      <c r="E347" s="26">
        <f t="shared" si="28"/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 t="shared" si="27"/>
        <v>8.1630724211870943E-3</v>
      </c>
      <c r="E348" s="26">
        <f t="shared" si="28"/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 t="shared" si="27"/>
        <v>6.0026026652908702E-3</v>
      </c>
      <c r="E349" s="26">
        <f t="shared" si="28"/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 t="shared" si="27"/>
        <v>1.0074983689661933E-2</v>
      </c>
      <c r="E350" s="26">
        <f t="shared" si="28"/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 t="shared" si="27"/>
        <v>6.6917665359669696E-3</v>
      </c>
      <c r="E351" s="26">
        <f t="shared" si="28"/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 t="shared" si="27"/>
        <v>1.0182378842570738E-2</v>
      </c>
      <c r="E352" s="26">
        <f t="shared" si="28"/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 t="shared" si="27"/>
        <v>7.0685747268081644E-4</v>
      </c>
      <c r="E353" s="26">
        <f t="shared" si="28"/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 t="shared" si="27"/>
        <v>3.3248167026336422E-3</v>
      </c>
      <c r="E354" s="26">
        <f t="shared" si="28"/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 t="shared" si="27"/>
        <v>7.0107524980345792E-3</v>
      </c>
      <c r="E355" s="26">
        <f t="shared" si="28"/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 t="shared" si="27"/>
        <v>9.6287117279874063E-3</v>
      </c>
      <c r="E356" s="26">
        <f t="shared" si="28"/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 t="shared" si="27"/>
        <v>7.0685747268081644E-4</v>
      </c>
      <c r="E357" s="26">
        <f t="shared" si="28"/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 t="shared" si="27"/>
        <v>3.3248167026336422E-3</v>
      </c>
      <c r="E358" s="26">
        <f t="shared" si="28"/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 t="shared" si="27"/>
        <v>7.0107524980345792E-3</v>
      </c>
      <c r="E359" s="26">
        <f t="shared" si="28"/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 t="shared" si="27"/>
        <v>9.6287117279874063E-3</v>
      </c>
      <c r="E360" s="26">
        <f t="shared" si="28"/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 t="shared" si="27"/>
        <v>2.4241391191037694E-3</v>
      </c>
      <c r="E361" s="26">
        <f t="shared" si="28"/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 t="shared" si="27"/>
        <v>5.0420983490565953E-3</v>
      </c>
      <c r="E362" s="26">
        <f t="shared" si="28"/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 t="shared" si="27"/>
        <v>5.2934708516116265E-3</v>
      </c>
      <c r="E363" s="26">
        <f t="shared" si="28"/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 t="shared" si="27"/>
        <v>7.9114300815644519E-3</v>
      </c>
      <c r="E364" s="26">
        <f t="shared" si="28"/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 t="shared" si="27"/>
        <v>2.4241391191037694E-3</v>
      </c>
      <c r="E365" s="26">
        <f t="shared" si="28"/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 t="shared" si="27"/>
        <v>5.0420983490565953E-3</v>
      </c>
      <c r="E366" s="26">
        <f t="shared" si="28"/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 t="shared" si="27"/>
        <v>5.2934708516116265E-3</v>
      </c>
      <c r="E367" s="26">
        <f t="shared" si="28"/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 t="shared" si="27"/>
        <v>7.9114300815644519E-3</v>
      </c>
      <c r="E368" s="26">
        <f t="shared" si="28"/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 t="shared" si="27"/>
        <v>2.9598042464622594E-3</v>
      </c>
      <c r="E369" s="26">
        <f t="shared" si="28"/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 t="shared" si="27"/>
        <v>6.4504165530660258E-3</v>
      </c>
      <c r="E370" s="26">
        <f t="shared" si="28"/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 t="shared" si="27"/>
        <v>9.2636992718160213E-3</v>
      </c>
      <c r="E371" s="26">
        <f t="shared" si="28"/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 t="shared" si="27"/>
        <v>1.2754311578419789E-2</v>
      </c>
      <c r="E372" s="26">
        <f t="shared" si="28"/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 t="shared" si="27"/>
        <v>2.9598042464622594E-3</v>
      </c>
      <c r="E373" s="26">
        <f t="shared" si="28"/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 t="shared" si="27"/>
        <v>6.4504165530660258E-3</v>
      </c>
      <c r="E374" s="26">
        <f t="shared" si="28"/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 t="shared" si="27"/>
        <v>9.2636992718160213E-3</v>
      </c>
      <c r="E375" s="26">
        <f t="shared" si="28"/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 t="shared" si="27"/>
        <v>1.2754311578419789E-2</v>
      </c>
      <c r="E376" s="26">
        <f t="shared" si="28"/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 t="shared" si="27"/>
        <v>4.677085892885212E-3</v>
      </c>
      <c r="E377" s="26">
        <f t="shared" si="28"/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 t="shared" si="27"/>
        <v>8.1676981994889802E-3</v>
      </c>
      <c r="E378" s="26">
        <f t="shared" si="28"/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 t="shared" si="27"/>
        <v>7.5464176253930686E-3</v>
      </c>
      <c r="E379" s="26">
        <f t="shared" si="28"/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 t="shared" si="27"/>
        <v>1.1037029931996836E-2</v>
      </c>
      <c r="E380" s="26">
        <f t="shared" si="28"/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 t="shared" si="27"/>
        <v>4.677085892885212E-3</v>
      </c>
      <c r="E381" s="26">
        <f t="shared" si="28"/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 t="shared" si="27"/>
        <v>8.1676981994889802E-3</v>
      </c>
      <c r="E382" s="26">
        <f t="shared" si="28"/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 t="shared" si="27"/>
        <v>7.5464176253930686E-3</v>
      </c>
      <c r="E383" s="26">
        <f t="shared" si="28"/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 t="shared" si="27"/>
        <v>1.1037029931996836E-2</v>
      </c>
      <c r="E384" s="26">
        <f t="shared" si="28"/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 t="shared" si="27"/>
        <v>7.0685747268081644E-4</v>
      </c>
      <c r="E385" s="26">
        <f t="shared" si="28"/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 t="shared" si="27"/>
        <v>3.3248167026336422E-3</v>
      </c>
      <c r="E386" s="26">
        <f t="shared" si="28"/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 t="shared" si="27"/>
        <v>9.2636992718160213E-3</v>
      </c>
      <c r="E387" s="26">
        <f t="shared" si="28"/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 t="shared" si="27"/>
        <v>1.2754311578419789E-2</v>
      </c>
      <c r="E388" s="26">
        <f t="shared" si="28"/>
        <v>3.5943849029409377E-3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271" zoomScaleNormal="100" workbookViewId="0">
      <selection activeCell="A299" sqref="A299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168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168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168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168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168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168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168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AT333"/>
  <sheetViews>
    <sheetView showGridLines="0" zoomScale="85" zoomScaleNormal="85" workbookViewId="0">
      <selection activeCell="AQ5" sqref="AQ5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7.33203125" style="26" bestFit="1" customWidth="1"/>
    <col min="20" max="20" width="8" style="26" bestFit="1" customWidth="1"/>
    <col min="21" max="21" width="9.88671875" style="26" bestFit="1" customWidth="1"/>
    <col min="22" max="22" width="7.44140625" style="26" bestFit="1" customWidth="1"/>
    <col min="23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21875" style="26" bestFit="1" customWidth="1"/>
    <col min="31" max="31" width="4.5546875" style="26" bestFit="1" customWidth="1"/>
    <col min="32" max="32" width="5.109375" style="26" bestFit="1" customWidth="1"/>
    <col min="33" max="33" width="7.21875" style="26" bestFit="1" customWidth="1"/>
    <col min="34" max="34" width="4.5546875" style="26" bestFit="1" customWidth="1"/>
    <col min="35" max="35" width="5.109375" style="26" bestFit="1" customWidth="1"/>
    <col min="36" max="36" width="7.21875" style="26" bestFit="1" customWidth="1"/>
    <col min="37" max="37" width="4.5546875" style="26" bestFit="1" customWidth="1"/>
    <col min="38" max="38" width="5.109375" style="26" bestFit="1" customWidth="1"/>
    <col min="39" max="39" width="7.21875" style="26" bestFit="1" customWidth="1"/>
    <col min="40" max="40" width="4.5546875" style="26" bestFit="1" customWidth="1"/>
    <col min="41" max="41" width="5.109375" style="26" bestFit="1" customWidth="1"/>
    <col min="42" max="42" width="7.218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150</v>
      </c>
      <c r="C1" s="45" t="s">
        <v>91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 t="shared" ref="P4:P9" si="0"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  <c r="S4" s="26">
        <f>G4*H4</f>
        <v>12125</v>
      </c>
      <c r="T4" s="89">
        <f>'PLANILLAS EJE 11'!C33</f>
        <v>2.5132741228718345E-3</v>
      </c>
      <c r="U4" s="89">
        <v>0.01</v>
      </c>
      <c r="V4" s="26">
        <f>0.1*H4</f>
        <v>48.5</v>
      </c>
      <c r="W4" s="26">
        <f>U4*G4*V4/2</f>
        <v>6.0625</v>
      </c>
      <c r="X4" s="26" t="str">
        <f>"$\phi$"&amp;VLOOKUP(AL4,TABLAS!$O$4:$P$13,2)</f>
        <v>$\phi$28</v>
      </c>
      <c r="Z4" s="51">
        <f>VLOOKUP(W4,TABLAS!$O$4:$P$13,1)</f>
        <v>4.91</v>
      </c>
      <c r="AA4" s="26">
        <f>Z4-W4</f>
        <v>-1.1524999999999999</v>
      </c>
      <c r="AB4" s="26">
        <f>W4-AA4</f>
        <v>7.2149999999999999</v>
      </c>
      <c r="AC4" s="51">
        <f>IF(AA4&lt;0,VLOOKUP(AB4,TABLAS!$O$4:$P$13,1),Z4)</f>
        <v>6.16</v>
      </c>
      <c r="AD4" s="26">
        <f>AC4-$W4</f>
        <v>9.7500000000000142E-2</v>
      </c>
      <c r="AE4" s="97">
        <f>IF(AD4&lt;0,IF(AD4=AA4,AB4-$AA$2*AD4,AC4-AD4),AB4-$AA$2*AD4/2)</f>
        <v>7.1418749999999998</v>
      </c>
      <c r="AF4" s="51">
        <f>IF(AD4&lt;0,VLOOKUP(AE4,TABLAS!$O$4:$P$13,1),AC4)</f>
        <v>6.16</v>
      </c>
      <c r="AG4" s="26">
        <f t="shared" ref="AG4:AG9" si="1">AF4-$W4</f>
        <v>9.7500000000000142E-2</v>
      </c>
      <c r="AH4" s="97">
        <f t="shared" ref="AH4:AH9" si="2">IF(AG4&lt;0,IF(AG4=AD4,AE4-$AA$2*AG4,AF4-AG4),AE4-$AA$2*AG4/2)</f>
        <v>7.0687499999999996</v>
      </c>
      <c r="AI4" s="51">
        <f>IF(AG4&lt;0,VLOOKUP(AH4,TABLAS!$O$4:$P$13,1),AF4)</f>
        <v>6.16</v>
      </c>
      <c r="AJ4" s="26">
        <f t="shared" ref="AJ4:AJ9" si="3">AI4-$W4</f>
        <v>9.7500000000000142E-2</v>
      </c>
      <c r="AK4" s="97">
        <f t="shared" ref="AK4:AK9" si="4">IF(AJ4&lt;0,IF(AJ4=AG4,AH4-$AA$2*AJ4,AI4-AJ4),AH4-$AA$2*AJ4/2)</f>
        <v>6.9956249999999995</v>
      </c>
      <c r="AL4" s="51">
        <f>IF(AJ4&lt;0,VLOOKUP(AK4,TABLAS!$O$4:$P$13,1),AI4)</f>
        <v>6.16</v>
      </c>
      <c r="AM4" s="26">
        <f t="shared" ref="AM4:AM9" si="5">AL4-$W4</f>
        <v>9.7500000000000142E-2</v>
      </c>
      <c r="AN4" s="97">
        <f t="shared" ref="AN4:AN9" si="6">IF(AM4&lt;0,IF(AM4=AJ4,AK4-$AA$2*AM4,AL4-AM4),AK4-$AA$2*AM4/2)</f>
        <v>6.9224999999999994</v>
      </c>
      <c r="AO4" s="51">
        <f>IF(AM4&lt;0,VLOOKUP(AN4,TABLAS!$O$4:$P$13,1),AL4)</f>
        <v>6.16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3</v>
      </c>
    </row>
    <row r="5" spans="2:46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 t="shared" si="0"/>
        <v>EJE 11.C-E | PIER 6 | PISO 1</v>
      </c>
      <c r="Q5" s="24" t="str">
        <f>'PLANILLAS EJE 11'!F70</f>
        <v>[ÁREA MINIMA]</v>
      </c>
      <c r="R5" s="24" t="str">
        <f>'PLANILLAS EJE 11'!F71</f>
        <v>[OK]</v>
      </c>
      <c r="S5" s="26">
        <f t="shared" ref="S5:S9" si="7">G5*H5</f>
        <v>12125</v>
      </c>
      <c r="T5" s="89">
        <f>'PLANILLAS EJE 11'!C79</f>
        <v>2.5132741228718345E-3</v>
      </c>
      <c r="U5" s="89">
        <v>0.01</v>
      </c>
      <c r="V5" s="26">
        <f t="shared" ref="V5:V9" si="8">0.1*H5</f>
        <v>48.5</v>
      </c>
      <c r="W5" s="26">
        <f t="shared" ref="W5:W9" si="9">U5*G5*V5/2</f>
        <v>6.0625</v>
      </c>
      <c r="X5" s="26" t="str">
        <f>"$\phi$"&amp;VLOOKUP(AL5,TABLAS!$O$4:$P$13,2)</f>
        <v>$\phi$28</v>
      </c>
      <c r="Z5" s="51">
        <f>VLOOKUP(W5,TABLAS!$O$4:$P$13,1)</f>
        <v>4.91</v>
      </c>
      <c r="AA5" s="26">
        <f t="shared" ref="AA5:AA9" si="10">Z5-W5</f>
        <v>-1.1524999999999999</v>
      </c>
      <c r="AB5" s="26">
        <f t="shared" ref="AB5:AB9" si="11">W5-AA5</f>
        <v>7.2149999999999999</v>
      </c>
      <c r="AC5" s="51">
        <f>IF(AA5&lt;0,VLOOKUP(AB5,TABLAS!$O$4:$P$13,1),Z5)</f>
        <v>6.16</v>
      </c>
      <c r="AD5" s="26">
        <f t="shared" ref="AD5:AD9" si="12">AC5-$W5</f>
        <v>9.7500000000000142E-2</v>
      </c>
      <c r="AE5" s="97">
        <f t="shared" ref="AE5:AE9" si="13">IF(AD5&lt;0,IF(AD5=AA5,AB5-$AA$2*AD5,AC5-AD5),AB5-$AA$2*AD5/2)</f>
        <v>7.1418749999999998</v>
      </c>
      <c r="AF5" s="51">
        <f>IF(AD5&lt;0,VLOOKUP(AE5,TABLAS!$O$4:$P$13,1),AC5)</f>
        <v>6.16</v>
      </c>
      <c r="AG5" s="26">
        <f t="shared" si="1"/>
        <v>9.7500000000000142E-2</v>
      </c>
      <c r="AH5" s="97">
        <f t="shared" si="2"/>
        <v>7.0687499999999996</v>
      </c>
      <c r="AI5" s="51">
        <f>IF(AG5&lt;0,VLOOKUP(AH5,TABLAS!$O$4:$P$13,1),AF5)</f>
        <v>6.16</v>
      </c>
      <c r="AJ5" s="26">
        <f t="shared" si="3"/>
        <v>9.7500000000000142E-2</v>
      </c>
      <c r="AK5" s="97">
        <f t="shared" si="4"/>
        <v>6.9956249999999995</v>
      </c>
      <c r="AL5" s="51">
        <f>IF(AJ5&lt;0,VLOOKUP(AK5,TABLAS!$O$4:$P$13,1),AI5)</f>
        <v>6.16</v>
      </c>
      <c r="AM5" s="26">
        <f t="shared" si="5"/>
        <v>9.7500000000000142E-2</v>
      </c>
      <c r="AN5" s="97">
        <f t="shared" si="6"/>
        <v>6.9224999999999994</v>
      </c>
      <c r="AO5" s="51">
        <f>IF(AM5&lt;0,VLOOKUP(AN5,TABLAS!$O$4:$P$13,1),AL5)</f>
        <v>6.16</v>
      </c>
      <c r="AQ5" s="99">
        <v>25</v>
      </c>
      <c r="AR5" s="26">
        <f>VLOOKUP(AQ5,TABLAS!$R$4:$S$13,1,TRUE)</f>
        <v>25</v>
      </c>
      <c r="AS5" s="26">
        <f>VLOOKUP(AR5,TABLAS!$R$4:$S$13,2,TRUE)</f>
        <v>4.91</v>
      </c>
      <c r="AT5" s="26">
        <f t="shared" ref="AT5:AT9" si="14">ROUNDUP(2*W5/AS5,0)</f>
        <v>3</v>
      </c>
    </row>
    <row r="6" spans="2:46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 t="shared" si="0"/>
        <v>EJE 11.B-E | PIER 8 | PISO 3</v>
      </c>
      <c r="Q6" s="24" t="str">
        <f>'PLANILLAS EJE 11'!F116</f>
        <v>[ÁREA MINIMA]</v>
      </c>
      <c r="R6" s="24" t="str">
        <f>'PLANILLAS EJE 11'!F117</f>
        <v>[OK]</v>
      </c>
      <c r="S6" s="26">
        <f t="shared" si="7"/>
        <v>15900</v>
      </c>
      <c r="T6" s="89">
        <f>'PLANILLAS EJE 11'!C125</f>
        <v>2.5132741228718345E-3</v>
      </c>
      <c r="U6" s="89">
        <v>0.01</v>
      </c>
      <c r="V6" s="26">
        <f t="shared" si="8"/>
        <v>63.6</v>
      </c>
      <c r="W6" s="26">
        <f t="shared" si="9"/>
        <v>7.95</v>
      </c>
      <c r="X6" s="26" t="str">
        <f>"$\phi$"&amp;VLOOKUP(AL6,TABLAS!$O$4:$P$13,2)</f>
        <v>$\phi$32</v>
      </c>
      <c r="Z6" s="51">
        <f>VLOOKUP(W6,TABLAS!$O$4:$P$13,1)</f>
        <v>6.16</v>
      </c>
      <c r="AA6" s="26">
        <f t="shared" si="10"/>
        <v>-1.79</v>
      </c>
      <c r="AB6" s="26">
        <f t="shared" si="11"/>
        <v>9.74</v>
      </c>
      <c r="AC6" s="51">
        <f>IF(AA6&lt;0,VLOOKUP(AB6,TABLAS!$O$4:$P$13,1),Z6)</f>
        <v>8.0399999999999991</v>
      </c>
      <c r="AD6" s="26">
        <f t="shared" si="12"/>
        <v>8.999999999999897E-2</v>
      </c>
      <c r="AE6" s="97">
        <f t="shared" si="13"/>
        <v>9.6725000000000012</v>
      </c>
      <c r="AF6" s="51">
        <f>IF(AD6&lt;0,VLOOKUP(AE6,TABLAS!$O$4:$P$13,1),AC6)</f>
        <v>8.0399999999999991</v>
      </c>
      <c r="AG6" s="26">
        <f t="shared" si="1"/>
        <v>8.999999999999897E-2</v>
      </c>
      <c r="AH6" s="97">
        <f t="shared" si="2"/>
        <v>9.6050000000000022</v>
      </c>
      <c r="AI6" s="51">
        <f>IF(AG6&lt;0,VLOOKUP(AH6,TABLAS!$O$4:$P$13,1),AF6)</f>
        <v>8.0399999999999991</v>
      </c>
      <c r="AJ6" s="26">
        <f t="shared" si="3"/>
        <v>8.999999999999897E-2</v>
      </c>
      <c r="AK6" s="97">
        <f t="shared" si="4"/>
        <v>9.5375000000000032</v>
      </c>
      <c r="AL6" s="51">
        <f>IF(AJ6&lt;0,VLOOKUP(AK6,TABLAS!$O$4:$P$13,1),AI6)</f>
        <v>8.0399999999999991</v>
      </c>
      <c r="AM6" s="26">
        <f t="shared" si="5"/>
        <v>8.999999999999897E-2</v>
      </c>
      <c r="AN6" s="97">
        <f t="shared" si="6"/>
        <v>9.4700000000000042</v>
      </c>
      <c r="AO6" s="51">
        <f>IF(AM6&lt;0,VLOOKUP(AN6,TABLAS!$O$4:$P$13,1),AL6)</f>
        <v>8.0399999999999991</v>
      </c>
      <c r="AQ6" s="99">
        <v>25</v>
      </c>
      <c r="AR6" s="26">
        <f>VLOOKUP(AQ6,TABLAS!$R$4:$S$13,1,TRUE)</f>
        <v>25</v>
      </c>
      <c r="AS6" s="26">
        <f>VLOOKUP(AR6,TABLAS!$R$4:$S$13,2,TRUE)</f>
        <v>4.91</v>
      </c>
      <c r="AT6" s="26">
        <f t="shared" si="14"/>
        <v>4</v>
      </c>
    </row>
    <row r="7" spans="2:46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 t="shared" si="0"/>
        <v>EJE 11.B-E | PIER 8 | PISO 8</v>
      </c>
      <c r="Q7" s="24" t="str">
        <f>'PLANILLAS EJE 11'!F162</f>
        <v>[ÁREA MINIMA]</v>
      </c>
      <c r="R7" s="24" t="str">
        <f>'PLANILLAS EJE 11'!F163</f>
        <v>[OK]</v>
      </c>
      <c r="S7" s="26">
        <f t="shared" si="7"/>
        <v>15900</v>
      </c>
      <c r="T7" s="89">
        <f>'PLANILLAS EJE 11'!C171</f>
        <v>2.5132741228718345E-3</v>
      </c>
      <c r="U7" s="89">
        <v>0.01</v>
      </c>
      <c r="V7" s="26">
        <f t="shared" si="8"/>
        <v>63.6</v>
      </c>
      <c r="W7" s="26">
        <f t="shared" si="9"/>
        <v>7.95</v>
      </c>
      <c r="X7" s="26" t="str">
        <f>"$\phi$"&amp;VLOOKUP(AL7,TABLAS!$O$4:$P$13,2)</f>
        <v>$\phi$32</v>
      </c>
      <c r="Z7" s="51">
        <f>VLOOKUP(W7,TABLAS!$O$4:$P$13,1)</f>
        <v>6.16</v>
      </c>
      <c r="AA7" s="26">
        <f t="shared" si="10"/>
        <v>-1.79</v>
      </c>
      <c r="AB7" s="26">
        <f t="shared" si="11"/>
        <v>9.74</v>
      </c>
      <c r="AC7" s="51">
        <f>IF(AA7&lt;0,VLOOKUP(AB7,TABLAS!$O$4:$P$13,1),Z7)</f>
        <v>8.0399999999999991</v>
      </c>
      <c r="AD7" s="26">
        <f t="shared" si="12"/>
        <v>8.999999999999897E-2</v>
      </c>
      <c r="AE7" s="97">
        <f t="shared" si="13"/>
        <v>9.6725000000000012</v>
      </c>
      <c r="AF7" s="51">
        <f>IF(AD7&lt;0,VLOOKUP(AE7,TABLAS!$O$4:$P$13,1),AC7)</f>
        <v>8.0399999999999991</v>
      </c>
      <c r="AG7" s="26">
        <f t="shared" si="1"/>
        <v>8.999999999999897E-2</v>
      </c>
      <c r="AH7" s="97">
        <f t="shared" si="2"/>
        <v>9.6050000000000022</v>
      </c>
      <c r="AI7" s="51">
        <f>IF(AG7&lt;0,VLOOKUP(AH7,TABLAS!$O$4:$P$13,1),AF7)</f>
        <v>8.0399999999999991</v>
      </c>
      <c r="AJ7" s="26">
        <f t="shared" si="3"/>
        <v>8.999999999999897E-2</v>
      </c>
      <c r="AK7" s="97">
        <f t="shared" si="4"/>
        <v>9.5375000000000032</v>
      </c>
      <c r="AL7" s="51">
        <f>IF(AJ7&lt;0,VLOOKUP(AK7,TABLAS!$O$4:$P$13,1),AI7)</f>
        <v>8.0399999999999991</v>
      </c>
      <c r="AM7" s="26">
        <f t="shared" si="5"/>
        <v>8.999999999999897E-2</v>
      </c>
      <c r="AN7" s="97">
        <f t="shared" si="6"/>
        <v>9.4700000000000042</v>
      </c>
      <c r="AO7" s="51">
        <f>IF(AM7&lt;0,VLOOKUP(AN7,TABLAS!$O$4:$P$13,1),AL7)</f>
        <v>8.0399999999999991</v>
      </c>
      <c r="AQ7" s="99">
        <v>25</v>
      </c>
      <c r="AR7" s="26">
        <f>VLOOKUP(AQ7,TABLAS!$R$4:$S$13,1,TRUE)</f>
        <v>25</v>
      </c>
      <c r="AS7" s="26">
        <f>VLOOKUP(AR7,TABLAS!$R$4:$S$13,2,TRUE)</f>
        <v>4.91</v>
      </c>
      <c r="AT7" s="26">
        <f t="shared" si="14"/>
        <v>4</v>
      </c>
    </row>
    <row r="8" spans="2:46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 t="shared" si="0"/>
        <v>EJE 11.B-E | PIER 8 | PISO 15</v>
      </c>
      <c r="Q8" s="24" t="str">
        <f>'PLANILLAS EJE 11'!F208</f>
        <v>[ÁREA MINIMA]</v>
      </c>
      <c r="R8" s="24" t="str">
        <f>'PLANILLAS EJE 11'!F209</f>
        <v>[OK]</v>
      </c>
      <c r="S8" s="26">
        <f t="shared" si="7"/>
        <v>12720</v>
      </c>
      <c r="T8" s="89">
        <f>'PLANILLAS EJE 11'!C217</f>
        <v>2.5132741228718345E-3</v>
      </c>
      <c r="U8" s="89">
        <v>0.01</v>
      </c>
      <c r="V8" s="26">
        <f t="shared" si="8"/>
        <v>63.6</v>
      </c>
      <c r="W8" s="26">
        <f t="shared" si="9"/>
        <v>6.36</v>
      </c>
      <c r="X8" s="26" t="str">
        <f>"$\phi$"&amp;VLOOKUP(AL8,TABLAS!$O$4:$P$13,2)</f>
        <v>$\phi$28</v>
      </c>
      <c r="Z8" s="51">
        <f>VLOOKUP(W8,TABLAS!$O$4:$P$13,1)</f>
        <v>6.16</v>
      </c>
      <c r="AA8" s="26">
        <f t="shared" si="10"/>
        <v>-0.20000000000000018</v>
      </c>
      <c r="AB8" s="26">
        <f t="shared" si="11"/>
        <v>6.5600000000000005</v>
      </c>
      <c r="AC8" s="51">
        <f>IF(AA8&lt;0,VLOOKUP(AB8,TABLAS!$O$4:$P$13,1),Z8)</f>
        <v>6.16</v>
      </c>
      <c r="AD8" s="26">
        <f t="shared" si="12"/>
        <v>-0.20000000000000018</v>
      </c>
      <c r="AE8" s="97">
        <f t="shared" si="13"/>
        <v>6.8600000000000012</v>
      </c>
      <c r="AF8" s="51">
        <f>IF(AD8&lt;0,VLOOKUP(AE8,TABLAS!$O$4:$P$13,1),AC8)</f>
        <v>6.16</v>
      </c>
      <c r="AG8" s="26">
        <f t="shared" si="1"/>
        <v>-0.20000000000000018</v>
      </c>
      <c r="AH8" s="97">
        <f t="shared" si="2"/>
        <v>7.1600000000000019</v>
      </c>
      <c r="AI8" s="51">
        <f>IF(AG8&lt;0,VLOOKUP(AH8,TABLAS!$O$4:$P$13,1),AF8)</f>
        <v>6.16</v>
      </c>
      <c r="AJ8" s="26">
        <f t="shared" si="3"/>
        <v>-0.20000000000000018</v>
      </c>
      <c r="AK8" s="97">
        <f t="shared" si="4"/>
        <v>7.4600000000000026</v>
      </c>
      <c r="AL8" s="51">
        <f>IF(AJ8&lt;0,VLOOKUP(AK8,TABLAS!$O$4:$P$13,1),AI8)</f>
        <v>6.16</v>
      </c>
      <c r="AM8" s="26">
        <f t="shared" si="5"/>
        <v>-0.20000000000000018</v>
      </c>
      <c r="AN8" s="97">
        <f t="shared" si="6"/>
        <v>7.7600000000000033</v>
      </c>
      <c r="AO8" s="51">
        <f>IF(AM8&lt;0,VLOOKUP(AN8,TABLAS!$O$4:$P$13,1),AL8)</f>
        <v>6.16</v>
      </c>
      <c r="AQ8" s="99">
        <v>22</v>
      </c>
      <c r="AR8" s="26">
        <f>VLOOKUP(AQ8,TABLAS!$R$4:$S$13,1,TRUE)</f>
        <v>22</v>
      </c>
      <c r="AS8" s="26">
        <f>VLOOKUP(AR8,TABLAS!$R$4:$S$13,2,TRUE)</f>
        <v>3.8</v>
      </c>
      <c r="AT8" s="26">
        <f t="shared" si="14"/>
        <v>4</v>
      </c>
    </row>
    <row r="9" spans="2:46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 t="shared" si="0"/>
        <v>EJE 11.B-E | PIER 8 | PISO 23</v>
      </c>
      <c r="Q9" s="56" t="str">
        <f>'PLANILLAS EJE 11'!F255</f>
        <v>[ÁREA MINIMA]</v>
      </c>
      <c r="R9" s="56" t="str">
        <f>'PLANILLAS EJE 11'!F256</f>
        <v>[OK]</v>
      </c>
      <c r="S9" s="56">
        <f t="shared" si="7"/>
        <v>12720</v>
      </c>
      <c r="T9" s="90">
        <f>'PLANILLAS EJE 11'!C264</f>
        <v>2.5132741228718345E-3</v>
      </c>
      <c r="U9" s="90">
        <v>0.01</v>
      </c>
      <c r="V9" s="56">
        <f t="shared" si="8"/>
        <v>63.6</v>
      </c>
      <c r="W9" s="56">
        <f t="shared" si="9"/>
        <v>6.36</v>
      </c>
      <c r="X9" s="56" t="str">
        <f>"$\phi$"&amp;VLOOKUP(AL9,TABLAS!$O$4:$P$13,2)</f>
        <v>$\phi$28</v>
      </c>
      <c r="Z9" s="51">
        <f>VLOOKUP(W9,TABLAS!$O$4:$P$13,1)</f>
        <v>6.16</v>
      </c>
      <c r="AA9" s="26">
        <f t="shared" si="10"/>
        <v>-0.20000000000000018</v>
      </c>
      <c r="AB9" s="26">
        <f t="shared" si="11"/>
        <v>6.5600000000000005</v>
      </c>
      <c r="AC9" s="51">
        <f>IF(AA9&lt;0,VLOOKUP(AB9,TABLAS!$O$4:$P$13,1),Z9)</f>
        <v>6.16</v>
      </c>
      <c r="AD9" s="26">
        <f t="shared" si="12"/>
        <v>-0.20000000000000018</v>
      </c>
      <c r="AE9" s="97">
        <f t="shared" si="13"/>
        <v>6.8600000000000012</v>
      </c>
      <c r="AF9" s="51">
        <f>IF(AD9&lt;0,VLOOKUP(AE9,TABLAS!$O$4:$P$13,1),AC9)</f>
        <v>6.16</v>
      </c>
      <c r="AG9" s="26">
        <f t="shared" si="1"/>
        <v>-0.20000000000000018</v>
      </c>
      <c r="AH9" s="97">
        <f t="shared" si="2"/>
        <v>7.1600000000000019</v>
      </c>
      <c r="AI9" s="51">
        <f>IF(AG9&lt;0,VLOOKUP(AH9,TABLAS!$O$4:$P$13,1),AF9)</f>
        <v>6.16</v>
      </c>
      <c r="AJ9" s="26">
        <f t="shared" si="3"/>
        <v>-0.20000000000000018</v>
      </c>
      <c r="AK9" s="97">
        <f t="shared" si="4"/>
        <v>7.4600000000000026</v>
      </c>
      <c r="AL9" s="51">
        <f>IF(AJ9&lt;0,VLOOKUP(AK9,TABLAS!$O$4:$P$13,1),AI9)</f>
        <v>6.16</v>
      </c>
      <c r="AM9" s="26">
        <f t="shared" si="5"/>
        <v>-0.20000000000000018</v>
      </c>
      <c r="AN9" s="97">
        <f t="shared" si="6"/>
        <v>7.7600000000000033</v>
      </c>
      <c r="AO9" s="51">
        <f>IF(AM9&lt;0,VLOOKUP(AN9,TABLAS!$O$4:$P$13,1),AL9)</f>
        <v>6.16</v>
      </c>
      <c r="AQ9" s="99">
        <v>22</v>
      </c>
      <c r="AR9" s="26">
        <f>VLOOKUP(AQ9,TABLAS!$R$4:$S$13,1,TRUE)</f>
        <v>22</v>
      </c>
      <c r="AS9" s="26">
        <f>VLOOKUP(AR9,TABLAS!$R$4:$S$13,2,TRUE)</f>
        <v>3.8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11.C-E | PIER 6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B14*1000/(10.1971621297793*$F$4*$S$4)</f>
        <v>0.10506103606350496</v>
      </c>
      <c r="E14" s="26">
        <f>C14*1000*100/($H$4*10.1971621297793*$F$4*$S$4)</f>
        <v>4.47591687873312E-3</v>
      </c>
    </row>
    <row r="15" spans="2:46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15">B15*1000/(10.1971621297793*$F$4*$S$4)</f>
        <v>0.1067400038688658</v>
      </c>
      <c r="E15" s="26">
        <f t="shared" ref="E15:E48" si="16">C15*1000*100/($H$4*10.1971621297793*$F$4*$S$4)</f>
        <v>2.8026361352747318E-3</v>
      </c>
    </row>
    <row r="16" spans="2:46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15"/>
        <v>2.585429249979377E-2</v>
      </c>
      <c r="E16" s="26">
        <f t="shared" si="16"/>
        <v>1.259982477202676E-3</v>
      </c>
    </row>
    <row r="17" spans="2:5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15"/>
        <v>2.585429249979377E-2</v>
      </c>
      <c r="E17" s="26">
        <f t="shared" si="16"/>
        <v>7.3861288213412555E-4</v>
      </c>
    </row>
    <row r="18" spans="2:5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15"/>
        <v>6.767802849237102E-2</v>
      </c>
      <c r="E18" s="26">
        <f t="shared" si="16"/>
        <v>1.2045217120799213E-2</v>
      </c>
    </row>
    <row r="19" spans="2:5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15"/>
        <v>6.767802849237102E-2</v>
      </c>
      <c r="E19" s="26">
        <f t="shared" si="16"/>
        <v>9.5835521743011833E-3</v>
      </c>
    </row>
    <row r="20" spans="2:5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15"/>
        <v>2.2227536248247384E-2</v>
      </c>
      <c r="E20" s="26">
        <f t="shared" si="16"/>
        <v>1.6861643019236872E-3</v>
      </c>
    </row>
    <row r="21" spans="2:5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15"/>
        <v>2.2227536248247384E-2</v>
      </c>
      <c r="E21" s="26">
        <f t="shared" si="16"/>
        <v>1.1854064945477712E-3</v>
      </c>
    </row>
    <row r="22" spans="2:5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15"/>
        <v>0.13091530545484514</v>
      </c>
      <c r="E22" s="26">
        <f t="shared" si="16"/>
        <v>5.7358993559357956E-3</v>
      </c>
    </row>
    <row r="23" spans="2:5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15"/>
        <v>0.13259429636865955</v>
      </c>
      <c r="E23" s="26">
        <f t="shared" si="16"/>
        <v>3.5412490174088576E-3</v>
      </c>
    </row>
    <row r="24" spans="2:5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15"/>
        <v>0.14708544586721622</v>
      </c>
      <c r="E24" s="26">
        <f t="shared" si="16"/>
        <v>6.2662788655967576E-3</v>
      </c>
    </row>
    <row r="25" spans="2:5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15"/>
        <v>0.14943601465979356</v>
      </c>
      <c r="E25" s="26">
        <f t="shared" si="16"/>
        <v>3.923686777680937E-3</v>
      </c>
    </row>
    <row r="26" spans="2:5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15"/>
        <v>0.1674400881674224</v>
      </c>
      <c r="E26" s="26">
        <f t="shared" si="16"/>
        <v>7.387072218004026E-3</v>
      </c>
    </row>
    <row r="27" spans="2:5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15"/>
        <v>0.16945486802061827</v>
      </c>
      <c r="E27" s="26">
        <f t="shared" si="16"/>
        <v>4.5449420678924353E-3</v>
      </c>
    </row>
    <row r="28" spans="2:5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15"/>
        <v>1.9429587793814399E-4</v>
      </c>
      <c r="E28" s="26">
        <f t="shared" si="16"/>
        <v>1.2834983066425739E-2</v>
      </c>
    </row>
    <row r="29" spans="2:5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15"/>
        <v>1.3167659035051523E-3</v>
      </c>
      <c r="E29" s="26">
        <f t="shared" si="16"/>
        <v>1.0894601951663281E-2</v>
      </c>
    </row>
    <row r="30" spans="2:5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15"/>
        <v>0.18930415154886565</v>
      </c>
      <c r="E30" s="26">
        <f t="shared" si="16"/>
        <v>2.0891628683515746E-2</v>
      </c>
    </row>
    <row r="31" spans="2:5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15"/>
        <v>0.19081523643876255</v>
      </c>
      <c r="E31" s="26">
        <f t="shared" si="16"/>
        <v>1.5939344136380033E-2</v>
      </c>
    </row>
    <row r="32" spans="2:5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15"/>
        <v>1.9429587793814399E-4</v>
      </c>
      <c r="E32" s="26">
        <f t="shared" si="16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15"/>
        <v>1.3167659035051523E-3</v>
      </c>
      <c r="E33" s="26">
        <f t="shared" si="16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15"/>
        <v>0.18930415154886565</v>
      </c>
      <c r="E34" s="26">
        <f t="shared" si="16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15"/>
        <v>0.19081523643876255</v>
      </c>
      <c r="E35" s="26">
        <f t="shared" si="16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15"/>
        <v>6.343637939876276E-2</v>
      </c>
      <c r="E36" s="26">
        <f t="shared" si="16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15"/>
        <v>6.4947441180206067E-2</v>
      </c>
      <c r="E37" s="26">
        <f t="shared" si="16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15"/>
        <v>0.12567347627216471</v>
      </c>
      <c r="E38" s="26">
        <f t="shared" si="16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15"/>
        <v>0.12718456116206162</v>
      </c>
      <c r="E39" s="26">
        <f t="shared" si="16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15"/>
        <v>6.343637939876276E-2</v>
      </c>
      <c r="E40" s="26">
        <f t="shared" si="16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15"/>
        <v>6.4947441180206067E-2</v>
      </c>
      <c r="E41" s="26">
        <f t="shared" si="16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15"/>
        <v>0.12567347627216471</v>
      </c>
      <c r="E42" s="26">
        <f t="shared" si="16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15"/>
        <v>0.12718456116206162</v>
      </c>
      <c r="E43" s="26">
        <f t="shared" si="16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15"/>
        <v>5.7178286643298867E-2</v>
      </c>
      <c r="E44" s="26">
        <f t="shared" si="16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15"/>
        <v>5.9193066496494737E-2</v>
      </c>
      <c r="E45" s="26">
        <f t="shared" si="16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15"/>
        <v>0.24667675717855622</v>
      </c>
      <c r="E46" s="26">
        <f t="shared" si="16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15"/>
        <v>0.24869151392329855</v>
      </c>
      <c r="E47" s="26">
        <f t="shared" si="16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15"/>
        <v>5.7178286643298867E-2</v>
      </c>
      <c r="E48" s="26">
        <f t="shared" si="16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17">B49*1000/(10.1971621297793*$F$4*$S$4)</f>
        <v>5.9193066496494737E-2</v>
      </c>
      <c r="E49" s="26">
        <f t="shared" ref="E49:E63" si="18">C49*1000*100/($H$4*10.1971621297793*$F$4*$S$4)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17"/>
        <v>0.24667675717855622</v>
      </c>
      <c r="E50" s="26">
        <f t="shared" si="18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17"/>
        <v>0.24869151392329855</v>
      </c>
      <c r="E51" s="26">
        <f t="shared" si="18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17"/>
        <v>0.12080896191999979</v>
      </c>
      <c r="E52" s="26">
        <f t="shared" si="18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17"/>
        <v>0.12282374177319566</v>
      </c>
      <c r="E53" s="26">
        <f t="shared" si="18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17"/>
        <v>0.18304608190185534</v>
      </c>
      <c r="E54" s="26">
        <f t="shared" si="18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17"/>
        <v>0.18506083864659761</v>
      </c>
      <c r="E55" s="26">
        <f t="shared" si="18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17"/>
        <v>0.12080896191999979</v>
      </c>
      <c r="E56" s="26">
        <f t="shared" si="18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17"/>
        <v>0.12282374177319566</v>
      </c>
      <c r="E57" s="26">
        <f t="shared" si="18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17"/>
        <v>0.18304608190185534</v>
      </c>
      <c r="E58" s="26">
        <f t="shared" si="18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17"/>
        <v>0.18506083864659761</v>
      </c>
      <c r="E59" s="26">
        <f t="shared" si="18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17"/>
        <v>1.9429587793814399E-4</v>
      </c>
      <c r="E60" s="26">
        <f t="shared" si="18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17"/>
        <v>1.3167659035051523E-3</v>
      </c>
      <c r="E61" s="26">
        <f t="shared" si="18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17"/>
        <v>0.24667675717855622</v>
      </c>
      <c r="E62" s="26">
        <f t="shared" si="18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17"/>
        <v>0.24869151392329855</v>
      </c>
      <c r="E63" s="26">
        <f t="shared" si="18"/>
        <v>1.7518747382633617E-2</v>
      </c>
    </row>
    <row r="65" spans="2:5" x14ac:dyDescent="0.3">
      <c r="B65" s="18" t="s">
        <v>173</v>
      </c>
    </row>
    <row r="66" spans="2:5" x14ac:dyDescent="0.3">
      <c r="B66" s="87" t="str">
        <f>$P$5</f>
        <v>EJE 11.C-E | PIER 6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B68*1000/(10.1971621297793*$F$5*$S$5)</f>
        <v>0.10350086881814415</v>
      </c>
      <c r="E68" s="26">
        <f>C68*1000*100/($H$5*10.1971621297793*$F$5*$S$5)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17" si="19">B69*1000/(10.1971621297793*$F$5*$S$5)</f>
        <v>0.10516641061195858</v>
      </c>
      <c r="E69" s="26">
        <f t="shared" ref="E69:E117" si="20">C69*1000*100/($H$5*10.1971621297793*$F$5*$S$5)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19"/>
        <v>2.4261311250309232E-2</v>
      </c>
      <c r="E70" s="26">
        <f t="shared" si="20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19"/>
        <v>2.4261311250309232E-2</v>
      </c>
      <c r="E71" s="26">
        <f t="shared" si="20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19"/>
        <v>6.9087782813195761E-2</v>
      </c>
      <c r="E72" s="26">
        <f t="shared" si="20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19"/>
        <v>6.9087782813195761E-2</v>
      </c>
      <c r="E73" s="26">
        <f t="shared" si="20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19"/>
        <v>1.8080678031340173E-2</v>
      </c>
      <c r="E74" s="26">
        <f t="shared" si="20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19"/>
        <v>1.8080678031340173E-2</v>
      </c>
      <c r="E75" s="26">
        <f t="shared" si="20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19"/>
        <v>0.12776215695999976</v>
      </c>
      <c r="E76" s="26">
        <f t="shared" si="20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19"/>
        <v>0.12942769875381421</v>
      </c>
      <c r="E77" s="26">
        <f t="shared" si="20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19"/>
        <v>0.14490121172371109</v>
      </c>
      <c r="E78" s="26">
        <f t="shared" si="20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19"/>
        <v>0.14723297023505127</v>
      </c>
      <c r="E79" s="26">
        <f t="shared" si="20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19"/>
        <v>0.16301911747381415</v>
      </c>
      <c r="E80" s="26">
        <f t="shared" si="20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19"/>
        <v>0.16501776762639148</v>
      </c>
      <c r="E81" s="26">
        <f t="shared" si="20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19"/>
        <v>3.5721047587628802E-3</v>
      </c>
      <c r="E82" s="26">
        <f t="shared" si="20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19"/>
        <v>2.0731286985566973E-3</v>
      </c>
      <c r="E83" s="26">
        <f t="shared" si="20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19"/>
        <v>0.18987365938804088</v>
      </c>
      <c r="E84" s="26">
        <f t="shared" si="20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19"/>
        <v>0.19137265855670069</v>
      </c>
      <c r="E85" s="26">
        <f t="shared" si="20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19"/>
        <v>3.5721047587628802E-3</v>
      </c>
      <c r="E86" s="26">
        <f t="shared" si="20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19"/>
        <v>2.0731286985566973E-3</v>
      </c>
      <c r="E87" s="26">
        <f t="shared" si="20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19"/>
        <v>0.18987365938804088</v>
      </c>
      <c r="E88" s="26">
        <f t="shared" si="20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19"/>
        <v>0.19137265855670069</v>
      </c>
      <c r="E89" s="26">
        <f t="shared" si="20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19"/>
        <v>6.7837846557525658E-2</v>
      </c>
      <c r="E90" s="26">
        <f t="shared" si="20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19"/>
        <v>6.933682261773183E-2</v>
      </c>
      <c r="E91" s="26">
        <f t="shared" si="20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19"/>
        <v>0.11846370807175237</v>
      </c>
      <c r="E92" s="26">
        <f t="shared" si="20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19"/>
        <v>0.11996270724041215</v>
      </c>
      <c r="E93" s="26">
        <f t="shared" si="20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19"/>
        <v>6.7837846557525658E-2</v>
      </c>
      <c r="E94" s="26">
        <f t="shared" si="20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19"/>
        <v>6.933682261773183E-2</v>
      </c>
      <c r="E95" s="26">
        <f t="shared" si="20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19"/>
        <v>0.11846370807175237</v>
      </c>
      <c r="E96" s="26">
        <f t="shared" si="20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19"/>
        <v>0.11996270724041215</v>
      </c>
      <c r="E97" s="26">
        <f t="shared" si="20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19"/>
        <v>5.1739457893608162E-2</v>
      </c>
      <c r="E98" s="26">
        <f t="shared" si="20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19"/>
        <v>5.3738108046185479E-2</v>
      </c>
      <c r="E99" s="26">
        <f t="shared" si="20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19"/>
        <v>0.24518522204041196</v>
      </c>
      <c r="E100" s="26">
        <f t="shared" si="20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19"/>
        <v>0.24718387219298923</v>
      </c>
      <c r="E101" s="26">
        <f t="shared" si="20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19"/>
        <v>5.1739457893608162E-2</v>
      </c>
      <c r="E102" s="26">
        <f t="shared" si="20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19"/>
        <v>5.3738108046185479E-2</v>
      </c>
      <c r="E103" s="26">
        <f t="shared" si="20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19"/>
        <v>0.24518522204041196</v>
      </c>
      <c r="E104" s="26">
        <f t="shared" si="20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19"/>
        <v>0.24718387219298923</v>
      </c>
      <c r="E105" s="26">
        <f t="shared" si="20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19"/>
        <v>0.1231494092098967</v>
      </c>
      <c r="E106" s="26">
        <f t="shared" si="20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19"/>
        <v>0.12514805936247403</v>
      </c>
      <c r="E107" s="26">
        <f t="shared" si="20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19"/>
        <v>0.17377527072412338</v>
      </c>
      <c r="E108" s="26">
        <f t="shared" si="20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19"/>
        <v>0.17577392087670071</v>
      </c>
      <c r="E109" s="26">
        <f t="shared" si="20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19"/>
        <v>0.1231494092098967</v>
      </c>
      <c r="E110" s="26">
        <f t="shared" si="20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19"/>
        <v>0.12514805936247403</v>
      </c>
      <c r="E111" s="26">
        <f t="shared" si="20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19"/>
        <v>0.17377527072412338</v>
      </c>
      <c r="E112" s="26">
        <f t="shared" si="20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19"/>
        <v>0.17577392087670071</v>
      </c>
      <c r="E113" s="26">
        <f t="shared" si="20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19"/>
        <v>3.5721047587628802E-3</v>
      </c>
      <c r="E114" s="26">
        <f t="shared" si="20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19"/>
        <v>2.0731286985566973E-3</v>
      </c>
      <c r="E115" s="26">
        <f t="shared" si="20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19"/>
        <v>0.24518522204041196</v>
      </c>
      <c r="E116" s="26">
        <f t="shared" si="20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19"/>
        <v>0.24718387219298923</v>
      </c>
      <c r="E117" s="26">
        <f t="shared" si="20"/>
        <v>1.9993062420746055E-2</v>
      </c>
    </row>
    <row r="119" spans="2:5" x14ac:dyDescent="0.3">
      <c r="B119" s="18" t="s">
        <v>173</v>
      </c>
    </row>
    <row r="120" spans="2:5" x14ac:dyDescent="0.3">
      <c r="B120" s="87" t="str">
        <f>$P$6</f>
        <v>EJE 11.B-E | PIER 8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B122*1000/(10.1971621297793*$F$6*$S$6)</f>
        <v>7.9225660921383514E-2</v>
      </c>
      <c r="E122" s="26">
        <f>C122*1000*100/($H$6*10.1971621297793*$F$6*$S$6)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71" si="21">B123*1000/(10.1971621297793*$F$6*$S$6)</f>
        <v>8.088785725786149E-2</v>
      </c>
      <c r="E123" s="26">
        <f t="shared" ref="E123:E171" si="22">C123*1000*100/($H$6*10.1971621297793*$F$6*$S$6)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21"/>
        <v>1.7797281115723242E-2</v>
      </c>
      <c r="E124" s="26">
        <f t="shared" si="22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21"/>
        <v>1.7797281115723242E-2</v>
      </c>
      <c r="E125" s="26">
        <f t="shared" si="22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21"/>
        <v>4.3736654545282944E-2</v>
      </c>
      <c r="E126" s="26">
        <f t="shared" si="22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21"/>
        <v>4.3736654545282944E-2</v>
      </c>
      <c r="E127" s="26">
        <f t="shared" si="22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21"/>
        <v>2.2028414445911911E-2</v>
      </c>
      <c r="E128" s="26">
        <f t="shared" si="22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21"/>
        <v>2.2028414445911911E-2</v>
      </c>
      <c r="E129" s="26">
        <f t="shared" si="22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21"/>
        <v>9.7022924415094164E-2</v>
      </c>
      <c r="E130" s="26">
        <f t="shared" si="22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21"/>
        <v>9.8685120751572153E-2</v>
      </c>
      <c r="E131" s="26">
        <f t="shared" si="22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21"/>
        <v>0.11091592528993692</v>
      </c>
      <c r="E132" s="26">
        <f t="shared" si="22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21"/>
        <v>0.11324300016100609</v>
      </c>
      <c r="E133" s="26">
        <f t="shared" si="22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21"/>
        <v>0.12354643231760985</v>
      </c>
      <c r="E134" s="26">
        <f t="shared" si="22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21"/>
        <v>0.12554106792138342</v>
      </c>
      <c r="E135" s="26">
        <f t="shared" si="22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21"/>
        <v>1.0071773179245265E-2</v>
      </c>
      <c r="E136" s="26">
        <f t="shared" si="22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21"/>
        <v>1.1567741071069162E-2</v>
      </c>
      <c r="E137" s="26">
        <f t="shared" si="22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21"/>
        <v>0.13253441647924505</v>
      </c>
      <c r="E138" s="26">
        <f t="shared" si="22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21"/>
        <v>0.13403038437106896</v>
      </c>
      <c r="E139" s="26">
        <f t="shared" si="22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21"/>
        <v>1.0071773179245265E-2</v>
      </c>
      <c r="E140" s="26">
        <f t="shared" si="22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21"/>
        <v>1.1567741071069162E-2</v>
      </c>
      <c r="E141" s="26">
        <f t="shared" si="22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21"/>
        <v>0.13253441647924505</v>
      </c>
      <c r="E142" s="26">
        <f t="shared" si="22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21"/>
        <v>0.13403038437106896</v>
      </c>
      <c r="E143" s="26">
        <f t="shared" si="22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21"/>
        <v>4.0463295220754647E-2</v>
      </c>
      <c r="E144" s="26">
        <f t="shared" si="22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21"/>
        <v>4.1959280734591126E-2</v>
      </c>
      <c r="E145" s="26">
        <f t="shared" si="22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21"/>
        <v>0.10214287681572308</v>
      </c>
      <c r="E146" s="26">
        <f t="shared" si="22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21"/>
        <v>0.10363886232955956</v>
      </c>
      <c r="E147" s="26">
        <f t="shared" si="22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21"/>
        <v>4.0463295220754647E-2</v>
      </c>
      <c r="E148" s="26">
        <f t="shared" si="22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21"/>
        <v>4.1959280734591126E-2</v>
      </c>
      <c r="E149" s="26">
        <f t="shared" si="22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21"/>
        <v>0.10214287681572308</v>
      </c>
      <c r="E150" s="26">
        <f t="shared" si="22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21"/>
        <v>0.10363886232955956</v>
      </c>
      <c r="E151" s="26">
        <f t="shared" si="22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21"/>
        <v>5.1636743760377267E-2</v>
      </c>
      <c r="E152" s="26">
        <f t="shared" si="22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21"/>
        <v>5.3631379364150848E-2</v>
      </c>
      <c r="E153" s="26">
        <f t="shared" si="22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21"/>
        <v>0.17409938706037706</v>
      </c>
      <c r="E154" s="26">
        <f t="shared" si="22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21"/>
        <v>0.17609402266415064</v>
      </c>
      <c r="E155" s="26">
        <f t="shared" si="22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21"/>
        <v>5.1636743760377267E-2</v>
      </c>
      <c r="E156" s="26">
        <f t="shared" si="22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21"/>
        <v>5.3631379364150848E-2</v>
      </c>
      <c r="E157" s="26">
        <f t="shared" si="22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21"/>
        <v>0.17409938706037706</v>
      </c>
      <c r="E158" s="26">
        <f t="shared" si="22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21"/>
        <v>0.17609402266415064</v>
      </c>
      <c r="E159" s="26">
        <f t="shared" si="22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21"/>
        <v>8.2028265801886643E-2</v>
      </c>
      <c r="E160" s="26">
        <f t="shared" si="22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21"/>
        <v>8.4022901405660225E-2</v>
      </c>
      <c r="E161" s="26">
        <f t="shared" si="22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21"/>
        <v>0.1437078473968551</v>
      </c>
      <c r="E162" s="26">
        <f t="shared" si="22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21"/>
        <v>0.14570248300062869</v>
      </c>
      <c r="E163" s="26">
        <f t="shared" si="22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21"/>
        <v>8.2028265801886643E-2</v>
      </c>
      <c r="E164" s="26">
        <f t="shared" si="22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21"/>
        <v>8.4022901405660225E-2</v>
      </c>
      <c r="E165" s="26">
        <f t="shared" si="22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21"/>
        <v>0.1437078473968551</v>
      </c>
      <c r="E166" s="26">
        <f t="shared" si="22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21"/>
        <v>0.14570248300062869</v>
      </c>
      <c r="E167" s="26">
        <f t="shared" si="22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21"/>
        <v>1.0071773179245265E-2</v>
      </c>
      <c r="E168" s="26">
        <f t="shared" si="22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21"/>
        <v>1.1567741071069162E-2</v>
      </c>
      <c r="E169" s="26">
        <f t="shared" si="22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21"/>
        <v>0.17409938706037706</v>
      </c>
      <c r="E170" s="26">
        <f t="shared" si="22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21"/>
        <v>0.17609402266415064</v>
      </c>
      <c r="E171" s="26">
        <f t="shared" si="22"/>
        <v>1.4978912957062593E-2</v>
      </c>
    </row>
    <row r="173" spans="2:5" x14ac:dyDescent="0.3">
      <c r="B173" s="18" t="s">
        <v>173</v>
      </c>
    </row>
    <row r="174" spans="2:5" x14ac:dyDescent="0.3">
      <c r="B174" s="87" t="str">
        <f>$P$7</f>
        <v>EJE 11.B-E | PIER 8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B176*1000/(10.1971621297793*$F$7*$S$7)</f>
        <v>7.2280828701152919E-2</v>
      </c>
      <c r="E176" s="26">
        <f>C176*1000*100/($H$7*10.1971621297793*$F$7*$S$7)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23">B177*1000/(10.1971621297793*$F$7*$S$7)</f>
        <v>7.4220057760377225E-2</v>
      </c>
      <c r="E177" s="26">
        <f t="shared" ref="E177:E224" si="24">C177*1000*100/($H$7*10.1971621297793*$F$7*$S$7)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23"/>
        <v>1.6305539569916119E-2</v>
      </c>
      <c r="E178" s="26">
        <f t="shared" si="24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23"/>
        <v>1.6305539569916119E-2</v>
      </c>
      <c r="E179" s="26">
        <f t="shared" si="24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23"/>
        <v>4.2345649234381486E-2</v>
      </c>
      <c r="E180" s="26">
        <f t="shared" si="24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23"/>
        <v>4.2345649234381486E-2</v>
      </c>
      <c r="E181" s="26">
        <f t="shared" si="24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23"/>
        <v>1.8440634361949655E-2</v>
      </c>
      <c r="E182" s="26">
        <f t="shared" si="24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23"/>
        <v>1.8440634361949655E-2</v>
      </c>
      <c r="E183" s="26">
        <f t="shared" si="24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23"/>
        <v>8.8586368271069041E-2</v>
      </c>
      <c r="E184" s="26">
        <f t="shared" si="24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23"/>
        <v>9.0525597330293348E-2</v>
      </c>
      <c r="E185" s="26">
        <f t="shared" si="24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23"/>
        <v>0.10119315606981115</v>
      </c>
      <c r="E186" s="26">
        <f t="shared" si="24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23"/>
        <v>0.10390807675272519</v>
      </c>
      <c r="E187" s="26">
        <f t="shared" si="24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23"/>
        <v>0.11282587831226397</v>
      </c>
      <c r="E188" s="26">
        <f t="shared" si="24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23"/>
        <v>0.11515295318333313</v>
      </c>
      <c r="E189" s="26">
        <f t="shared" si="24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23"/>
        <v>5.7688389588050216E-3</v>
      </c>
      <c r="E190" s="26">
        <f t="shared" si="24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23"/>
        <v>7.5141348325995696E-3</v>
      </c>
      <c r="E191" s="26">
        <f t="shared" si="24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23"/>
        <v>0.12433666503867905</v>
      </c>
      <c r="E192" s="26">
        <f t="shared" si="24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23"/>
        <v>0.12608196091247359</v>
      </c>
      <c r="E193" s="26">
        <f t="shared" si="24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23"/>
        <v>5.7688389588050216E-3</v>
      </c>
      <c r="E194" s="26">
        <f t="shared" si="24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23"/>
        <v>7.5141348325995696E-3</v>
      </c>
      <c r="E195" s="26">
        <f t="shared" si="24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23"/>
        <v>0.12433666503867905</v>
      </c>
      <c r="E196" s="26">
        <f t="shared" si="24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23"/>
        <v>0.12608196091247359</v>
      </c>
      <c r="E197" s="26">
        <f t="shared" si="24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23"/>
        <v>3.923585155660371E-2</v>
      </c>
      <c r="E198" s="26">
        <f t="shared" si="24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23"/>
        <v>4.0981147430398254E-2</v>
      </c>
      <c r="E199" s="26">
        <f t="shared" si="24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23"/>
        <v>9.0869652440880341E-2</v>
      </c>
      <c r="E200" s="26">
        <f t="shared" si="24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23"/>
        <v>9.26149483146749E-2</v>
      </c>
      <c r="E201" s="26">
        <f t="shared" si="24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23"/>
        <v>3.923585155660371E-2</v>
      </c>
      <c r="E202" s="26">
        <f t="shared" si="24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23"/>
        <v>4.0981147430398254E-2</v>
      </c>
      <c r="E203" s="26">
        <f t="shared" si="24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23"/>
        <v>9.0869652440880341E-2</v>
      </c>
      <c r="E204" s="26">
        <f t="shared" si="24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23"/>
        <v>9.26149483146749E-2</v>
      </c>
      <c r="E205" s="26">
        <f t="shared" si="24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23"/>
        <v>4.3758629194968479E-2</v>
      </c>
      <c r="E206" s="26">
        <f t="shared" si="24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23"/>
        <v>4.608570406603766E-2</v>
      </c>
      <c r="E207" s="26">
        <f t="shared" si="24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23"/>
        <v>0.16232645527484249</v>
      </c>
      <c r="E208" s="26">
        <f t="shared" si="24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23"/>
        <v>0.16465353014591166</v>
      </c>
      <c r="E209" s="26">
        <f t="shared" si="24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23"/>
        <v>4.3758629194968479E-2</v>
      </c>
      <c r="E210" s="26">
        <f t="shared" si="24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23"/>
        <v>4.608570406603766E-2</v>
      </c>
      <c r="E211" s="26">
        <f t="shared" si="24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23"/>
        <v>0.16232645527484249</v>
      </c>
      <c r="E212" s="26">
        <f t="shared" si="24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23"/>
        <v>0.16465353014591166</v>
      </c>
      <c r="E213" s="26">
        <f t="shared" si="24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23"/>
        <v>7.7225641792767155E-2</v>
      </c>
      <c r="E214" s="26">
        <f t="shared" si="24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23"/>
        <v>7.9552716663836356E-2</v>
      </c>
      <c r="E215" s="26">
        <f t="shared" si="24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23"/>
        <v>0.1288594426770438</v>
      </c>
      <c r="E216" s="26">
        <f t="shared" si="24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23"/>
        <v>0.131186517548113</v>
      </c>
      <c r="E217" s="26">
        <f t="shared" si="24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23"/>
        <v>7.7225641792767155E-2</v>
      </c>
      <c r="E218" s="26">
        <f t="shared" si="24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23"/>
        <v>7.9552716663836356E-2</v>
      </c>
      <c r="E219" s="26">
        <f t="shared" si="24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23"/>
        <v>0.1288594426770438</v>
      </c>
      <c r="E220" s="26">
        <f t="shared" si="24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23"/>
        <v>0.131186517548113</v>
      </c>
      <c r="E221" s="26">
        <f t="shared" si="24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23"/>
        <v>5.7688389588050216E-3</v>
      </c>
      <c r="E222" s="26">
        <f t="shared" si="24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23"/>
        <v>7.5141348325995696E-3</v>
      </c>
      <c r="E223" s="26">
        <f t="shared" si="24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23"/>
        <v>0.16232645527484249</v>
      </c>
      <c r="E224" s="26">
        <f t="shared" si="24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 t="shared" ref="D225" si="25">B225*1000/(10.1971621297793*$F$7*$S$7)</f>
        <v>0.16465353014591166</v>
      </c>
      <c r="E225" s="26">
        <f t="shared" ref="E225" si="26">C225*1000*100/($H$7*10.1971621297793*$F$7*$S$7)</f>
        <v>1.4471616499198977E-2</v>
      </c>
    </row>
    <row r="227" spans="2:5" x14ac:dyDescent="0.3">
      <c r="B227" s="18" t="s">
        <v>173</v>
      </c>
    </row>
    <row r="228" spans="2:5" x14ac:dyDescent="0.3">
      <c r="B228" s="87" t="str">
        <f>$P$8</f>
        <v>EJE 11.B-E | PIER 8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B230*1000/(10.1971621297793*$F$8*$S$8)</f>
        <v>7.1155263765723148E-2</v>
      </c>
      <c r="E230" s="26">
        <f>C230*1000*100/($H$8*10.1971621297793*$F$8*$S$8)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79" si="27">B231*1000/(10.1971621297793*$F$8*$S$8)</f>
        <v>7.4064107354559622E-2</v>
      </c>
      <c r="E231" s="26">
        <f t="shared" ref="E231:E279" si="28">C231*1000*100/($H$8*10.1971621297793*$F$8*$S$8)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27"/>
        <v>1.648465484551884E-2</v>
      </c>
      <c r="E232" s="26">
        <f t="shared" si="28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27"/>
        <v>1.648465484551884E-2</v>
      </c>
      <c r="E233" s="26">
        <f t="shared" si="28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27"/>
        <v>4.1336725868710622E-2</v>
      </c>
      <c r="E234" s="26">
        <f t="shared" si="28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27"/>
        <v>4.1336725868710622E-2</v>
      </c>
      <c r="E235" s="26">
        <f t="shared" si="28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27"/>
        <v>1.6578442500589593E-2</v>
      </c>
      <c r="E236" s="26">
        <f t="shared" si="28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27"/>
        <v>1.6578442500589593E-2</v>
      </c>
      <c r="E237" s="26">
        <f t="shared" si="28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27"/>
        <v>8.7639918611241985E-2</v>
      </c>
      <c r="E238" s="26">
        <f t="shared" si="28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27"/>
        <v>9.0548762200078459E-2</v>
      </c>
      <c r="E239" s="26">
        <f t="shared" si="28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27"/>
        <v>9.961736927201241E-2</v>
      </c>
      <c r="E240" s="26">
        <f t="shared" si="28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27"/>
        <v>0.10368975029638346</v>
      </c>
      <c r="E241" s="26">
        <f t="shared" si="28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27"/>
        <v>0.1117617334331759</v>
      </c>
      <c r="E242" s="26">
        <f t="shared" si="28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27"/>
        <v>0.11525234573977967</v>
      </c>
      <c r="E243" s="26">
        <f t="shared" si="28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27"/>
        <v>6.1683211729559647E-3</v>
      </c>
      <c r="E244" s="26">
        <f t="shared" si="28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27"/>
        <v>8.7862804029087901E-3</v>
      </c>
      <c r="E245" s="26">
        <f t="shared" si="28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27"/>
        <v>0.1219111536053457</v>
      </c>
      <c r="E246" s="26">
        <f t="shared" si="28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27"/>
        <v>0.12452911283529854</v>
      </c>
      <c r="E247" s="26">
        <f t="shared" si="28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27"/>
        <v>6.1683211729559647E-3</v>
      </c>
      <c r="E248" s="26">
        <f t="shared" si="28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27"/>
        <v>8.7862804029087901E-3</v>
      </c>
      <c r="E249" s="26">
        <f t="shared" si="28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27"/>
        <v>0.1219111536053457</v>
      </c>
      <c r="E250" s="26">
        <f t="shared" si="28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27"/>
        <v>0.12452911283529854</v>
      </c>
      <c r="E251" s="26">
        <f t="shared" si="28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27"/>
        <v>4.0829933307586407E-2</v>
      </c>
      <c r="E252" s="26">
        <f t="shared" si="28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27"/>
        <v>4.344789253753923E-2</v>
      </c>
      <c r="E253" s="26">
        <f t="shared" si="28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27"/>
        <v>8.7249541470715258E-2</v>
      </c>
      <c r="E254" s="26">
        <f t="shared" si="28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27"/>
        <v>8.9867500700668082E-2</v>
      </c>
      <c r="E255" s="26">
        <f t="shared" si="28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27"/>
        <v>4.0829933307586407E-2</v>
      </c>
      <c r="E256" s="26">
        <f t="shared" si="28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27"/>
        <v>4.344789253753923E-2</v>
      </c>
      <c r="E257" s="26">
        <f t="shared" si="28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27"/>
        <v>8.7249541470715258E-2</v>
      </c>
      <c r="E258" s="26">
        <f t="shared" si="28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27"/>
        <v>8.9867500700668082E-2</v>
      </c>
      <c r="E259" s="26">
        <f t="shared" si="28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27"/>
        <v>4.3999555148191753E-2</v>
      </c>
      <c r="E260" s="26">
        <f t="shared" si="28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27"/>
        <v>4.7490167454795514E-2</v>
      </c>
      <c r="E261" s="26">
        <f t="shared" si="28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27"/>
        <v>0.15974238758058149</v>
      </c>
      <c r="E262" s="26">
        <f t="shared" si="28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27"/>
        <v>0.16323299988718526</v>
      </c>
      <c r="E263" s="26">
        <f t="shared" si="28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27"/>
        <v>4.3999555148191753E-2</v>
      </c>
      <c r="E264" s="26">
        <f t="shared" si="28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27"/>
        <v>4.7490167454795514E-2</v>
      </c>
      <c r="E265" s="26">
        <f t="shared" si="28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27"/>
        <v>0.15974238758058149</v>
      </c>
      <c r="E266" s="26">
        <f t="shared" si="28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27"/>
        <v>0.16323299988718526</v>
      </c>
      <c r="E267" s="26">
        <f t="shared" si="28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27"/>
        <v>7.8661167282822186E-2</v>
      </c>
      <c r="E268" s="26">
        <f t="shared" si="28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27"/>
        <v>8.2151779589425961E-2</v>
      </c>
      <c r="E269" s="26">
        <f t="shared" si="28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27"/>
        <v>0.12508077544595106</v>
      </c>
      <c r="E270" s="26">
        <f t="shared" si="28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27"/>
        <v>0.12857138775255481</v>
      </c>
      <c r="E271" s="26">
        <f t="shared" si="28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27"/>
        <v>7.8661167282822186E-2</v>
      </c>
      <c r="E272" s="26">
        <f t="shared" si="28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27"/>
        <v>8.2151779589425961E-2</v>
      </c>
      <c r="E273" s="26">
        <f t="shared" si="28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27"/>
        <v>0.12508077544595106</v>
      </c>
      <c r="E274" s="26">
        <f t="shared" si="28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27"/>
        <v>0.12857138775255481</v>
      </c>
      <c r="E275" s="26">
        <f t="shared" si="28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27"/>
        <v>6.1683211729559647E-3</v>
      </c>
      <c r="E276" s="26">
        <f t="shared" si="28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27"/>
        <v>8.7862804029087901E-3</v>
      </c>
      <c r="E277" s="26">
        <f t="shared" si="28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27"/>
        <v>0.15974238758058149</v>
      </c>
      <c r="E278" s="26">
        <f t="shared" si="28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27"/>
        <v>0.16323299988718526</v>
      </c>
      <c r="E279" s="26">
        <f t="shared" si="28"/>
        <v>1.7300683595418712E-2</v>
      </c>
    </row>
    <row r="281" spans="2:5" x14ac:dyDescent="0.3">
      <c r="B281" s="18" t="s">
        <v>173</v>
      </c>
    </row>
    <row r="282" spans="2:5" x14ac:dyDescent="0.3">
      <c r="B282" s="87" t="str">
        <f>$P$9</f>
        <v>EJE 11.B-E | PIER 8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B284*1000/(10.1971621297793*$F$9*$S$9)</f>
        <v>3.9433603579009362E-3</v>
      </c>
      <c r="E284" s="26">
        <f>C284*1000*100/($H$9*10.1971621297793*$F$9*$S$9)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33" si="29">B285*1000/(10.1971621297793*$F$9*$S$9)</f>
        <v>6.8522039467374101E-3</v>
      </c>
      <c r="E285" s="26">
        <f t="shared" ref="E285:E333" si="30">C285*1000*100/($H$9*10.1971621297793*$F$9*$S$9)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29"/>
        <v>8.3934747287735712E-4</v>
      </c>
      <c r="E286" s="26">
        <f t="shared" si="30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29"/>
        <v>8.3934747287735712E-4</v>
      </c>
      <c r="E287" s="26">
        <f t="shared" si="30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29"/>
        <v>1.9286797148191791E-3</v>
      </c>
      <c r="E288" s="26">
        <f t="shared" si="30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29"/>
        <v>1.9286797148191791E-3</v>
      </c>
      <c r="E289" s="26">
        <f t="shared" si="30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29"/>
        <v>6.0270036458333234E-4</v>
      </c>
      <c r="E290" s="26">
        <f t="shared" si="30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29"/>
        <v>6.0270036458333234E-4</v>
      </c>
      <c r="E291" s="26">
        <f t="shared" si="30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29"/>
        <v>4.782707830778294E-3</v>
      </c>
      <c r="E292" s="26">
        <f t="shared" si="30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29"/>
        <v>7.6915514196147661E-3</v>
      </c>
      <c r="E293" s="26">
        <f t="shared" si="30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29"/>
        <v>5.5207122106918144E-3</v>
      </c>
      <c r="E294" s="26">
        <f t="shared" si="30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29"/>
        <v>9.5930932350628776E-3</v>
      </c>
      <c r="E295" s="26">
        <f t="shared" si="30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29"/>
        <v>6.0749575475628828E-3</v>
      </c>
      <c r="E296" s="26">
        <f t="shared" si="30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29"/>
        <v>9.5655698541666501E-3</v>
      </c>
      <c r="E297" s="26">
        <f t="shared" si="30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29"/>
        <v>8.4890741470125639E-4</v>
      </c>
      <c r="E298" s="26">
        <f t="shared" si="30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29"/>
        <v>3.4668666446540822E-3</v>
      </c>
      <c r="E299" s="26">
        <f t="shared" si="30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29"/>
        <v>6.2491566487814362E-3</v>
      </c>
      <c r="E300" s="26">
        <f t="shared" si="30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29"/>
        <v>8.8671158787342625E-3</v>
      </c>
      <c r="E301" s="26">
        <f t="shared" si="30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29"/>
        <v>8.4890741470125639E-4</v>
      </c>
      <c r="E302" s="26">
        <f t="shared" si="30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29"/>
        <v>3.4668666446540822E-3</v>
      </c>
      <c r="E303" s="26">
        <f t="shared" si="30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29"/>
        <v>6.2491566487814362E-3</v>
      </c>
      <c r="E304" s="26">
        <f t="shared" si="30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29"/>
        <v>8.8671158787342625E-3</v>
      </c>
      <c r="E305" s="26">
        <f t="shared" si="30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29"/>
        <v>2.7052707954009388E-3</v>
      </c>
      <c r="E306" s="26">
        <f t="shared" si="30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29"/>
        <v>5.3232300253537651E-3</v>
      </c>
      <c r="E307" s="26">
        <f t="shared" si="30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29"/>
        <v>4.3927932680817537E-3</v>
      </c>
      <c r="E308" s="26">
        <f t="shared" si="30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29"/>
        <v>7.0107524980345792E-3</v>
      </c>
      <c r="E309" s="26">
        <f t="shared" si="30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29"/>
        <v>2.7052707954009388E-3</v>
      </c>
      <c r="E310" s="26">
        <f t="shared" si="30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29"/>
        <v>5.3232300253537651E-3</v>
      </c>
      <c r="E311" s="26">
        <f t="shared" si="30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29"/>
        <v>4.3927932680817537E-3</v>
      </c>
      <c r="E312" s="26">
        <f t="shared" si="30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29"/>
        <v>7.0107524980345792E-3</v>
      </c>
      <c r="E313" s="26">
        <f t="shared" si="30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29"/>
        <v>2.8712591401336431E-3</v>
      </c>
      <c r="E314" s="26">
        <f t="shared" si="30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29"/>
        <v>6.3618714467374091E-3</v>
      </c>
      <c r="E315" s="26">
        <f t="shared" si="30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29"/>
        <v>8.2715083742138217E-3</v>
      </c>
      <c r="E316" s="26">
        <f t="shared" si="30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29"/>
        <v>1.1762120680817589E-2</v>
      </c>
      <c r="E317" s="26">
        <f t="shared" si="30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29"/>
        <v>2.8712591401336431E-3</v>
      </c>
      <c r="E318" s="26">
        <f t="shared" si="30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29"/>
        <v>6.3618714467374091E-3</v>
      </c>
      <c r="E319" s="26">
        <f t="shared" si="30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29"/>
        <v>8.2715083742138217E-3</v>
      </c>
      <c r="E320" s="26">
        <f t="shared" si="30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29"/>
        <v>1.1762120680817589E-2</v>
      </c>
      <c r="E321" s="26">
        <f t="shared" si="30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29"/>
        <v>4.7276225208333252E-3</v>
      </c>
      <c r="E322" s="26">
        <f t="shared" si="30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29"/>
        <v>8.2182348274370941E-3</v>
      </c>
      <c r="E323" s="26">
        <f t="shared" si="30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29"/>
        <v>6.415144993514141E-3</v>
      </c>
      <c r="E324" s="26">
        <f t="shared" si="30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29"/>
        <v>9.9057573001179074E-3</v>
      </c>
      <c r="E325" s="26">
        <f t="shared" si="30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29"/>
        <v>4.7276225208333252E-3</v>
      </c>
      <c r="E326" s="26">
        <f t="shared" si="30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29"/>
        <v>8.2182348274370941E-3</v>
      </c>
      <c r="E327" s="26">
        <f t="shared" si="30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29"/>
        <v>6.415144993514141E-3</v>
      </c>
      <c r="E328" s="26">
        <f t="shared" si="30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29"/>
        <v>9.9057573001179074E-3</v>
      </c>
      <c r="E329" s="26">
        <f t="shared" si="30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29"/>
        <v>8.4890741470125639E-4</v>
      </c>
      <c r="E330" s="26">
        <f t="shared" si="30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29"/>
        <v>3.4668666446540822E-3</v>
      </c>
      <c r="E331" s="26">
        <f t="shared" si="30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29"/>
        <v>8.2715083742138217E-3</v>
      </c>
      <c r="E332" s="26">
        <f t="shared" si="30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29"/>
        <v>1.1762120680817589E-2</v>
      </c>
      <c r="E333" s="26">
        <f t="shared" si="30"/>
        <v>2.4048834683779276E-3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124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168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AT333"/>
  <sheetViews>
    <sheetView showGridLines="0" zoomScale="85" zoomScaleNormal="85" workbookViewId="0">
      <selection activeCell="W8" sqref="W8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6.77734375" style="26" bestFit="1" customWidth="1"/>
    <col min="17" max="17" width="14" style="26" bestFit="1" customWidth="1"/>
    <col min="18" max="18" width="7.5546875" style="26" bestFit="1" customWidth="1"/>
    <col min="19" max="19" width="6" style="26" bestFit="1" customWidth="1"/>
    <col min="20" max="20" width="6.6640625" style="26" bestFit="1" customWidth="1"/>
    <col min="21" max="21" width="9.88671875" style="26" bestFit="1" customWidth="1"/>
    <col min="22" max="22" width="7.44140625" style="26" bestFit="1" customWidth="1"/>
    <col min="23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77734375" style="26" bestFit="1" customWidth="1"/>
    <col min="31" max="31" width="4.5546875" style="26" bestFit="1" customWidth="1"/>
    <col min="32" max="32" width="5.109375" style="26" bestFit="1" customWidth="1"/>
    <col min="33" max="33" width="7.77734375" style="26" bestFit="1" customWidth="1"/>
    <col min="34" max="34" width="4.5546875" style="26" bestFit="1" customWidth="1"/>
    <col min="35" max="35" width="5.109375" style="26" bestFit="1" customWidth="1"/>
    <col min="36" max="36" width="7.77734375" style="26" bestFit="1" customWidth="1"/>
    <col min="37" max="37" width="4.5546875" style="26" bestFit="1" customWidth="1"/>
    <col min="38" max="38" width="5.109375" style="26" bestFit="1" customWidth="1"/>
    <col min="39" max="39" width="7.77734375" style="26" bestFit="1" customWidth="1"/>
    <col min="40" max="40" width="4.5546875" style="26" bestFit="1" customWidth="1"/>
    <col min="41" max="41" width="5.109375" style="26" bestFit="1" customWidth="1"/>
    <col min="42" max="42" width="7.777343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151</v>
      </c>
      <c r="C1" s="45" t="s">
        <v>91</v>
      </c>
    </row>
    <row r="2" spans="2:46" x14ac:dyDescent="0.3">
      <c r="K2" s="100" t="s">
        <v>139</v>
      </c>
      <c r="L2" s="100"/>
      <c r="M2" s="100"/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  <c r="S4" s="26">
        <f>G4*H4</f>
        <v>12225</v>
      </c>
      <c r="T4" s="89">
        <f>'PLANILLAS EJE 13'!C33</f>
        <v>2.5132741228718349E-3</v>
      </c>
      <c r="U4" s="89">
        <v>0.01</v>
      </c>
      <c r="V4" s="26">
        <f>0.1*H4</f>
        <v>48.900000000000006</v>
      </c>
      <c r="W4" s="26">
        <f>U4*G4*V4/2</f>
        <v>6.1125000000000007</v>
      </c>
      <c r="X4" s="26" t="str">
        <f>"$\phi$"&amp;VLOOKUP(AL4,TABLAS!$O$4:$P$13,2)</f>
        <v>$\phi$28</v>
      </c>
      <c r="Z4" s="51">
        <f>VLOOKUP(W4,TABLAS!$O$4:$P$13,1)</f>
        <v>4.91</v>
      </c>
      <c r="AA4" s="26">
        <f>Z4-W4</f>
        <v>-1.2025000000000006</v>
      </c>
      <c r="AB4" s="26">
        <f>W4-AA4</f>
        <v>7.3150000000000013</v>
      </c>
      <c r="AC4" s="51">
        <f>IF(AA4&lt;0,VLOOKUP(AB4,TABLAS!$O$4:$P$13,1),Z4)</f>
        <v>6.16</v>
      </c>
      <c r="AD4" s="26">
        <f>AC4-$W4</f>
        <v>4.7499999999999432E-2</v>
      </c>
      <c r="AE4" s="97">
        <f>IF(AD4&lt;0,IF(AD4=AA4,AB4-$AA$2*AD4,AC4-AD4),AB4-$AA$2*AD4/2)</f>
        <v>7.3150000000000013</v>
      </c>
      <c r="AF4" s="51">
        <f>IF(AD4&lt;0,VLOOKUP(AE4,TABLAS!$O$4:$P$13,1),AC4)</f>
        <v>6.16</v>
      </c>
      <c r="AG4" s="26">
        <f t="shared" ref="AG4:AG9" si="0">AF4-$W4</f>
        <v>4.7499999999999432E-2</v>
      </c>
      <c r="AH4" s="97">
        <f t="shared" ref="AH4:AH9" si="1">IF(AG4&lt;0,IF(AG4=AD4,AE4-$AA$2*AG4,AF4-AG4),AE4-$AA$2*AG4/2)</f>
        <v>7.3150000000000013</v>
      </c>
      <c r="AI4" s="51">
        <f>IF(AG4&lt;0,VLOOKUP(AH4,TABLAS!$O$4:$P$13,1),AF4)</f>
        <v>6.16</v>
      </c>
      <c r="AJ4" s="26">
        <f t="shared" ref="AJ4:AJ9" si="2">AI4-$W4</f>
        <v>4.7499999999999432E-2</v>
      </c>
      <c r="AK4" s="97">
        <f t="shared" ref="AK4:AK9" si="3">IF(AJ4&lt;0,IF(AJ4=AG4,AH4-$AA$2*AJ4,AI4-AJ4),AH4-$AA$2*AJ4/2)</f>
        <v>7.3150000000000013</v>
      </c>
      <c r="AL4" s="51">
        <f>IF(AJ4&lt;0,VLOOKUP(AK4,TABLAS!$O$4:$P$13,1),AI4)</f>
        <v>6.16</v>
      </c>
      <c r="AM4" s="26">
        <f t="shared" ref="AM4:AM9" si="4">AL4-$W4</f>
        <v>4.7499999999999432E-2</v>
      </c>
      <c r="AN4" s="97">
        <f t="shared" ref="AN4:AN9" si="5">IF(AM4&lt;0,IF(AM4=AJ4,AK4-$AA$2*AM4,AL4-AM4),AK4-$AA$2*AM4/2)</f>
        <v>7.3150000000000013</v>
      </c>
      <c r="AO4" s="51">
        <f>IF(AM4&lt;0,VLOOKUP(AN4,TABLAS!$O$4:$P$13,1),AL4)</f>
        <v>6.16</v>
      </c>
      <c r="AQ4" s="99">
        <v>22</v>
      </c>
      <c r="AR4" s="26">
        <f>VLOOKUP(AQ4,TABLAS!$R$4:$S$13,1,TRUE)</f>
        <v>22</v>
      </c>
      <c r="AS4" s="26">
        <f>VLOOKUP(AR4,TABLAS!$R$4:$S$13,2,TRUE)</f>
        <v>3.8</v>
      </c>
      <c r="AT4" s="26">
        <f>ROUNDUP(2*W4/AS4,0)</f>
        <v>4</v>
      </c>
    </row>
    <row r="5" spans="2:46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345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6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  <c r="S5" s="26">
        <f t="shared" ref="S5:S9" si="7">G5*H5</f>
        <v>8625</v>
      </c>
      <c r="T5" s="89">
        <f>'PLANILLAS EJE 13'!C79</f>
        <v>2.5132741228718349E-3</v>
      </c>
      <c r="U5" s="89">
        <v>0.01</v>
      </c>
      <c r="V5" s="26">
        <f t="shared" ref="V5:V9" si="8">0.1*H5</f>
        <v>34.5</v>
      </c>
      <c r="W5" s="26">
        <f t="shared" ref="W5:W9" si="9">U5*G5*V5/2</f>
        <v>4.3125</v>
      </c>
      <c r="X5" s="26" t="str">
        <f>"$\phi$"&amp;VLOOKUP(AL5,TABLAS!$O$4:$P$13,2)</f>
        <v>$\phi$22</v>
      </c>
      <c r="Z5" s="51">
        <f>VLOOKUP(W5,TABLAS!$O$4:$P$13,1)</f>
        <v>3.8</v>
      </c>
      <c r="AA5" s="26">
        <f t="shared" ref="AA5:AA9" si="10">Z5-W5</f>
        <v>-0.51250000000000018</v>
      </c>
      <c r="AB5" s="26">
        <f t="shared" ref="AB5:AB9" si="11">W5-AA5</f>
        <v>4.8250000000000002</v>
      </c>
      <c r="AC5" s="51">
        <f>IF(AA5&lt;0,VLOOKUP(AB5,TABLAS!$O$4:$P$13,1),Z5)</f>
        <v>3.8</v>
      </c>
      <c r="AD5" s="26">
        <f t="shared" ref="AD5:AD9" si="12">AC5-$W5</f>
        <v>-0.51250000000000018</v>
      </c>
      <c r="AE5" s="97">
        <f t="shared" ref="AE5:AE9" si="13">IF(AD5&lt;0,IF(AD5=AA5,AB5-$AA$2*AD5,AC5-AD5),AB5-$AA$2*AD5/2)</f>
        <v>4.8250000000000002</v>
      </c>
      <c r="AF5" s="51">
        <f>IF(AD5&lt;0,VLOOKUP(AE5,TABLAS!$O$4:$P$13,1),AC5)</f>
        <v>3.8</v>
      </c>
      <c r="AG5" s="26">
        <f t="shared" si="0"/>
        <v>-0.51250000000000018</v>
      </c>
      <c r="AH5" s="97">
        <f t="shared" si="1"/>
        <v>4.8250000000000002</v>
      </c>
      <c r="AI5" s="51">
        <f>IF(AG5&lt;0,VLOOKUP(AH5,TABLAS!$O$4:$P$13,1),AF5)</f>
        <v>3.8</v>
      </c>
      <c r="AJ5" s="26">
        <f t="shared" si="2"/>
        <v>-0.51250000000000018</v>
      </c>
      <c r="AK5" s="97">
        <f t="shared" si="3"/>
        <v>4.8250000000000002</v>
      </c>
      <c r="AL5" s="51">
        <f>IF(AJ5&lt;0,VLOOKUP(AK5,TABLAS!$O$4:$P$13,1),AI5)</f>
        <v>3.8</v>
      </c>
      <c r="AM5" s="26">
        <f t="shared" si="4"/>
        <v>-0.51250000000000018</v>
      </c>
      <c r="AN5" s="97">
        <f t="shared" si="5"/>
        <v>4.8250000000000002</v>
      </c>
      <c r="AO5" s="51">
        <f>IF(AM5&lt;0,VLOOKUP(AN5,TABLAS!$O$4:$P$13,1),AL5)</f>
        <v>3.8</v>
      </c>
      <c r="AQ5" s="99">
        <v>22</v>
      </c>
      <c r="AR5" s="26">
        <f>VLOOKUP(AQ5,TABLAS!$R$4:$S$13,1,TRUE)</f>
        <v>22</v>
      </c>
      <c r="AS5" s="26">
        <f>VLOOKUP(AR5,TABLAS!$R$4:$S$13,2,TRUE)</f>
        <v>3.8</v>
      </c>
      <c r="AT5" s="26">
        <f t="shared" ref="AT5:AT9" si="14">ROUNDUP(2*W5/AS5,0)</f>
        <v>3</v>
      </c>
    </row>
    <row r="6" spans="2:46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345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6"/>
        <v>EJE 13.B-E | PIER 11 | PISO 3</v>
      </c>
      <c r="Q6" s="24" t="str">
        <f>'PLANILLAS EJE 13'!F116</f>
        <v>[ÁREA MINIMA]</v>
      </c>
      <c r="R6" s="24" t="str">
        <f>'PLANILLAS EJE 13'!F117</f>
        <v>[OK]</v>
      </c>
      <c r="S6" s="26">
        <f t="shared" si="7"/>
        <v>8625</v>
      </c>
      <c r="T6" s="89">
        <f>'PLANILLAS EJE 13'!C125</f>
        <v>2.5132741228718349E-3</v>
      </c>
      <c r="U6" s="89">
        <v>0.01</v>
      </c>
      <c r="V6" s="26">
        <f t="shared" si="8"/>
        <v>34.5</v>
      </c>
      <c r="W6" s="26">
        <f t="shared" si="9"/>
        <v>4.3125</v>
      </c>
      <c r="X6" s="26" t="str">
        <f>"$\phi$"&amp;VLOOKUP(AL6,TABLAS!$O$4:$P$13,2)</f>
        <v>$\phi$22</v>
      </c>
      <c r="Z6" s="51">
        <f>VLOOKUP(W6,TABLAS!$O$4:$P$13,1)</f>
        <v>3.8</v>
      </c>
      <c r="AA6" s="26">
        <f t="shared" si="10"/>
        <v>-0.51250000000000018</v>
      </c>
      <c r="AB6" s="26">
        <f t="shared" si="11"/>
        <v>4.8250000000000002</v>
      </c>
      <c r="AC6" s="51">
        <f>IF(AA6&lt;0,VLOOKUP(AB6,TABLAS!$O$4:$P$13,1),Z6)</f>
        <v>3.8</v>
      </c>
      <c r="AD6" s="26">
        <f t="shared" si="12"/>
        <v>-0.51250000000000018</v>
      </c>
      <c r="AE6" s="97">
        <f t="shared" si="13"/>
        <v>4.8250000000000002</v>
      </c>
      <c r="AF6" s="51">
        <f>IF(AD6&lt;0,VLOOKUP(AE6,TABLAS!$O$4:$P$13,1),AC6)</f>
        <v>3.8</v>
      </c>
      <c r="AG6" s="26">
        <f t="shared" si="0"/>
        <v>-0.51250000000000018</v>
      </c>
      <c r="AH6" s="97">
        <f t="shared" si="1"/>
        <v>4.8250000000000002</v>
      </c>
      <c r="AI6" s="51">
        <f>IF(AG6&lt;0,VLOOKUP(AH6,TABLAS!$O$4:$P$13,1),AF6)</f>
        <v>3.8</v>
      </c>
      <c r="AJ6" s="26">
        <f t="shared" si="2"/>
        <v>-0.51250000000000018</v>
      </c>
      <c r="AK6" s="97">
        <f t="shared" si="3"/>
        <v>4.8250000000000002</v>
      </c>
      <c r="AL6" s="51">
        <f>IF(AJ6&lt;0,VLOOKUP(AK6,TABLAS!$O$4:$P$13,1),AI6)</f>
        <v>3.8</v>
      </c>
      <c r="AM6" s="26">
        <f t="shared" si="4"/>
        <v>-0.51250000000000018</v>
      </c>
      <c r="AN6" s="97">
        <f t="shared" si="5"/>
        <v>4.8250000000000002</v>
      </c>
      <c r="AO6" s="51">
        <f>IF(AM6&lt;0,VLOOKUP(AN6,TABLAS!$O$4:$P$13,1),AL6)</f>
        <v>3.8</v>
      </c>
      <c r="AQ6" s="99">
        <v>22</v>
      </c>
      <c r="AR6" s="26">
        <f>VLOOKUP(AQ6,TABLAS!$R$4:$S$13,1,TRUE)</f>
        <v>22</v>
      </c>
      <c r="AS6" s="26">
        <f>VLOOKUP(AR6,TABLAS!$R$4:$S$13,2,TRUE)</f>
        <v>3.8</v>
      </c>
      <c r="AT6" s="26">
        <f t="shared" si="14"/>
        <v>3</v>
      </c>
    </row>
    <row r="7" spans="2:46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345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6"/>
        <v>EJE 13.B-E | PIER 11 | PISO 8</v>
      </c>
      <c r="Q7" s="24" t="str">
        <f>'PLANILLAS EJE 13'!F162</f>
        <v>[ÁREA MINIMA]</v>
      </c>
      <c r="R7" s="24" t="str">
        <f>'PLANILLAS EJE 13'!F163</f>
        <v>[OK]</v>
      </c>
      <c r="S7" s="26">
        <f t="shared" si="7"/>
        <v>8625</v>
      </c>
      <c r="T7" s="89">
        <f>'PLANILLAS EJE 13'!C171</f>
        <v>2.5132741228718349E-3</v>
      </c>
      <c r="U7" s="89">
        <v>0.01</v>
      </c>
      <c r="V7" s="26">
        <f t="shared" si="8"/>
        <v>34.5</v>
      </c>
      <c r="W7" s="26">
        <f t="shared" si="9"/>
        <v>4.3125</v>
      </c>
      <c r="X7" s="26" t="str">
        <f>"$\phi$"&amp;VLOOKUP(AL7,TABLAS!$O$4:$P$13,2)</f>
        <v>$\phi$22</v>
      </c>
      <c r="Z7" s="51">
        <f>VLOOKUP(W7,TABLAS!$O$4:$P$13,1)</f>
        <v>3.8</v>
      </c>
      <c r="AA7" s="26">
        <f t="shared" si="10"/>
        <v>-0.51250000000000018</v>
      </c>
      <c r="AB7" s="26">
        <f t="shared" si="11"/>
        <v>4.8250000000000002</v>
      </c>
      <c r="AC7" s="51">
        <f>IF(AA7&lt;0,VLOOKUP(AB7,TABLAS!$O$4:$P$13,1),Z7)</f>
        <v>3.8</v>
      </c>
      <c r="AD7" s="26">
        <f t="shared" si="12"/>
        <v>-0.51250000000000018</v>
      </c>
      <c r="AE7" s="97">
        <f t="shared" si="13"/>
        <v>4.8250000000000002</v>
      </c>
      <c r="AF7" s="51">
        <f>IF(AD7&lt;0,VLOOKUP(AE7,TABLAS!$O$4:$P$13,1),AC7)</f>
        <v>3.8</v>
      </c>
      <c r="AG7" s="26">
        <f t="shared" si="0"/>
        <v>-0.51250000000000018</v>
      </c>
      <c r="AH7" s="97">
        <f t="shared" si="1"/>
        <v>4.8250000000000002</v>
      </c>
      <c r="AI7" s="51">
        <f>IF(AG7&lt;0,VLOOKUP(AH7,TABLAS!$O$4:$P$13,1),AF7)</f>
        <v>3.8</v>
      </c>
      <c r="AJ7" s="26">
        <f t="shared" si="2"/>
        <v>-0.51250000000000018</v>
      </c>
      <c r="AK7" s="97">
        <f t="shared" si="3"/>
        <v>4.8250000000000002</v>
      </c>
      <c r="AL7" s="51">
        <f>IF(AJ7&lt;0,VLOOKUP(AK7,TABLAS!$O$4:$P$13,1),AI7)</f>
        <v>3.8</v>
      </c>
      <c r="AM7" s="26">
        <f t="shared" si="4"/>
        <v>-0.51250000000000018</v>
      </c>
      <c r="AN7" s="97">
        <f t="shared" si="5"/>
        <v>4.8250000000000002</v>
      </c>
      <c r="AO7" s="51">
        <f>IF(AM7&lt;0,VLOOKUP(AN7,TABLAS!$O$4:$P$13,1),AL7)</f>
        <v>3.8</v>
      </c>
      <c r="AQ7" s="99">
        <v>22</v>
      </c>
      <c r="AR7" s="26">
        <f>VLOOKUP(AQ7,TABLAS!$R$4:$S$13,1,TRUE)</f>
        <v>22</v>
      </c>
      <c r="AS7" s="26">
        <f>VLOOKUP(AR7,TABLAS!$R$4:$S$13,2,TRUE)</f>
        <v>3.8</v>
      </c>
      <c r="AT7" s="26">
        <f t="shared" si="14"/>
        <v>3</v>
      </c>
    </row>
    <row r="8" spans="2:46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345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6"/>
        <v>EJE 13.B-E | PIER 11 | PISO 15</v>
      </c>
      <c r="Q8" s="24" t="str">
        <f>'PLANILLAS EJE 13'!F208</f>
        <v>[ÁREA MINIMA]</v>
      </c>
      <c r="R8" s="24" t="str">
        <f>'PLANILLAS EJE 13'!F209</f>
        <v>[OK]</v>
      </c>
      <c r="S8" s="26">
        <f t="shared" si="7"/>
        <v>6900</v>
      </c>
      <c r="T8" s="89">
        <f>'PLANILLAS EJE 13'!C217</f>
        <v>2.5132741228718349E-3</v>
      </c>
      <c r="U8" s="89">
        <v>0.01</v>
      </c>
      <c r="V8" s="26">
        <f t="shared" si="8"/>
        <v>34.5</v>
      </c>
      <c r="W8" s="26">
        <f t="shared" si="9"/>
        <v>3.45</v>
      </c>
      <c r="X8" s="26" t="str">
        <f>"$\phi$"&amp;VLOOKUP(AL8,TABLAS!$O$4:$P$13,2)</f>
        <v>$\phi$22</v>
      </c>
      <c r="Z8" s="51">
        <f>VLOOKUP(W8,TABLAS!$O$4:$P$13,1)</f>
        <v>2.54</v>
      </c>
      <c r="AA8" s="26">
        <f t="shared" si="10"/>
        <v>-0.91000000000000014</v>
      </c>
      <c r="AB8" s="26">
        <f t="shared" si="11"/>
        <v>4.3600000000000003</v>
      </c>
      <c r="AC8" s="51">
        <f>IF(AA8&lt;0,VLOOKUP(AB8,TABLAS!$O$4:$P$13,1),Z8)</f>
        <v>3.8</v>
      </c>
      <c r="AD8" s="26">
        <f t="shared" si="12"/>
        <v>0.34999999999999964</v>
      </c>
      <c r="AE8" s="97">
        <f t="shared" si="13"/>
        <v>4.3600000000000003</v>
      </c>
      <c r="AF8" s="51">
        <f>IF(AD8&lt;0,VLOOKUP(AE8,TABLAS!$O$4:$P$13,1),AC8)</f>
        <v>3.8</v>
      </c>
      <c r="AG8" s="26">
        <f t="shared" si="0"/>
        <v>0.34999999999999964</v>
      </c>
      <c r="AH8" s="97">
        <f t="shared" si="1"/>
        <v>4.3600000000000003</v>
      </c>
      <c r="AI8" s="51">
        <f>IF(AG8&lt;0,VLOOKUP(AH8,TABLAS!$O$4:$P$13,1),AF8)</f>
        <v>3.8</v>
      </c>
      <c r="AJ8" s="26">
        <f t="shared" si="2"/>
        <v>0.34999999999999964</v>
      </c>
      <c r="AK8" s="97">
        <f t="shared" si="3"/>
        <v>4.3600000000000003</v>
      </c>
      <c r="AL8" s="51">
        <f>IF(AJ8&lt;0,VLOOKUP(AK8,TABLAS!$O$4:$P$13,1),AI8)</f>
        <v>3.8</v>
      </c>
      <c r="AM8" s="26">
        <f t="shared" si="4"/>
        <v>0.34999999999999964</v>
      </c>
      <c r="AN8" s="97">
        <f t="shared" si="5"/>
        <v>4.3600000000000003</v>
      </c>
      <c r="AO8" s="51">
        <f>IF(AM8&lt;0,VLOOKUP(AN8,TABLAS!$O$4:$P$13,1),AL8)</f>
        <v>3.8</v>
      </c>
      <c r="AQ8" s="99">
        <v>16</v>
      </c>
      <c r="AR8" s="26">
        <f>VLOOKUP(AQ8,TABLAS!$R$4:$S$13,1,TRUE)</f>
        <v>16</v>
      </c>
      <c r="AS8" s="26">
        <f>VLOOKUP(AR8,TABLAS!$R$4:$S$13,2,TRUE)</f>
        <v>2.0099999999999998</v>
      </c>
      <c r="AT8" s="26">
        <f t="shared" si="14"/>
        <v>4</v>
      </c>
    </row>
    <row r="9" spans="2:46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345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6"/>
        <v>EJE 13.B-E | PIER 11 | PISO 23</v>
      </c>
      <c r="Q9" s="56" t="str">
        <f>'PLANILLAS EJE 13'!F254</f>
        <v>[ÁREA MINIMA]</v>
      </c>
      <c r="R9" s="56" t="str">
        <f>'PLANILLAS EJE 13'!F255</f>
        <v>[OK]</v>
      </c>
      <c r="S9" s="56">
        <f t="shared" si="7"/>
        <v>6900</v>
      </c>
      <c r="T9" s="90">
        <f>'PLANILLAS EJE 13'!C263</f>
        <v>2.5132741228718349E-3</v>
      </c>
      <c r="U9" s="90">
        <v>0.01</v>
      </c>
      <c r="V9" s="56">
        <f t="shared" si="8"/>
        <v>34.5</v>
      </c>
      <c r="W9" s="56">
        <f t="shared" si="9"/>
        <v>3.45</v>
      </c>
      <c r="X9" s="56" t="str">
        <f>"$\phi$"&amp;VLOOKUP(AL9,TABLAS!$O$4:$P$13,2)</f>
        <v>$\phi$22</v>
      </c>
      <c r="Z9" s="51">
        <f>VLOOKUP(W9,TABLAS!$O$4:$P$13,1)</f>
        <v>2.54</v>
      </c>
      <c r="AA9" s="26">
        <f t="shared" si="10"/>
        <v>-0.91000000000000014</v>
      </c>
      <c r="AB9" s="26">
        <f t="shared" si="11"/>
        <v>4.3600000000000003</v>
      </c>
      <c r="AC9" s="51">
        <f>IF(AA9&lt;0,VLOOKUP(AB9,TABLAS!$O$4:$P$13,1),Z9)</f>
        <v>3.8</v>
      </c>
      <c r="AD9" s="26">
        <f t="shared" si="12"/>
        <v>0.34999999999999964</v>
      </c>
      <c r="AE9" s="97">
        <f t="shared" si="13"/>
        <v>4.3600000000000003</v>
      </c>
      <c r="AF9" s="51">
        <f>IF(AD9&lt;0,VLOOKUP(AE9,TABLAS!$O$4:$P$13,1),AC9)</f>
        <v>3.8</v>
      </c>
      <c r="AG9" s="26">
        <f t="shared" si="0"/>
        <v>0.34999999999999964</v>
      </c>
      <c r="AH9" s="97">
        <f t="shared" si="1"/>
        <v>4.3600000000000003</v>
      </c>
      <c r="AI9" s="51">
        <f>IF(AG9&lt;0,VLOOKUP(AH9,TABLAS!$O$4:$P$13,1),AF9)</f>
        <v>3.8</v>
      </c>
      <c r="AJ9" s="26">
        <f t="shared" si="2"/>
        <v>0.34999999999999964</v>
      </c>
      <c r="AK9" s="97">
        <f t="shared" si="3"/>
        <v>4.3600000000000003</v>
      </c>
      <c r="AL9" s="51">
        <f>IF(AJ9&lt;0,VLOOKUP(AK9,TABLAS!$O$4:$P$13,1),AI9)</f>
        <v>3.8</v>
      </c>
      <c r="AM9" s="26">
        <f t="shared" si="4"/>
        <v>0.34999999999999964</v>
      </c>
      <c r="AN9" s="97">
        <f t="shared" si="5"/>
        <v>4.3600000000000003</v>
      </c>
      <c r="AO9" s="51">
        <f>IF(AM9&lt;0,VLOOKUP(AN9,TABLAS!$O$4:$P$13,1),AL9)</f>
        <v>3.8</v>
      </c>
      <c r="AQ9" s="99">
        <v>16</v>
      </c>
      <c r="AR9" s="26">
        <f>VLOOKUP(AQ9,TABLAS!$R$4:$S$13,1,TRUE)</f>
        <v>16</v>
      </c>
      <c r="AS9" s="26">
        <f>VLOOKUP(AR9,TABLAS!$R$4:$S$13,2,TRUE)</f>
        <v>2.0099999999999998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13.H-L | PIER 9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B14*1000/(10.1971621297793*$F$4*$S$4)</f>
        <v>7.3885839426584735E-2</v>
      </c>
      <c r="E14" s="26">
        <f>C14*1000*100/($H$4*10.1971621297793*$F$4*$S$4)</f>
        <v>7.8887169280824222E-3</v>
      </c>
    </row>
    <row r="15" spans="2:46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15">B15*1000/(10.1971621297793*$F$4*$S$4)</f>
        <v>7.5640619546830129E-2</v>
      </c>
      <c r="E15" s="26">
        <f t="shared" ref="E15:E63" si="16">C15*1000*100/($H$4*10.1971621297793*$F$4*$S$4)</f>
        <v>4.754112614283137E-3</v>
      </c>
    </row>
    <row r="16" spans="2:46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15"/>
        <v>2.0838160039263767E-2</v>
      </c>
      <c r="E16" s="26">
        <f t="shared" si="16"/>
        <v>1.1187961472225339E-3</v>
      </c>
    </row>
    <row r="17" spans="2:5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15"/>
        <v>2.0838160039263767E-2</v>
      </c>
      <c r="E17" s="26">
        <f t="shared" si="16"/>
        <v>8.7841869246113732E-4</v>
      </c>
    </row>
    <row r="18" spans="2:5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15"/>
        <v>2.8908159186094021E-2</v>
      </c>
      <c r="E18" s="26">
        <f t="shared" si="16"/>
        <v>5.0352388424270466E-3</v>
      </c>
    </row>
    <row r="19" spans="2:5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15"/>
        <v>2.8908159186094021E-2</v>
      </c>
      <c r="E19" s="26">
        <f t="shared" si="16"/>
        <v>7.5580631765507708E-3</v>
      </c>
    </row>
    <row r="20" spans="2:5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15"/>
        <v>6.3535403092024436E-3</v>
      </c>
      <c r="E20" s="26">
        <f t="shared" si="16"/>
        <v>1.7940662217036532E-3</v>
      </c>
    </row>
    <row r="21" spans="2:5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15"/>
        <v>6.3535403092024436E-3</v>
      </c>
      <c r="E21" s="26">
        <f t="shared" si="16"/>
        <v>1.517856656002607E-3</v>
      </c>
    </row>
    <row r="22" spans="2:5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15"/>
        <v>9.4723999465848502E-2</v>
      </c>
      <c r="E22" s="26">
        <f t="shared" si="16"/>
        <v>9.007513075304955E-3</v>
      </c>
    </row>
    <row r="23" spans="2:5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15"/>
        <v>9.6478756666666499E-2</v>
      </c>
      <c r="E23" s="26">
        <f t="shared" si="16"/>
        <v>5.6325313067442746E-3</v>
      </c>
    </row>
    <row r="24" spans="2:5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15"/>
        <v>0.10344018894887508</v>
      </c>
      <c r="E24" s="26">
        <f t="shared" si="16"/>
        <v>1.1044206511515071E-2</v>
      </c>
    </row>
    <row r="25" spans="2:5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15"/>
        <v>0.10589685361390574</v>
      </c>
      <c r="E25" s="26">
        <f t="shared" si="16"/>
        <v>6.6557548477967103E-3</v>
      </c>
    </row>
    <row r="26" spans="2:5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15"/>
        <v>0.12200405420695275</v>
      </c>
      <c r="E26" s="26">
        <f t="shared" si="16"/>
        <v>1.1256532274455172E-2</v>
      </c>
    </row>
    <row r="27" spans="2:5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15"/>
        <v>0.12410977659959078</v>
      </c>
      <c r="E27" s="26">
        <f t="shared" si="16"/>
        <v>7.1104078572772665E-3</v>
      </c>
    </row>
    <row r="28" spans="2:5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15"/>
        <v>2.6025811995909975E-2</v>
      </c>
      <c r="E28" s="26">
        <f t="shared" si="16"/>
        <v>5.0511793276207355E-5</v>
      </c>
    </row>
    <row r="29" spans="2:5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15"/>
        <v>2.7605120979959052E-2</v>
      </c>
      <c r="E29" s="26">
        <f t="shared" si="16"/>
        <v>6.30258943781599E-3</v>
      </c>
    </row>
    <row r="30" spans="2:5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15"/>
        <v>0.10696870355582803</v>
      </c>
      <c r="E30" s="26">
        <f t="shared" si="16"/>
        <v>1.4149179614672044E-2</v>
      </c>
    </row>
    <row r="31" spans="2:5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15"/>
        <v>0.10854798962044972</v>
      </c>
      <c r="E31" s="26">
        <f t="shared" si="16"/>
        <v>1.4859986519126272E-2</v>
      </c>
    </row>
    <row r="32" spans="2:5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15"/>
        <v>2.6025811995909975E-2</v>
      </c>
      <c r="E32" s="26">
        <f t="shared" si="16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15"/>
        <v>2.7605120979959052E-2</v>
      </c>
      <c r="E33" s="26">
        <f t="shared" si="16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15"/>
        <v>0.10696870355582803</v>
      </c>
      <c r="E34" s="26">
        <f t="shared" si="16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15"/>
        <v>0.10854798962044972</v>
      </c>
      <c r="E35" s="26">
        <f t="shared" si="16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15"/>
        <v>5.7602296759100099E-2</v>
      </c>
      <c r="E36" s="26">
        <f t="shared" si="16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15"/>
        <v>5.9181582823721775E-2</v>
      </c>
      <c r="E37" s="26">
        <f t="shared" si="16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15"/>
        <v>7.5392218792637897E-2</v>
      </c>
      <c r="E38" s="26">
        <f t="shared" si="16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15"/>
        <v>7.6971504857259579E-2</v>
      </c>
      <c r="E39" s="26">
        <f t="shared" si="16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15"/>
        <v>5.7602296759100099E-2</v>
      </c>
      <c r="E40" s="26">
        <f t="shared" si="16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15"/>
        <v>5.9181582823721775E-2</v>
      </c>
      <c r="E41" s="26">
        <f t="shared" si="16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15"/>
        <v>7.5392218792637897E-2</v>
      </c>
      <c r="E42" s="26">
        <f t="shared" si="16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15"/>
        <v>7.6971504857259579E-2</v>
      </c>
      <c r="E43" s="26">
        <f t="shared" si="16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15"/>
        <v>6.9029739906748336E-2</v>
      </c>
      <c r="E44" s="26">
        <f t="shared" si="16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15"/>
        <v>7.1135462299386373E-2</v>
      </c>
      <c r="E45" s="26">
        <f t="shared" si="16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15"/>
        <v>0.14997260854723901</v>
      </c>
      <c r="E46" s="26">
        <f t="shared" si="16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15"/>
        <v>0.15207833093987705</v>
      </c>
      <c r="E47" s="26">
        <f t="shared" si="16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15"/>
        <v>6.9029739906748336E-2</v>
      </c>
      <c r="E48" s="26">
        <f t="shared" si="16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15"/>
        <v>7.1135462299386373E-2</v>
      </c>
      <c r="E49" s="26">
        <f t="shared" si="16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15"/>
        <v>0.14997260854723901</v>
      </c>
      <c r="E50" s="26">
        <f t="shared" si="16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15"/>
        <v>0.15207833093987705</v>
      </c>
      <c r="E51" s="26">
        <f t="shared" si="16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15"/>
        <v>0.10060620175051108</v>
      </c>
      <c r="E52" s="26">
        <f t="shared" si="16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15"/>
        <v>0.10271192414314911</v>
      </c>
      <c r="E53" s="26">
        <f t="shared" si="16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15"/>
        <v>0.11839612378404887</v>
      </c>
      <c r="E54" s="26">
        <f t="shared" si="16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15"/>
        <v>0.1205018461766869</v>
      </c>
      <c r="E55" s="26">
        <f t="shared" si="16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15"/>
        <v>0.10060620175051108</v>
      </c>
      <c r="E56" s="26">
        <f t="shared" si="16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15"/>
        <v>0.10271192414314911</v>
      </c>
      <c r="E57" s="26">
        <f t="shared" si="16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15"/>
        <v>0.11839612378404887</v>
      </c>
      <c r="E58" s="26">
        <f t="shared" si="16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15"/>
        <v>0.1205018461766869</v>
      </c>
      <c r="E59" s="26">
        <f t="shared" si="16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15"/>
        <v>2.6025811995909975E-2</v>
      </c>
      <c r="E60" s="26">
        <f t="shared" si="16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15"/>
        <v>2.7605120979959052E-2</v>
      </c>
      <c r="E61" s="26">
        <f t="shared" si="16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15"/>
        <v>0.14997260854723901</v>
      </c>
      <c r="E62" s="26">
        <f t="shared" si="16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15"/>
        <v>0.15207833093987705</v>
      </c>
      <c r="E63" s="26">
        <f t="shared" si="16"/>
        <v>1.7164640401972193E-2</v>
      </c>
    </row>
    <row r="65" spans="2:5" x14ac:dyDescent="0.3">
      <c r="B65" s="18" t="s">
        <v>173</v>
      </c>
    </row>
    <row r="66" spans="2:5" x14ac:dyDescent="0.3">
      <c r="B66" s="87" t="str">
        <f>$P$5</f>
        <v>EJE 13.H-K | PIER 10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B68*1000/(10.1971621297793*$F$5*$S$5)</f>
        <v>9.7085721299709979E-2</v>
      </c>
      <c r="E68" s="26">
        <f>C68*1000*100/($H$5*10.1971621297793*$F$5*$S$5)</f>
        <v>1.8873306498634708E-3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17" si="17">B69*1000/(10.1971621297793*$F$5*$S$5)</f>
        <v>9.8878287583767932E-2</v>
      </c>
      <c r="E69" s="26">
        <f t="shared" ref="E69:E117" si="18">C69*1000*100/($H$5*10.1971621297793*$F$5*$S$5)</f>
        <v>8.5651393505565892E-4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17"/>
        <v>2.3670093856231842E-2</v>
      </c>
      <c r="E70" s="26">
        <f t="shared" si="18"/>
        <v>5.247915738710345E-4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17"/>
        <v>2.3670093856231842E-2</v>
      </c>
      <c r="E71" s="26">
        <f t="shared" si="18"/>
        <v>2.153196296576346E-4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17"/>
        <v>4.0595486518260802E-2</v>
      </c>
      <c r="E72" s="26">
        <f t="shared" si="18"/>
        <v>1.148663887284182E-2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17"/>
        <v>4.0595486518260802E-2</v>
      </c>
      <c r="E73" s="26">
        <f t="shared" si="18"/>
        <v>1.7612396178617904E-2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17"/>
        <v>9.085432818550709E-3</v>
      </c>
      <c r="E74" s="26">
        <f t="shared" si="18"/>
        <v>3.1034105698802723E-3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17"/>
        <v>9.085432818550709E-3</v>
      </c>
      <c r="E75" s="26">
        <f t="shared" si="18"/>
        <v>3.673738756731772E-3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17"/>
        <v>0.12075581515594182</v>
      </c>
      <c r="E76" s="26">
        <f t="shared" si="18"/>
        <v>2.4121222237345058E-3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17"/>
        <v>0.12254838143999978</v>
      </c>
      <c r="E77" s="26">
        <f t="shared" si="18"/>
        <v>1.0718335647132936E-3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17"/>
        <v>0.1359200228139128</v>
      </c>
      <c r="E78" s="26">
        <f t="shared" si="18"/>
        <v>2.6422534936357861E-3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17"/>
        <v>0.13842961561159395</v>
      </c>
      <c r="E79" s="26">
        <f t="shared" si="18"/>
        <v>1.1991213923125373E-3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17"/>
        <v>0.15437504171826061</v>
      </c>
      <c r="E80" s="26">
        <f t="shared" si="18"/>
        <v>3.1044557650913621E-3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17"/>
        <v>0.15652612125913018</v>
      </c>
      <c r="E81" s="26">
        <f t="shared" si="18"/>
        <v>1.3723224798151625E-3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17"/>
        <v>3.0543503778550671E-2</v>
      </c>
      <c r="E82" s="26">
        <f t="shared" si="18"/>
        <v>1.4382695895484115E-2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17"/>
        <v>3.215681343420284E-2</v>
      </c>
      <c r="E83" s="26">
        <f t="shared" si="18"/>
        <v>2.5428215308380547E-2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17"/>
        <v>0.14421082054956497</v>
      </c>
      <c r="E84" s="26">
        <f t="shared" si="18"/>
        <v>1.7779881649065292E-2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17"/>
        <v>0.14582413020521715</v>
      </c>
      <c r="E85" s="26">
        <f t="shared" si="18"/>
        <v>2.3886495874984204E-2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17"/>
        <v>3.0543503778550671E-2</v>
      </c>
      <c r="E86" s="26">
        <f t="shared" si="18"/>
        <v>1.4382695895484115E-2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17"/>
        <v>3.215681343420284E-2</v>
      </c>
      <c r="E87" s="26">
        <f t="shared" si="18"/>
        <v>2.5428215308380547E-2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17"/>
        <v>0.14421082054956497</v>
      </c>
      <c r="E88" s="26">
        <f t="shared" si="18"/>
        <v>1.7779881649065292E-2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17"/>
        <v>0.14582413020521715</v>
      </c>
      <c r="E89" s="26">
        <f t="shared" si="18"/>
        <v>2.3886495874984204E-2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17"/>
        <v>7.4657526980869429E-2</v>
      </c>
      <c r="E90" s="26">
        <f t="shared" si="18"/>
        <v>2.6461800378071785E-3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17"/>
        <v>7.6270836636521608E-2</v>
      </c>
      <c r="E91" s="26">
        <f t="shared" si="18"/>
        <v>5.9141005674438031E-3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17"/>
        <v>0.1000967648614491</v>
      </c>
      <c r="E92" s="26">
        <f t="shared" si="18"/>
        <v>6.0433657913883535E-3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17"/>
        <v>0.10171007451710126</v>
      </c>
      <c r="E93" s="26">
        <f t="shared" si="18"/>
        <v>4.3723717178743883E-3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17"/>
        <v>7.4657526980869429E-2</v>
      </c>
      <c r="E94" s="26">
        <f t="shared" si="18"/>
        <v>2.6461800378071785E-3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17"/>
        <v>7.6270836636521608E-2</v>
      </c>
      <c r="E95" s="26">
        <f t="shared" si="18"/>
        <v>5.9141005674438031E-3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17"/>
        <v>0.1000967648614491</v>
      </c>
      <c r="E96" s="26">
        <f t="shared" si="18"/>
        <v>6.0433657913883535E-3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17"/>
        <v>0.10171007451710126</v>
      </c>
      <c r="E97" s="26">
        <f t="shared" si="18"/>
        <v>4.3723717178743883E-3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17"/>
        <v>8.3339291284637532E-2</v>
      </c>
      <c r="E98" s="26">
        <f t="shared" si="18"/>
        <v>1.3291709834740576E-2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17"/>
        <v>8.5490370825507089E-2</v>
      </c>
      <c r="E99" s="26">
        <f t="shared" si="18"/>
        <v>2.5900492885024107E-2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17"/>
        <v>0.19700664054144895</v>
      </c>
      <c r="E100" s="26">
        <f t="shared" si="18"/>
        <v>1.8870877125981903E-2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17"/>
        <v>0.19915772008231847</v>
      </c>
      <c r="E101" s="26">
        <f t="shared" si="18"/>
        <v>2.3414218298340644E-2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17"/>
        <v>8.3339291284637532E-2</v>
      </c>
      <c r="E102" s="26">
        <f t="shared" si="18"/>
        <v>1.3291709834740576E-2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17"/>
        <v>8.5490370825507089E-2</v>
      </c>
      <c r="E103" s="26">
        <f t="shared" si="18"/>
        <v>2.5900492885024107E-2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17"/>
        <v>0.19700664054144895</v>
      </c>
      <c r="E104" s="26">
        <f t="shared" si="18"/>
        <v>1.8870877125981903E-2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17"/>
        <v>0.19915772008231847</v>
      </c>
      <c r="E105" s="26">
        <f t="shared" si="18"/>
        <v>2.3414218298340644E-2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17"/>
        <v>0.1274533469727534</v>
      </c>
      <c r="E106" s="26">
        <f t="shared" si="18"/>
        <v>1.5551845608905667E-3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17"/>
        <v>0.12960442651362297</v>
      </c>
      <c r="E107" s="26">
        <f t="shared" si="18"/>
        <v>6.3863687279142939E-3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17"/>
        <v>0.15289258485333307</v>
      </c>
      <c r="E108" s="26">
        <f t="shared" si="18"/>
        <v>7.1343518521318925E-3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17"/>
        <v>0.15504366439420261</v>
      </c>
      <c r="E109" s="26">
        <f t="shared" si="18"/>
        <v>3.9001035574038993E-3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17"/>
        <v>0.1274533469727534</v>
      </c>
      <c r="E110" s="26">
        <f t="shared" si="18"/>
        <v>1.5551845608905667E-3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17"/>
        <v>0.12960442651362297</v>
      </c>
      <c r="E111" s="26">
        <f t="shared" si="18"/>
        <v>6.3863687279142939E-3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17"/>
        <v>0.15289258485333307</v>
      </c>
      <c r="E112" s="26">
        <f t="shared" si="18"/>
        <v>7.1343518521318925E-3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17"/>
        <v>0.15504366439420261</v>
      </c>
      <c r="E113" s="26">
        <f t="shared" si="18"/>
        <v>3.9001035574038993E-3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17"/>
        <v>3.0543503778550671E-2</v>
      </c>
      <c r="E114" s="26">
        <f t="shared" si="18"/>
        <v>1.4382695895484115E-2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17"/>
        <v>3.215681343420284E-2</v>
      </c>
      <c r="E115" s="26">
        <f t="shared" si="18"/>
        <v>2.5900492885024107E-2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17"/>
        <v>0.19700664054144895</v>
      </c>
      <c r="E116" s="26">
        <f t="shared" si="18"/>
        <v>1.8870877125981903E-2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17"/>
        <v>0.19915772008231847</v>
      </c>
      <c r="E117" s="26">
        <f t="shared" si="18"/>
        <v>2.3886495874984204E-2</v>
      </c>
    </row>
    <row r="119" spans="2:5" x14ac:dyDescent="0.3">
      <c r="B119" s="18" t="s">
        <v>173</v>
      </c>
    </row>
    <row r="120" spans="2:5" x14ac:dyDescent="0.3">
      <c r="B120" s="87" t="str">
        <f>$P$6</f>
        <v>EJE 13.B-E | PIER 11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B122*1000/(10.1971621297793*$F$6*$S$6)</f>
        <v>8.6968864423188255E-2</v>
      </c>
      <c r="E122" s="26">
        <f>C122*1000*100/($H$6*10.1971621297793*$F$6*$S$6)</f>
        <v>3.373155679899175E-4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71" si="19">B123*1000/(10.1971621297793*$F$6*$S$6)</f>
        <v>8.8685024112463623E-2</v>
      </c>
      <c r="E123" s="26">
        <f t="shared" ref="E123:E171" si="20">C123*1000*100/($H$6*10.1971621297793*$F$6*$S$6)</f>
        <v>2.9685050582650653E-3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19"/>
        <v>2.1246198591304312E-2</v>
      </c>
      <c r="E124" s="26">
        <f t="shared" si="20"/>
        <v>1.8341763528670417E-4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19"/>
        <v>2.1246198591304312E-2</v>
      </c>
      <c r="E125" s="26">
        <f t="shared" si="20"/>
        <v>5.6502688141146719E-4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19"/>
        <v>3.7876035471304283E-2</v>
      </c>
      <c r="E126" s="26">
        <f t="shared" si="20"/>
        <v>1.0198007339298449E-2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19"/>
        <v>3.7876035471304283E-2</v>
      </c>
      <c r="E127" s="26">
        <f t="shared" si="20"/>
        <v>1.8018091995463108E-2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19"/>
        <v>8.7980634573912881E-3</v>
      </c>
      <c r="E128" s="26">
        <f t="shared" si="20"/>
        <v>3.586337838269265E-3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19"/>
        <v>8.7980634573912881E-3</v>
      </c>
      <c r="E129" s="26">
        <f t="shared" si="20"/>
        <v>7.0070263598403576E-3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19"/>
        <v>0.10821503052869545</v>
      </c>
      <c r="E130" s="26">
        <f t="shared" si="20"/>
        <v>5.2072378710354874E-4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19"/>
        <v>0.10993122270376794</v>
      </c>
      <c r="E131" s="26">
        <f t="shared" si="20"/>
        <v>3.5335319396765327E-3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19"/>
        <v>0.12175637770666646</v>
      </c>
      <c r="E132" s="26">
        <f t="shared" si="20"/>
        <v>4.7223991195126993E-4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19"/>
        <v>0.12415905974608675</v>
      </c>
      <c r="E133" s="26">
        <f t="shared" si="20"/>
        <v>4.155912731274935E-3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19"/>
        <v>0.1383565225681157</v>
      </c>
      <c r="E134" s="26">
        <f t="shared" si="20"/>
        <v>6.9823748187355472E-4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19"/>
        <v>0.14041595967536208</v>
      </c>
      <c r="E135" s="26">
        <f t="shared" si="20"/>
        <v>4.4662509634110399E-3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19"/>
        <v>2.5245492586666626E-2</v>
      </c>
      <c r="E136" s="26">
        <f t="shared" si="20"/>
        <v>1.4580783928418372E-2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19"/>
        <v>2.6790062295652128E-2</v>
      </c>
      <c r="E137" s="26">
        <f t="shared" si="20"/>
        <v>2.2553674241209791E-2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19"/>
        <v>0.13129843088927515</v>
      </c>
      <c r="E138" s="26">
        <f t="shared" si="20"/>
        <v>1.3973629088678823E-2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19"/>
        <v>0.13284300059826065</v>
      </c>
      <c r="E139" s="26">
        <f t="shared" si="20"/>
        <v>2.7896994645494597E-2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19"/>
        <v>2.5245492586666626E-2</v>
      </c>
      <c r="E140" s="26">
        <f t="shared" si="20"/>
        <v>1.4580783928418372E-2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19"/>
        <v>2.6790062295652128E-2</v>
      </c>
      <c r="E141" s="26">
        <f t="shared" si="20"/>
        <v>2.2553674241209791E-2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19"/>
        <v>0.13129843088927515</v>
      </c>
      <c r="E142" s="26">
        <f t="shared" si="20"/>
        <v>1.3973629088678823E-2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19"/>
        <v>0.13284300059826065</v>
      </c>
      <c r="E143" s="26">
        <f t="shared" si="20"/>
        <v>2.7896994645494597E-2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19"/>
        <v>6.5954679394782487E-2</v>
      </c>
      <c r="E144" s="26">
        <f t="shared" si="20"/>
        <v>5.3244503934467453E-3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19"/>
        <v>6.7499249103767991E-2</v>
      </c>
      <c r="E145" s="26">
        <f t="shared" si="20"/>
        <v>7.1381842345725564E-3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19"/>
        <v>9.0589276566956353E-2</v>
      </c>
      <c r="E146" s="26">
        <f t="shared" si="20"/>
        <v>4.7172861375341232E-3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19"/>
        <v>9.2133846275941872E-2</v>
      </c>
      <c r="E147" s="26">
        <f t="shared" si="20"/>
        <v>1.2481495222684286E-2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19"/>
        <v>6.5954679394782487E-2</v>
      </c>
      <c r="E148" s="26">
        <f t="shared" si="20"/>
        <v>5.3244503934467453E-3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19"/>
        <v>6.7499249103767991E-2</v>
      </c>
      <c r="E149" s="26">
        <f t="shared" si="20"/>
        <v>7.1381842345725564E-3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19"/>
        <v>9.0589276566956353E-2</v>
      </c>
      <c r="E150" s="26">
        <f t="shared" si="20"/>
        <v>4.7172861375341232E-3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19"/>
        <v>9.2133846275941872E-2</v>
      </c>
      <c r="E151" s="26">
        <f t="shared" si="20"/>
        <v>1.2481495222684286E-2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19"/>
        <v>7.2582334262028855E-2</v>
      </c>
      <c r="E152" s="26">
        <f t="shared" si="20"/>
        <v>1.486539717571936E-2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19"/>
        <v>7.4641771369275245E-2</v>
      </c>
      <c r="E153" s="26">
        <f t="shared" si="20"/>
        <v>2.1098093959084189E-2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19"/>
        <v>0.17863527256463735</v>
      </c>
      <c r="E154" s="26">
        <f t="shared" si="20"/>
        <v>1.3689015841377839E-2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19"/>
        <v>0.18069470967188375</v>
      </c>
      <c r="E155" s="26">
        <f t="shared" si="20"/>
        <v>2.9352574927620192E-2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19"/>
        <v>7.2582334262028855E-2</v>
      </c>
      <c r="E156" s="26">
        <f t="shared" si="20"/>
        <v>1.486539717571936E-2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19"/>
        <v>7.4641771369275245E-2</v>
      </c>
      <c r="E157" s="26">
        <f t="shared" si="20"/>
        <v>2.1098093959084189E-2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19"/>
        <v>0.17863527256463735</v>
      </c>
      <c r="E158" s="26">
        <f t="shared" si="20"/>
        <v>1.3689015841377839E-2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19"/>
        <v>0.18069470967188375</v>
      </c>
      <c r="E159" s="26">
        <f t="shared" si="20"/>
        <v>2.9352574927620192E-2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19"/>
        <v>0.11329152107014472</v>
      </c>
      <c r="E160" s="26">
        <f t="shared" si="20"/>
        <v>5.609063640747731E-3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19"/>
        <v>0.115350925691594</v>
      </c>
      <c r="E161" s="26">
        <f t="shared" si="20"/>
        <v>5.6826039524469551E-3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19"/>
        <v>0.1379261182423186</v>
      </c>
      <c r="E162" s="26">
        <f t="shared" si="20"/>
        <v>4.4326823064062097E-3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19"/>
        <v>0.13998552286376786</v>
      </c>
      <c r="E163" s="26">
        <f t="shared" si="20"/>
        <v>1.393707550480989E-2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19"/>
        <v>0.11329152107014472</v>
      </c>
      <c r="E164" s="26">
        <f t="shared" si="20"/>
        <v>5.609063640747731E-3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19"/>
        <v>0.115350925691594</v>
      </c>
      <c r="E165" s="26">
        <f t="shared" si="20"/>
        <v>5.6826039524469551E-3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19"/>
        <v>0.1379261182423186</v>
      </c>
      <c r="E166" s="26">
        <f t="shared" si="20"/>
        <v>4.4326823064062097E-3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19"/>
        <v>0.13998552286376786</v>
      </c>
      <c r="E167" s="26">
        <f t="shared" si="20"/>
        <v>1.393707550480989E-2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19"/>
        <v>2.5245492586666626E-2</v>
      </c>
      <c r="E168" s="26">
        <f t="shared" si="20"/>
        <v>1.486539717571936E-2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19"/>
        <v>2.6790062295652128E-2</v>
      </c>
      <c r="E169" s="26">
        <f t="shared" si="20"/>
        <v>2.2553674241209791E-2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19"/>
        <v>0.17863527256463735</v>
      </c>
      <c r="E170" s="26">
        <f t="shared" si="20"/>
        <v>1.3973629088678823E-2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19"/>
        <v>0.18069470967188375</v>
      </c>
      <c r="E171" s="26">
        <f t="shared" si="20"/>
        <v>2.9352574927620192E-2</v>
      </c>
    </row>
    <row r="173" spans="2:5" x14ac:dyDescent="0.3">
      <c r="B173" s="18" t="s">
        <v>173</v>
      </c>
    </row>
    <row r="174" spans="2:5" x14ac:dyDescent="0.3">
      <c r="B174" s="87" t="str">
        <f>$P$7</f>
        <v>EJE 13.B-E | PIER 11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B176*1000/(10.1971621297793*$F$7*$S$7)</f>
        <v>7.4325348876908087E-2</v>
      </c>
      <c r="E176" s="26">
        <f>C176*1000*100/($H$7*10.1971621297793*$F$7*$S$7)</f>
        <v>2.5409543037177015E-4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21">B177*1000/(10.1971621297793*$F$7*$S$7)</f>
        <v>7.6327573081159283E-2</v>
      </c>
      <c r="E177" s="26">
        <f t="shared" ref="E177:E225" si="22">C177*1000*100/($H$7*10.1971621297793*$F$7*$S$7)</f>
        <v>9.4940291305747936E-4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21"/>
        <v>1.8322839610241518E-2</v>
      </c>
      <c r="E178" s="26">
        <f t="shared" si="22"/>
        <v>1.505457750892667E-4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21"/>
        <v>1.8322839610241518E-2</v>
      </c>
      <c r="E179" s="26">
        <f t="shared" si="22"/>
        <v>1.6874880700132994E-4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21"/>
        <v>3.2367933215265647E-2</v>
      </c>
      <c r="E180" s="26">
        <f t="shared" si="22"/>
        <v>4.8441596535181595E-3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21"/>
        <v>3.2367933215265647E-2</v>
      </c>
      <c r="E181" s="26">
        <f t="shared" si="22"/>
        <v>7.1225376936497808E-3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21"/>
        <v>8.4692313905313857E-3</v>
      </c>
      <c r="E182" s="26">
        <f t="shared" si="22"/>
        <v>1.4876721693201681E-3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21"/>
        <v>8.4692313905313857E-3</v>
      </c>
      <c r="E183" s="26">
        <f t="shared" si="22"/>
        <v>2.2531882077994779E-3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21"/>
        <v>9.2648150587052974E-2</v>
      </c>
      <c r="E184" s="26">
        <f t="shared" si="22"/>
        <v>4.0464120546103682E-4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21"/>
        <v>9.4650374791304184E-2</v>
      </c>
      <c r="E185" s="26">
        <f t="shared" si="22"/>
        <v>1.1181407345235573E-3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21"/>
        <v>0.10405547326763266</v>
      </c>
      <c r="E186" s="26">
        <f t="shared" si="22"/>
        <v>3.5573360252047823E-4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21"/>
        <v>0.10685856441352638</v>
      </c>
      <c r="E187" s="26">
        <f t="shared" si="22"/>
        <v>1.3291618811734206E-3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21"/>
        <v>0.11850693170859881</v>
      </c>
      <c r="E188" s="26">
        <f t="shared" si="22"/>
        <v>5.4578336237485028E-4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21"/>
        <v>0.12090957043362296</v>
      </c>
      <c r="E189" s="26">
        <f t="shared" si="22"/>
        <v>1.4092684042288008E-3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21"/>
        <v>2.1577662007729429E-2</v>
      </c>
      <c r="E190" s="26">
        <f t="shared" si="22"/>
        <v>7.0105072051529667E-3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21"/>
        <v>2.3379660001545854E-2</v>
      </c>
      <c r="E191" s="26">
        <f t="shared" si="22"/>
        <v>9.1170934450185374E-3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21"/>
        <v>0.11220793565062782</v>
      </c>
      <c r="E192" s="26">
        <f t="shared" si="22"/>
        <v>6.5531354304837796E-3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21"/>
        <v>0.11400993364444424</v>
      </c>
      <c r="E193" s="26">
        <f t="shared" si="22"/>
        <v>1.0826003308772645E-2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21"/>
        <v>2.1577662007729429E-2</v>
      </c>
      <c r="E194" s="26">
        <f t="shared" si="22"/>
        <v>7.0105072051529667E-3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21"/>
        <v>2.3379660001545854E-2</v>
      </c>
      <c r="E195" s="26">
        <f t="shared" si="22"/>
        <v>9.1170934450185374E-3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21"/>
        <v>0.11220793565062782</v>
      </c>
      <c r="E196" s="26">
        <f t="shared" si="22"/>
        <v>6.5531354304837796E-3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21"/>
        <v>0.11400993364444424</v>
      </c>
      <c r="E197" s="26">
        <f t="shared" si="22"/>
        <v>1.0826003308772645E-2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21"/>
        <v>5.5035905202511982E-2</v>
      </c>
      <c r="E198" s="26">
        <f t="shared" si="22"/>
        <v>2.3114335157039794E-3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21"/>
        <v>5.6837903196328407E-2</v>
      </c>
      <c r="E199" s="26">
        <f t="shared" si="22"/>
        <v>2.3000085590422137E-3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21"/>
        <v>7.8749730355941891E-2</v>
      </c>
      <c r="E200" s="26">
        <f t="shared" si="22"/>
        <v>1.8540617410347936E-3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21"/>
        <v>8.0551728349758309E-2</v>
      </c>
      <c r="E201" s="26">
        <f t="shared" si="22"/>
        <v>4.0089184227963233E-3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21"/>
        <v>5.5035905202511982E-2</v>
      </c>
      <c r="E202" s="26">
        <f t="shared" si="22"/>
        <v>2.3114335157039794E-3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21"/>
        <v>5.6837903196328407E-2</v>
      </c>
      <c r="E203" s="26">
        <f t="shared" si="22"/>
        <v>2.3000085590422137E-3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21"/>
        <v>7.8749730355941891E-2</v>
      </c>
      <c r="E204" s="26">
        <f t="shared" si="22"/>
        <v>1.8540617410347936E-3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21"/>
        <v>8.0551728349758309E-2</v>
      </c>
      <c r="E205" s="26">
        <f t="shared" si="22"/>
        <v>4.0089184227963233E-3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21"/>
        <v>6.21981138610627E-2</v>
      </c>
      <c r="E206" s="26">
        <f t="shared" si="22"/>
        <v>7.2372816093537653E-3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21"/>
        <v>6.4600752586086843E-2</v>
      </c>
      <c r="E207" s="26">
        <f t="shared" si="22"/>
        <v>8.6635226655464373E-3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21"/>
        <v>0.15282834960386446</v>
      </c>
      <c r="E208" s="26">
        <f t="shared" si="22"/>
        <v>6.3263610262829818E-3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21"/>
        <v>0.15523102622898524</v>
      </c>
      <c r="E209" s="26">
        <f t="shared" si="22"/>
        <v>1.1279574088244745E-2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21"/>
        <v>6.21981138610627E-2</v>
      </c>
      <c r="E210" s="26">
        <f t="shared" si="22"/>
        <v>7.2372816093537653E-3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21"/>
        <v>6.4600752586086843E-2</v>
      </c>
      <c r="E211" s="26">
        <f t="shared" si="22"/>
        <v>8.6635226655464373E-3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21"/>
        <v>0.15282834960386446</v>
      </c>
      <c r="E212" s="26">
        <f t="shared" si="22"/>
        <v>6.3263610262829818E-3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21"/>
        <v>0.15523102622898524</v>
      </c>
      <c r="E213" s="26">
        <f t="shared" si="22"/>
        <v>1.1279574088244745E-2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21"/>
        <v>9.5656319155748626E-2</v>
      </c>
      <c r="E214" s="26">
        <f t="shared" si="22"/>
        <v>2.5382079199047771E-3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21"/>
        <v>9.8058995780869393E-2</v>
      </c>
      <c r="E215" s="26">
        <f t="shared" si="22"/>
        <v>1.8464377795701153E-3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21"/>
        <v>0.11937014430917853</v>
      </c>
      <c r="E216" s="26">
        <f t="shared" si="22"/>
        <v>1.6272873368339954E-3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21"/>
        <v>0.12177278303420266</v>
      </c>
      <c r="E217" s="26">
        <f t="shared" si="22"/>
        <v>4.4624892022684225E-3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21"/>
        <v>9.5656319155748626E-2</v>
      </c>
      <c r="E218" s="26">
        <f t="shared" si="22"/>
        <v>2.5382079199047771E-3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21"/>
        <v>9.8058995780869393E-2</v>
      </c>
      <c r="E219" s="26">
        <f t="shared" si="22"/>
        <v>1.8464377795701153E-3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21"/>
        <v>0.11937014430917853</v>
      </c>
      <c r="E220" s="26">
        <f t="shared" si="22"/>
        <v>1.6272873368339954E-3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21"/>
        <v>0.12177278303420266</v>
      </c>
      <c r="E221" s="26">
        <f t="shared" si="22"/>
        <v>4.4624892022684225E-3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21"/>
        <v>2.1577662007729429E-2</v>
      </c>
      <c r="E222" s="26">
        <f t="shared" si="22"/>
        <v>7.2372816093537653E-3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21"/>
        <v>2.3379660001545854E-2</v>
      </c>
      <c r="E223" s="26">
        <f t="shared" si="22"/>
        <v>9.1170934450185374E-3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21"/>
        <v>0.15282834960386446</v>
      </c>
      <c r="E224" s="26">
        <f t="shared" si="22"/>
        <v>6.5531354304837796E-3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21"/>
        <v>0.15523102622898524</v>
      </c>
      <c r="E225" s="26">
        <f t="shared" si="22"/>
        <v>1.1279574088244745E-2</v>
      </c>
    </row>
    <row r="227" spans="2:5" x14ac:dyDescent="0.3">
      <c r="B227" s="18" t="s">
        <v>173</v>
      </c>
    </row>
    <row r="228" spans="2:5" x14ac:dyDescent="0.3">
      <c r="B228" s="87" t="str">
        <f>$P$8</f>
        <v>EJE 13.B-E | PIER 11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B230*1000/(10.1971621297793*$F$8*$S$8)</f>
        <v>7.3204297181521605E-2</v>
      </c>
      <c r="E230" s="26">
        <f>C230*1000*100/($H$8*10.1971621297793*$F$8*$S$8)</f>
        <v>9.8062380424280443E-4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79" si="23">B231*1000/(10.1971621297793*$F$8*$S$8)</f>
        <v>7.6207619275362182E-2</v>
      </c>
      <c r="E231" s="26">
        <f t="shared" ref="E231:E279" si="24">C231*1000*100/($H$8*10.1971621297793*$F$8*$S$8)</f>
        <v>1.4468773841629886E-3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23"/>
        <v>1.8522914220289819E-2</v>
      </c>
      <c r="E232" s="26">
        <f t="shared" si="24"/>
        <v>3.778062892249521E-4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23"/>
        <v>1.8522914220289819E-2</v>
      </c>
      <c r="E233" s="26">
        <f t="shared" si="24"/>
        <v>3.1745450493593725E-4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23"/>
        <v>3.1369412532246323E-2</v>
      </c>
      <c r="E234" s="26">
        <f t="shared" si="24"/>
        <v>7.3246056290695105E-3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23"/>
        <v>3.1369412532246323E-2</v>
      </c>
      <c r="E235" s="26">
        <f t="shared" si="24"/>
        <v>8.9001373629489459E-3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23"/>
        <v>1.0351132263043461E-2</v>
      </c>
      <c r="E236" s="26">
        <f t="shared" si="24"/>
        <v>2.8304986831547948E-3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23"/>
        <v>1.0351132263043461E-2</v>
      </c>
      <c r="E237" s="26">
        <f t="shared" si="24"/>
        <v>2.701329386473425E-3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23"/>
        <v>9.172721140181142E-2</v>
      </c>
      <c r="E238" s="26">
        <f t="shared" si="24"/>
        <v>1.3584300934677566E-3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23"/>
        <v>9.4730533495652011E-2</v>
      </c>
      <c r="E239" s="26">
        <f t="shared" si="24"/>
        <v>1.7643318890989258E-3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23"/>
        <v>0.10248603026666649</v>
      </c>
      <c r="E240" s="26">
        <f t="shared" si="24"/>
        <v>1.3728692063642068E-3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23"/>
        <v>0.10669066698550705</v>
      </c>
      <c r="E241" s="26">
        <f t="shared" si="24"/>
        <v>2.0256365769796224E-3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23"/>
        <v>0.11748174830760849</v>
      </c>
      <c r="E242" s="26">
        <f t="shared" si="24"/>
        <v>1.7812427474270082E-3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23"/>
        <v>0.12108576324528963</v>
      </c>
      <c r="E243" s="26">
        <f t="shared" si="24"/>
        <v>2.2441800688930858E-3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23"/>
        <v>2.1966682811956482E-2</v>
      </c>
      <c r="E244" s="26">
        <f t="shared" si="24"/>
        <v>1.1137005184940119E-2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23"/>
        <v>2.4669694015217347E-2</v>
      </c>
      <c r="E245" s="26">
        <f t="shared" si="24"/>
        <v>1.1157973825351797E-2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23"/>
        <v>0.10980108053985488</v>
      </c>
      <c r="E246" s="26">
        <f t="shared" si="24"/>
        <v>9.3718905764545099E-3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23"/>
        <v>0.11250409174311575</v>
      </c>
      <c r="E247" s="26">
        <f t="shared" si="24"/>
        <v>1.3762369595148054E-2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23"/>
        <v>2.1966682811956482E-2</v>
      </c>
      <c r="E248" s="26">
        <f t="shared" si="24"/>
        <v>1.1137005184940119E-2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23"/>
        <v>2.4669694015217347E-2</v>
      </c>
      <c r="E249" s="26">
        <f t="shared" si="24"/>
        <v>1.1157973825351797E-2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23"/>
        <v>0.10980108053985488</v>
      </c>
      <c r="E250" s="26">
        <f t="shared" si="24"/>
        <v>9.3718905764545099E-3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23"/>
        <v>0.11250409174311575</v>
      </c>
      <c r="E251" s="26">
        <f t="shared" si="24"/>
        <v>1.3762369595148054E-2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23"/>
        <v>5.139231782644918E-2</v>
      </c>
      <c r="E252" s="26">
        <f t="shared" si="24"/>
        <v>4.8452389823566396E-3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23"/>
        <v>5.4095329029710051E-2</v>
      </c>
      <c r="E253" s="26">
        <f t="shared" si="24"/>
        <v>2.4796550170132284E-3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23"/>
        <v>8.0375445525362174E-2</v>
      </c>
      <c r="E254" s="26">
        <f t="shared" si="24"/>
        <v>3.0801449717496273E-3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23"/>
        <v>8.307838566594189E-2</v>
      </c>
      <c r="E255" s="26">
        <f t="shared" si="24"/>
        <v>5.0840507868094853E-3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23"/>
        <v>5.139231782644918E-2</v>
      </c>
      <c r="E256" s="26">
        <f t="shared" si="24"/>
        <v>4.8452389823566396E-3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23"/>
        <v>5.4095329029710051E-2</v>
      </c>
      <c r="E257" s="26">
        <f t="shared" si="24"/>
        <v>2.4796550170132284E-3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23"/>
        <v>8.0375445525362174E-2</v>
      </c>
      <c r="E258" s="26">
        <f t="shared" si="24"/>
        <v>3.0801449717496273E-3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23"/>
        <v>8.307838566594189E-2</v>
      </c>
      <c r="E259" s="26">
        <f t="shared" si="24"/>
        <v>5.0840507868094853E-3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23"/>
        <v>6.245080801775351E-2</v>
      </c>
      <c r="E260" s="26">
        <f t="shared" si="24"/>
        <v>1.1809010974165072E-2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23"/>
        <v>6.6054822955434661E-2</v>
      </c>
      <c r="E261" s="26">
        <f t="shared" si="24"/>
        <v>1.0406460224742684E-2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23"/>
        <v>0.15028527680833306</v>
      </c>
      <c r="E262" s="26">
        <f t="shared" si="24"/>
        <v>8.6999053851081563E-3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23"/>
        <v>0.15388929174601423</v>
      </c>
      <c r="E263" s="26">
        <f t="shared" si="24"/>
        <v>1.4513903793635765E-2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23"/>
        <v>6.245080801775351E-2</v>
      </c>
      <c r="E264" s="26">
        <f t="shared" si="24"/>
        <v>1.1809010974165072E-2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23"/>
        <v>6.6054822955434661E-2</v>
      </c>
      <c r="E265" s="26">
        <f t="shared" si="24"/>
        <v>1.0406460224742684E-2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23"/>
        <v>0.15028527680833306</v>
      </c>
      <c r="E266" s="26">
        <f t="shared" si="24"/>
        <v>8.6999053851081563E-3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23"/>
        <v>0.15388929174601423</v>
      </c>
      <c r="E267" s="26">
        <f t="shared" si="24"/>
        <v>1.4513903793635765E-2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23"/>
        <v>9.1876514094927364E-2</v>
      </c>
      <c r="E268" s="26">
        <f t="shared" si="24"/>
        <v>5.5172447715815913E-3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23"/>
        <v>9.5480529032608522E-2</v>
      </c>
      <c r="E269" s="26">
        <f t="shared" si="24"/>
        <v>1.728141416404114E-3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23"/>
        <v>0.1208595707311592</v>
      </c>
      <c r="E270" s="26">
        <f t="shared" si="24"/>
        <v>2.4081391825246756E-3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23"/>
        <v>0.12446358566884035</v>
      </c>
      <c r="E271" s="26">
        <f t="shared" si="24"/>
        <v>5.8355643874185995E-3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23"/>
        <v>9.1876514094927364E-2</v>
      </c>
      <c r="E272" s="26">
        <f t="shared" si="24"/>
        <v>5.5172447715815913E-3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23"/>
        <v>9.5480529032608522E-2</v>
      </c>
      <c r="E273" s="26">
        <f t="shared" si="24"/>
        <v>1.728141416404114E-3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23"/>
        <v>0.1208595707311592</v>
      </c>
      <c r="E274" s="26">
        <f t="shared" si="24"/>
        <v>2.4081391825246756E-3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23"/>
        <v>0.12446358566884035</v>
      </c>
      <c r="E275" s="26">
        <f t="shared" si="24"/>
        <v>5.8355643874185995E-3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23"/>
        <v>2.1966682811956482E-2</v>
      </c>
      <c r="E276" s="26">
        <f t="shared" si="24"/>
        <v>1.1809010974165072E-2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23"/>
        <v>2.4669694015217347E-2</v>
      </c>
      <c r="E277" s="26">
        <f t="shared" si="24"/>
        <v>1.1157973825351797E-2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23"/>
        <v>0.15028527680833306</v>
      </c>
      <c r="E278" s="26">
        <f t="shared" si="24"/>
        <v>9.3718905764545099E-3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23"/>
        <v>0.15388929174601423</v>
      </c>
      <c r="E279" s="26">
        <f t="shared" si="24"/>
        <v>1.4513903793635765E-2</v>
      </c>
    </row>
    <row r="281" spans="2:5" x14ac:dyDescent="0.3">
      <c r="B281" s="18" t="s">
        <v>173</v>
      </c>
    </row>
    <row r="282" spans="2:5" x14ac:dyDescent="0.3">
      <c r="B282" s="87" t="str">
        <f>$P$9</f>
        <v>EJE 13.B-E | PIER 11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B284*1000/(10.1971621297793*$F$9*$S$9)</f>
        <v>3.9014122583333265E-3</v>
      </c>
      <c r="E284" s="26">
        <f>C284*1000*100/($H$9*10.1971621297793*$F$9*$S$9)</f>
        <v>2.2803499437093009E-3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3" si="25">B285*1000/(10.1971621297793*$F$9*$S$9)</f>
        <v>6.9047343521739003E-3</v>
      </c>
      <c r="E285" s="26">
        <f t="shared" ref="E285:E333" si="26">C285*1000*100/($H$9*10.1971621297793*$F$9*$S$9)</f>
        <v>8.5155749695441985E-4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25"/>
        <v>5.798004155797091E-4</v>
      </c>
      <c r="E286" s="26">
        <f t="shared" si="26"/>
        <v>3.9723008874186026E-4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25"/>
        <v>5.798004155797091E-4</v>
      </c>
      <c r="E287" s="26">
        <f t="shared" si="26"/>
        <v>2.5751467821886115E-4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25"/>
        <v>2.5275574434782564E-3</v>
      </c>
      <c r="E288" s="26">
        <f t="shared" si="26"/>
        <v>2.756531701113207E-3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25"/>
        <v>2.5275574434782564E-3</v>
      </c>
      <c r="E289" s="26">
        <f t="shared" si="26"/>
        <v>2.1551354397185427E-3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25"/>
        <v>1.1761584358695629E-3</v>
      </c>
      <c r="E290" s="26">
        <f t="shared" si="26"/>
        <v>9.2179626296996276E-4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25"/>
        <v>1.1761584358695629E-3</v>
      </c>
      <c r="E291" s="26">
        <f t="shared" si="26"/>
        <v>1.2324946637261058E-3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25"/>
        <v>4.4812126739130357E-3</v>
      </c>
      <c r="E292" s="26">
        <f t="shared" si="26"/>
        <v>2.6775800324511613E-3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25"/>
        <v>7.4845347677536091E-3</v>
      </c>
      <c r="E293" s="26">
        <f t="shared" si="26"/>
        <v>1.109092773051878E-3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25"/>
        <v>5.4620197992753527E-3</v>
      </c>
      <c r="E294" s="26">
        <f t="shared" si="26"/>
        <v>3.1925063994958989E-3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25"/>
        <v>9.6666565181159243E-3</v>
      </c>
      <c r="E295" s="26">
        <f t="shared" si="26"/>
        <v>1.1921846153119073E-3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25"/>
        <v>5.6094037999999905E-3</v>
      </c>
      <c r="E296" s="26">
        <f t="shared" si="26"/>
        <v>3.3719963135895761E-3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25"/>
        <v>9.2133476749999832E-3</v>
      </c>
      <c r="E297" s="26">
        <f t="shared" si="26"/>
        <v>1.4339213185255175E-3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25"/>
        <v>2.7288069565217343E-5</v>
      </c>
      <c r="E298" s="26">
        <f t="shared" si="26"/>
        <v>5.9114675700482986E-3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25"/>
        <v>2.6757231336956471E-3</v>
      </c>
      <c r="E299" s="26">
        <f t="shared" si="26"/>
        <v>2.2507919879227014E-3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25"/>
        <v>7.0498443471014366E-3</v>
      </c>
      <c r="E300" s="26">
        <f t="shared" si="26"/>
        <v>1.8068459105229963E-3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25"/>
        <v>9.7528555503623004E-3</v>
      </c>
      <c r="E301" s="26">
        <f t="shared" si="26"/>
        <v>3.7836037215920964E-3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25"/>
        <v>2.7288069565217343E-5</v>
      </c>
      <c r="E302" s="26">
        <f t="shared" si="26"/>
        <v>5.9114675700482986E-3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25"/>
        <v>2.6757231336956471E-3</v>
      </c>
      <c r="E303" s="26">
        <f t="shared" si="26"/>
        <v>2.2507919879227014E-3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25"/>
        <v>7.0498443471014366E-3</v>
      </c>
      <c r="E304" s="26">
        <f t="shared" si="26"/>
        <v>1.8068459105229963E-3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25"/>
        <v>9.7528555503623004E-3</v>
      </c>
      <c r="E305" s="26">
        <f t="shared" si="26"/>
        <v>3.7836037215920964E-3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25"/>
        <v>1.864684753623185E-3</v>
      </c>
      <c r="E306" s="26">
        <f t="shared" si="26"/>
        <v>3.3428297174963187E-3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25"/>
        <v>4.5676959568840495E-3</v>
      </c>
      <c r="E307" s="26">
        <f t="shared" si="26"/>
        <v>9.5907842323041212E-4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25"/>
        <v>5.157871523913035E-3</v>
      </c>
      <c r="E308" s="26">
        <f t="shared" si="26"/>
        <v>7.6181253990758116E-4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25"/>
        <v>7.8608827271738988E-3</v>
      </c>
      <c r="E309" s="26">
        <f t="shared" si="26"/>
        <v>2.4919107547784038E-3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25"/>
        <v>1.864684753623185E-3</v>
      </c>
      <c r="E310" s="26">
        <f t="shared" si="26"/>
        <v>3.3428297174963187E-3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25"/>
        <v>4.5676959568840495E-3</v>
      </c>
      <c r="E311" s="26">
        <f t="shared" si="26"/>
        <v>9.5907842323041212E-4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25"/>
        <v>5.157871523913035E-3</v>
      </c>
      <c r="E312" s="26">
        <f t="shared" si="26"/>
        <v>7.6181253990758116E-4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25"/>
        <v>7.8608827271738988E-3</v>
      </c>
      <c r="E313" s="26">
        <f t="shared" si="26"/>
        <v>2.4919107547784038E-3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25"/>
        <v>1.7229857673913011E-3</v>
      </c>
      <c r="E314" s="26">
        <f t="shared" si="26"/>
        <v>6.9928150006301065E-3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25"/>
        <v>5.3269296423912949E-3</v>
      </c>
      <c r="E315" s="26">
        <f t="shared" si="26"/>
        <v>1.7378018214660753E-3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25"/>
        <v>8.8000471213767958E-3</v>
      </c>
      <c r="E316" s="26">
        <f t="shared" si="26"/>
        <v>7.2549847994118758E-4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25"/>
        <v>1.240406205905795E-2</v>
      </c>
      <c r="E317" s="26">
        <f t="shared" si="26"/>
        <v>4.2965938880487227E-3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25"/>
        <v>1.7229857673913011E-3</v>
      </c>
      <c r="E318" s="26">
        <f t="shared" si="26"/>
        <v>6.9928150006301065E-3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25"/>
        <v>5.3269296423912949E-3</v>
      </c>
      <c r="E319" s="26">
        <f t="shared" si="26"/>
        <v>1.7378018214660753E-3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25"/>
        <v>8.8000471213767958E-3</v>
      </c>
      <c r="E320" s="26">
        <f t="shared" si="26"/>
        <v>7.2549847994118758E-4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25"/>
        <v>1.240406205905795E-2</v>
      </c>
      <c r="E321" s="26">
        <f t="shared" si="26"/>
        <v>4.2965938880487227E-3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25"/>
        <v>3.6148875278985441E-3</v>
      </c>
      <c r="E322" s="26">
        <f t="shared" si="26"/>
        <v>4.4241771480781275E-3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25"/>
        <v>7.2189024655796973E-3</v>
      </c>
      <c r="E323" s="26">
        <f t="shared" si="26"/>
        <v>4.4608825677378629E-4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25"/>
        <v>6.9081453608695522E-3</v>
      </c>
      <c r="E324" s="26">
        <f t="shared" si="26"/>
        <v>1.8431393726107931E-3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25"/>
        <v>1.0512089235869547E-2</v>
      </c>
      <c r="E325" s="26">
        <f t="shared" si="26"/>
        <v>3.0049009212350297E-3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25"/>
        <v>3.6148875278985441E-3</v>
      </c>
      <c r="E326" s="26">
        <f t="shared" si="26"/>
        <v>4.4241771480781275E-3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25"/>
        <v>7.2189024655796973E-3</v>
      </c>
      <c r="E327" s="26">
        <f t="shared" si="26"/>
        <v>4.4608825677378629E-4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25"/>
        <v>6.9081453608695522E-3</v>
      </c>
      <c r="E328" s="26">
        <f t="shared" si="26"/>
        <v>1.8431393726107931E-3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25"/>
        <v>1.0512089235869547E-2</v>
      </c>
      <c r="E329" s="26">
        <f t="shared" si="26"/>
        <v>3.0049009212350297E-3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25"/>
        <v>2.7288069565217343E-5</v>
      </c>
      <c r="E330" s="26">
        <f t="shared" si="26"/>
        <v>6.9928150006301065E-3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25"/>
        <v>2.6757231336956471E-3</v>
      </c>
      <c r="E331" s="26">
        <f t="shared" si="26"/>
        <v>2.2507919879227014E-3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25"/>
        <v>8.8000471213767958E-3</v>
      </c>
      <c r="E332" s="26">
        <f t="shared" si="26"/>
        <v>1.8068459105229963E-3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25"/>
        <v>1.240406205905795E-2</v>
      </c>
      <c r="E333" s="26">
        <f t="shared" si="26"/>
        <v>4.2965938880487227E-3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151" zoomScale="90" zoomScaleNormal="90" workbookViewId="0">
      <selection activeCell="D271" sqref="D271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8625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276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345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71.079524637681146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0.56902205737805278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5.4201971014492756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21.676989309769574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60.695570067354808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13.946370067354806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56.433218763834567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13.946370067354806</v>
      </c>
      <c r="D77" s="29" t="s">
        <v>12</v>
      </c>
      <c r="I77" s="19" t="s">
        <v>36</v>
      </c>
      <c r="J77" s="35">
        <f>J55*C56*0.8-J85</f>
        <v>5502.6584085521845</v>
      </c>
      <c r="K77" s="16" t="s">
        <v>17</v>
      </c>
      <c r="M77" s="19" t="s">
        <v>59</v>
      </c>
      <c r="N77" s="30">
        <f>SQRT(C51*0.0980665)*(1/0.0980665)/1000*J77*N76</f>
        <v>82.990027593874359</v>
      </c>
      <c r="O77" s="29" t="s">
        <v>12</v>
      </c>
    </row>
    <row r="78" spans="2:16" x14ac:dyDescent="0.3">
      <c r="B78" s="31" t="s">
        <v>149</v>
      </c>
      <c r="C78" s="37">
        <f>O87</f>
        <v>26.216002844660338</v>
      </c>
      <c r="D78" s="29" t="s">
        <v>12</v>
      </c>
      <c r="I78" s="19" t="s">
        <v>60</v>
      </c>
      <c r="J78" s="34">
        <f>MIN(N77,N75)</f>
        <v>56.433218763834567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2.5132741228718349E-3</v>
      </c>
      <c r="D79" s="16" t="s">
        <v>50</v>
      </c>
      <c r="I79" s="19" t="s">
        <v>39</v>
      </c>
      <c r="J79" s="34">
        <f>J76-J78</f>
        <v>46.618681236165436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274.7301813793261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17.341591447815659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72.834684080825767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129.26790284466034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26.216002844660338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221.30674025033161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118.25484025033161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276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345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64.490063768115945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0.51627059906252504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6.0664000000000007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21.676989309769574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60.695570067354808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8.3728700673548033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56.433218763834567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8.3728700673548033</v>
      </c>
      <c r="D123" s="29" t="s">
        <v>12</v>
      </c>
      <c r="I123" s="19" t="s">
        <v>36</v>
      </c>
      <c r="J123" s="35">
        <f>J101*C102*0.8-J131</f>
        <v>5502.6584085521845</v>
      </c>
      <c r="K123" s="16" t="s">
        <v>17</v>
      </c>
      <c r="M123" s="19" t="s">
        <v>59</v>
      </c>
      <c r="N123" s="30">
        <f>SQRT(C97*0.0980665)*(1/0.0980665)/1000*J123*N122</f>
        <v>82.990027593874359</v>
      </c>
      <c r="O123" s="29" t="s">
        <v>12</v>
      </c>
    </row>
    <row r="124" spans="2:16" x14ac:dyDescent="0.3">
      <c r="B124" s="31" t="s">
        <v>149</v>
      </c>
      <c r="C124" s="37">
        <f>O133</f>
        <v>14.121069511327008</v>
      </c>
      <c r="D124" s="29" t="s">
        <v>12</v>
      </c>
      <c r="I124" s="19" t="s">
        <v>60</v>
      </c>
      <c r="J124" s="34">
        <f>MIN(N123,N121)</f>
        <v>56.433218763834567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58.713614569498766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274.7301813793261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17.341591447815659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72.834684080825767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129.26790284466034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14.121069511327008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221.30674025033161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106.15990691699828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8625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276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345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47.487478260869565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0.44351721779710074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2.5633623188405799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21.676989309769574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60.695570067354808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38.586570067354806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52.247008226419531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38.586570067354806</v>
      </c>
      <c r="D169" s="29" t="s">
        <v>12</v>
      </c>
      <c r="I169" s="19" t="s">
        <v>36</v>
      </c>
      <c r="J169" s="35">
        <f>J147*C148*0.8-J177</f>
        <v>5502.6584085521845</v>
      </c>
      <c r="K169" s="16" t="s">
        <v>17</v>
      </c>
      <c r="M169" s="19" t="s">
        <v>59</v>
      </c>
      <c r="N169" s="30">
        <f>SQRT(C143*0.0980665)*(1/0.0980665)/1000*J169*N168</f>
        <v>76.833835627087538</v>
      </c>
      <c r="O169" s="29" t="s">
        <v>12</v>
      </c>
    </row>
    <row r="170" spans="2:16" x14ac:dyDescent="0.3">
      <c r="B170" s="31" t="s">
        <v>149</v>
      </c>
      <c r="C170" s="37">
        <f>O179</f>
        <v>75.775392307245312</v>
      </c>
      <c r="D170" s="29" t="s">
        <v>12</v>
      </c>
      <c r="I170" s="19" t="s">
        <v>60</v>
      </c>
      <c r="J170" s="34">
        <f>MIN(N169,N167)</f>
        <v>52.247008226419531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-2.940708226419531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254.35072393513875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17.341591447815659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72.834684080825767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125.08169230724531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75.775392307245312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204.8902283389001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155.58392833890011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276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345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31.384681159420293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0.43968369070289781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2.7669420289855071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17.341591447815659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48.556456053883849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29.46455605388385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34.127602864459469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29.46455605388385</v>
      </c>
      <c r="D215" s="29" t="s">
        <v>12</v>
      </c>
      <c r="I215" s="19" t="s">
        <v>36</v>
      </c>
      <c r="J215" s="35">
        <f>J193*C194*0.8-J223</f>
        <v>4402.1267268417478</v>
      </c>
      <c r="K215" s="16" t="s">
        <v>17</v>
      </c>
      <c r="M215" s="19" t="s">
        <v>59</v>
      </c>
      <c r="N215" s="30">
        <f>SQRT(C189*0.0980665)*(1/0.0980665)/1000*J215*N214</f>
        <v>50.187651271263917</v>
      </c>
      <c r="O215" s="29" t="s">
        <v>12</v>
      </c>
    </row>
    <row r="216" spans="2:16" x14ac:dyDescent="0.3">
      <c r="B216" s="31" t="s">
        <v>149</v>
      </c>
      <c r="C216" s="37">
        <f>O225</f>
        <v>50.369483462453424</v>
      </c>
      <c r="D216" s="29" t="s">
        <v>12</v>
      </c>
      <c r="I216" s="19" t="s">
        <v>60</v>
      </c>
      <c r="J216" s="34">
        <f>MIN(N215,N213)</f>
        <v>34.127602864459469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7.8982638022071967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166.14119715962624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13.873273158252529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58.26774726466062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92.395350129120089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50.369483462453424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133.83373672337041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91.807870056703734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6900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276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345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2.5297246376811597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3.5440177311594143E-2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1.4278550724637682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17.341591447815659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48.556456053883849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38.704256053883853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34.127602864459469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38.704256053883853</v>
      </c>
      <c r="D261" s="29" t="s">
        <v>12</v>
      </c>
      <c r="I261" s="19" t="s">
        <v>36</v>
      </c>
      <c r="J261" s="35">
        <f>J239*C240*0.8-J269</f>
        <v>4402.1267268417478</v>
      </c>
      <c r="K261" s="16" t="s">
        <v>17</v>
      </c>
      <c r="M261" s="19" t="s">
        <v>59</v>
      </c>
      <c r="N261" s="30">
        <f>SQRT(C235*0.0980665)*(1/0.0980665)/1000*J261*N260</f>
        <v>50.187651271263917</v>
      </c>
      <c r="O261" s="29" t="s">
        <v>12</v>
      </c>
    </row>
    <row r="262" spans="2:16" x14ac:dyDescent="0.3">
      <c r="B262" s="31" t="s">
        <v>149</v>
      </c>
      <c r="C262" s="37">
        <f>O271</f>
        <v>72.340516795786755</v>
      </c>
      <c r="D262" s="29" t="s">
        <v>12</v>
      </c>
      <c r="I262" s="19" t="s">
        <v>60</v>
      </c>
      <c r="J262" s="34">
        <f>MIN(N261,N259)</f>
        <v>34.127602864459469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-14.072769531126138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166.14119715962624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13.873273158252529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58.26774726466062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92.395350129120089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72.340516795786755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133.83373672337041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113.77890339003707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T333"/>
  <sheetViews>
    <sheetView showGridLines="0" zoomScaleNormal="100" workbookViewId="0">
      <selection activeCell="AR11" sqref="AR11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6640625" style="26" bestFit="1" customWidth="1"/>
    <col min="17" max="17" width="14" style="26" bestFit="1" customWidth="1"/>
    <col min="18" max="18" width="7.5546875" style="26" bestFit="1" customWidth="1"/>
    <col min="19" max="19" width="6" style="26" bestFit="1" customWidth="1"/>
    <col min="20" max="20" width="6.5546875" style="26" bestFit="1" customWidth="1"/>
    <col min="21" max="21" width="9.33203125" style="26" bestFit="1" customWidth="1"/>
    <col min="22" max="22" width="7.33203125" style="26" bestFit="1" customWidth="1"/>
    <col min="23" max="23" width="8.33203125" style="26" bestFit="1" customWidth="1"/>
    <col min="24" max="24" width="11.6640625" style="26" bestFit="1" customWidth="1"/>
    <col min="25" max="25" width="11.5546875" style="26"/>
    <col min="26" max="26" width="5" style="26" bestFit="1" customWidth="1"/>
    <col min="27" max="27" width="5.6640625" style="26" bestFit="1" customWidth="1"/>
    <col min="28" max="29" width="6" style="26" bestFit="1" customWidth="1"/>
    <col min="30" max="30" width="5.6640625" style="26" bestFit="1" customWidth="1"/>
    <col min="31" max="31" width="5.5546875" style="26" bestFit="1" customWidth="1"/>
    <col min="32" max="32" width="6" style="26" bestFit="1" customWidth="1"/>
    <col min="33" max="33" width="5.6640625" style="26" bestFit="1" customWidth="1"/>
    <col min="34" max="34" width="5.5546875" style="26" bestFit="1" customWidth="1"/>
    <col min="35" max="35" width="6" style="26" bestFit="1" customWidth="1"/>
    <col min="36" max="36" width="5" style="26" bestFit="1" customWidth="1"/>
    <col min="37" max="37" width="4.5546875" style="26" bestFit="1" customWidth="1"/>
    <col min="38" max="38" width="12" style="26" bestFit="1" customWidth="1"/>
    <col min="39" max="39" width="5" style="26" bestFit="1" customWidth="1"/>
    <col min="40" max="40" width="4.5546875" style="26" bestFit="1" customWidth="1"/>
    <col min="41" max="41" width="6" style="26" bestFit="1" customWidth="1"/>
    <col min="42" max="42" width="4.33203125" style="26" customWidth="1"/>
    <col min="43" max="16384" width="11.5546875" style="26"/>
  </cols>
  <sheetData>
    <row r="1" spans="2:46" x14ac:dyDescent="0.3">
      <c r="B1" s="45" t="s">
        <v>152</v>
      </c>
      <c r="C1" s="45" t="s">
        <v>153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  <c r="S4" s="26">
        <f>G4*H4</f>
        <v>19200</v>
      </c>
      <c r="T4" s="89">
        <f>'PLANILLAS EJE G ENTRE 3-6'!C33</f>
        <v>4.0276828892176842E-3</v>
      </c>
      <c r="U4" s="89">
        <v>0.01</v>
      </c>
      <c r="V4" s="26">
        <f>0.1*H4</f>
        <v>64</v>
      </c>
      <c r="W4" s="26">
        <f>U4*G4*V4/2</f>
        <v>9.6</v>
      </c>
      <c r="X4" s="26" t="str">
        <f>"$\phi$"&amp;VLOOKUP(AL4,TABLAS!$O$4:$P$13,2)</f>
        <v>$\phi$36</v>
      </c>
      <c r="Z4" s="51">
        <f>VLOOKUP(W4,TABLAS!$O$4:$P$13,1)</f>
        <v>8.0399999999999991</v>
      </c>
      <c r="AA4" s="26">
        <f>Z4-W4</f>
        <v>-1.5600000000000005</v>
      </c>
      <c r="AB4" s="26">
        <f>W4-AA4</f>
        <v>11.16</v>
      </c>
      <c r="AC4" s="51">
        <f>IF(AA4&lt;0,VLOOKUP(AB4,TABLAS!$O$4:$P$13,1),Z4)</f>
        <v>10.18</v>
      </c>
      <c r="AD4" s="26">
        <f>AC4-$W4</f>
        <v>0.58000000000000007</v>
      </c>
      <c r="AE4" s="97">
        <f>IF(AD4&lt;0,IF(AD4=AA4,AB4-$AA$2*AD4,AC4-AD4),AB4-$AA$2*AD4/2)</f>
        <v>10.725</v>
      </c>
      <c r="AF4" s="51">
        <f>IF(AD4&lt;0,VLOOKUP(AE4,TABLAS!$O$4:$P$13,1),AC4)</f>
        <v>10.18</v>
      </c>
      <c r="AG4" s="26">
        <f t="shared" ref="AG4:AG9" si="0">AF4-$W4</f>
        <v>0.58000000000000007</v>
      </c>
      <c r="AH4" s="97">
        <f t="shared" ref="AH4:AH9" si="1">IF(AG4&lt;0,IF(AG4=AD4,AE4-$AA$2*AG4,AF4-AG4),AE4-$AA$2*AG4/2)</f>
        <v>10.29</v>
      </c>
      <c r="AI4" s="51">
        <f>IF(AG4&lt;0,VLOOKUP(AH4,TABLAS!$O$4:$P$13,1),AF4)</f>
        <v>10.18</v>
      </c>
      <c r="AJ4" s="26">
        <f t="shared" ref="AJ4:AJ9" si="2">AI4-$W4</f>
        <v>0.58000000000000007</v>
      </c>
      <c r="AK4" s="97">
        <f t="shared" ref="AK4:AK9" si="3">IF(AJ4&lt;0,IF(AJ4=AG4,AH4-$AA$2*AJ4,AI4-AJ4),AH4-$AA$2*AJ4/2)</f>
        <v>9.8549999999999986</v>
      </c>
      <c r="AL4" s="51">
        <f>IF(AJ4&lt;0,VLOOKUP(AK4,TABLAS!$O$4:$P$13,1),AI4)</f>
        <v>10.18</v>
      </c>
      <c r="AM4" s="26">
        <f t="shared" ref="AM4:AM9" si="4">AL4-$W4</f>
        <v>0.58000000000000007</v>
      </c>
      <c r="AN4" s="97">
        <f t="shared" ref="AN4:AN9" si="5">IF(AM4&lt;0,IF(AM4=AJ4,AK4-$AA$2*AM4,AL4-AM4),AK4-$AA$2*AM4/2)</f>
        <v>9.4199999999999982</v>
      </c>
      <c r="AO4" s="51">
        <f>IF(AM4&lt;0,VLOOKUP(AN4,TABLAS!$O$4:$P$13,1),AL4)</f>
        <v>10.18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4</v>
      </c>
    </row>
    <row r="5" spans="2:46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6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  <c r="S5" s="26">
        <f t="shared" ref="S5:S9" si="7">G5*H5</f>
        <v>13200</v>
      </c>
      <c r="T5" s="89">
        <f>'PLANILLAS EJE G ENTRE 3-6'!C79</f>
        <v>4.0276828892176833E-3</v>
      </c>
      <c r="U5" s="89">
        <v>0.01</v>
      </c>
      <c r="V5" s="26">
        <f t="shared" ref="V5:V9" si="8">0.1*H5</f>
        <v>44</v>
      </c>
      <c r="W5" s="26">
        <f t="shared" ref="W5:W9" si="9">U5*G5*V5/2</f>
        <v>6.6</v>
      </c>
      <c r="X5" s="26" t="str">
        <f>"$\phi$"&amp;VLOOKUP(AL5,TABLAS!$O$4:$P$13,2)</f>
        <v>$\phi$32</v>
      </c>
      <c r="Z5" s="51">
        <f>VLOOKUP(W5,TABLAS!$O$4:$P$13,1)</f>
        <v>6.16</v>
      </c>
      <c r="AA5" s="26">
        <f t="shared" ref="AA5:AA9" si="10">Z5-W5</f>
        <v>-0.4399999999999995</v>
      </c>
      <c r="AB5" s="26">
        <f t="shared" ref="AB5:AB9" si="11">W5-AA5</f>
        <v>7.0399999999999991</v>
      </c>
      <c r="AC5" s="51">
        <f>IF(AA5&lt;0,VLOOKUP(AB5,TABLAS!$O$4:$P$13,1),Z5)</f>
        <v>6.16</v>
      </c>
      <c r="AD5" s="26">
        <f t="shared" ref="AD5:AD9" si="12">AC5-$W5</f>
        <v>-0.4399999999999995</v>
      </c>
      <c r="AE5" s="97">
        <f t="shared" ref="AE5:AE9" si="13">IF(AD5&lt;0,IF(AD5=AA5,AB5-$AA$2*AD5,AC5-AD5),AB5-$AA$2*AD5/2)</f>
        <v>7.6999999999999984</v>
      </c>
      <c r="AF5" s="51">
        <f>IF(AD5&lt;0,VLOOKUP(AE5,TABLAS!$O$4:$P$13,1),AC5)</f>
        <v>6.16</v>
      </c>
      <c r="AG5" s="26">
        <f t="shared" si="0"/>
        <v>-0.4399999999999995</v>
      </c>
      <c r="AH5" s="97">
        <f t="shared" si="1"/>
        <v>8.3599999999999977</v>
      </c>
      <c r="AI5" s="51">
        <f>IF(AG5&lt;0,VLOOKUP(AH5,TABLAS!$O$4:$P$13,1),AF5)</f>
        <v>8.0399999999999991</v>
      </c>
      <c r="AJ5" s="26">
        <f t="shared" si="2"/>
        <v>1.4399999999999995</v>
      </c>
      <c r="AK5" s="97">
        <f t="shared" si="3"/>
        <v>7.2799999999999976</v>
      </c>
      <c r="AL5" s="51">
        <f>IF(AJ5&lt;0,VLOOKUP(AK5,TABLAS!$O$4:$P$13,1),AI5)</f>
        <v>8.0399999999999991</v>
      </c>
      <c r="AM5" s="26">
        <f t="shared" si="4"/>
        <v>1.4399999999999995</v>
      </c>
      <c r="AN5" s="97">
        <f t="shared" si="5"/>
        <v>6.1999999999999975</v>
      </c>
      <c r="AO5" s="51">
        <f>IF(AM5&lt;0,VLOOKUP(AN5,TABLAS!$O$4:$P$13,1),AL5)</f>
        <v>8.0399999999999991</v>
      </c>
      <c r="AQ5" s="99">
        <v>22</v>
      </c>
      <c r="AR5" s="26">
        <f>VLOOKUP(AQ5,TABLAS!$R$4:$S$13,1,TRUE)</f>
        <v>22</v>
      </c>
      <c r="AS5" s="26">
        <f>VLOOKUP(AR5,TABLAS!$R$4:$S$13,2,TRUE)</f>
        <v>3.8</v>
      </c>
      <c r="AT5" s="26">
        <f t="shared" ref="AT5:AT9" si="14">ROUNDUP(2*W5/AS5,0)</f>
        <v>4</v>
      </c>
    </row>
    <row r="6" spans="2:46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6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  <c r="S6" s="26">
        <f t="shared" si="7"/>
        <v>11500</v>
      </c>
      <c r="T6" s="89">
        <f>'PLANILLAS EJE G ENTRE 3-6'!C125</f>
        <v>4.8332194670612201E-3</v>
      </c>
      <c r="U6" s="89">
        <v>0.01</v>
      </c>
      <c r="V6" s="26">
        <f t="shared" si="8"/>
        <v>46</v>
      </c>
      <c r="W6" s="26">
        <f t="shared" si="9"/>
        <v>5.75</v>
      </c>
      <c r="X6" s="26" t="str">
        <f>"$\phi$"&amp;VLOOKUP(AL6,TABLAS!$O$4:$P$13,2)</f>
        <v>$\phi$28</v>
      </c>
      <c r="Z6" s="51">
        <f>VLOOKUP(W6,TABLAS!$O$4:$P$13,1)</f>
        <v>4.91</v>
      </c>
      <c r="AA6" s="26">
        <f t="shared" si="10"/>
        <v>-0.83999999999999986</v>
      </c>
      <c r="AB6" s="26">
        <f t="shared" si="11"/>
        <v>6.59</v>
      </c>
      <c r="AC6" s="51">
        <f>IF(AA6&lt;0,VLOOKUP(AB6,TABLAS!$O$4:$P$13,1),Z6)</f>
        <v>6.16</v>
      </c>
      <c r="AD6" s="26">
        <f t="shared" si="12"/>
        <v>0.41000000000000014</v>
      </c>
      <c r="AE6" s="97">
        <f t="shared" si="13"/>
        <v>6.2824999999999998</v>
      </c>
      <c r="AF6" s="51">
        <f>IF(AD6&lt;0,VLOOKUP(AE6,TABLAS!$O$4:$P$13,1),AC6)</f>
        <v>6.16</v>
      </c>
      <c r="AG6" s="26">
        <f t="shared" si="0"/>
        <v>0.41000000000000014</v>
      </c>
      <c r="AH6" s="97">
        <f t="shared" si="1"/>
        <v>5.9749999999999996</v>
      </c>
      <c r="AI6" s="51">
        <f>IF(AG6&lt;0,VLOOKUP(AH6,TABLAS!$O$4:$P$13,1),AF6)</f>
        <v>6.16</v>
      </c>
      <c r="AJ6" s="26">
        <f t="shared" si="2"/>
        <v>0.41000000000000014</v>
      </c>
      <c r="AK6" s="97">
        <f t="shared" si="3"/>
        <v>5.6674999999999995</v>
      </c>
      <c r="AL6" s="51">
        <f>IF(AJ6&lt;0,VLOOKUP(AK6,TABLAS!$O$4:$P$13,1),AI6)</f>
        <v>6.16</v>
      </c>
      <c r="AM6" s="26">
        <f t="shared" si="4"/>
        <v>0.41000000000000014</v>
      </c>
      <c r="AN6" s="97">
        <f t="shared" si="5"/>
        <v>5.3599999999999994</v>
      </c>
      <c r="AO6" s="51">
        <f>IF(AM6&lt;0,VLOOKUP(AN6,TABLAS!$O$4:$P$13,1),AL6)</f>
        <v>6.16</v>
      </c>
      <c r="AQ6" s="99">
        <v>22</v>
      </c>
      <c r="AR6" s="26">
        <f>VLOOKUP(AQ6,TABLAS!$R$4:$S$13,1,TRUE)</f>
        <v>22</v>
      </c>
      <c r="AS6" s="26">
        <f>VLOOKUP(AR6,TABLAS!$R$4:$S$13,2,TRUE)</f>
        <v>3.8</v>
      </c>
      <c r="AT6" s="26">
        <f t="shared" si="14"/>
        <v>4</v>
      </c>
    </row>
    <row r="7" spans="2:46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6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  <c r="S7" s="26">
        <f t="shared" si="7"/>
        <v>11500</v>
      </c>
      <c r="T7" s="89">
        <f>'PLANILLAS EJE G ENTRE 3-6'!C171</f>
        <v>2.5132741228718349E-3</v>
      </c>
      <c r="U7" s="89">
        <v>0.01</v>
      </c>
      <c r="V7" s="26">
        <f t="shared" si="8"/>
        <v>46</v>
      </c>
      <c r="W7" s="26">
        <f t="shared" si="9"/>
        <v>5.75</v>
      </c>
      <c r="X7" s="26" t="str">
        <f>"$\phi$"&amp;VLOOKUP(AL7,TABLAS!$O$4:$P$13,2)</f>
        <v>$\phi$28</v>
      </c>
      <c r="Z7" s="51">
        <f>VLOOKUP(W7,TABLAS!$O$4:$P$13,1)</f>
        <v>4.91</v>
      </c>
      <c r="AA7" s="26">
        <f t="shared" si="10"/>
        <v>-0.83999999999999986</v>
      </c>
      <c r="AB7" s="26">
        <f t="shared" si="11"/>
        <v>6.59</v>
      </c>
      <c r="AC7" s="51">
        <f>IF(AA7&lt;0,VLOOKUP(AB7,TABLAS!$O$4:$P$13,1),Z7)</f>
        <v>6.16</v>
      </c>
      <c r="AD7" s="26">
        <f t="shared" si="12"/>
        <v>0.41000000000000014</v>
      </c>
      <c r="AE7" s="97">
        <f t="shared" si="13"/>
        <v>6.2824999999999998</v>
      </c>
      <c r="AF7" s="51">
        <f>IF(AD7&lt;0,VLOOKUP(AE7,TABLAS!$O$4:$P$13,1),AC7)</f>
        <v>6.16</v>
      </c>
      <c r="AG7" s="26">
        <f t="shared" si="0"/>
        <v>0.41000000000000014</v>
      </c>
      <c r="AH7" s="97">
        <f t="shared" si="1"/>
        <v>5.9749999999999996</v>
      </c>
      <c r="AI7" s="51">
        <f>IF(AG7&lt;0,VLOOKUP(AH7,TABLAS!$O$4:$P$13,1),AF7)</f>
        <v>6.16</v>
      </c>
      <c r="AJ7" s="26">
        <f t="shared" si="2"/>
        <v>0.41000000000000014</v>
      </c>
      <c r="AK7" s="97">
        <f t="shared" si="3"/>
        <v>5.6674999999999995</v>
      </c>
      <c r="AL7" s="51">
        <f>IF(AJ7&lt;0,VLOOKUP(AK7,TABLAS!$O$4:$P$13,1),AI7)</f>
        <v>6.16</v>
      </c>
      <c r="AM7" s="26">
        <f t="shared" si="4"/>
        <v>0.41000000000000014</v>
      </c>
      <c r="AN7" s="97">
        <f t="shared" si="5"/>
        <v>5.3599999999999994</v>
      </c>
      <c r="AO7" s="51">
        <f>IF(AM7&lt;0,VLOOKUP(AN7,TABLAS!$O$4:$P$13,1),AL7)</f>
        <v>6.16</v>
      </c>
      <c r="AQ7" s="99">
        <v>22</v>
      </c>
      <c r="AR7" s="26">
        <f>VLOOKUP(AQ7,TABLAS!$R$4:$S$13,1,TRUE)</f>
        <v>22</v>
      </c>
      <c r="AS7" s="26">
        <f>VLOOKUP(AR7,TABLAS!$R$4:$S$13,2,TRUE)</f>
        <v>3.8</v>
      </c>
      <c r="AT7" s="26">
        <f t="shared" si="14"/>
        <v>4</v>
      </c>
    </row>
    <row r="8" spans="2:46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6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  <c r="S8" s="26">
        <f t="shared" si="7"/>
        <v>9200</v>
      </c>
      <c r="T8" s="89">
        <f>'PLANILLAS EJE G ENTRE 3-6'!C217</f>
        <v>2.9567930857315704E-3</v>
      </c>
      <c r="U8" s="89">
        <v>0.01</v>
      </c>
      <c r="V8" s="26">
        <f t="shared" si="8"/>
        <v>46</v>
      </c>
      <c r="W8" s="26">
        <f t="shared" si="9"/>
        <v>4.6000000000000005</v>
      </c>
      <c r="X8" s="26" t="str">
        <f>"$\phi$"&amp;VLOOKUP(AL8,TABLAS!$O$4:$P$13,2)</f>
        <v>$\phi$25</v>
      </c>
      <c r="Z8" s="51">
        <f>VLOOKUP(W8,TABLAS!$O$4:$P$13,1)</f>
        <v>3.8</v>
      </c>
      <c r="AA8" s="26">
        <f t="shared" si="10"/>
        <v>-0.80000000000000071</v>
      </c>
      <c r="AB8" s="26">
        <f t="shared" si="11"/>
        <v>5.4000000000000012</v>
      </c>
      <c r="AC8" s="51">
        <f>IF(AA8&lt;0,VLOOKUP(AB8,TABLAS!$O$4:$P$13,1),Z8)</f>
        <v>4.91</v>
      </c>
      <c r="AD8" s="26">
        <f t="shared" si="12"/>
        <v>0.30999999999999961</v>
      </c>
      <c r="AE8" s="97">
        <f t="shared" si="13"/>
        <v>5.1675000000000013</v>
      </c>
      <c r="AF8" s="51">
        <f>IF(AD8&lt;0,VLOOKUP(AE8,TABLAS!$O$4:$P$13,1),AC8)</f>
        <v>4.91</v>
      </c>
      <c r="AG8" s="26">
        <f t="shared" si="0"/>
        <v>0.30999999999999961</v>
      </c>
      <c r="AH8" s="97">
        <f t="shared" si="1"/>
        <v>4.9350000000000014</v>
      </c>
      <c r="AI8" s="51">
        <f>IF(AG8&lt;0,VLOOKUP(AH8,TABLAS!$O$4:$P$13,1),AF8)</f>
        <v>4.91</v>
      </c>
      <c r="AJ8" s="26">
        <f t="shared" si="2"/>
        <v>0.30999999999999961</v>
      </c>
      <c r="AK8" s="97">
        <f t="shared" si="3"/>
        <v>4.7025000000000015</v>
      </c>
      <c r="AL8" s="51">
        <f>IF(AJ8&lt;0,VLOOKUP(AK8,TABLAS!$O$4:$P$13,1),AI8)</f>
        <v>4.91</v>
      </c>
      <c r="AM8" s="26">
        <f t="shared" si="4"/>
        <v>0.30999999999999961</v>
      </c>
      <c r="AN8" s="97">
        <f t="shared" si="5"/>
        <v>4.4700000000000015</v>
      </c>
      <c r="AO8" s="51">
        <f>IF(AM8&lt;0,VLOOKUP(AN8,TABLAS!$O$4:$P$13,1),AL8)</f>
        <v>4.91</v>
      </c>
      <c r="AQ8" s="99">
        <v>18</v>
      </c>
      <c r="AR8" s="26">
        <f>VLOOKUP(AQ8,TABLAS!$R$4:$S$13,1,TRUE)</f>
        <v>18</v>
      </c>
      <c r="AS8" s="26">
        <f>VLOOKUP(AR8,TABLAS!$R$4:$S$13,2,TRUE)</f>
        <v>2.54</v>
      </c>
      <c r="AT8" s="26">
        <f t="shared" si="14"/>
        <v>4</v>
      </c>
    </row>
    <row r="9" spans="2:46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6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  <c r="S9" s="56">
        <f t="shared" si="7"/>
        <v>9200</v>
      </c>
      <c r="T9" s="90">
        <f>'PLANILLAS EJE G ENTRE 3-6'!C263</f>
        <v>2.5132741228718349E-3</v>
      </c>
      <c r="U9" s="90">
        <v>0.01</v>
      </c>
      <c r="V9" s="56">
        <f t="shared" si="8"/>
        <v>46</v>
      </c>
      <c r="W9" s="56">
        <f t="shared" si="9"/>
        <v>4.6000000000000005</v>
      </c>
      <c r="X9" s="56" t="str">
        <f>"$\phi$"&amp;VLOOKUP(AL9,TABLAS!$O$4:$P$13,2)</f>
        <v>$\phi$25</v>
      </c>
      <c r="Z9" s="51">
        <f>VLOOKUP(W9,TABLAS!$O$4:$P$13,1)</f>
        <v>3.8</v>
      </c>
      <c r="AA9" s="26">
        <f t="shared" si="10"/>
        <v>-0.80000000000000071</v>
      </c>
      <c r="AB9" s="26">
        <f t="shared" si="11"/>
        <v>5.4000000000000012</v>
      </c>
      <c r="AC9" s="51">
        <f>IF(AA9&lt;0,VLOOKUP(AB9,TABLAS!$O$4:$P$13,1),Z9)</f>
        <v>4.91</v>
      </c>
      <c r="AD9" s="26">
        <f t="shared" si="12"/>
        <v>0.30999999999999961</v>
      </c>
      <c r="AE9" s="97">
        <f t="shared" si="13"/>
        <v>5.1675000000000013</v>
      </c>
      <c r="AF9" s="51">
        <f>IF(AD9&lt;0,VLOOKUP(AE9,TABLAS!$O$4:$P$13,1),AC9)</f>
        <v>4.91</v>
      </c>
      <c r="AG9" s="26">
        <f t="shared" si="0"/>
        <v>0.30999999999999961</v>
      </c>
      <c r="AH9" s="97">
        <f t="shared" si="1"/>
        <v>4.9350000000000014</v>
      </c>
      <c r="AI9" s="51">
        <f>IF(AG9&lt;0,VLOOKUP(AH9,TABLAS!$O$4:$P$13,1),AF9)</f>
        <v>4.91</v>
      </c>
      <c r="AJ9" s="26">
        <f t="shared" si="2"/>
        <v>0.30999999999999961</v>
      </c>
      <c r="AK9" s="97">
        <f t="shared" si="3"/>
        <v>4.7025000000000015</v>
      </c>
      <c r="AL9" s="51">
        <f>IF(AJ9&lt;0,VLOOKUP(AK9,TABLAS!$O$4:$P$13,1),AI9)</f>
        <v>4.91</v>
      </c>
      <c r="AM9" s="26">
        <f t="shared" si="4"/>
        <v>0.30999999999999961</v>
      </c>
      <c r="AN9" s="97">
        <f t="shared" si="5"/>
        <v>4.4700000000000015</v>
      </c>
      <c r="AO9" s="51">
        <f>IF(AM9&lt;0,VLOOKUP(AN9,TABLAS!$O$4:$P$13,1),AL9)</f>
        <v>4.91</v>
      </c>
      <c r="AQ9" s="99">
        <v>18</v>
      </c>
      <c r="AR9" s="26">
        <f>VLOOKUP(AQ9,TABLAS!$R$4:$S$13,1,TRUE)</f>
        <v>18</v>
      </c>
      <c r="AS9" s="26">
        <f>VLOOKUP(AR9,TABLAS!$R$4:$S$13,2,TRUE)</f>
        <v>2.54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G.3-7 | PIER 12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B14*1000/(10.1971621297793*$F$4*$S$4)</f>
        <v>6.1158516029687388E-2</v>
      </c>
      <c r="E14" s="26">
        <f>C14*1000*100/($H$4*10.1971621297793*$F$4*$S$4)</f>
        <v>4.2121052995605394E-3</v>
      </c>
    </row>
    <row r="15" spans="2:46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15">B15*1000/(10.1971621297793*$F$4*$S$4)</f>
        <v>6.2854978920312388E-2</v>
      </c>
      <c r="E15" s="26">
        <f t="shared" ref="E15:E63" si="16">C15*1000*100/($H$4*10.1971621297793*$F$4*$S$4)</f>
        <v>2.3573788386230428E-3</v>
      </c>
    </row>
    <row r="16" spans="2:46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15"/>
        <v>1.4251908129687475E-2</v>
      </c>
      <c r="E16" s="26">
        <f t="shared" si="16"/>
        <v>8.6352925382486827E-4</v>
      </c>
    </row>
    <row r="17" spans="2:5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15"/>
        <v>1.4251908129687475E-2</v>
      </c>
      <c r="E17" s="26">
        <f t="shared" si="16"/>
        <v>4.9286123299153561E-4</v>
      </c>
    </row>
    <row r="18" spans="2:5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15"/>
        <v>1.2505098598437479E-2</v>
      </c>
      <c r="E18" s="26">
        <f t="shared" si="16"/>
        <v>7.1243460734049361E-4</v>
      </c>
    </row>
    <row r="19" spans="2:5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15"/>
        <v>1.2505098598437479E-2</v>
      </c>
      <c r="E19" s="26">
        <f t="shared" si="16"/>
        <v>5.8252750545247296E-4</v>
      </c>
    </row>
    <row r="20" spans="2:5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15"/>
        <v>8.0025474510416524E-3</v>
      </c>
      <c r="E20" s="26">
        <f t="shared" si="16"/>
        <v>1.6179809602050756E-3</v>
      </c>
    </row>
    <row r="21" spans="2:5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15"/>
        <v>8.0025474510416524E-3</v>
      </c>
      <c r="E21" s="26">
        <f t="shared" si="16"/>
        <v>3.5488407537434831E-3</v>
      </c>
    </row>
    <row r="22" spans="2:5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15"/>
        <v>7.5410424159374864E-2</v>
      </c>
      <c r="E22" s="26">
        <f t="shared" si="16"/>
        <v>5.0756345533854077E-3</v>
      </c>
    </row>
    <row r="23" spans="2:5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15"/>
        <v>7.7106887049999864E-2</v>
      </c>
      <c r="E23" s="26">
        <f t="shared" si="16"/>
        <v>2.8502400716145784E-3</v>
      </c>
    </row>
    <row r="24" spans="2:5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15"/>
        <v>8.5621919522916506E-2</v>
      </c>
      <c r="E24" s="26">
        <f t="shared" si="16"/>
        <v>5.8969483314615786E-3</v>
      </c>
    </row>
    <row r="25" spans="2:5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15"/>
        <v>8.7996967569791501E-2</v>
      </c>
      <c r="E25" s="26">
        <f t="shared" si="16"/>
        <v>3.300329461995437E-3</v>
      </c>
    </row>
    <row r="26" spans="2:5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15"/>
        <v>9.6193269324478983E-2</v>
      </c>
      <c r="E26" s="26">
        <f t="shared" si="16"/>
        <v>6.4361749897460822E-3</v>
      </c>
    </row>
    <row r="27" spans="2:5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15"/>
        <v>9.8229024793228981E-2</v>
      </c>
      <c r="E27" s="26">
        <f t="shared" si="16"/>
        <v>3.6174334912109315E-3</v>
      </c>
    </row>
    <row r="28" spans="2:5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15"/>
        <v>3.7535522010937433E-2</v>
      </c>
      <c r="E28" s="26">
        <f t="shared" si="16"/>
        <v>2.7934860913085891E-3</v>
      </c>
    </row>
    <row r="29" spans="2:5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15"/>
        <v>3.9062338612499928E-2</v>
      </c>
      <c r="E29" s="26">
        <f t="shared" si="16"/>
        <v>1.3061031311848935E-3</v>
      </c>
    </row>
    <row r="30" spans="2:5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15"/>
        <v>7.2549786411979039E-2</v>
      </c>
      <c r="E30" s="26">
        <f t="shared" si="16"/>
        <v>4.7883029918619714E-3</v>
      </c>
    </row>
    <row r="31" spans="2:5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15"/>
        <v>7.4076603013541534E-2</v>
      </c>
      <c r="E31" s="26">
        <f t="shared" si="16"/>
        <v>2.9371769541829381E-3</v>
      </c>
    </row>
    <row r="32" spans="2:5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15"/>
        <v>3.7535522010937433E-2</v>
      </c>
      <c r="E32" s="26">
        <f t="shared" si="16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15"/>
        <v>3.9062338612499928E-2</v>
      </c>
      <c r="E33" s="26">
        <f t="shared" si="16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15"/>
        <v>7.2549786411979039E-2</v>
      </c>
      <c r="E34" s="26">
        <f t="shared" si="16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15"/>
        <v>7.4076603013541534E-2</v>
      </c>
      <c r="E35" s="26">
        <f t="shared" si="16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15"/>
        <v>4.3839096535937427E-2</v>
      </c>
      <c r="E36" s="26">
        <f t="shared" si="16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15"/>
        <v>4.5365913137499915E-2</v>
      </c>
      <c r="E37" s="26">
        <f t="shared" si="16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15"/>
        <v>6.6246226480208212E-2</v>
      </c>
      <c r="E38" s="26">
        <f t="shared" si="16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15"/>
        <v>6.777304308177072E-2</v>
      </c>
      <c r="E39" s="26">
        <f t="shared" si="16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15"/>
        <v>4.3839096535937427E-2</v>
      </c>
      <c r="E40" s="26">
        <f t="shared" si="16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15"/>
        <v>4.5365913137499915E-2</v>
      </c>
      <c r="E41" s="26">
        <f t="shared" si="16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15"/>
        <v>6.6246226480208212E-2</v>
      </c>
      <c r="E42" s="26">
        <f t="shared" si="16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15"/>
        <v>6.777304308177072E-2</v>
      </c>
      <c r="E43" s="26">
        <f t="shared" si="16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15"/>
        <v>7.0134986408854044E-2</v>
      </c>
      <c r="E44" s="26">
        <f t="shared" si="16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15"/>
        <v>7.2170741877604042E-2</v>
      </c>
      <c r="E45" s="26">
        <f t="shared" si="16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15"/>
        <v>0.1051492654031248</v>
      </c>
      <c r="E46" s="26">
        <f t="shared" si="16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15"/>
        <v>0.1071850208718748</v>
      </c>
      <c r="E47" s="26">
        <f t="shared" si="16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15"/>
        <v>7.0134986408854044E-2</v>
      </c>
      <c r="E48" s="26">
        <f t="shared" si="16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15"/>
        <v>7.2170741877604042E-2</v>
      </c>
      <c r="E49" s="26">
        <f t="shared" si="16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15"/>
        <v>0.1051492654031248</v>
      </c>
      <c r="E50" s="26">
        <f t="shared" si="16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15"/>
        <v>0.1071850208718748</v>
      </c>
      <c r="E51" s="26">
        <f t="shared" si="16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15"/>
        <v>7.6438560933854038E-2</v>
      </c>
      <c r="E52" s="26">
        <f t="shared" si="16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15"/>
        <v>7.8474316402604022E-2</v>
      </c>
      <c r="E53" s="26">
        <f t="shared" si="16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15"/>
        <v>9.8845690878124809E-2</v>
      </c>
      <c r="E54" s="26">
        <f t="shared" si="16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15"/>
        <v>0.10088144634687482</v>
      </c>
      <c r="E55" s="26">
        <f t="shared" si="16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15"/>
        <v>7.6438560933854038E-2</v>
      </c>
      <c r="E56" s="26">
        <f t="shared" si="16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15"/>
        <v>7.8474316402604022E-2</v>
      </c>
      <c r="E57" s="26">
        <f t="shared" si="16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15"/>
        <v>9.8845690878124809E-2</v>
      </c>
      <c r="E58" s="26">
        <f t="shared" si="16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15"/>
        <v>0.10088144634687482</v>
      </c>
      <c r="E59" s="26">
        <f t="shared" si="16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15"/>
        <v>3.7535522010937433E-2</v>
      </c>
      <c r="E60" s="26">
        <f t="shared" si="16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15"/>
        <v>3.9062338612499928E-2</v>
      </c>
      <c r="E61" s="26">
        <f t="shared" si="16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15"/>
        <v>0.1051492654031248</v>
      </c>
      <c r="E62" s="26">
        <f t="shared" si="16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15"/>
        <v>0.1071850208718748</v>
      </c>
      <c r="E63" s="26">
        <f t="shared" si="16"/>
        <v>8.2900919825032414E-3</v>
      </c>
    </row>
    <row r="65" spans="2:5" x14ac:dyDescent="0.3">
      <c r="B65" s="18" t="s">
        <v>173</v>
      </c>
    </row>
    <row r="66" spans="2:5" x14ac:dyDescent="0.3">
      <c r="B66" s="87" t="str">
        <f>$P$5</f>
        <v>EJE G.3-6 | PIER 20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B68*1000/(10.1971621297793*$F$5*$S$5)</f>
        <v>8.1688502986363487E-2</v>
      </c>
      <c r="E68" s="26">
        <f>C68*1000*100/($H$5*10.1971621297793*$F$5*$S$5)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17" si="17">B69*1000/(10.1971621297793*$F$5*$S$5)</f>
        <v>8.3346718349999849E-2</v>
      </c>
      <c r="E69" s="26">
        <f t="shared" ref="E69:E117" si="18">C69*1000*100/($H$5*10.1971621297793*$F$5*$S$5)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17"/>
        <v>1.8400544283333303E-2</v>
      </c>
      <c r="E70" s="26">
        <f t="shared" si="18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17"/>
        <v>1.8400544283333303E-2</v>
      </c>
      <c r="E71" s="26">
        <f t="shared" si="18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17"/>
        <v>1.5028139235606038E-2</v>
      </c>
      <c r="E72" s="26">
        <f t="shared" si="18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17"/>
        <v>1.5028139235606038E-2</v>
      </c>
      <c r="E73" s="26">
        <f t="shared" si="18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17"/>
        <v>1.1776958815909072E-2</v>
      </c>
      <c r="E74" s="26">
        <f t="shared" si="18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17"/>
        <v>1.1776958815909072E-2</v>
      </c>
      <c r="E75" s="26">
        <f t="shared" si="18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17"/>
        <v>0.10008904726969679</v>
      </c>
      <c r="E76" s="26">
        <f t="shared" si="18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17"/>
        <v>0.10174726263333315</v>
      </c>
      <c r="E77" s="26">
        <f t="shared" si="18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17"/>
        <v>0.11436389993560586</v>
      </c>
      <c r="E78" s="26">
        <f t="shared" si="18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17"/>
        <v>0.11668540144469676</v>
      </c>
      <c r="E79" s="26">
        <f t="shared" si="18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17"/>
        <v>0.12746707019166645</v>
      </c>
      <c r="E80" s="26">
        <f t="shared" si="18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17"/>
        <v>0.12945692862803007</v>
      </c>
      <c r="E81" s="26">
        <f t="shared" si="18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17"/>
        <v>5.2480245021969608E-2</v>
      </c>
      <c r="E82" s="26">
        <f t="shared" si="18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17"/>
        <v>5.3972638849242333E-2</v>
      </c>
      <c r="E83" s="26">
        <f t="shared" si="18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17"/>
        <v>9.4559051862878621E-2</v>
      </c>
      <c r="E84" s="26">
        <f t="shared" si="18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17"/>
        <v>9.6051445690151338E-2</v>
      </c>
      <c r="E85" s="26">
        <f t="shared" si="18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17"/>
        <v>5.2480245021969608E-2</v>
      </c>
      <c r="E86" s="26">
        <f t="shared" si="18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17"/>
        <v>5.3972638849242333E-2</v>
      </c>
      <c r="E87" s="26">
        <f t="shared" si="18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17"/>
        <v>9.4559051862878621E-2</v>
      </c>
      <c r="E88" s="26">
        <f t="shared" si="18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17"/>
        <v>9.6051445690151338E-2</v>
      </c>
      <c r="E89" s="26">
        <f t="shared" si="18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17"/>
        <v>5.7031910345454441E-2</v>
      </c>
      <c r="E90" s="26">
        <f t="shared" si="18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17"/>
        <v>5.8524304172727165E-2</v>
      </c>
      <c r="E91" s="26">
        <f t="shared" si="18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17"/>
        <v>9.0007407765908931E-2</v>
      </c>
      <c r="E92" s="26">
        <f t="shared" si="18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17"/>
        <v>9.1499801593181662E-2</v>
      </c>
      <c r="E93" s="26">
        <f t="shared" si="18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17"/>
        <v>5.7031910345454441E-2</v>
      </c>
      <c r="E94" s="26">
        <f t="shared" si="18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17"/>
        <v>5.8524304172727165E-2</v>
      </c>
      <c r="E95" s="26">
        <f t="shared" si="18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17"/>
        <v>9.0007407765908931E-2</v>
      </c>
      <c r="E96" s="26">
        <f t="shared" si="18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17"/>
        <v>9.1499801593181662E-2</v>
      </c>
      <c r="E97" s="26">
        <f t="shared" si="18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17"/>
        <v>9.5387331710605899E-2</v>
      </c>
      <c r="E98" s="26">
        <f t="shared" si="18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17"/>
        <v>9.7377190146969522E-2</v>
      </c>
      <c r="E99" s="26">
        <f t="shared" si="18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17"/>
        <v>0.1374661385515149</v>
      </c>
      <c r="E100" s="26">
        <f t="shared" si="18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17"/>
        <v>0.13945599698787856</v>
      </c>
      <c r="E101" s="26">
        <f t="shared" si="18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17"/>
        <v>9.5387331710605899E-2</v>
      </c>
      <c r="E102" s="26">
        <f t="shared" si="18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17"/>
        <v>9.7377190146969522E-2</v>
      </c>
      <c r="E103" s="26">
        <f t="shared" si="18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17"/>
        <v>0.1374661385515149</v>
      </c>
      <c r="E104" s="26">
        <f t="shared" si="18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17"/>
        <v>0.13945599698787856</v>
      </c>
      <c r="E105" s="26">
        <f t="shared" si="18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17"/>
        <v>9.9938997034090732E-2</v>
      </c>
      <c r="E106" s="26">
        <f t="shared" si="18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17"/>
        <v>0.10192885547045437</v>
      </c>
      <c r="E107" s="26">
        <f t="shared" si="18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17"/>
        <v>0.13291449445454523</v>
      </c>
      <c r="E108" s="26">
        <f t="shared" si="18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17"/>
        <v>0.13490435289090885</v>
      </c>
      <c r="E109" s="26">
        <f t="shared" si="18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17"/>
        <v>9.9938997034090732E-2</v>
      </c>
      <c r="E110" s="26">
        <f t="shared" si="18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17"/>
        <v>0.10192885547045437</v>
      </c>
      <c r="E111" s="26">
        <f t="shared" si="18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17"/>
        <v>0.13291449445454523</v>
      </c>
      <c r="E112" s="26">
        <f t="shared" si="18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17"/>
        <v>0.13490435289090885</v>
      </c>
      <c r="E113" s="26">
        <f t="shared" si="18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17"/>
        <v>5.2480245021969608E-2</v>
      </c>
      <c r="E114" s="26">
        <f t="shared" si="18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17"/>
        <v>5.3972638849242333E-2</v>
      </c>
      <c r="E115" s="26">
        <f t="shared" si="18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17"/>
        <v>0.1374661385515149</v>
      </c>
      <c r="E116" s="26">
        <f t="shared" si="18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17"/>
        <v>0.13945599698787856</v>
      </c>
      <c r="E117" s="26">
        <f t="shared" si="18"/>
        <v>1.4122232092286474E-2</v>
      </c>
    </row>
    <row r="119" spans="2:5" x14ac:dyDescent="0.3">
      <c r="B119" s="18" t="s">
        <v>173</v>
      </c>
    </row>
    <row r="120" spans="2:5" x14ac:dyDescent="0.3">
      <c r="B120" s="87" t="str">
        <f>$P$6</f>
        <v>EJE G.3-6 | PIER 21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B122*1000/(10.1971621297793*$F$6*$S$6)</f>
        <v>9.4612488230434624E-2</v>
      </c>
      <c r="E122" s="26">
        <f>C122*1000*100/($H$6*10.1971621297793*$F$6*$S$6)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19">B123*1000/(10.1971621297793*$F$6*$S$6)</f>
        <v>9.6291337981738959E-2</v>
      </c>
      <c r="E123" s="26">
        <f t="shared" ref="E123:E149" si="20">C123*1000*100/($H$6*10.1971621297793*$F$6*$S$6)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19"/>
        <v>2.156936730086953E-2</v>
      </c>
      <c r="E124" s="26">
        <f t="shared" si="20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19"/>
        <v>2.156936730086953E-2</v>
      </c>
      <c r="E125" s="26">
        <f t="shared" si="20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19"/>
        <v>5.0628140208695558E-3</v>
      </c>
      <c r="E126" s="26">
        <f t="shared" si="20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19"/>
        <v>5.0628140208695558E-3</v>
      </c>
      <c r="E127" s="26">
        <f t="shared" si="20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19"/>
        <v>1.2928185879130413E-2</v>
      </c>
      <c r="E128" s="26">
        <f t="shared" si="20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19"/>
        <v>1.2928185879130413E-2</v>
      </c>
      <c r="E129" s="26">
        <f t="shared" si="20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19"/>
        <v>0.11618187989565197</v>
      </c>
      <c r="E130" s="26">
        <f t="shared" si="20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19"/>
        <v>0.11786072964695632</v>
      </c>
      <c r="E131" s="26">
        <f t="shared" si="20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19"/>
        <v>0.13245748352260847</v>
      </c>
      <c r="E132" s="26">
        <f t="shared" si="20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19"/>
        <v>0.13480788779304326</v>
      </c>
      <c r="E133" s="26">
        <f t="shared" si="20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19"/>
        <v>0.14804598817652148</v>
      </c>
      <c r="E134" s="26">
        <f t="shared" si="20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19"/>
        <v>0.15006062736956496</v>
      </c>
      <c r="E135" s="26">
        <f t="shared" si="20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19"/>
        <v>7.8063321706086833E-2</v>
      </c>
      <c r="E136" s="26">
        <f t="shared" si="20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19"/>
        <v>7.9574276736521593E-2</v>
      </c>
      <c r="E137" s="26">
        <f t="shared" si="20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19"/>
        <v>9.223918147304333E-2</v>
      </c>
      <c r="E138" s="26">
        <f t="shared" si="20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19"/>
        <v>9.3750136503478104E-2</v>
      </c>
      <c r="E139" s="26">
        <f t="shared" si="20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19"/>
        <v>7.8063321706086833E-2</v>
      </c>
      <c r="E140" s="26">
        <f t="shared" si="20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19"/>
        <v>7.9574276736521593E-2</v>
      </c>
      <c r="E141" s="26">
        <f t="shared" si="20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19"/>
        <v>9.223918147304333E-2</v>
      </c>
      <c r="E142" s="26">
        <f t="shared" si="20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19"/>
        <v>9.3750136503478104E-2</v>
      </c>
      <c r="E143" s="26">
        <f t="shared" si="20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19"/>
        <v>6.7051781613043357E-2</v>
      </c>
      <c r="E144" s="26">
        <f t="shared" si="20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19"/>
        <v>6.8562736643478145E-2</v>
      </c>
      <c r="E145" s="26">
        <f t="shared" si="20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19"/>
        <v>0.10325072156608676</v>
      </c>
      <c r="E146" s="26">
        <f t="shared" si="20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19"/>
        <v>0.10476167659652157</v>
      </c>
      <c r="E147" s="26">
        <f t="shared" si="20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19"/>
        <v>6.7051781613043357E-2</v>
      </c>
      <c r="E148" s="26">
        <f t="shared" si="20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19"/>
        <v>6.8562736643478145E-2</v>
      </c>
      <c r="E149" s="26">
        <f t="shared" si="20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171" si="21">B150*1000/(10.1971621297793*$F$6*$S$6)</f>
        <v>0.10325072156608676</v>
      </c>
      <c r="E150" s="26">
        <f t="shared" ref="E150:E171" si="22">C150*1000*100/($H$6*10.1971621297793*$F$6*$S$6)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21"/>
        <v>0.10476167659652157</v>
      </c>
      <c r="E151" s="26">
        <f t="shared" si="22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21"/>
        <v>0.12801644765826067</v>
      </c>
      <c r="E152" s="26">
        <f t="shared" si="22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21"/>
        <v>0.13003106248695628</v>
      </c>
      <c r="E153" s="26">
        <f t="shared" si="22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21"/>
        <v>0.14219230742521716</v>
      </c>
      <c r="E154" s="26">
        <f t="shared" si="22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21"/>
        <v>0.14420692225391279</v>
      </c>
      <c r="E155" s="26">
        <f t="shared" si="22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21"/>
        <v>0.12801644765826067</v>
      </c>
      <c r="E156" s="26">
        <f t="shared" si="22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21"/>
        <v>0.13003106248695628</v>
      </c>
      <c r="E157" s="26">
        <f t="shared" si="22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21"/>
        <v>0.14219230742521716</v>
      </c>
      <c r="E158" s="26">
        <f t="shared" si="22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21"/>
        <v>0.14420692225391279</v>
      </c>
      <c r="E159" s="26">
        <f t="shared" si="22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21"/>
        <v>0.11700490756521718</v>
      </c>
      <c r="E160" s="26">
        <f t="shared" si="22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21"/>
        <v>0.11901952239391284</v>
      </c>
      <c r="E161" s="26">
        <f t="shared" si="22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21"/>
        <v>0.15320384751826061</v>
      </c>
      <c r="E162" s="26">
        <f t="shared" si="22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21"/>
        <v>0.15521846234695624</v>
      </c>
      <c r="E163" s="26">
        <f t="shared" si="22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21"/>
        <v>0.11700490756521718</v>
      </c>
      <c r="E164" s="26">
        <f t="shared" si="22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21"/>
        <v>0.11901952239391284</v>
      </c>
      <c r="E165" s="26">
        <f t="shared" si="22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21"/>
        <v>0.15320384751826061</v>
      </c>
      <c r="E166" s="26">
        <f t="shared" si="22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21"/>
        <v>0.15521846234695624</v>
      </c>
      <c r="E167" s="26">
        <f t="shared" si="22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21"/>
        <v>6.7051781613043357E-2</v>
      </c>
      <c r="E168" s="26">
        <f t="shared" si="22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21"/>
        <v>6.8562736643478145E-2</v>
      </c>
      <c r="E169" s="26">
        <f t="shared" si="22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21"/>
        <v>0.15320384751826061</v>
      </c>
      <c r="E170" s="26">
        <f t="shared" si="22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21"/>
        <v>0.15521846234695624</v>
      </c>
      <c r="E171" s="26">
        <f t="shared" si="22"/>
        <v>1.9605286248204127E-2</v>
      </c>
    </row>
    <row r="173" spans="2:5" x14ac:dyDescent="0.3">
      <c r="B173" s="18" t="s">
        <v>173</v>
      </c>
    </row>
    <row r="174" spans="2:5" x14ac:dyDescent="0.3">
      <c r="B174" s="87" t="str">
        <f>$P$7</f>
        <v>EJE G.3-6 | PIER 21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B176*1000/(10.1971621297793*$F$7*$S$7)</f>
        <v>7.6423251875072346E-2</v>
      </c>
      <c r="E176" s="26">
        <f>C176*1000*100/($H$7*10.1971621297793*$F$7*$S$7)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23">B177*1000/(10.1971621297793*$F$7*$S$7)</f>
        <v>7.8381938343333193E-2</v>
      </c>
      <c r="E177" s="26">
        <f t="shared" ref="E177:E214" si="24">C177*1000*100/($H$7*10.1971621297793*$F$7*$S$7)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23"/>
        <v>1.7826300969420256E-2</v>
      </c>
      <c r="E178" s="26">
        <f t="shared" si="24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23"/>
        <v>1.7826300969420256E-2</v>
      </c>
      <c r="E179" s="26">
        <f t="shared" si="24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23"/>
        <v>6.6489086999999879E-3</v>
      </c>
      <c r="E180" s="26">
        <f t="shared" si="24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23"/>
        <v>6.6489086999999879E-3</v>
      </c>
      <c r="E181" s="26">
        <f t="shared" si="24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23"/>
        <v>1.3367089301594179E-2</v>
      </c>
      <c r="E182" s="26">
        <f t="shared" si="24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23"/>
        <v>1.3367089301594179E-2</v>
      </c>
      <c r="E183" s="26">
        <f t="shared" si="24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23"/>
        <v>9.424958126956505E-2</v>
      </c>
      <c r="E184" s="26">
        <f t="shared" si="24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23"/>
        <v>9.6208239312753463E-2</v>
      </c>
      <c r="E185" s="26">
        <f t="shared" si="24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23"/>
        <v>0.10699256968014476</v>
      </c>
      <c r="E186" s="26">
        <f t="shared" si="24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23"/>
        <v>0.10973470799565198</v>
      </c>
      <c r="E187" s="26">
        <f t="shared" si="24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23"/>
        <v>0.12023001222623167</v>
      </c>
      <c r="E188" s="26">
        <f t="shared" si="24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23"/>
        <v>0.12258039619304327</v>
      </c>
      <c r="E189" s="26">
        <f t="shared" si="24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23"/>
        <v>5.9472443137536135E-2</v>
      </c>
      <c r="E190" s="26">
        <f t="shared" si="24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23"/>
        <v>6.1235252431449165E-2</v>
      </c>
      <c r="E191" s="26">
        <f t="shared" si="24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23"/>
        <v>7.808941592260854E-2</v>
      </c>
      <c r="E192" s="26">
        <f t="shared" si="24"/>
        <v>2.6911684529615579E-3</v>
      </c>
    </row>
    <row r="193" spans="2:38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23"/>
        <v>7.9852225216521605E-2</v>
      </c>
      <c r="E193" s="26">
        <f t="shared" si="24"/>
        <v>2.7273053711720178E-3</v>
      </c>
    </row>
    <row r="194" spans="2:38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23"/>
        <v>5.9472443137536135E-2</v>
      </c>
      <c r="E194" s="26">
        <f t="shared" si="24"/>
        <v>2.6066347591997426E-3</v>
      </c>
    </row>
    <row r="195" spans="2:38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23"/>
        <v>6.1235252431449165E-2</v>
      </c>
      <c r="E195" s="26">
        <f t="shared" si="24"/>
        <v>3.5018206228103282E-3</v>
      </c>
    </row>
    <row r="196" spans="2:38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23"/>
        <v>7.808941592260854E-2</v>
      </c>
      <c r="E196" s="26">
        <f t="shared" si="24"/>
        <v>2.6911684529615579E-3</v>
      </c>
    </row>
    <row r="197" spans="2:38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23"/>
        <v>7.9852225216521605E-2</v>
      </c>
      <c r="E197" s="26">
        <f t="shared" si="24"/>
        <v>2.7273053711720178E-3</v>
      </c>
    </row>
    <row r="198" spans="2:38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23"/>
        <v>5.0066984610289765E-2</v>
      </c>
      <c r="E198" s="26">
        <f t="shared" si="24"/>
        <v>6.4144451077189548E-3</v>
      </c>
    </row>
    <row r="199" spans="2:38" x14ac:dyDescent="0.3">
      <c r="B199" s="26">
        <f>'RESULTADOS PIER'!K7375</f>
        <v>182.3383</v>
      </c>
      <c r="C199" s="26">
        <f>'RESULTADOS PIER'!N7375</f>
        <v>157.3775</v>
      </c>
      <c r="D199" s="26">
        <f t="shared" si="23"/>
        <v>5.1829793904202809E-2</v>
      </c>
      <c r="E199" s="26">
        <f t="shared" si="24"/>
        <v>9.7249279166666501E-3</v>
      </c>
    </row>
    <row r="200" spans="2:38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23"/>
        <v>8.7494874449854931E-2</v>
      </c>
      <c r="E200" s="26">
        <f t="shared" si="24"/>
        <v>6.4989788014807696E-3</v>
      </c>
    </row>
    <row r="201" spans="2:38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23"/>
        <v>8.9257683743767968E-2</v>
      </c>
      <c r="E201" s="26">
        <f t="shared" si="24"/>
        <v>8.9504126650283393E-3</v>
      </c>
    </row>
    <row r="202" spans="2:38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23"/>
        <v>5.0066984610289765E-2</v>
      </c>
      <c r="E202" s="26">
        <f t="shared" si="24"/>
        <v>6.4144451077189548E-3</v>
      </c>
    </row>
    <row r="203" spans="2:38" x14ac:dyDescent="0.3">
      <c r="B203" s="26">
        <f>'RESULTADOS PIER'!K7379</f>
        <v>182.3383</v>
      </c>
      <c r="C203" s="26">
        <f>'RESULTADOS PIER'!N7379</f>
        <v>157.3775</v>
      </c>
      <c r="D203" s="26">
        <f t="shared" si="23"/>
        <v>5.1829793904202809E-2</v>
      </c>
      <c r="E203" s="26">
        <f t="shared" si="24"/>
        <v>9.7249279166666501E-3</v>
      </c>
    </row>
    <row r="204" spans="2:38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23"/>
        <v>8.7494874449854931E-2</v>
      </c>
      <c r="E204" s="26">
        <f t="shared" si="24"/>
        <v>6.4989788014807696E-3</v>
      </c>
    </row>
    <row r="205" spans="2:38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23"/>
        <v>8.9257683743767968E-2</v>
      </c>
      <c r="E205" s="26">
        <f t="shared" si="24"/>
        <v>8.9504126650283393E-3</v>
      </c>
      <c r="AL205" s="26">
        <f>'EJE G ENTRE 3-6'!D68</f>
        <v>8.1688502986363487E-2</v>
      </c>
    </row>
    <row r="206" spans="2:38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23"/>
        <v>0.10022572535449258</v>
      </c>
      <c r="E206" s="26">
        <f t="shared" si="24"/>
        <v>2.6777221578134797E-3</v>
      </c>
    </row>
    <row r="207" spans="2:38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23"/>
        <v>0.10257613774637662</v>
      </c>
      <c r="E207" s="26">
        <f t="shared" si="24"/>
        <v>3.6006595432577127E-3</v>
      </c>
    </row>
    <row r="208" spans="2:38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23"/>
        <v>0.118842698139565</v>
      </c>
      <c r="E208" s="26">
        <f t="shared" si="24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23"/>
        <v>0.12119311053144906</v>
      </c>
      <c r="E209" s="26">
        <f t="shared" si="24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23"/>
        <v>0.10022572535449258</v>
      </c>
      <c r="E210" s="26">
        <f t="shared" si="24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23"/>
        <v>0.10257613774637662</v>
      </c>
      <c r="E211" s="26">
        <f t="shared" si="24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23"/>
        <v>0.118842698139565</v>
      </c>
      <c r="E212" s="26">
        <f t="shared" si="24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23"/>
        <v>0.12119311053144906</v>
      </c>
      <c r="E213" s="26">
        <f t="shared" si="24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23"/>
        <v>9.0820266827246227E-2</v>
      </c>
      <c r="E214" s="26">
        <f t="shared" si="24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25">B215*1000/(10.1971621297793*$F$7*$S$7)</f>
        <v>9.3170679219130276E-2</v>
      </c>
      <c r="E215" s="26">
        <f t="shared" ref="E215:E225" si="26">C215*1000*100/($H$7*10.1971621297793*$F$7*$S$7)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25"/>
        <v>0.12824815666681136</v>
      </c>
      <c r="E216" s="26">
        <f t="shared" si="26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25"/>
        <v>0.13059856905869544</v>
      </c>
      <c r="E217" s="26">
        <f t="shared" si="26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25"/>
        <v>9.0820266827246227E-2</v>
      </c>
      <c r="E218" s="26">
        <f t="shared" si="26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25"/>
        <v>9.3170679219130276E-2</v>
      </c>
      <c r="E219" s="26">
        <f t="shared" si="26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25"/>
        <v>0.12824815666681136</v>
      </c>
      <c r="E220" s="26">
        <f t="shared" si="26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25"/>
        <v>0.13059856905869544</v>
      </c>
      <c r="E221" s="26">
        <f t="shared" si="26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25"/>
        <v>5.0066984610289765E-2</v>
      </c>
      <c r="E222" s="26">
        <f t="shared" si="26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25"/>
        <v>5.1829793904202809E-2</v>
      </c>
      <c r="E223" s="26">
        <f t="shared" si="26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25"/>
        <v>0.12824815666681136</v>
      </c>
      <c r="E224" s="26">
        <f t="shared" si="26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25"/>
        <v>0.13059856905869544</v>
      </c>
      <c r="E225" s="26">
        <f t="shared" si="26"/>
        <v>8.9504126650283393E-3</v>
      </c>
    </row>
    <row r="227" spans="2:5" x14ac:dyDescent="0.3">
      <c r="B227" s="18" t="s">
        <v>173</v>
      </c>
    </row>
    <row r="228" spans="2:5" x14ac:dyDescent="0.3">
      <c r="B228" s="87" t="str">
        <f>$P$8</f>
        <v>EJE G.3-6 | PIER 21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B230*1000/(10.1971621297793*$F$8*$S$8)</f>
        <v>7.2658482493206389E-2</v>
      </c>
      <c r="E230" s="26">
        <f>C230*1000*100/($H$8*10.1971621297793*$F$8*$S$8)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79" si="27">B231*1000/(10.1971621297793*$F$8*$S$8)</f>
        <v>7.5596480217391168E-2</v>
      </c>
      <c r="E231" s="26">
        <f t="shared" ref="E231:E279" si="28">C231*1000*100/($H$8*10.1971621297793*$F$8*$S$8)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27"/>
        <v>1.7881946601902142E-2</v>
      </c>
      <c r="E232" s="26">
        <f t="shared" si="28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27"/>
        <v>1.7881946601902142E-2</v>
      </c>
      <c r="E233" s="26">
        <f t="shared" si="28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27"/>
        <v>8.3944391029891156E-3</v>
      </c>
      <c r="E234" s="26">
        <f t="shared" si="28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27"/>
        <v>8.3944391029891156E-3</v>
      </c>
      <c r="E235" s="26">
        <f t="shared" si="28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27"/>
        <v>3.0064150970380382E-2</v>
      </c>
      <c r="E236" s="26">
        <f t="shared" si="28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27"/>
        <v>3.0064150970380382E-2</v>
      </c>
      <c r="E237" s="26">
        <f t="shared" si="28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27"/>
        <v>9.0540375798097664E-2</v>
      </c>
      <c r="E238" s="26">
        <f t="shared" si="28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27"/>
        <v>9.3478373522282443E-2</v>
      </c>
      <c r="E239" s="26">
        <f t="shared" si="28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27"/>
        <v>0.10172182219347807</v>
      </c>
      <c r="E240" s="26">
        <f t="shared" si="28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27"/>
        <v>0.10583501900733676</v>
      </c>
      <c r="E241" s="26">
        <f t="shared" si="28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27"/>
        <v>0.11580124025788022</v>
      </c>
      <c r="E242" s="26">
        <f t="shared" si="28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27"/>
        <v>0.11932683752690196</v>
      </c>
      <c r="E243" s="26">
        <f t="shared" si="28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27"/>
        <v>5.3640403510597734E-2</v>
      </c>
      <c r="E244" s="26">
        <f t="shared" si="28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27"/>
        <v>5.6284574813858596E-2</v>
      </c>
      <c r="E245" s="26">
        <f t="shared" si="28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27"/>
        <v>7.7144811680162906E-2</v>
      </c>
      <c r="E246" s="26">
        <f t="shared" si="28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27"/>
        <v>7.9789036280434641E-2</v>
      </c>
      <c r="E247" s="26">
        <f t="shared" si="28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27"/>
        <v>5.3640403510597734E-2</v>
      </c>
      <c r="E248" s="26">
        <f t="shared" si="28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27"/>
        <v>5.6284574813858596E-2</v>
      </c>
      <c r="E249" s="26">
        <f t="shared" si="28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27"/>
        <v>7.7144811680162906E-2</v>
      </c>
      <c r="E250" s="26">
        <f t="shared" si="28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27"/>
        <v>7.9789036280434641E-2</v>
      </c>
      <c r="E251" s="26">
        <f t="shared" si="28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27"/>
        <v>2.3302785577445612E-2</v>
      </c>
      <c r="E252" s="26">
        <f t="shared" si="28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27"/>
        <v>2.5946956880706477E-2</v>
      </c>
      <c r="E253" s="26">
        <f t="shared" si="28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27"/>
        <v>0.10748242961331503</v>
      </c>
      <c r="E254" s="26">
        <f t="shared" si="28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27"/>
        <v>0.11012665421358675</v>
      </c>
      <c r="E255" s="26">
        <f t="shared" si="28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27"/>
        <v>2.3302785577445612E-2</v>
      </c>
      <c r="E256" s="26">
        <f t="shared" si="28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27"/>
        <v>2.5946956880706477E-2</v>
      </c>
      <c r="E257" s="26">
        <f t="shared" si="28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27"/>
        <v>0.10748242961331503</v>
      </c>
      <c r="E258" s="26">
        <f t="shared" si="28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27"/>
        <v>0.11012665421358675</v>
      </c>
      <c r="E259" s="26">
        <f t="shared" si="28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27"/>
        <v>9.3319868211956356E-2</v>
      </c>
      <c r="E260" s="26">
        <f t="shared" si="28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27"/>
        <v>9.6845465480978082E-2</v>
      </c>
      <c r="E261" s="26">
        <f t="shared" si="28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27"/>
        <v>0.11682427638152153</v>
      </c>
      <c r="E262" s="26">
        <f t="shared" si="28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27"/>
        <v>0.12034987365054325</v>
      </c>
      <c r="E263" s="26">
        <f t="shared" si="28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27"/>
        <v>9.3319868211956356E-2</v>
      </c>
      <c r="E264" s="26">
        <f t="shared" si="28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27"/>
        <v>9.6845465480978082E-2</v>
      </c>
      <c r="E265" s="26">
        <f t="shared" si="28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27"/>
        <v>0.11682427638152153</v>
      </c>
      <c r="E266" s="26">
        <f t="shared" si="28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27"/>
        <v>0.12034987365054325</v>
      </c>
      <c r="E267" s="26">
        <f t="shared" si="28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27"/>
        <v>6.2982250278804233E-2</v>
      </c>
      <c r="E268" s="26">
        <f t="shared" si="28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27"/>
        <v>6.650784754782596E-2</v>
      </c>
      <c r="E269" s="26">
        <f t="shared" si="28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27"/>
        <v>0.1471619476116845</v>
      </c>
      <c r="E270" s="26">
        <f t="shared" si="28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27"/>
        <v>0.15068754488070626</v>
      </c>
      <c r="E271" s="26">
        <f t="shared" si="28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27"/>
        <v>6.2982250278804233E-2</v>
      </c>
      <c r="E272" s="26">
        <f t="shared" si="28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27"/>
        <v>6.650784754782596E-2</v>
      </c>
      <c r="E273" s="26">
        <f t="shared" si="28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27"/>
        <v>0.1471619476116845</v>
      </c>
      <c r="E274" s="26">
        <f t="shared" si="28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27"/>
        <v>0.15068754488070626</v>
      </c>
      <c r="E275" s="26">
        <f t="shared" si="28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27"/>
        <v>2.3302785577445612E-2</v>
      </c>
      <c r="E276" s="26">
        <f t="shared" si="28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27"/>
        <v>2.5946956880706477E-2</v>
      </c>
      <c r="E277" s="26">
        <f t="shared" si="28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27"/>
        <v>0.1471619476116845</v>
      </c>
      <c r="E278" s="26">
        <f t="shared" si="28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27"/>
        <v>0.15068754488070626</v>
      </c>
      <c r="E279" s="26">
        <f t="shared" si="28"/>
        <v>1.1318952683423892E-2</v>
      </c>
    </row>
    <row r="281" spans="2:5" x14ac:dyDescent="0.3">
      <c r="B281" s="18" t="s">
        <v>173</v>
      </c>
    </row>
    <row r="282" spans="2:5" x14ac:dyDescent="0.3">
      <c r="B282" s="87" t="str">
        <f>$P$9</f>
        <v>EJE G.3-6 | PIER 21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B284*1000/(10.1971621297793*$F$9*$S$9)</f>
        <v>4.2682911154891231E-3</v>
      </c>
      <c r="E284" s="26">
        <f>C284*1000*100/($H$9*10.1971621297793*$F$9*$S$9)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33" si="29">B285*1000/(10.1971621297793*$F$9*$S$9)</f>
        <v>7.2062888396738998E-3</v>
      </c>
      <c r="E285" s="26">
        <f t="shared" ref="E285:E333" si="30">C285*1000*100/($H$9*10.1971621297793*$F$9*$S$9)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29"/>
        <v>1.4256417437499974E-3</v>
      </c>
      <c r="E286" s="26">
        <f t="shared" si="30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29"/>
        <v>1.4256417437499974E-3</v>
      </c>
      <c r="E287" s="26">
        <f t="shared" si="30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29"/>
        <v>2.6835044972826037E-3</v>
      </c>
      <c r="E288" s="26">
        <f t="shared" si="30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29"/>
        <v>2.6835044972826037E-3</v>
      </c>
      <c r="E289" s="26">
        <f t="shared" si="30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29"/>
        <v>7.0825331804347698E-3</v>
      </c>
      <c r="E290" s="26">
        <f t="shared" si="30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29"/>
        <v>7.0825331804347698E-3</v>
      </c>
      <c r="E291" s="26">
        <f t="shared" si="30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29"/>
        <v>5.6939328592391213E-3</v>
      </c>
      <c r="E292" s="26">
        <f t="shared" si="30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29"/>
        <v>8.6319305834238989E-3</v>
      </c>
      <c r="E293" s="26">
        <f t="shared" si="30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29"/>
        <v>5.9755542646739027E-3</v>
      </c>
      <c r="E294" s="26">
        <f t="shared" si="30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29"/>
        <v>1.0088751078532592E-2</v>
      </c>
      <c r="E295" s="26">
        <f t="shared" si="30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29"/>
        <v>7.4029548097825958E-3</v>
      </c>
      <c r="E296" s="26">
        <f t="shared" si="30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29"/>
        <v>1.0928552078804329E-2</v>
      </c>
      <c r="E297" s="26">
        <f t="shared" si="30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29"/>
        <v>8.4529059239130274E-5</v>
      </c>
      <c r="E298" s="26">
        <f t="shared" si="30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29"/>
        <v>2.7287003624999946E-3</v>
      </c>
      <c r="E299" s="26">
        <f t="shared" si="30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29"/>
        <v>7.5983416516304213E-3</v>
      </c>
      <c r="E300" s="26">
        <f t="shared" si="30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29"/>
        <v>1.0242566251902157E-2</v>
      </c>
      <c r="E301" s="26">
        <f t="shared" si="30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29"/>
        <v>8.4529059239130274E-5</v>
      </c>
      <c r="E302" s="26">
        <f t="shared" si="30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29"/>
        <v>2.7287003624999946E-3</v>
      </c>
      <c r="E303" s="26">
        <f t="shared" si="30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29"/>
        <v>7.5983416516304213E-3</v>
      </c>
      <c r="E304" s="26">
        <f t="shared" si="30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29"/>
        <v>1.0242566251902157E-2</v>
      </c>
      <c r="E305" s="26">
        <f t="shared" si="30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29"/>
        <v>6.0741537347825982E-3</v>
      </c>
      <c r="E306" s="26">
        <f t="shared" si="30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29"/>
        <v>3.4299291345108633E-3</v>
      </c>
      <c r="E307" s="26">
        <f t="shared" si="30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29"/>
        <v>1.3757024445652149E-2</v>
      </c>
      <c r="E308" s="26">
        <f t="shared" si="30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29"/>
        <v>1.6401195748913015E-2</v>
      </c>
      <c r="E309" s="26">
        <f t="shared" si="30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29"/>
        <v>6.0741537347825982E-3</v>
      </c>
      <c r="E310" s="26">
        <f t="shared" si="30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29"/>
        <v>3.4299291345108633E-3</v>
      </c>
      <c r="E311" s="26">
        <f t="shared" si="30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29"/>
        <v>1.3757024445652149E-2</v>
      </c>
      <c r="E312" s="26">
        <f t="shared" si="30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29"/>
        <v>1.6401195748913015E-2</v>
      </c>
      <c r="E313" s="26">
        <f t="shared" si="30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29"/>
        <v>2.7906314891304298E-3</v>
      </c>
      <c r="E314" s="26">
        <f t="shared" si="30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29"/>
        <v>6.3162287581521627E-3</v>
      </c>
      <c r="E315" s="26">
        <f t="shared" si="30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29"/>
        <v>1.030449737853259E-2</v>
      </c>
      <c r="E316" s="26">
        <f t="shared" si="30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29"/>
        <v>1.3830094647554324E-2</v>
      </c>
      <c r="E317" s="26">
        <f t="shared" si="30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29"/>
        <v>2.7906314891304298E-3</v>
      </c>
      <c r="E318" s="26">
        <f t="shared" si="30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29"/>
        <v>6.3162287581521627E-3</v>
      </c>
      <c r="E319" s="26">
        <f t="shared" si="30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29"/>
        <v>1.030449737853259E-2</v>
      </c>
      <c r="E320" s="26">
        <f t="shared" si="30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29"/>
        <v>1.3830094647554324E-2</v>
      </c>
      <c r="E321" s="26">
        <f t="shared" si="30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29"/>
        <v>3.367998007880429E-3</v>
      </c>
      <c r="E322" s="26">
        <f t="shared" si="30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29"/>
        <v>1.5759926114130408E-4</v>
      </c>
      <c r="E323" s="26">
        <f t="shared" si="30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29"/>
        <v>1.6463126875543448E-2</v>
      </c>
      <c r="E324" s="26">
        <f t="shared" si="30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29"/>
        <v>1.9988724144565179E-2</v>
      </c>
      <c r="E325" s="26">
        <f t="shared" si="30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29"/>
        <v>3.367998007880429E-3</v>
      </c>
      <c r="E326" s="26">
        <f t="shared" si="30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29"/>
        <v>1.5759926114130408E-4</v>
      </c>
      <c r="E327" s="26">
        <f t="shared" si="30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29"/>
        <v>1.6463126875543448E-2</v>
      </c>
      <c r="E328" s="26">
        <f t="shared" si="30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29"/>
        <v>1.9988724144565179E-2</v>
      </c>
      <c r="E329" s="26">
        <f t="shared" si="30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29"/>
        <v>6.0741537347825982E-3</v>
      </c>
      <c r="E330" s="26">
        <f t="shared" si="30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29"/>
        <v>3.4299291345108633E-3</v>
      </c>
      <c r="E331" s="26">
        <f t="shared" si="30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29"/>
        <v>1.6463126875543448E-2</v>
      </c>
      <c r="E332" s="26">
        <f t="shared" si="30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29"/>
        <v>1.9988724144565179E-2</v>
      </c>
      <c r="E333" s="26">
        <f t="shared" si="30"/>
        <v>1.7595892275519818E-3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61" zoomScale="90" zoomScaleNormal="90" workbookViewId="0">
      <selection activeCell="F16" sqref="F16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168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168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168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168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AT333"/>
  <sheetViews>
    <sheetView showGridLines="0" tabSelected="1" zoomScale="85" zoomScaleNormal="85" workbookViewId="0">
      <selection activeCell="AQ7" sqref="AQ7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5" style="26" bestFit="1" customWidth="1"/>
    <col min="20" max="20" width="14" style="26" bestFit="1" customWidth="1"/>
    <col min="21" max="21" width="9.88671875" style="26" bestFit="1" customWidth="1"/>
    <col min="22" max="22" width="7.44140625" style="26" bestFit="1" customWidth="1"/>
    <col min="23" max="23" width="8.44140625" style="26" bestFit="1" customWidth="1"/>
    <col min="24" max="24" width="12.44140625" style="26" bestFit="1" customWidth="1"/>
    <col min="25" max="25" width="11.5546875" style="26"/>
    <col min="26" max="26" width="5.109375" style="26" bestFit="1" customWidth="1"/>
    <col min="27" max="27" width="6.77734375" style="26" bestFit="1" customWidth="1"/>
    <col min="28" max="29" width="5.109375" style="26" bestFit="1" customWidth="1"/>
    <col min="30" max="30" width="6.77734375" style="26" bestFit="1" customWidth="1"/>
    <col min="31" max="31" width="4.5546875" style="26" bestFit="1" customWidth="1"/>
    <col min="32" max="32" width="5.109375" style="26" bestFit="1" customWidth="1"/>
    <col min="33" max="33" width="6.77734375" style="26" bestFit="1" customWidth="1"/>
    <col min="34" max="34" width="4.5546875" style="26" bestFit="1" customWidth="1"/>
    <col min="35" max="35" width="5.109375" style="26" bestFit="1" customWidth="1"/>
    <col min="36" max="36" width="6.77734375" style="26" bestFit="1" customWidth="1"/>
    <col min="37" max="37" width="4.5546875" style="26" bestFit="1" customWidth="1"/>
    <col min="38" max="38" width="5.109375" style="26" bestFit="1" customWidth="1"/>
    <col min="39" max="39" width="6.77734375" style="26" bestFit="1" customWidth="1"/>
    <col min="40" max="40" width="4.5546875" style="26" bestFit="1" customWidth="1"/>
    <col min="41" max="41" width="5.109375" style="26" bestFit="1" customWidth="1"/>
    <col min="42" max="16384" width="11.5546875" style="26"/>
  </cols>
  <sheetData>
    <row r="1" spans="2:46" x14ac:dyDescent="0.3">
      <c r="B1" s="45" t="s">
        <v>166</v>
      </c>
      <c r="C1" s="45" t="s">
        <v>153</v>
      </c>
    </row>
    <row r="2" spans="2:46" x14ac:dyDescent="0.3">
      <c r="K2" s="100" t="s">
        <v>139</v>
      </c>
      <c r="L2" s="100"/>
      <c r="M2" s="100"/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167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24">
        <f>MAX('RESULTADOS PIER'!K11052:K11101)</f>
        <v>461.9468</v>
      </c>
      <c r="K4" s="24">
        <f>MAX('RESULTADOS PIER'!L11052:L11053)</f>
        <v>0.1071</v>
      </c>
      <c r="L4" s="24">
        <f>MAX('RESULTADOS PIER'!L11054:L11055)</f>
        <v>0.31209999999999999</v>
      </c>
      <c r="M4" s="24">
        <f>MAX('RESULTADOS PIER'!L11056:L11057)</f>
        <v>10.1144</v>
      </c>
      <c r="N4" s="24" t="str">
        <f>'PLANILLAS EJE I'!C24</f>
        <v>$\phi$8@13</v>
      </c>
      <c r="P4" s="69" t="str">
        <f>C4&amp;" | PIER "&amp;D4&amp;" | PISO "&amp;B4</f>
        <v>EJE I.7-9 | PIER 23 | PISO -1</v>
      </c>
      <c r="Q4" s="24" t="str">
        <f>'PLANILLAS EJE I'!F24</f>
        <v>[ÁREA MINIMA]</v>
      </c>
      <c r="R4" s="24" t="str">
        <f>'PLANILLAS EJE I'!F25</f>
        <v>[OK]</v>
      </c>
      <c r="S4" s="26">
        <f>G4*H4</f>
        <v>6900</v>
      </c>
      <c r="T4" s="89">
        <f>'PLANILLAS EJE I'!C33</f>
        <v>2.5777170490993177E-3</v>
      </c>
      <c r="U4" s="89">
        <v>0.01</v>
      </c>
      <c r="V4" s="26">
        <f>0.1*H4</f>
        <v>23</v>
      </c>
      <c r="W4" s="26">
        <f>U4*G4*V4/2</f>
        <v>3.4499999999999997</v>
      </c>
      <c r="X4" s="26" t="str">
        <f>"$\phi$"&amp;VLOOKUP(AL4,TABLAS!$O$4:$P$13,2)</f>
        <v>$\phi$22</v>
      </c>
      <c r="Z4" s="51">
        <f>VLOOKUP(W4,TABLAS!$O$4:$P$13,1)</f>
        <v>2.54</v>
      </c>
      <c r="AA4" s="26">
        <f>Z4-W4</f>
        <v>-0.9099999999999997</v>
      </c>
      <c r="AB4" s="26">
        <f>W4-AA4</f>
        <v>4.3599999999999994</v>
      </c>
      <c r="AC4" s="51">
        <f>IF(AA4&lt;0,VLOOKUP(AB4,TABLAS!$O$4:$P$13,1),Z4)</f>
        <v>3.8</v>
      </c>
      <c r="AD4" s="26">
        <f>AC4-$W4</f>
        <v>0.35000000000000009</v>
      </c>
      <c r="AE4" s="97">
        <f>IF(AD4&lt;0,IF(AD4=AA4,AB4-$AA$2*AD4,AC4-AD4),AB4-$AA$2*AD4/2)</f>
        <v>4.3599999999999994</v>
      </c>
      <c r="AF4" s="51">
        <f>IF(AD4&lt;0,VLOOKUP(AE4,TABLAS!$O$4:$P$13,1),AC4)</f>
        <v>3.8</v>
      </c>
      <c r="AG4" s="26">
        <f t="shared" ref="AG4:AG9" si="0">AF4-$W4</f>
        <v>0.35000000000000009</v>
      </c>
      <c r="AH4" s="97">
        <f t="shared" ref="AH4:AH9" si="1">IF(AG4&lt;0,IF(AG4=AD4,AE4-$AA$2*AG4,AF4-AG4),AE4-$AA$2*AG4/2)</f>
        <v>4.3599999999999994</v>
      </c>
      <c r="AI4" s="51">
        <f>IF(AG4&lt;0,VLOOKUP(AH4,TABLAS!$O$4:$P$13,1),AF4)</f>
        <v>3.8</v>
      </c>
      <c r="AJ4" s="26">
        <f t="shared" ref="AJ4:AJ9" si="2">AI4-$W4</f>
        <v>0.35000000000000009</v>
      </c>
      <c r="AK4" s="97">
        <f t="shared" ref="AK4:AK9" si="3">IF(AJ4&lt;0,IF(AJ4=AG4,AH4-$AA$2*AJ4,AI4-AJ4),AH4-$AA$2*AJ4/2)</f>
        <v>4.3599999999999994</v>
      </c>
      <c r="AL4" s="51">
        <f>IF(AJ4&lt;0,VLOOKUP(AK4,TABLAS!$O$4:$P$13,1),AI4)</f>
        <v>3.8</v>
      </c>
      <c r="AM4" s="26">
        <f t="shared" ref="AM4:AM9" si="4">AL4-$W4</f>
        <v>0.35000000000000009</v>
      </c>
      <c r="AN4" s="97">
        <f t="shared" ref="AN4:AN9" si="5">IF(AM4&lt;0,IF(AM4=AJ4,AK4-$AA$2*AM4,AL4-AM4),AK4-$AA$2*AM4/2)</f>
        <v>4.3599999999999994</v>
      </c>
      <c r="AO4" s="51">
        <f>IF(AM4&lt;0,VLOOKUP(AN4,TABLAS!$O$4:$P$13,1),AL4)</f>
        <v>3.8</v>
      </c>
      <c r="AQ4" s="99">
        <v>16</v>
      </c>
      <c r="AR4" s="26">
        <f>VLOOKUP(AQ4,TABLAS!$R$4:$S$13,1,TRUE)</f>
        <v>16</v>
      </c>
      <c r="AS4" s="26">
        <f>VLOOKUP(AR4,TABLAS!$R$4:$S$13,2,TRUE)</f>
        <v>2.0099999999999998</v>
      </c>
      <c r="AT4" s="26">
        <f>ROUNDUP(2*W4/AS4,0)</f>
        <v>4</v>
      </c>
    </row>
    <row r="5" spans="2:46" x14ac:dyDescent="0.3">
      <c r="B5" s="24">
        <v>1</v>
      </c>
      <c r="C5" s="24" t="s">
        <v>167</v>
      </c>
      <c r="D5" s="24">
        <v>23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24">
        <f>MAX('RESULTADOS PIER'!K10552:K10601)</f>
        <v>440.10989999999998</v>
      </c>
      <c r="K5" s="24">
        <f>MAX('RESULTADOS PIER'!L10552:L10553)</f>
        <v>2.4007000000000001</v>
      </c>
      <c r="L5" s="24">
        <f>MAX('RESULTADOS PIER'!L10554:L10555)</f>
        <v>0.64190000000000003</v>
      </c>
      <c r="M5" s="24">
        <f>MAX('RESULTADOS PIER'!L10558:L10559)</f>
        <v>8.0361999999999991</v>
      </c>
      <c r="N5" s="24" t="str">
        <f>'PLANILLAS EJE I'!C70</f>
        <v>$\phi$8@13</v>
      </c>
      <c r="P5" s="69" t="str">
        <f t="shared" ref="P5:P9" si="6">C5&amp;" | PIER "&amp;D5&amp;" | PISO "&amp;B5</f>
        <v>EJE I.7-9 | PIER 23 | PISO 1</v>
      </c>
      <c r="Q5" s="24" t="str">
        <f>'PLANILLAS EJE I'!F70</f>
        <v>[ÁREA MINIMA]</v>
      </c>
      <c r="R5" s="24" t="str">
        <f>'PLANILLAS EJE I'!F71</f>
        <v>[OK]</v>
      </c>
      <c r="S5" s="26">
        <f t="shared" ref="S5:S9" si="7">G5*H5</f>
        <v>6900</v>
      </c>
      <c r="T5" s="89">
        <f>'PLANILLAS EJE I'!C79</f>
        <v>2.5777170490993177E-3</v>
      </c>
      <c r="U5" s="89">
        <v>0.01</v>
      </c>
      <c r="V5" s="26">
        <f t="shared" ref="V5:V9" si="8">0.1*H5</f>
        <v>23</v>
      </c>
      <c r="W5" s="26">
        <f t="shared" ref="W5:W9" si="9">U5*G5*V5/2</f>
        <v>3.4499999999999997</v>
      </c>
      <c r="X5" s="26" t="str">
        <f>"$\phi$"&amp;VLOOKUP(AL5,TABLAS!$O$4:$P$13,2)</f>
        <v>$\phi$22</v>
      </c>
      <c r="Z5" s="51">
        <f>VLOOKUP(W5,TABLAS!$O$4:$P$13,1)</f>
        <v>2.54</v>
      </c>
      <c r="AA5" s="26">
        <f t="shared" ref="AA5:AA9" si="10">Z5-W5</f>
        <v>-0.9099999999999997</v>
      </c>
      <c r="AB5" s="26">
        <f t="shared" ref="AB5:AB9" si="11">W5-AA5</f>
        <v>4.3599999999999994</v>
      </c>
      <c r="AC5" s="51">
        <f>IF(AA5&lt;0,VLOOKUP(AB5,TABLAS!$O$4:$P$13,1),Z5)</f>
        <v>3.8</v>
      </c>
      <c r="AD5" s="26">
        <f t="shared" ref="AD5:AD9" si="12">AC5-$W5</f>
        <v>0.35000000000000009</v>
      </c>
      <c r="AE5" s="97">
        <f t="shared" ref="AE5:AE9" si="13">IF(AD5&lt;0,IF(AD5=AA5,AB5-$AA$2*AD5,AC5-AD5),AB5-$AA$2*AD5/2)</f>
        <v>4.3599999999999994</v>
      </c>
      <c r="AF5" s="51">
        <f>IF(AD5&lt;0,VLOOKUP(AE5,TABLAS!$O$4:$P$13,1),AC5)</f>
        <v>3.8</v>
      </c>
      <c r="AG5" s="26">
        <f t="shared" si="0"/>
        <v>0.35000000000000009</v>
      </c>
      <c r="AH5" s="97">
        <f t="shared" si="1"/>
        <v>4.3599999999999994</v>
      </c>
      <c r="AI5" s="51">
        <f>IF(AG5&lt;0,VLOOKUP(AH5,TABLAS!$O$4:$P$13,1),AF5)</f>
        <v>3.8</v>
      </c>
      <c r="AJ5" s="26">
        <f t="shared" si="2"/>
        <v>0.35000000000000009</v>
      </c>
      <c r="AK5" s="97">
        <f t="shared" si="3"/>
        <v>4.3599999999999994</v>
      </c>
      <c r="AL5" s="51">
        <f>IF(AJ5&lt;0,VLOOKUP(AK5,TABLAS!$O$4:$P$13,1),AI5)</f>
        <v>3.8</v>
      </c>
      <c r="AM5" s="26">
        <f t="shared" si="4"/>
        <v>0.35000000000000009</v>
      </c>
      <c r="AN5" s="97">
        <f t="shared" si="5"/>
        <v>4.3599999999999994</v>
      </c>
      <c r="AO5" s="51">
        <f>IF(AM5&lt;0,VLOOKUP(AN5,TABLAS!$O$4:$P$13,1),AL5)</f>
        <v>3.8</v>
      </c>
      <c r="AQ5" s="99">
        <v>16</v>
      </c>
      <c r="AR5" s="26">
        <f>VLOOKUP(AQ5,TABLAS!$R$4:$S$13,1,TRUE)</f>
        <v>16</v>
      </c>
      <c r="AS5" s="26">
        <f>VLOOKUP(AR5,TABLAS!$R$4:$S$13,2,TRUE)</f>
        <v>2.0099999999999998</v>
      </c>
      <c r="AT5" s="26">
        <f t="shared" ref="AT5:AT9" si="14">ROUNDUP(2*W5/AS5,0)</f>
        <v>4</v>
      </c>
    </row>
    <row r="6" spans="2:46" x14ac:dyDescent="0.3">
      <c r="B6" s="24">
        <v>3</v>
      </c>
      <c r="C6" s="24" t="s">
        <v>167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24">
        <f>MAX('RESULTADOS PIER'!K9702:K9751)</f>
        <v>390.084</v>
      </c>
      <c r="K6" s="24">
        <f>MAX('RESULTADOS PIER'!L9702:L9703)</f>
        <v>0.6663</v>
      </c>
      <c r="L6" s="24">
        <f>MAX('RESULTADOS PIER'!L9704:L9705)</f>
        <v>0.68959999999999999</v>
      </c>
      <c r="M6" s="24">
        <f>MAX('RESULTADOS PIER'!L9706:L9707)</f>
        <v>11.850899999999999</v>
      </c>
      <c r="N6" s="24" t="str">
        <f>'PLANILLAS EJE I'!C116</f>
        <v>$\phi$8@16</v>
      </c>
      <c r="P6" s="69" t="str">
        <f t="shared" si="6"/>
        <v>EJE I.7-9 | PIER 23 | PISO 3</v>
      </c>
      <c r="Q6" s="24" t="str">
        <f>'PLANILLAS EJE I'!F116</f>
        <v>[ÁREA MINIMA]</v>
      </c>
      <c r="R6" s="24" t="str">
        <f>'PLANILLAS EJE I'!F117</f>
        <v>[OK]</v>
      </c>
      <c r="S6" s="26">
        <f t="shared" si="7"/>
        <v>5750</v>
      </c>
      <c r="T6" s="89">
        <f>'PLANILLAS EJE I'!C125</f>
        <v>2.5132741228718349E-3</v>
      </c>
      <c r="U6" s="89">
        <v>0.01</v>
      </c>
      <c r="V6" s="26">
        <f t="shared" si="8"/>
        <v>23</v>
      </c>
      <c r="W6" s="26">
        <f t="shared" si="9"/>
        <v>2.875</v>
      </c>
      <c r="X6" s="26" t="str">
        <f>"$\phi$"&amp;VLOOKUP(AL6,TABLAS!$O$4:$P$13,2)</f>
        <v>$\phi$18</v>
      </c>
      <c r="Z6" s="51">
        <f>VLOOKUP(W6,TABLAS!$O$4:$P$13,1)</f>
        <v>2.54</v>
      </c>
      <c r="AA6" s="26">
        <f t="shared" si="10"/>
        <v>-0.33499999999999996</v>
      </c>
      <c r="AB6" s="26">
        <f t="shared" si="11"/>
        <v>3.21</v>
      </c>
      <c r="AC6" s="51">
        <f>IF(AA6&lt;0,VLOOKUP(AB6,TABLAS!$O$4:$P$13,1),Z6)</f>
        <v>2.54</v>
      </c>
      <c r="AD6" s="26">
        <f t="shared" si="12"/>
        <v>-0.33499999999999996</v>
      </c>
      <c r="AE6" s="97">
        <f t="shared" si="13"/>
        <v>3.21</v>
      </c>
      <c r="AF6" s="51">
        <f>IF(AD6&lt;0,VLOOKUP(AE6,TABLAS!$O$4:$P$13,1),AC6)</f>
        <v>2.54</v>
      </c>
      <c r="AG6" s="26">
        <f t="shared" si="0"/>
        <v>-0.33499999999999996</v>
      </c>
      <c r="AH6" s="97">
        <f t="shared" si="1"/>
        <v>3.21</v>
      </c>
      <c r="AI6" s="51">
        <f>IF(AG6&lt;0,VLOOKUP(AH6,TABLAS!$O$4:$P$13,1),AF6)</f>
        <v>2.54</v>
      </c>
      <c r="AJ6" s="26">
        <f t="shared" si="2"/>
        <v>-0.33499999999999996</v>
      </c>
      <c r="AK6" s="97">
        <f t="shared" si="3"/>
        <v>3.21</v>
      </c>
      <c r="AL6" s="51">
        <f>IF(AJ6&lt;0,VLOOKUP(AK6,TABLAS!$O$4:$P$13,1),AI6)</f>
        <v>2.54</v>
      </c>
      <c r="AM6" s="26">
        <f t="shared" si="4"/>
        <v>-0.33499999999999996</v>
      </c>
      <c r="AN6" s="97">
        <f t="shared" si="5"/>
        <v>3.21</v>
      </c>
      <c r="AO6" s="51">
        <f>IF(AM6&lt;0,VLOOKUP(AN6,TABLAS!$O$4:$P$13,1),AL6)</f>
        <v>2.54</v>
      </c>
      <c r="AQ6" s="99">
        <v>16</v>
      </c>
      <c r="AR6" s="26">
        <f>VLOOKUP(AQ6,TABLAS!$R$4:$S$13,1,TRUE)</f>
        <v>16</v>
      </c>
      <c r="AS6" s="26">
        <f>VLOOKUP(AR6,TABLAS!$R$4:$S$13,2,TRUE)</f>
        <v>2.0099999999999998</v>
      </c>
      <c r="AT6" s="26">
        <f t="shared" si="14"/>
        <v>3</v>
      </c>
    </row>
    <row r="7" spans="2:46" x14ac:dyDescent="0.3">
      <c r="B7" s="24">
        <v>8</v>
      </c>
      <c r="C7" s="24" t="s">
        <v>167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24">
        <f>MAX('RESULTADOS PIER'!K7452:K7501)</f>
        <v>269.68849999999998</v>
      </c>
      <c r="K7" s="24">
        <f>MAX('RESULTADOS PIER'!L7452:L7453)</f>
        <v>1.2799</v>
      </c>
      <c r="L7" s="24">
        <f>MAX('RESULTADOS PIER'!L7454:L7455)</f>
        <v>1.0331999999999999</v>
      </c>
      <c r="M7" s="24">
        <f>MAX('RESULTADOS PIER'!L7456:L7457)</f>
        <v>5.7561999999999998</v>
      </c>
      <c r="N7" s="24" t="str">
        <f>'PLANILLAS EJE I'!C162</f>
        <v>$\phi$8@16</v>
      </c>
      <c r="P7" s="69" t="str">
        <f t="shared" si="6"/>
        <v>EJE I.7-9 | PIER 23 | PISO 8</v>
      </c>
      <c r="Q7" s="24" t="str">
        <f>'PLANILLAS EJE I'!F162</f>
        <v>[ÁREA MINIMA]</v>
      </c>
      <c r="R7" s="24" t="str">
        <f>'PLANILLAS EJE I'!F163</f>
        <v>[OK]</v>
      </c>
      <c r="S7" s="26">
        <f t="shared" si="7"/>
        <v>5750</v>
      </c>
      <c r="T7" s="89">
        <f>'PLANILLAS EJE I'!C171</f>
        <v>2.5132741228718349E-3</v>
      </c>
      <c r="U7" s="89">
        <v>0.01</v>
      </c>
      <c r="V7" s="26">
        <f t="shared" si="8"/>
        <v>23</v>
      </c>
      <c r="W7" s="26">
        <f t="shared" si="9"/>
        <v>2.875</v>
      </c>
      <c r="X7" s="26" t="str">
        <f>"$\phi$"&amp;VLOOKUP(AL7,TABLAS!$O$4:$P$13,2)</f>
        <v>$\phi$18</v>
      </c>
      <c r="Z7" s="51">
        <f>VLOOKUP(W7,TABLAS!$O$4:$P$13,1)</f>
        <v>2.54</v>
      </c>
      <c r="AA7" s="26">
        <f t="shared" si="10"/>
        <v>-0.33499999999999996</v>
      </c>
      <c r="AB7" s="26">
        <f t="shared" si="11"/>
        <v>3.21</v>
      </c>
      <c r="AC7" s="51">
        <f>IF(AA7&lt;0,VLOOKUP(AB7,TABLAS!$O$4:$P$13,1),Z7)</f>
        <v>2.54</v>
      </c>
      <c r="AD7" s="26">
        <f t="shared" si="12"/>
        <v>-0.33499999999999996</v>
      </c>
      <c r="AE7" s="97">
        <f t="shared" si="13"/>
        <v>3.21</v>
      </c>
      <c r="AF7" s="51">
        <f>IF(AD7&lt;0,VLOOKUP(AE7,TABLAS!$O$4:$P$13,1),AC7)</f>
        <v>2.54</v>
      </c>
      <c r="AG7" s="26">
        <f t="shared" si="0"/>
        <v>-0.33499999999999996</v>
      </c>
      <c r="AH7" s="97">
        <f t="shared" si="1"/>
        <v>3.21</v>
      </c>
      <c r="AI7" s="51">
        <f>IF(AG7&lt;0,VLOOKUP(AH7,TABLAS!$O$4:$P$13,1),AF7)</f>
        <v>2.54</v>
      </c>
      <c r="AJ7" s="26">
        <f t="shared" si="2"/>
        <v>-0.33499999999999996</v>
      </c>
      <c r="AK7" s="97">
        <f t="shared" si="3"/>
        <v>3.21</v>
      </c>
      <c r="AL7" s="51">
        <f>IF(AJ7&lt;0,VLOOKUP(AK7,TABLAS!$O$4:$P$13,1),AI7)</f>
        <v>2.54</v>
      </c>
      <c r="AM7" s="26">
        <f t="shared" si="4"/>
        <v>-0.33499999999999996</v>
      </c>
      <c r="AN7" s="97">
        <f t="shared" si="5"/>
        <v>3.21</v>
      </c>
      <c r="AO7" s="51">
        <f>IF(AM7&lt;0,VLOOKUP(AN7,TABLAS!$O$4:$P$13,1),AL7)</f>
        <v>2.54</v>
      </c>
      <c r="AQ7" s="99">
        <v>16</v>
      </c>
      <c r="AR7" s="26">
        <f>VLOOKUP(AQ7,TABLAS!$R$4:$S$13,1,TRUE)</f>
        <v>16</v>
      </c>
      <c r="AS7" s="26">
        <f>VLOOKUP(AR7,TABLAS!$R$4:$S$13,2,TRUE)</f>
        <v>2.0099999999999998</v>
      </c>
      <c r="AT7" s="26">
        <f t="shared" si="14"/>
        <v>3</v>
      </c>
    </row>
    <row r="8" spans="2:46" x14ac:dyDescent="0.3">
      <c r="B8" s="24">
        <v>15</v>
      </c>
      <c r="C8" s="24" t="s">
        <v>167</v>
      </c>
      <c r="D8" s="24">
        <v>23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24">
        <f>MAX('RESULTADOS PIER'!K4302:K4351)</f>
        <v>150.19450000000001</v>
      </c>
      <c r="K8" s="24">
        <f>MAX('RESULTADOS PIER'!L4302:L4303)</f>
        <v>1.2976000000000001</v>
      </c>
      <c r="L8" s="24">
        <f>MAX('RESULTADOS PIER'!L4304:L4305)</f>
        <v>1.0266</v>
      </c>
      <c r="M8" s="24">
        <f>MAX('RESULTADOS PIER'!L4308:L4309)</f>
        <v>5.0297999999999998</v>
      </c>
      <c r="N8" s="24" t="str">
        <f>'PLANILLAS EJE I'!C208</f>
        <v>$\phi$8@20</v>
      </c>
      <c r="P8" s="69" t="str">
        <f t="shared" si="6"/>
        <v>EJE I.7-9 | PIER 23 | PISO 15</v>
      </c>
      <c r="Q8" s="24" t="str">
        <f>'PLANILLAS EJE I'!F208</f>
        <v>[ÁREA MINIMA]</v>
      </c>
      <c r="R8" s="24" t="str">
        <f>'PLANILLAS EJE I'!F209</f>
        <v>[OK]</v>
      </c>
      <c r="S8" s="26">
        <f t="shared" si="7"/>
        <v>4600</v>
      </c>
      <c r="T8" s="89">
        <f>'PLANILLAS EJE I'!C217</f>
        <v>2.5132741228718349E-3</v>
      </c>
      <c r="U8" s="89">
        <v>0.01</v>
      </c>
      <c r="V8" s="26">
        <f t="shared" si="8"/>
        <v>23</v>
      </c>
      <c r="W8" s="26">
        <f t="shared" si="9"/>
        <v>2.3000000000000003</v>
      </c>
      <c r="X8" s="26" t="str">
        <f>"$\phi$"&amp;VLOOKUP(AL8,TABLAS!$O$4:$P$13,2)</f>
        <v>$\phi$18</v>
      </c>
      <c r="Z8" s="51">
        <f>VLOOKUP(W8,TABLAS!$O$4:$P$13,1)</f>
        <v>2.0099999999999998</v>
      </c>
      <c r="AA8" s="26">
        <f t="shared" si="10"/>
        <v>-0.29000000000000048</v>
      </c>
      <c r="AB8" s="26">
        <f t="shared" si="11"/>
        <v>2.5900000000000007</v>
      </c>
      <c r="AC8" s="51">
        <f>IF(AA8&lt;0,VLOOKUP(AB8,TABLAS!$O$4:$P$13,1),Z8)</f>
        <v>2.54</v>
      </c>
      <c r="AD8" s="26">
        <f t="shared" si="12"/>
        <v>0.23999999999999977</v>
      </c>
      <c r="AE8" s="97">
        <f t="shared" si="13"/>
        <v>2.5900000000000007</v>
      </c>
      <c r="AF8" s="51">
        <f>IF(AD8&lt;0,VLOOKUP(AE8,TABLAS!$O$4:$P$13,1),AC8)</f>
        <v>2.54</v>
      </c>
      <c r="AG8" s="26">
        <f t="shared" si="0"/>
        <v>0.23999999999999977</v>
      </c>
      <c r="AH8" s="97">
        <f t="shared" si="1"/>
        <v>2.5900000000000007</v>
      </c>
      <c r="AI8" s="51">
        <f>IF(AG8&lt;0,VLOOKUP(AH8,TABLAS!$O$4:$P$13,1),AF8)</f>
        <v>2.54</v>
      </c>
      <c r="AJ8" s="26">
        <f t="shared" si="2"/>
        <v>0.23999999999999977</v>
      </c>
      <c r="AK8" s="97">
        <f t="shared" si="3"/>
        <v>2.5900000000000007</v>
      </c>
      <c r="AL8" s="51">
        <f>IF(AJ8&lt;0,VLOOKUP(AK8,TABLAS!$O$4:$P$13,1),AI8)</f>
        <v>2.54</v>
      </c>
      <c r="AM8" s="26">
        <f t="shared" si="4"/>
        <v>0.23999999999999977</v>
      </c>
      <c r="AN8" s="97">
        <f t="shared" si="5"/>
        <v>2.5900000000000007</v>
      </c>
      <c r="AO8" s="51">
        <f>IF(AM8&lt;0,VLOOKUP(AN8,TABLAS!$O$4:$P$13,1),AL8)</f>
        <v>2.54</v>
      </c>
      <c r="AQ8" s="99">
        <v>16</v>
      </c>
      <c r="AR8" s="26">
        <f>VLOOKUP(AQ8,TABLAS!$R$4:$S$13,1,TRUE)</f>
        <v>16</v>
      </c>
      <c r="AS8" s="26">
        <f>VLOOKUP(AR8,TABLAS!$R$4:$S$13,2,TRUE)</f>
        <v>2.0099999999999998</v>
      </c>
      <c r="AT8" s="26">
        <f t="shared" si="14"/>
        <v>3</v>
      </c>
    </row>
    <row r="9" spans="2:46" x14ac:dyDescent="0.3">
      <c r="B9" s="56">
        <v>23</v>
      </c>
      <c r="C9" s="56" t="s">
        <v>167</v>
      </c>
      <c r="D9" s="56">
        <v>23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56">
        <f>MAX('RESULTADOS PIER'!K702:K751)</f>
        <v>45.157499999999999</v>
      </c>
      <c r="K9" s="56">
        <f>MAX('RESULTADOS PIER'!L702:L703)</f>
        <v>4.0484999999999998</v>
      </c>
      <c r="L9" s="56">
        <f>MAX('RESULTADOS PIER'!L704:L705)</f>
        <v>1.9782</v>
      </c>
      <c r="M9" s="56">
        <f>MAX('RESULTADOS PIER'!L708:L709)</f>
        <v>5.367</v>
      </c>
      <c r="N9" s="56" t="str">
        <f>'PLANILLAS EJE I'!C254</f>
        <v>$\phi$8@20</v>
      </c>
      <c r="P9" s="70" t="str">
        <f t="shared" si="6"/>
        <v>EJE I.7-9 | PIER 23 | PISO 23</v>
      </c>
      <c r="Q9" s="56" t="str">
        <f>'PLANILLAS EJE I'!F254</f>
        <v>[ÁREA MINIMA]</v>
      </c>
      <c r="R9" s="56" t="str">
        <f>'PLANILLAS EJE I'!F255</f>
        <v>[OK]</v>
      </c>
      <c r="S9" s="56">
        <f t="shared" si="7"/>
        <v>4600</v>
      </c>
      <c r="T9" s="90">
        <f>'PLANILLAS EJE I'!C263</f>
        <v>2.5132741228718349E-3</v>
      </c>
      <c r="U9" s="90">
        <v>0.01</v>
      </c>
      <c r="V9" s="56">
        <f t="shared" si="8"/>
        <v>23</v>
      </c>
      <c r="W9" s="56">
        <f t="shared" si="9"/>
        <v>2.3000000000000003</v>
      </c>
      <c r="X9" s="56" t="str">
        <f>"$\phi$"&amp;VLOOKUP(AL9,TABLAS!$O$4:$P$13,2)</f>
        <v>$\phi$18</v>
      </c>
      <c r="Z9" s="51">
        <f>VLOOKUP(W9,TABLAS!$O$4:$P$13,1)</f>
        <v>2.0099999999999998</v>
      </c>
      <c r="AA9" s="26">
        <f t="shared" si="10"/>
        <v>-0.29000000000000048</v>
      </c>
      <c r="AB9" s="26">
        <f t="shared" si="11"/>
        <v>2.5900000000000007</v>
      </c>
      <c r="AC9" s="51">
        <f>IF(AA9&lt;0,VLOOKUP(AB9,TABLAS!$O$4:$P$13,1),Z9)</f>
        <v>2.54</v>
      </c>
      <c r="AD9" s="26">
        <f t="shared" si="12"/>
        <v>0.23999999999999977</v>
      </c>
      <c r="AE9" s="97">
        <f t="shared" si="13"/>
        <v>2.5900000000000007</v>
      </c>
      <c r="AF9" s="51">
        <f>IF(AD9&lt;0,VLOOKUP(AE9,TABLAS!$O$4:$P$13,1),AC9)</f>
        <v>2.54</v>
      </c>
      <c r="AG9" s="26">
        <f t="shared" si="0"/>
        <v>0.23999999999999977</v>
      </c>
      <c r="AH9" s="97">
        <f t="shared" si="1"/>
        <v>2.5900000000000007</v>
      </c>
      <c r="AI9" s="51">
        <f>IF(AG9&lt;0,VLOOKUP(AH9,TABLAS!$O$4:$P$13,1),AF9)</f>
        <v>2.54</v>
      </c>
      <c r="AJ9" s="26">
        <f t="shared" si="2"/>
        <v>0.23999999999999977</v>
      </c>
      <c r="AK9" s="97">
        <f t="shared" si="3"/>
        <v>2.5900000000000007</v>
      </c>
      <c r="AL9" s="51">
        <f>IF(AJ9&lt;0,VLOOKUP(AK9,TABLAS!$O$4:$P$13,1),AI9)</f>
        <v>2.54</v>
      </c>
      <c r="AM9" s="26">
        <f t="shared" si="4"/>
        <v>0.23999999999999977</v>
      </c>
      <c r="AN9" s="97">
        <f t="shared" si="5"/>
        <v>2.5900000000000007</v>
      </c>
      <c r="AO9" s="51">
        <f>IF(AM9&lt;0,VLOOKUP(AN9,TABLAS!$O$4:$P$13,1),AL9)</f>
        <v>2.54</v>
      </c>
      <c r="AQ9" s="99">
        <v>16</v>
      </c>
      <c r="AR9" s="26">
        <f>VLOOKUP(AQ9,TABLAS!$R$4:$S$13,1,TRUE)</f>
        <v>16</v>
      </c>
      <c r="AS9" s="26">
        <f>VLOOKUP(AR9,TABLAS!$R$4:$S$13,2,TRUE)</f>
        <v>2.0099999999999998</v>
      </c>
      <c r="AT9" s="26">
        <f t="shared" si="14"/>
        <v>3</v>
      </c>
    </row>
    <row r="11" spans="2:46" x14ac:dyDescent="0.3">
      <c r="B11" s="18" t="s">
        <v>173</v>
      </c>
    </row>
    <row r="12" spans="2:46" x14ac:dyDescent="0.3">
      <c r="B12" s="87" t="str">
        <f>$P$4</f>
        <v>EJE I.7-9 | PIER 23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B14*1000/(10.1971621297793*$F$4*$S$4)</f>
        <v>5.9039850081159327E-2</v>
      </c>
      <c r="E14" s="26">
        <f>C14*1000*100/($H$4*10.1971621297793*$F$4*$S$4)*10</f>
        <v>4.9862167485822222E-3</v>
      </c>
    </row>
    <row r="15" spans="2:46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15">B15*1000/(10.1971621297793*$F$4*$S$4)</f>
        <v>6.0714898994202807E-2</v>
      </c>
      <c r="E15" s="26">
        <f t="shared" ref="E15:E63" si="16">C15*1000*100/($H$4*10.1971621297793*$F$4*$S$4)</f>
        <v>5.4586732325141685E-4</v>
      </c>
    </row>
    <row r="16" spans="2:46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15"/>
        <v>1.6801776082608667E-2</v>
      </c>
      <c r="E16" s="26">
        <f t="shared" si="16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15"/>
        <v>1.6801776082608667E-2</v>
      </c>
      <c r="E17" s="26">
        <f t="shared" si="16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15"/>
        <v>6.9945860062318718E-2</v>
      </c>
      <c r="E18" s="26">
        <f t="shared" si="16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15"/>
        <v>6.9945860062318718E-2</v>
      </c>
      <c r="E19" s="26">
        <f t="shared" si="16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15"/>
        <v>2.457518064927532E-2</v>
      </c>
      <c r="E20" s="26">
        <f t="shared" si="16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15"/>
        <v>2.457518064927532E-2</v>
      </c>
      <c r="E21" s="26">
        <f t="shared" si="16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15"/>
        <v>7.5841626163767981E-2</v>
      </c>
      <c r="E22" s="26">
        <f t="shared" si="16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15"/>
        <v>7.7516675076811453E-2</v>
      </c>
      <c r="E23" s="26">
        <f t="shared" si="16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15"/>
        <v>8.2655806356521588E-2</v>
      </c>
      <c r="E24" s="26">
        <f t="shared" si="16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15"/>
        <v>8.5000874834782456E-2</v>
      </c>
      <c r="E25" s="26">
        <f t="shared" si="16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15"/>
        <v>9.7730678072463606E-2</v>
      </c>
      <c r="E26" s="26">
        <f t="shared" si="16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15"/>
        <v>9.9740736768115776E-2</v>
      </c>
      <c r="E27" s="26">
        <f t="shared" si="16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15"/>
        <v>4.4788330892753553E-2</v>
      </c>
      <c r="E28" s="26">
        <f t="shared" si="16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15"/>
        <v>4.3280786871014415E-2</v>
      </c>
      <c r="E29" s="26">
        <f t="shared" si="16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15"/>
        <v>0.15106005291739105</v>
      </c>
      <c r="E30" s="26">
        <f t="shared" si="16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15"/>
        <v>0.15256759693913016</v>
      </c>
      <c r="E31" s="26">
        <f t="shared" si="16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15"/>
        <v>4.4788330892753553E-2</v>
      </c>
      <c r="E32" s="26">
        <f t="shared" si="16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15"/>
        <v>4.3280786871014415E-2</v>
      </c>
      <c r="E33" s="26">
        <f t="shared" si="16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15"/>
        <v>0.15106005291739105</v>
      </c>
      <c r="E34" s="26">
        <f t="shared" si="16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15"/>
        <v>0.15256759693913016</v>
      </c>
      <c r="E35" s="26">
        <f t="shared" si="16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15"/>
        <v>1.8730620285507215E-2</v>
      </c>
      <c r="E36" s="26">
        <f t="shared" si="16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15"/>
        <v>2.0238164307246339E-2</v>
      </c>
      <c r="E37" s="26">
        <f t="shared" si="16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15"/>
        <v>8.7541142346376652E-2</v>
      </c>
      <c r="E38" s="26">
        <f t="shared" si="16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15"/>
        <v>8.904868636811579E-2</v>
      </c>
      <c r="E39" s="26">
        <f t="shared" si="16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15"/>
        <v>1.8730620285507215E-2</v>
      </c>
      <c r="E40" s="26">
        <f t="shared" si="16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15"/>
        <v>2.0238164307246339E-2</v>
      </c>
      <c r="E41" s="26">
        <f t="shared" si="16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15"/>
        <v>8.7541142346376652E-2</v>
      </c>
      <c r="E42" s="26">
        <f t="shared" si="16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15"/>
        <v>8.904868636811579E-2</v>
      </c>
      <c r="E43" s="26">
        <f t="shared" si="16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15"/>
        <v>1.0274567299999982E-2</v>
      </c>
      <c r="E44" s="26">
        <f t="shared" si="16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15"/>
        <v>8.2645086043478116E-3</v>
      </c>
      <c r="E45" s="26">
        <f t="shared" si="16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15"/>
        <v>0.1855738165101446</v>
      </c>
      <c r="E46" s="26">
        <f t="shared" si="16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15"/>
        <v>0.18758387520579678</v>
      </c>
      <c r="E47" s="26">
        <f t="shared" si="16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15"/>
        <v>1.0274567299999982E-2</v>
      </c>
      <c r="E48" s="26">
        <f t="shared" si="16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15"/>
        <v>8.2645086043478116E-3</v>
      </c>
      <c r="E49" s="26">
        <f t="shared" si="16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15"/>
        <v>0.1855738165101446</v>
      </c>
      <c r="E50" s="26">
        <f t="shared" si="16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15"/>
        <v>0.18758387520579678</v>
      </c>
      <c r="E51" s="26">
        <f t="shared" si="16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15"/>
        <v>5.3244343271014398E-2</v>
      </c>
      <c r="E52" s="26">
        <f t="shared" si="16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15"/>
        <v>5.5254401966666582E-2</v>
      </c>
      <c r="E53" s="26">
        <f t="shared" si="16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15"/>
        <v>0.12205486533188384</v>
      </c>
      <c r="E54" s="26">
        <f t="shared" si="16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15"/>
        <v>0.12406492402753601</v>
      </c>
      <c r="E55" s="26">
        <f t="shared" si="16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15"/>
        <v>5.3244343271014398E-2</v>
      </c>
      <c r="E56" s="26">
        <f t="shared" si="16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15"/>
        <v>5.5254401966666582E-2</v>
      </c>
      <c r="E57" s="26">
        <f t="shared" si="16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15"/>
        <v>0.12205486533188384</v>
      </c>
      <c r="E58" s="26">
        <f t="shared" si="16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15"/>
        <v>0.12406492402753601</v>
      </c>
      <c r="E59" s="26">
        <f t="shared" si="16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15"/>
        <v>4.4788330892753553E-2</v>
      </c>
      <c r="E60" s="26">
        <f t="shared" si="16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15"/>
        <v>4.3280786871014415E-2</v>
      </c>
      <c r="E61" s="26">
        <f t="shared" si="16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15"/>
        <v>0.1855738165101446</v>
      </c>
      <c r="E62" s="26">
        <f t="shared" si="16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15"/>
        <v>0.18758387520579678</v>
      </c>
      <c r="E63" s="26">
        <f t="shared" si="16"/>
        <v>4.3450459836168803E-3</v>
      </c>
    </row>
    <row r="65" spans="2:5" x14ac:dyDescent="0.3">
      <c r="B65" s="18" t="s">
        <v>173</v>
      </c>
    </row>
    <row r="66" spans="2:5" x14ac:dyDescent="0.3">
      <c r="B66" s="87" t="str">
        <f>$P$5</f>
        <v>EJE I.7-9 | PIER 23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B68*1000/(10.1971621297793*$F$5*$S$5)</f>
        <v>5.7371663792753519E-2</v>
      </c>
      <c r="E68" s="26">
        <f>C68*1000*100/($H$5*10.1971621297793*$F$5*$S$5)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17" si="17">B69*1000/(10.1971621297793*$F$5*$S$5)</f>
        <v>5.9033312314492645E-2</v>
      </c>
      <c r="E69" s="26">
        <f t="shared" ref="E69:E117" si="18">C69*1000*100/($H$5*10.1971621297793*$F$5*$S$5)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17"/>
        <v>1.673806331304345E-2</v>
      </c>
      <c r="E70" s="26">
        <f t="shared" si="18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17"/>
        <v>1.673806331304345E-2</v>
      </c>
      <c r="E71" s="26">
        <f t="shared" si="18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17"/>
        <v>6.5098938527536121E-2</v>
      </c>
      <c r="E72" s="26">
        <f t="shared" si="18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17"/>
        <v>6.5098938527536121E-2</v>
      </c>
      <c r="E73" s="26">
        <f t="shared" si="18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17"/>
        <v>2.4959365807246333E-2</v>
      </c>
      <c r="E74" s="26">
        <f t="shared" si="18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17"/>
        <v>2.4959365807246333E-2</v>
      </c>
      <c r="E75" s="26">
        <f t="shared" si="18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17"/>
        <v>7.4109727105796983E-2</v>
      </c>
      <c r="E76" s="26">
        <f t="shared" si="18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17"/>
        <v>7.5771375627536094E-2</v>
      </c>
      <c r="E77" s="26">
        <f t="shared" si="18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17"/>
        <v>8.0320321188405652E-2</v>
      </c>
      <c r="E78" s="26">
        <f t="shared" si="18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17"/>
        <v>8.2646629118840451E-2</v>
      </c>
      <c r="E79" s="26">
        <f t="shared" si="18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17"/>
        <v>9.5626897852173737E-2</v>
      </c>
      <c r="E80" s="26">
        <f t="shared" si="18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17"/>
        <v>9.7620876078260699E-2</v>
      </c>
      <c r="E81" s="26">
        <f t="shared" si="18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17"/>
        <v>3.9504028707246307E-2</v>
      </c>
      <c r="E82" s="26">
        <f t="shared" si="18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17"/>
        <v>3.8008545037681092E-2</v>
      </c>
      <c r="E83" s="26">
        <f t="shared" si="18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17"/>
        <v>0.14277296668405776</v>
      </c>
      <c r="E84" s="26">
        <f t="shared" si="18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17"/>
        <v>0.14426845035362296</v>
      </c>
      <c r="E85" s="26">
        <f t="shared" si="18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17"/>
        <v>3.9504028707246307E-2</v>
      </c>
      <c r="E86" s="26">
        <f t="shared" si="18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17"/>
        <v>3.8008545037681092E-2</v>
      </c>
      <c r="E87" s="26">
        <f t="shared" si="18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17"/>
        <v>0.14277296668405776</v>
      </c>
      <c r="E88" s="26">
        <f t="shared" si="18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17"/>
        <v>0.14426845035362296</v>
      </c>
      <c r="E89" s="26">
        <f t="shared" si="18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17"/>
        <v>1.6691364979710115E-2</v>
      </c>
      <c r="E90" s="26">
        <f t="shared" si="18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17"/>
        <v>1.818684864927533E-2</v>
      </c>
      <c r="E91" s="26">
        <f t="shared" si="18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17"/>
        <v>8.6577613604347681E-2</v>
      </c>
      <c r="E92" s="26">
        <f t="shared" si="18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17"/>
        <v>8.8073097273912881E-2</v>
      </c>
      <c r="E93" s="26">
        <f t="shared" si="18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17"/>
        <v>1.6691364979710115E-2</v>
      </c>
      <c r="E94" s="26">
        <f t="shared" si="18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17"/>
        <v>1.818684864927533E-2</v>
      </c>
      <c r="E95" s="26">
        <f t="shared" si="18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17"/>
        <v>8.6577613604347681E-2</v>
      </c>
      <c r="E96" s="26">
        <f t="shared" si="18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17"/>
        <v>8.8073097273912881E-2</v>
      </c>
      <c r="E97" s="26">
        <f t="shared" si="18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17"/>
        <v>5.5544215884057871E-3</v>
      </c>
      <c r="E98" s="26">
        <f t="shared" si="18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17"/>
        <v>3.5604433623188346E-3</v>
      </c>
      <c r="E99" s="26">
        <f t="shared" si="18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17"/>
        <v>0.17672253319565187</v>
      </c>
      <c r="E100" s="26">
        <f t="shared" si="18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17"/>
        <v>0.17871651142173881</v>
      </c>
      <c r="E101" s="26">
        <f t="shared" si="18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17"/>
        <v>5.5544215884057871E-3</v>
      </c>
      <c r="E102" s="26">
        <f t="shared" si="18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17"/>
        <v>3.5604433623188346E-3</v>
      </c>
      <c r="E103" s="26">
        <f t="shared" si="18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17"/>
        <v>0.17672253319565187</v>
      </c>
      <c r="E104" s="26">
        <f t="shared" si="18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17"/>
        <v>0.17871651142173881</v>
      </c>
      <c r="E105" s="26">
        <f t="shared" si="18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17"/>
        <v>5.0640931491304261E-2</v>
      </c>
      <c r="E106" s="26">
        <f t="shared" si="18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17"/>
        <v>5.2634909717391209E-2</v>
      </c>
      <c r="E107" s="26">
        <f t="shared" si="18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17"/>
        <v>0.12052718011594182</v>
      </c>
      <c r="E108" s="26">
        <f t="shared" si="18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17"/>
        <v>0.12252115834202876</v>
      </c>
      <c r="E109" s="26">
        <f t="shared" si="18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17"/>
        <v>5.0640931491304261E-2</v>
      </c>
      <c r="E110" s="26">
        <f t="shared" si="18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17"/>
        <v>5.2634909717391209E-2</v>
      </c>
      <c r="E111" s="26">
        <f t="shared" si="18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17"/>
        <v>0.12052718011594182</v>
      </c>
      <c r="E112" s="26">
        <f t="shared" si="18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17"/>
        <v>0.12252115834202876</v>
      </c>
      <c r="E113" s="26">
        <f t="shared" si="18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17"/>
        <v>3.9504028707246307E-2</v>
      </c>
      <c r="E114" s="26">
        <f t="shared" si="18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17"/>
        <v>3.8008545037681092E-2</v>
      </c>
      <c r="E115" s="26">
        <f t="shared" si="18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17"/>
        <v>0.17672253319565187</v>
      </c>
      <c r="E116" s="26">
        <f t="shared" si="18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17"/>
        <v>0.17871651142173881</v>
      </c>
      <c r="E117" s="26">
        <f t="shared" si="18"/>
        <v>8.1212903774417009E-3</v>
      </c>
    </row>
    <row r="119" spans="2:5" x14ac:dyDescent="0.3">
      <c r="B119" s="18" t="s">
        <v>173</v>
      </c>
    </row>
    <row r="120" spans="2:5" x14ac:dyDescent="0.3">
      <c r="B120" s="87" t="str">
        <f>$P$6</f>
        <v>EJE I.7-9 | PIER 23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B122*1000/(10.1971621297793*$F$6*$S$6)</f>
        <v>6.236308215304337E-2</v>
      </c>
      <c r="E122" s="26">
        <f>C122*1000*100/($H$6*10.1971621297793*$F$6*$S$6)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71" si="19">B123*1000/(10.1971621297793*$F$6*$S$6)</f>
        <v>6.4004605723478145E-2</v>
      </c>
      <c r="E123" s="26">
        <f t="shared" ref="E123:E171" si="20">C123*1000*100/($H$6*10.1971621297793*$F$6*$S$6)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19"/>
        <v>1.7753715516521707E-2</v>
      </c>
      <c r="E124" s="26">
        <f t="shared" si="20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19"/>
        <v>1.7753715516521707E-2</v>
      </c>
      <c r="E125" s="26">
        <f t="shared" si="20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19"/>
        <v>6.8231137869565098E-2</v>
      </c>
      <c r="E126" s="26">
        <f t="shared" si="20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19"/>
        <v>6.8231137869565098E-2</v>
      </c>
      <c r="E127" s="26">
        <f t="shared" si="20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19"/>
        <v>2.4697895747826045E-2</v>
      </c>
      <c r="E128" s="26">
        <f t="shared" si="20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19"/>
        <v>2.4697895747826045E-2</v>
      </c>
      <c r="E129" s="26">
        <f t="shared" si="20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19"/>
        <v>8.0116797669565074E-2</v>
      </c>
      <c r="E130" s="26">
        <f t="shared" si="20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19"/>
        <v>8.1758321239999862E-2</v>
      </c>
      <c r="E131" s="26">
        <f t="shared" si="20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19"/>
        <v>8.7308324759999861E-2</v>
      </c>
      <c r="E132" s="26">
        <f t="shared" si="20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19"/>
        <v>8.960646750434767E-2</v>
      </c>
      <c r="E133" s="26">
        <f t="shared" si="20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19"/>
        <v>0.10324163366434765</v>
      </c>
      <c r="E134" s="26">
        <f t="shared" si="20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19"/>
        <v>0.10521149118608679</v>
      </c>
      <c r="E135" s="26">
        <f t="shared" si="20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19"/>
        <v>3.9396809333912979E-2</v>
      </c>
      <c r="E136" s="26">
        <f t="shared" si="20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19"/>
        <v>3.7919404010434719E-2</v>
      </c>
      <c r="E137" s="26">
        <f t="shared" si="20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19"/>
        <v>0.15165032797217365</v>
      </c>
      <c r="E138" s="26">
        <f t="shared" si="20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19"/>
        <v>0.15312773329565191</v>
      </c>
      <c r="E139" s="26">
        <f t="shared" si="20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19"/>
        <v>3.9396809333912979E-2</v>
      </c>
      <c r="E140" s="26">
        <f t="shared" si="20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19"/>
        <v>3.7919404010434719E-2</v>
      </c>
      <c r="E141" s="26">
        <f t="shared" si="20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19"/>
        <v>0.15165032797217365</v>
      </c>
      <c r="E142" s="26">
        <f t="shared" si="20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19"/>
        <v>0.15312773329565191</v>
      </c>
      <c r="E143" s="26">
        <f t="shared" si="20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19"/>
        <v>2.1549729636521704E-2</v>
      </c>
      <c r="E144" s="26">
        <f t="shared" si="20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19"/>
        <v>2.3027086231304308E-2</v>
      </c>
      <c r="E145" s="26">
        <f t="shared" si="20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19"/>
        <v>9.0703837730434625E-2</v>
      </c>
      <c r="E146" s="26">
        <f t="shared" si="20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19"/>
        <v>9.2181243053912898E-2</v>
      </c>
      <c r="E147" s="26">
        <f t="shared" si="20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19"/>
        <v>2.1549729636521704E-2</v>
      </c>
      <c r="E148" s="26">
        <f t="shared" si="20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19"/>
        <v>2.3027086231304308E-2</v>
      </c>
      <c r="E149" s="26">
        <f t="shared" si="20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19"/>
        <v>9.0703837730434625E-2</v>
      </c>
      <c r="E150" s="26">
        <f t="shared" si="20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19"/>
        <v>9.2181243053912898E-2</v>
      </c>
      <c r="E151" s="26">
        <f t="shared" si="20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19"/>
        <v>2.9341496799999947E-3</v>
      </c>
      <c r="E152" s="26">
        <f t="shared" si="20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19"/>
        <v>9.642921582608679E-4</v>
      </c>
      <c r="E153" s="26">
        <f t="shared" si="20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19"/>
        <v>0.18811298762608664</v>
      </c>
      <c r="E154" s="26">
        <f t="shared" si="20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19"/>
        <v>0.19008284514782575</v>
      </c>
      <c r="E155" s="26">
        <f t="shared" si="20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19"/>
        <v>2.9341496799999947E-3</v>
      </c>
      <c r="E156" s="26">
        <f t="shared" si="20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19"/>
        <v>9.642921582608679E-4</v>
      </c>
      <c r="E157" s="26">
        <f t="shared" si="20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19"/>
        <v>0.18811298762608664</v>
      </c>
      <c r="E158" s="26">
        <f t="shared" si="20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19"/>
        <v>0.19008284514782575</v>
      </c>
      <c r="E159" s="26">
        <f t="shared" si="20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19"/>
        <v>5.8012340561739026E-2</v>
      </c>
      <c r="E160" s="26">
        <f t="shared" si="20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19"/>
        <v>5.9982198083478155E-2</v>
      </c>
      <c r="E161" s="26">
        <f t="shared" si="20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19"/>
        <v>0.12716644865565194</v>
      </c>
      <c r="E162" s="26">
        <f t="shared" si="20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19"/>
        <v>0.12913630617739111</v>
      </c>
      <c r="E163" s="26">
        <f t="shared" si="20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19"/>
        <v>5.8012340561739026E-2</v>
      </c>
      <c r="E164" s="26">
        <f t="shared" si="20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19"/>
        <v>5.9982198083478155E-2</v>
      </c>
      <c r="E165" s="26">
        <f t="shared" si="20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19"/>
        <v>0.12716644865565194</v>
      </c>
      <c r="E166" s="26">
        <f t="shared" si="20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19"/>
        <v>0.12913630617739111</v>
      </c>
      <c r="E167" s="26">
        <f t="shared" si="20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19"/>
        <v>3.9396809333912979E-2</v>
      </c>
      <c r="E168" s="26">
        <f t="shared" si="20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19"/>
        <v>3.7919404010434719E-2</v>
      </c>
      <c r="E169" s="26">
        <f t="shared" si="20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19"/>
        <v>0.18811298762608664</v>
      </c>
      <c r="E170" s="26">
        <f t="shared" si="20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19"/>
        <v>0.19008284514782575</v>
      </c>
      <c r="E171" s="26">
        <f t="shared" si="20"/>
        <v>8.4070135561436516E-3</v>
      </c>
    </row>
    <row r="173" spans="2:5" x14ac:dyDescent="0.3">
      <c r="B173" s="18" t="s">
        <v>173</v>
      </c>
    </row>
    <row r="174" spans="2:5" x14ac:dyDescent="0.3">
      <c r="B174" s="87" t="str">
        <f>$P$7</f>
        <v>EJE I.7-9 | PIER 23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B176*1000/(10.1971621297793*$F$7*$S$7)</f>
        <v>5.6771919128115841E-2</v>
      </c>
      <c r="E176" s="26">
        <f>C176*1000*100/($H$7*10.1971621297793*$F$7*$S$7)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25" si="21">B177*1000/(10.1971621297793*$F$7*$S$7)</f>
        <v>5.8687029960289745E-2</v>
      </c>
      <c r="E177" s="26">
        <f t="shared" ref="E177:E225" si="22">C177*1000*100/($H$7*10.1971621297793*$F$7*$S$7)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21"/>
        <v>1.6105475507536205E-2</v>
      </c>
      <c r="E178" s="26">
        <f t="shared" si="22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21"/>
        <v>1.6105475507536205E-2</v>
      </c>
      <c r="E179" s="26">
        <f t="shared" si="22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21"/>
        <v>4.7706026516521657E-2</v>
      </c>
      <c r="E180" s="26">
        <f t="shared" si="22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21"/>
        <v>4.7706026516521657E-2</v>
      </c>
      <c r="E181" s="26">
        <f t="shared" si="22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21"/>
        <v>1.3870866860869541E-2</v>
      </c>
      <c r="E182" s="26">
        <f t="shared" si="22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21"/>
        <v>1.3870866860869541E-2</v>
      </c>
      <c r="E183" s="26">
        <f t="shared" si="22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21"/>
        <v>7.2877394635652043E-2</v>
      </c>
      <c r="E184" s="26">
        <f t="shared" si="22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21"/>
        <v>7.4792505467825954E-2</v>
      </c>
      <c r="E185" s="26">
        <f t="shared" si="22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21"/>
        <v>7.9480652669275217E-2</v>
      </c>
      <c r="E186" s="26">
        <f t="shared" si="22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21"/>
        <v>8.2161819204347675E-2</v>
      </c>
      <c r="E187" s="26">
        <f t="shared" si="22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21"/>
        <v>9.3895006915652002E-2</v>
      </c>
      <c r="E188" s="26">
        <f t="shared" si="22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21"/>
        <v>9.6193174024347669E-2</v>
      </c>
      <c r="E189" s="26">
        <f t="shared" si="22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21"/>
        <v>1.5693709907826058E-2</v>
      </c>
      <c r="E190" s="26">
        <f t="shared" si="22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21"/>
        <v>1.3970070363768091E-2</v>
      </c>
      <c r="E191" s="26">
        <f t="shared" si="22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21"/>
        <v>0.11788309611826064</v>
      </c>
      <c r="E192" s="26">
        <f t="shared" si="22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21"/>
        <v>0.11960673566231864</v>
      </c>
      <c r="E193" s="26">
        <f t="shared" si="22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21"/>
        <v>1.5693709907826058E-2</v>
      </c>
      <c r="E194" s="26">
        <f t="shared" si="22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21"/>
        <v>1.3970070363768091E-2</v>
      </c>
      <c r="E195" s="26">
        <f t="shared" si="22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21"/>
        <v>0.11788309611826064</v>
      </c>
      <c r="E196" s="26">
        <f t="shared" si="22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21"/>
        <v>0.11960673566231864</v>
      </c>
      <c r="E197" s="26">
        <f t="shared" si="22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21"/>
        <v>3.1675479499999944E-2</v>
      </c>
      <c r="E198" s="26">
        <f t="shared" si="22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21"/>
        <v>3.3399119044057915E-2</v>
      </c>
      <c r="E199" s="26">
        <f t="shared" si="22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21"/>
        <v>7.0513906710434657E-2</v>
      </c>
      <c r="E200" s="26">
        <f t="shared" si="22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21"/>
        <v>7.2237546254492621E-2</v>
      </c>
      <c r="E201" s="26">
        <f t="shared" si="22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21"/>
        <v>3.1675479499999944E-2</v>
      </c>
      <c r="E202" s="26">
        <f t="shared" si="22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21"/>
        <v>3.3399119044057915E-2</v>
      </c>
      <c r="E203" s="26">
        <f t="shared" si="22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21"/>
        <v>7.0513906710434657E-2</v>
      </c>
      <c r="E204" s="26">
        <f t="shared" si="22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21"/>
        <v>7.2237546254492621E-2</v>
      </c>
      <c r="E205" s="26">
        <f t="shared" si="22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21"/>
        <v>1.7443329968115911E-2</v>
      </c>
      <c r="E206" s="26">
        <f t="shared" si="22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21"/>
        <v>1.9741497076811561E-2</v>
      </c>
      <c r="E207" s="26">
        <f t="shared" si="22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21"/>
        <v>0.15102013599420264</v>
      </c>
      <c r="E208" s="26">
        <f t="shared" si="22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21"/>
        <v>0.15331830310289829</v>
      </c>
      <c r="E209" s="26">
        <f t="shared" si="22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21"/>
        <v>1.7443329968115911E-2</v>
      </c>
      <c r="E210" s="26">
        <f t="shared" si="22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21"/>
        <v>1.9741497076811561E-2</v>
      </c>
      <c r="E211" s="26">
        <f t="shared" si="22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21"/>
        <v>0.15102013599420264</v>
      </c>
      <c r="E212" s="26">
        <f t="shared" si="22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21"/>
        <v>0.15331830310289829</v>
      </c>
      <c r="E213" s="26">
        <f t="shared" si="22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21"/>
        <v>6.4812519375941915E-2</v>
      </c>
      <c r="E214" s="26">
        <f t="shared" si="22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21"/>
        <v>6.7110686484637555E-2</v>
      </c>
      <c r="E215" s="26">
        <f t="shared" si="22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21"/>
        <v>0.10365094658637664</v>
      </c>
      <c r="E216" s="26">
        <f t="shared" si="22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21"/>
        <v>0.10594911369507228</v>
      </c>
      <c r="E217" s="26">
        <f t="shared" si="22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21"/>
        <v>6.4812519375941915E-2</v>
      </c>
      <c r="E218" s="26">
        <f t="shared" si="22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21"/>
        <v>6.7110686484637555E-2</v>
      </c>
      <c r="E219" s="26">
        <f t="shared" si="22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21"/>
        <v>0.10365094658637664</v>
      </c>
      <c r="E220" s="26">
        <f t="shared" si="22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21"/>
        <v>0.10594911369507228</v>
      </c>
      <c r="E221" s="26">
        <f t="shared" si="22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21"/>
        <v>1.5693709907826058E-2</v>
      </c>
      <c r="E222" s="26">
        <f t="shared" si="22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21"/>
        <v>1.3970070363768091E-2</v>
      </c>
      <c r="E223" s="26">
        <f t="shared" si="22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21"/>
        <v>0.15102013599420264</v>
      </c>
      <c r="E224" s="26">
        <f t="shared" si="22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21"/>
        <v>0.15331830310289829</v>
      </c>
      <c r="E225" s="26">
        <f t="shared" si="22"/>
        <v>2.9870549192186464E-3</v>
      </c>
    </row>
    <row r="227" spans="2:5" x14ac:dyDescent="0.3">
      <c r="B227" s="18" t="s">
        <v>173</v>
      </c>
    </row>
    <row r="228" spans="2:5" x14ac:dyDescent="0.3">
      <c r="B228" s="87" t="str">
        <f>$P$8</f>
        <v>EJE I.7-9 | PIER 23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B230*1000/(10.1971621297793*$F$8*$S$8)</f>
        <v>6.0966557327717281E-2</v>
      </c>
      <c r="E230" s="26">
        <f>C230*1000*100/($H$8*10.1971621297793*$F$8*$S$8)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79" si="23">B231*1000/(10.1971621297793*$F$8*$S$8)</f>
        <v>6.3839266213586834E-2</v>
      </c>
      <c r="E231" s="26">
        <f t="shared" ref="E231:E279" si="24">C231*1000*100/($H$8*10.1971621297793*$F$8*$S$8)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23"/>
        <v>1.7562644209782576E-2</v>
      </c>
      <c r="E232" s="26">
        <f t="shared" si="24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23"/>
        <v>1.7562644209782576E-2</v>
      </c>
      <c r="E233" s="26">
        <f t="shared" si="24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23"/>
        <v>4.7091853082065128E-2</v>
      </c>
      <c r="E234" s="26">
        <f t="shared" si="24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23"/>
        <v>4.7091853082065128E-2</v>
      </c>
      <c r="E235" s="26">
        <f t="shared" si="24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23"/>
        <v>1.4318774940217365E-2</v>
      </c>
      <c r="E236" s="26">
        <f t="shared" si="24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23"/>
        <v>1.4318774940217365E-2</v>
      </c>
      <c r="E237" s="26">
        <f t="shared" si="24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23"/>
        <v>7.8529308131521605E-2</v>
      </c>
      <c r="E238" s="26">
        <f t="shared" si="24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23"/>
        <v>8.1402017017391151E-2</v>
      </c>
      <c r="E239" s="26">
        <f t="shared" si="24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23"/>
        <v>8.5353244215217242E-2</v>
      </c>
      <c r="E240" s="26">
        <f t="shared" si="24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23"/>
        <v>8.9375036655434614E-2</v>
      </c>
      <c r="E241" s="26">
        <f t="shared" si="24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23"/>
        <v>0.10126016348532589</v>
      </c>
      <c r="E242" s="26">
        <f t="shared" si="24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23"/>
        <v>0.10470741414836937</v>
      </c>
      <c r="E243" s="26">
        <f t="shared" si="24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23"/>
        <v>1.1058596785326067E-2</v>
      </c>
      <c r="E244" s="26">
        <f t="shared" si="24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23"/>
        <v>8.4731587880434635E-3</v>
      </c>
      <c r="E245" s="26">
        <f t="shared" si="24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23"/>
        <v>0.12079842129402152</v>
      </c>
      <c r="E246" s="26">
        <f t="shared" si="24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23"/>
        <v>0.12338385929130412</v>
      </c>
      <c r="E247" s="26">
        <f t="shared" si="24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23"/>
        <v>1.1058596785326067E-2</v>
      </c>
      <c r="E248" s="26">
        <f t="shared" si="24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23"/>
        <v>8.4731587880434635E-3</v>
      </c>
      <c r="E249" s="26">
        <f t="shared" si="24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23"/>
        <v>0.12079842129402152</v>
      </c>
      <c r="E250" s="26">
        <f t="shared" si="24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23"/>
        <v>0.12338385929130412</v>
      </c>
      <c r="E251" s="26">
        <f t="shared" si="24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23"/>
        <v>3.4823627338043416E-2</v>
      </c>
      <c r="E252" s="26">
        <f t="shared" si="24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23"/>
        <v>3.7409065335326022E-2</v>
      </c>
      <c r="E253" s="26">
        <f t="shared" si="24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23"/>
        <v>7.4916197170652038E-2</v>
      </c>
      <c r="E254" s="26">
        <f t="shared" si="24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23"/>
        <v>7.7501635167934652E-2</v>
      </c>
      <c r="E255" s="26">
        <f t="shared" si="24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23"/>
        <v>3.4823627338043416E-2</v>
      </c>
      <c r="E256" s="26">
        <f t="shared" si="24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23"/>
        <v>3.7409065335326022E-2</v>
      </c>
      <c r="E257" s="26">
        <f t="shared" si="24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23"/>
        <v>7.4916197170652038E-2</v>
      </c>
      <c r="E258" s="26">
        <f t="shared" si="24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23"/>
        <v>7.7501635167934652E-2</v>
      </c>
      <c r="E259" s="26">
        <f t="shared" si="24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23"/>
        <v>2.4794089238586912E-2</v>
      </c>
      <c r="E260" s="26">
        <f t="shared" si="24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23"/>
        <v>2.8241339901630382E-2</v>
      </c>
      <c r="E261" s="26">
        <f t="shared" si="24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23"/>
        <v>0.1566511073179345</v>
      </c>
      <c r="E262" s="26">
        <f t="shared" si="24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23"/>
        <v>0.16009835798097796</v>
      </c>
      <c r="E263" s="26">
        <f t="shared" si="24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23"/>
        <v>2.4794089238586912E-2</v>
      </c>
      <c r="E264" s="26">
        <f t="shared" si="24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23"/>
        <v>2.8241339901630382E-2</v>
      </c>
      <c r="E265" s="26">
        <f t="shared" si="24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23"/>
        <v>0.1566511073179345</v>
      </c>
      <c r="E266" s="26">
        <f t="shared" si="24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23"/>
        <v>0.16009835798097796</v>
      </c>
      <c r="E267" s="26">
        <f t="shared" si="24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23"/>
        <v>7.0676313361956386E-2</v>
      </c>
      <c r="E268" s="26">
        <f t="shared" si="24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23"/>
        <v>7.4123564024999866E-2</v>
      </c>
      <c r="E269" s="26">
        <f t="shared" si="24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23"/>
        <v>0.11076888319456503</v>
      </c>
      <c r="E270" s="26">
        <f t="shared" si="24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23"/>
        <v>0.11421613385760848</v>
      </c>
      <c r="E271" s="26">
        <f t="shared" si="24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23"/>
        <v>7.0676313361956386E-2</v>
      </c>
      <c r="E272" s="26">
        <f t="shared" si="24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23"/>
        <v>7.4123564024999866E-2</v>
      </c>
      <c r="E273" s="26">
        <f t="shared" si="24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23"/>
        <v>0.11076888319456503</v>
      </c>
      <c r="E274" s="26">
        <f t="shared" si="24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23"/>
        <v>0.11421613385760848</v>
      </c>
      <c r="E275" s="26">
        <f t="shared" si="24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23"/>
        <v>1.1058596785326067E-2</v>
      </c>
      <c r="E276" s="26">
        <f t="shared" si="24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23"/>
        <v>8.4731587880434635E-3</v>
      </c>
      <c r="E277" s="26">
        <f t="shared" si="24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23"/>
        <v>0.1566511073179345</v>
      </c>
      <c r="E278" s="26">
        <f t="shared" si="24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23"/>
        <v>0.16009835798097796</v>
      </c>
      <c r="E279" s="26">
        <f t="shared" si="24"/>
        <v>4.2030949676275919E-3</v>
      </c>
    </row>
    <row r="281" spans="2:5" x14ac:dyDescent="0.3">
      <c r="B281" s="18" t="s">
        <v>173</v>
      </c>
    </row>
    <row r="282" spans="2:5" x14ac:dyDescent="0.3">
      <c r="B282" s="87" t="str">
        <f>$P$9</f>
        <v>EJE I.7-9 | PIER 23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B284*1000/(10.1971621297793*$F$9*$S$9)</f>
        <v>1.95992295891304E-2</v>
      </c>
      <c r="E284" s="26">
        <f>C284*1000*100/($H$9*10.1971621297793*$F$9*$S$9)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33" si="25">B285*1000/(10.1971621297793*$F$9*$S$9)</f>
        <v>2.2471938474999963E-2</v>
      </c>
      <c r="E285" s="26">
        <f t="shared" ref="E285:E333" si="26">C285*1000*100/($H$9*10.1971621297793*$F$9*$S$9)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25"/>
        <v>4.5477273434782525E-3</v>
      </c>
      <c r="E286" s="26">
        <f t="shared" si="26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25"/>
        <v>4.5477273434782525E-3</v>
      </c>
      <c r="E287" s="26">
        <f t="shared" si="26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25"/>
        <v>4.6677522119565129E-3</v>
      </c>
      <c r="E288" s="26">
        <f t="shared" si="26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25"/>
        <v>4.6677522119565129E-3</v>
      </c>
      <c r="E289" s="26">
        <f t="shared" si="26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25"/>
        <v>1.1872228953260849E-2</v>
      </c>
      <c r="E290" s="26">
        <f t="shared" si="26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25"/>
        <v>1.1872228953260849E-2</v>
      </c>
      <c r="E291" s="26">
        <f t="shared" si="26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25"/>
        <v>2.4146956932608651E-2</v>
      </c>
      <c r="E292" s="26">
        <f t="shared" si="26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25"/>
        <v>2.7019665818478211E-2</v>
      </c>
      <c r="E293" s="26">
        <f t="shared" si="26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25"/>
        <v>2.7438900105978211E-2</v>
      </c>
      <c r="E294" s="26">
        <f t="shared" si="26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25"/>
        <v>3.1460692546195594E-2</v>
      </c>
      <c r="E295" s="26">
        <f t="shared" si="26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25"/>
        <v>3.0795439256521687E-2</v>
      </c>
      <c r="E296" s="26">
        <f t="shared" si="26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25"/>
        <v>3.424268991956516E-2</v>
      </c>
      <c r="E297" s="26">
        <f t="shared" si="26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25"/>
        <v>1.1104432214673892E-2</v>
      </c>
      <c r="E298" s="26">
        <f t="shared" si="26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25"/>
        <v>1.3689870211956497E-2</v>
      </c>
      <c r="E299" s="26">
        <f t="shared" si="26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25"/>
        <v>2.4174138408152131E-2</v>
      </c>
      <c r="E300" s="26">
        <f t="shared" si="26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25"/>
        <v>2.6759576405434731E-2</v>
      </c>
      <c r="E301" s="26">
        <f t="shared" si="26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25"/>
        <v>1.1104432214673892E-2</v>
      </c>
      <c r="E302" s="26">
        <f t="shared" si="26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25"/>
        <v>1.3689870211956497E-2</v>
      </c>
      <c r="E303" s="26">
        <f t="shared" si="26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25"/>
        <v>2.4174138408152131E-2</v>
      </c>
      <c r="E304" s="26">
        <f t="shared" si="26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25"/>
        <v>2.6759576405434731E-2</v>
      </c>
      <c r="E305" s="26">
        <f t="shared" si="26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25"/>
        <v>1.0181860956521721E-3</v>
      </c>
      <c r="E306" s="26">
        <f t="shared" si="26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25"/>
        <v>3.6036240929347759E-3</v>
      </c>
      <c r="E307" s="26">
        <f t="shared" si="26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25"/>
        <v>3.4260384527173851E-2</v>
      </c>
      <c r="E308" s="26">
        <f t="shared" si="26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25"/>
        <v>3.6845822524456458E-2</v>
      </c>
      <c r="E309" s="26">
        <f t="shared" si="26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25"/>
        <v>1.0181860956521721E-3</v>
      </c>
      <c r="E310" s="26">
        <f t="shared" si="26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25"/>
        <v>3.6036240929347759E-3</v>
      </c>
      <c r="E311" s="26">
        <f t="shared" si="26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25"/>
        <v>3.4260384527173851E-2</v>
      </c>
      <c r="E312" s="26">
        <f t="shared" si="26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25"/>
        <v>3.6845822524456458E-2</v>
      </c>
      <c r="E313" s="26">
        <f t="shared" si="26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25"/>
        <v>2.1531885797282567E-2</v>
      </c>
      <c r="E314" s="26">
        <f t="shared" si="26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25"/>
        <v>2.4979136460326044E-2</v>
      </c>
      <c r="E315" s="26">
        <f t="shared" si="26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25"/>
        <v>3.4601698584782542E-2</v>
      </c>
      <c r="E316" s="26">
        <f t="shared" si="26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25"/>
        <v>3.8048949247826015E-2</v>
      </c>
      <c r="E317" s="26">
        <f t="shared" si="26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25"/>
        <v>2.1531885797282567E-2</v>
      </c>
      <c r="E318" s="26">
        <f t="shared" si="26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25"/>
        <v>2.4979136460326044E-2</v>
      </c>
      <c r="E319" s="26">
        <f t="shared" si="26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25"/>
        <v>3.4601698584782542E-2</v>
      </c>
      <c r="E320" s="26">
        <f t="shared" si="26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25"/>
        <v>3.8048949247826015E-2</v>
      </c>
      <c r="E321" s="26">
        <f t="shared" si="26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25"/>
        <v>1.1445639678260849E-2</v>
      </c>
      <c r="E322" s="26">
        <f t="shared" si="26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25"/>
        <v>1.4892890341304322E-2</v>
      </c>
      <c r="E323" s="26">
        <f t="shared" si="26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25"/>
        <v>4.4687944703804265E-2</v>
      </c>
      <c r="E324" s="26">
        <f t="shared" si="26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25"/>
        <v>4.8135195366847738E-2</v>
      </c>
      <c r="E325" s="26">
        <f t="shared" si="26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25"/>
        <v>1.1445639678260849E-2</v>
      </c>
      <c r="E326" s="26">
        <f t="shared" si="26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25"/>
        <v>1.4892890341304322E-2</v>
      </c>
      <c r="E327" s="26">
        <f t="shared" si="26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25"/>
        <v>4.4687944703804265E-2</v>
      </c>
      <c r="E328" s="26">
        <f t="shared" si="26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25"/>
        <v>4.8135195366847738E-2</v>
      </c>
      <c r="E329" s="26">
        <f t="shared" si="26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25"/>
        <v>1.0181860956521721E-3</v>
      </c>
      <c r="E330" s="26">
        <f t="shared" si="26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25"/>
        <v>3.6036240929347759E-3</v>
      </c>
      <c r="E331" s="26">
        <f t="shared" si="26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25"/>
        <v>4.4687944703804265E-2</v>
      </c>
      <c r="E332" s="26">
        <f t="shared" si="26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25"/>
        <v>4.8135195366847738E-2</v>
      </c>
      <c r="E333" s="26">
        <f t="shared" si="26"/>
        <v>3.3475157348771207E-4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151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I'!$P$4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149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168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I'!$P$5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149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168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I'!$P$6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149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I'!$P$7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149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I'!$P$8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149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I'!$P$9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149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2018-11-28T13:23:13Z</dcterms:modified>
</cp:coreProperties>
</file>