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6\"/>
    </mc:Choice>
  </mc:AlternateContent>
  <xr:revisionPtr revIDLastSave="0" documentId="13_ncr:1_{ACF69467-C737-470F-B2C4-27F5A8F980D4}" xr6:coauthVersionLast="38" xr6:coauthVersionMax="38" xr10:uidLastSave="{00000000-0000-0000-0000-000000000000}"/>
  <bookViews>
    <workbookView xWindow="0" yWindow="0" windowWidth="20490" windowHeight="8130" xr2:uid="{B94BBB90-C174-4AC8-BDFB-4A9825C26EEC}"/>
  </bookViews>
  <sheets>
    <sheet name="Sheet1" sheetId="1" r:id="rId1"/>
    <sheet name="Esfuerzos Viga Estátic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Q54" i="1"/>
  <c r="Q39" i="1"/>
  <c r="Q36" i="1"/>
  <c r="Q19" i="1"/>
  <c r="N22" i="1"/>
  <c r="N19" i="1"/>
  <c r="F20" i="1" l="1"/>
  <c r="I42" i="1" l="1"/>
  <c r="I41" i="1"/>
  <c r="F54" i="1"/>
  <c r="F53" i="1"/>
  <c r="F19" i="1"/>
  <c r="F21" i="1"/>
  <c r="F37" i="1"/>
  <c r="F3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4" i="2"/>
  <c r="K4" i="1"/>
  <c r="J11" i="1" l="1"/>
  <c r="N12" i="1" l="1"/>
  <c r="N11" i="1"/>
  <c r="J5" i="1"/>
  <c r="N5" i="1" s="1"/>
  <c r="K5" i="1"/>
  <c r="O5" i="1" s="1"/>
  <c r="C5" i="1"/>
  <c r="D5" i="1"/>
  <c r="H5" i="1" s="1"/>
  <c r="J6" i="1"/>
  <c r="N6" i="1" s="1"/>
  <c r="K6" i="1"/>
  <c r="O6" i="1" s="1"/>
  <c r="C6" i="1"/>
  <c r="G6" i="1" s="1"/>
  <c r="D6" i="1"/>
  <c r="H6" i="1" s="1"/>
  <c r="D7" i="1"/>
  <c r="C7" i="1"/>
  <c r="J7" i="1"/>
  <c r="K7" i="1"/>
  <c r="C16" i="1"/>
  <c r="J9" i="1"/>
  <c r="K9" i="1"/>
  <c r="C9" i="1"/>
  <c r="D9" i="1"/>
  <c r="J4" i="1"/>
  <c r="D13" i="1"/>
  <c r="H13" i="1" s="1"/>
  <c r="C4" i="1"/>
  <c r="J13" i="1"/>
  <c r="N13" i="1" s="1"/>
  <c r="C11" i="1"/>
  <c r="C13" i="1"/>
  <c r="G13" i="1" s="1"/>
  <c r="K13" i="1"/>
  <c r="O13" i="1" s="1"/>
  <c r="D11" i="1"/>
  <c r="K11" i="1"/>
  <c r="D4" i="1"/>
  <c r="G5" i="1" l="1"/>
  <c r="N9" i="1"/>
  <c r="N10" i="1"/>
  <c r="O7" i="1"/>
  <c r="O8" i="1"/>
  <c r="N8" i="1"/>
  <c r="N7" i="1"/>
  <c r="O12" i="1"/>
  <c r="O11" i="1"/>
  <c r="O10" i="1"/>
  <c r="O9" i="1"/>
  <c r="G7" i="1"/>
  <c r="G8" i="1"/>
  <c r="H8" i="1"/>
  <c r="H7" i="1"/>
  <c r="G12" i="1"/>
  <c r="G11" i="1"/>
  <c r="H10" i="1"/>
  <c r="H9" i="1"/>
  <c r="G10" i="1"/>
  <c r="G9" i="1"/>
  <c r="H12" i="1"/>
  <c r="H11" i="1"/>
</calcChain>
</file>

<file path=xl/sharedStrings.xml><?xml version="1.0" encoding="utf-8"?>
<sst xmlns="http://schemas.openxmlformats.org/spreadsheetml/2006/main" count="220" uniqueCount="79">
  <si>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</si>
  <si>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</si>
  <si>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</si>
  <si>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</si>
  <si>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</si>
  <si>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</si>
  <si>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</si>
  <si>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</si>
  <si>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</si>
  <si>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</si>
  <si>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</si>
  <si>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N° Losa</t>
  </si>
  <si>
    <t>$PP_{viga} [kgf/m]$</t>
  </si>
  <si>
    <t>$L^{-} [m]$</t>
  </si>
  <si>
    <t>${q^{-}}_{PP} [kgf/cm]$</t>
  </si>
  <si>
    <t>${q^{-}}_{SC} [kgf/cm]$</t>
  </si>
  <si>
    <t>$L^{+} [cm]$</t>
  </si>
  <si>
    <t>${q^{+}}_{PP} [kgf/cm]$</t>
  </si>
  <si>
    <t>${q^{+}}_{SC} [kgf/cm]$</t>
  </si>
  <si>
    <t>PP</t>
  </si>
  <si>
    <t>SC</t>
  </si>
  <si>
    <t>L [cm]</t>
  </si>
  <si>
    <t>posición [cm]</t>
  </si>
  <si>
    <t>TABLE:  Element Forces - Frames</t>
  </si>
  <si>
    <t>Frame</t>
  </si>
  <si>
    <t>Station</t>
  </si>
  <si>
    <t>V2</t>
  </si>
  <si>
    <t>M3</t>
  </si>
  <si>
    <t>Text</t>
  </si>
  <si>
    <t>cm</t>
  </si>
  <si>
    <t>Kgf</t>
  </si>
  <si>
    <t>Kgf-cm</t>
  </si>
  <si>
    <t>1</t>
  </si>
  <si>
    <t>2</t>
  </si>
  <si>
    <t>3</t>
  </si>
  <si>
    <t>4</t>
  </si>
  <si>
    <t>5</t>
  </si>
  <si>
    <t>6</t>
  </si>
  <si>
    <t>ABS</t>
  </si>
  <si>
    <t>Armadura</t>
  </si>
  <si>
    <t>$2 \phi 32$</t>
  </si>
  <si>
    <t>$E \phi 12 @ 20$</t>
  </si>
  <si>
    <t>Vigas Sísmica</t>
  </si>
  <si>
    <t xml:space="preserve">Eje C </t>
  </si>
  <si>
    <t>Vu [tonf]</t>
  </si>
  <si>
    <t>$Mu [tonf \cdot m] $</t>
  </si>
  <si>
    <t xml:space="preserve"> Nivel 2</t>
  </si>
  <si>
    <t>(11-12)</t>
  </si>
  <si>
    <t>$L:1+1\phi 10$</t>
  </si>
  <si>
    <t>Sismo</t>
  </si>
  <si>
    <t>$M [tonf \cdot m] $</t>
  </si>
  <si>
    <t>$V [tonf]$</t>
  </si>
  <si>
    <t>Esfuerzo</t>
  </si>
  <si>
    <t>F</t>
  </si>
  <si>
    <t>F'</t>
  </si>
  <si>
    <t>Estribos</t>
  </si>
  <si>
    <t>Barras laterales</t>
  </si>
  <si>
    <t>Viga Estática</t>
  </si>
  <si>
    <t>Nivel -1</t>
  </si>
  <si>
    <t>$1,2 \dot PP+1 \cdot SC+1,4 \cdot Sismo$</t>
  </si>
  <si>
    <t>Eje K</t>
  </si>
  <si>
    <t>(10-11)</t>
  </si>
  <si>
    <t>$4 \phi 28$</t>
  </si>
  <si>
    <t>$3 \phi 25$</t>
  </si>
  <si>
    <t>VI25/180 G35</t>
  </si>
  <si>
    <t>VI25/168 G35</t>
  </si>
  <si>
    <t>$1,2 \cdot PP+1,6 \dot SC$</t>
  </si>
  <si>
    <t>$A_{s.min} [cm^2]$</t>
  </si>
  <si>
    <t>Flexión</t>
  </si>
  <si>
    <t>Corte</t>
  </si>
  <si>
    <t>Viga C</t>
  </si>
  <si>
    <t>Viga K</t>
  </si>
  <si>
    <t>$A_{req} [cm^2]$</t>
  </si>
  <si>
    <t>$\phi \cdot Vn [tonf]$</t>
  </si>
  <si>
    <t>$\phi Mn [tonf \cdot m]$</t>
  </si>
  <si>
    <t>Viga estática</t>
  </si>
  <si>
    <t>$A'_{req} [cm^2]$</t>
  </si>
  <si>
    <t>$\rho_{req}$</t>
  </si>
  <si>
    <t>$\rho_{min}$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</si>
</sst>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/>
    <xf numFmtId="0" fontId="0" fillId="2" borderId="0" xfId="0" applyFill="1"/>
    <xf numFmtId="49" fontId="2" fillId="2" borderId="0" xfId="0" applyNumberFormat="1" applyFont="1" applyFill="1"/>
    <xf numFmtId="49" fontId="0" fillId="0" borderId="0" xfId="0" applyNumberFormat="1"/>
    <xf numFmtId="49" fontId="2" fillId="3" borderId="22" xfId="0" applyNumberFormat="1" applyFont="1" applyFill="1" applyBorder="1" applyAlignment="1">
      <alignment horizontal="center"/>
    </xf>
    <xf numFmtId="49" fontId="0" fillId="3" borderId="21" xfId="0" applyNumberForma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11" fontId="0" fillId="0" borderId="0" xfId="0" applyNumberFormat="1"/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s%20Ingenieria/12&#176;%20Semestre/Proyecto%20de%20Hormig&#243;n%20Armado/Tarea%2005/Armadura%20losas%20(k%20corregi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 refreshError="1"/>
      <sheetData sheetId="1">
        <row r="7">
          <cell r="L7">
            <v>2500</v>
          </cell>
        </row>
        <row r="46">
          <cell r="C46" t="str">
            <v>0101</v>
          </cell>
          <cell r="D46" t="str">
            <v>0102</v>
          </cell>
          <cell r="E46" t="str">
            <v>0103</v>
          </cell>
          <cell r="F46" t="str">
            <v>0104</v>
          </cell>
          <cell r="G46" t="str">
            <v>0105</v>
          </cell>
          <cell r="H46" t="str">
            <v>0106</v>
          </cell>
          <cell r="I46" t="str">
            <v>0107</v>
          </cell>
          <cell r="J46" t="str">
            <v>0108</v>
          </cell>
          <cell r="K46" t="str">
            <v>0109</v>
          </cell>
          <cell r="L46" t="str">
            <v>0110</v>
          </cell>
          <cell r="M46" t="str">
            <v>0111</v>
          </cell>
          <cell r="N46" t="str">
            <v>0112</v>
          </cell>
          <cell r="O46" t="str">
            <v>0113</v>
          </cell>
          <cell r="P46" t="str">
            <v>0114</v>
          </cell>
          <cell r="Q46" t="str">
            <v>0115</v>
          </cell>
          <cell r="R46" t="str">
            <v>0116</v>
          </cell>
          <cell r="S46" t="str">
            <v>0117</v>
          </cell>
          <cell r="T46" t="str">
            <v>0118</v>
          </cell>
          <cell r="U46" t="str">
            <v>0119</v>
          </cell>
          <cell r="V46" t="str">
            <v>0120</v>
          </cell>
          <cell r="W46" t="str">
            <v>0121</v>
          </cell>
          <cell r="X46" t="str">
            <v>0122</v>
          </cell>
          <cell r="Y46" t="str">
            <v>0123</v>
          </cell>
          <cell r="Z46" t="str">
            <v>0124</v>
          </cell>
          <cell r="AA46" t="str">
            <v>0125</v>
          </cell>
          <cell r="AB46" t="str">
            <v>0126</v>
          </cell>
          <cell r="AC46" t="str">
            <v>0127</v>
          </cell>
          <cell r="AD46" t="str">
            <v>0128</v>
          </cell>
          <cell r="AE46" t="str">
            <v>0129</v>
          </cell>
        </row>
        <row r="48"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4.45</v>
          </cell>
          <cell r="H48">
            <v>3.6</v>
          </cell>
          <cell r="I48">
            <v>5.33</v>
          </cell>
          <cell r="J48">
            <v>5.54</v>
          </cell>
          <cell r="K48">
            <v>5.54</v>
          </cell>
          <cell r="L48">
            <v>5.54</v>
          </cell>
          <cell r="M48">
            <v>3.6</v>
          </cell>
          <cell r="N48">
            <v>6.05</v>
          </cell>
          <cell r="O48">
            <v>4.6500000000000004</v>
          </cell>
          <cell r="P48">
            <v>4.6500000000000004</v>
          </cell>
          <cell r="Q48">
            <v>6.05</v>
          </cell>
          <cell r="R48">
            <v>4.45</v>
          </cell>
          <cell r="S48">
            <v>3.6</v>
          </cell>
          <cell r="T48">
            <v>7.16</v>
          </cell>
          <cell r="U48">
            <v>1.4</v>
          </cell>
          <cell r="V48">
            <v>2.1</v>
          </cell>
          <cell r="W48">
            <v>2.9</v>
          </cell>
          <cell r="X48">
            <v>4.25</v>
          </cell>
          <cell r="Y48">
            <v>6.49</v>
          </cell>
          <cell r="Z48">
            <v>8.24</v>
          </cell>
          <cell r="AA48">
            <v>5</v>
          </cell>
          <cell r="AB48">
            <v>5.52</v>
          </cell>
          <cell r="AC48">
            <v>7.09</v>
          </cell>
          <cell r="AD48">
            <v>3.6</v>
          </cell>
          <cell r="AE48">
            <v>2.3199999999999998</v>
          </cell>
        </row>
        <row r="49">
          <cell r="C49">
            <v>5.33</v>
          </cell>
          <cell r="D49">
            <v>7.2</v>
          </cell>
          <cell r="E49">
            <v>7.2</v>
          </cell>
          <cell r="F49">
            <v>7.89</v>
          </cell>
          <cell r="G49">
            <v>5</v>
          </cell>
          <cell r="H49">
            <v>5</v>
          </cell>
          <cell r="I49">
            <v>5.54</v>
          </cell>
          <cell r="J49">
            <v>7.2</v>
          </cell>
          <cell r="K49">
            <v>7.2</v>
          </cell>
          <cell r="L49">
            <v>12.34</v>
          </cell>
          <cell r="M49">
            <v>5.54</v>
          </cell>
          <cell r="N49">
            <v>9.34</v>
          </cell>
          <cell r="O49">
            <v>5.6</v>
          </cell>
          <cell r="P49">
            <v>5.6</v>
          </cell>
          <cell r="Q49">
            <v>9.49</v>
          </cell>
          <cell r="R49">
            <v>10.5</v>
          </cell>
          <cell r="S49">
            <v>10.5</v>
          </cell>
          <cell r="T49">
            <v>11.34</v>
          </cell>
          <cell r="U49">
            <v>11.2</v>
          </cell>
          <cell r="V49">
            <v>4.04</v>
          </cell>
          <cell r="W49">
            <v>6.36</v>
          </cell>
          <cell r="X49">
            <v>6.36</v>
          </cell>
          <cell r="Y49">
            <v>7.16</v>
          </cell>
          <cell r="Z49">
            <v>18.54</v>
          </cell>
          <cell r="AA49">
            <v>8.24</v>
          </cell>
          <cell r="AB49">
            <v>8.24</v>
          </cell>
          <cell r="AC49">
            <v>10.15</v>
          </cell>
          <cell r="AD49">
            <v>10.15</v>
          </cell>
          <cell r="AE49">
            <v>4.3</v>
          </cell>
        </row>
        <row r="50">
          <cell r="C50">
            <v>10</v>
          </cell>
          <cell r="D50">
            <v>11</v>
          </cell>
          <cell r="E50">
            <v>10</v>
          </cell>
          <cell r="F50">
            <v>10</v>
          </cell>
          <cell r="G50">
            <v>9</v>
          </cell>
          <cell r="H50">
            <v>8</v>
          </cell>
          <cell r="I50">
            <v>10</v>
          </cell>
          <cell r="J50">
            <v>10</v>
          </cell>
          <cell r="K50">
            <v>10</v>
          </cell>
          <cell r="L50">
            <v>10</v>
          </cell>
          <cell r="M50">
            <v>7</v>
          </cell>
          <cell r="N50">
            <v>10</v>
          </cell>
          <cell r="O50">
            <v>8</v>
          </cell>
          <cell r="P50">
            <v>8</v>
          </cell>
          <cell r="Q50">
            <v>10</v>
          </cell>
          <cell r="R50">
            <v>8</v>
          </cell>
          <cell r="S50">
            <v>7</v>
          </cell>
          <cell r="T50">
            <v>10</v>
          </cell>
          <cell r="U50">
            <v>4</v>
          </cell>
          <cell r="V50">
            <v>5</v>
          </cell>
          <cell r="W50">
            <v>6</v>
          </cell>
          <cell r="X50">
            <v>7</v>
          </cell>
          <cell r="Y50">
            <v>9</v>
          </cell>
          <cell r="Z50">
            <v>11</v>
          </cell>
          <cell r="AA50">
            <v>7</v>
          </cell>
          <cell r="AB50">
            <v>8</v>
          </cell>
          <cell r="AC50">
            <v>9</v>
          </cell>
          <cell r="AD50">
            <v>6</v>
          </cell>
          <cell r="AE50">
            <v>5</v>
          </cell>
        </row>
        <row r="51">
          <cell r="C51">
            <v>6</v>
          </cell>
          <cell r="D51">
            <v>6</v>
          </cell>
          <cell r="E51">
            <v>6</v>
          </cell>
          <cell r="F51">
            <v>6</v>
          </cell>
          <cell r="G51">
            <v>6</v>
          </cell>
          <cell r="H51">
            <v>6</v>
          </cell>
          <cell r="I51">
            <v>6</v>
          </cell>
          <cell r="J51">
            <v>6</v>
          </cell>
          <cell r="K51">
            <v>6</v>
          </cell>
          <cell r="L51">
            <v>6</v>
          </cell>
          <cell r="M51">
            <v>6</v>
          </cell>
          <cell r="N51">
            <v>6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  <cell r="U51">
            <v>6</v>
          </cell>
          <cell r="V51" t="str">
            <v>5b</v>
          </cell>
          <cell r="W51">
            <v>6</v>
          </cell>
          <cell r="X51">
            <v>6</v>
          </cell>
          <cell r="Y51">
            <v>6</v>
          </cell>
          <cell r="Z51">
            <v>6</v>
          </cell>
          <cell r="AA51">
            <v>6</v>
          </cell>
          <cell r="AB51">
            <v>6</v>
          </cell>
          <cell r="AC51">
            <v>6</v>
          </cell>
          <cell r="AD51">
            <v>6</v>
          </cell>
          <cell r="AE51">
            <v>6</v>
          </cell>
        </row>
        <row r="53">
          <cell r="C53">
            <v>1.1000000000000001</v>
          </cell>
          <cell r="D53">
            <v>1.5</v>
          </cell>
          <cell r="E53">
            <v>1.5</v>
          </cell>
          <cell r="F53">
            <v>1.6</v>
          </cell>
          <cell r="G53">
            <v>1.2000000000000002</v>
          </cell>
          <cell r="H53">
            <v>1.4000000000000001</v>
          </cell>
          <cell r="I53">
            <v>1.1000000000000001</v>
          </cell>
          <cell r="J53">
            <v>1.3</v>
          </cell>
          <cell r="K53">
            <v>1.3</v>
          </cell>
          <cell r="L53">
            <v>2.3000000000000003</v>
          </cell>
          <cell r="M53">
            <v>1.6</v>
          </cell>
          <cell r="N53">
            <v>1.6</v>
          </cell>
          <cell r="O53">
            <v>1.3</v>
          </cell>
          <cell r="P53">
            <v>1.3</v>
          </cell>
          <cell r="Q53">
            <v>1.6</v>
          </cell>
          <cell r="R53">
            <v>2.4</v>
          </cell>
          <cell r="S53">
            <v>3</v>
          </cell>
          <cell r="T53">
            <v>1.6</v>
          </cell>
          <cell r="U53">
            <v>8</v>
          </cell>
          <cell r="V53">
            <v>2</v>
          </cell>
          <cell r="W53">
            <v>2.2000000000000002</v>
          </cell>
          <cell r="X53">
            <v>1.5</v>
          </cell>
          <cell r="Y53">
            <v>1.2000000000000002</v>
          </cell>
          <cell r="Z53">
            <v>2.3000000000000003</v>
          </cell>
          <cell r="AA53">
            <v>1.7000000000000002</v>
          </cell>
          <cell r="AB53">
            <v>1.5</v>
          </cell>
          <cell r="AC53">
            <v>1.5</v>
          </cell>
          <cell r="AD53">
            <v>2.9</v>
          </cell>
          <cell r="AE53">
            <v>1.9000000000000001</v>
          </cell>
        </row>
        <row r="54">
          <cell r="C54">
            <v>0.55000000000000004</v>
          </cell>
          <cell r="D54">
            <v>0.57999999999999996</v>
          </cell>
          <cell r="E54">
            <v>0.57999999999999996</v>
          </cell>
          <cell r="F54">
            <v>0.57999999999999996</v>
          </cell>
          <cell r="G54">
            <v>0.56000000000000005</v>
          </cell>
          <cell r="H54">
            <v>0.56999999999999995</v>
          </cell>
          <cell r="I54">
            <v>0.55000000000000004</v>
          </cell>
          <cell r="J54">
            <v>0.56000000000000005</v>
          </cell>
          <cell r="K54">
            <v>0.56000000000000005</v>
          </cell>
          <cell r="L54">
            <v>0.57999999999999996</v>
          </cell>
          <cell r="M54">
            <v>0.57999999999999996</v>
          </cell>
          <cell r="N54">
            <v>0.57999999999999996</v>
          </cell>
          <cell r="O54">
            <v>0.56000000000000005</v>
          </cell>
          <cell r="P54">
            <v>0.56000000000000005</v>
          </cell>
          <cell r="Q54">
            <v>0.57999999999999996</v>
          </cell>
          <cell r="R54">
            <v>0.57999999999999996</v>
          </cell>
          <cell r="S54">
            <v>0.57999999999999996</v>
          </cell>
          <cell r="T54">
            <v>0.57999999999999996</v>
          </cell>
          <cell r="U54">
            <v>0.57999999999999996</v>
          </cell>
          <cell r="V54">
            <v>0.75</v>
          </cell>
          <cell r="W54">
            <v>0.57999999999999996</v>
          </cell>
          <cell r="X54">
            <v>0.57999999999999996</v>
          </cell>
          <cell r="Y54">
            <v>0.56000000000000005</v>
          </cell>
          <cell r="Z54">
            <v>0.57999999999999996</v>
          </cell>
          <cell r="AA54">
            <v>0.57999999999999996</v>
          </cell>
          <cell r="AB54">
            <v>0.57999999999999996</v>
          </cell>
          <cell r="AC54">
            <v>0.57999999999999996</v>
          </cell>
          <cell r="AD54">
            <v>0.57999999999999996</v>
          </cell>
          <cell r="AE54">
            <v>0.57999999999999996</v>
          </cell>
        </row>
        <row r="55">
          <cell r="C55">
            <v>35</v>
          </cell>
          <cell r="D55">
            <v>36</v>
          </cell>
          <cell r="E55">
            <v>37</v>
          </cell>
          <cell r="F55">
            <v>38</v>
          </cell>
          <cell r="G55">
            <v>39</v>
          </cell>
          <cell r="H55">
            <v>40</v>
          </cell>
          <cell r="I55">
            <v>41</v>
          </cell>
          <cell r="J55">
            <v>42</v>
          </cell>
          <cell r="K55">
            <v>43</v>
          </cell>
          <cell r="L55">
            <v>44</v>
          </cell>
          <cell r="M55">
            <v>45</v>
          </cell>
          <cell r="N55">
            <v>46</v>
          </cell>
          <cell r="O55">
            <v>47</v>
          </cell>
          <cell r="P55">
            <v>48</v>
          </cell>
          <cell r="Q55">
            <v>49</v>
          </cell>
          <cell r="R55">
            <v>50</v>
          </cell>
          <cell r="S55">
            <v>51</v>
          </cell>
          <cell r="T55">
            <v>52</v>
          </cell>
          <cell r="U55">
            <v>53</v>
          </cell>
          <cell r="V55">
            <v>54</v>
          </cell>
          <cell r="W55">
            <v>55</v>
          </cell>
          <cell r="X55">
            <v>56</v>
          </cell>
          <cell r="Y55">
            <v>57</v>
          </cell>
          <cell r="Z55">
            <v>58</v>
          </cell>
          <cell r="AA55">
            <v>59</v>
          </cell>
          <cell r="AB55">
            <v>60</v>
          </cell>
          <cell r="AC55">
            <v>61</v>
          </cell>
          <cell r="AD55">
            <v>62</v>
          </cell>
          <cell r="AE55">
            <v>59</v>
          </cell>
        </row>
        <row r="56"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 t="str">
            <v>Franja de losa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 t="str">
            <v>Franja de losa</v>
          </cell>
          <cell r="S56" t="str">
            <v>Franja de losa</v>
          </cell>
          <cell r="T56">
            <v>1</v>
          </cell>
          <cell r="U56" t="str">
            <v>Franja de losa</v>
          </cell>
          <cell r="V56">
            <v>1</v>
          </cell>
          <cell r="W56" t="str">
            <v>Franja de losa</v>
          </cell>
          <cell r="X56">
            <v>1</v>
          </cell>
          <cell r="Y56">
            <v>1</v>
          </cell>
          <cell r="Z56" t="str">
            <v>Franja de losa</v>
          </cell>
          <cell r="AA56">
            <v>1</v>
          </cell>
          <cell r="AB56">
            <v>1</v>
          </cell>
          <cell r="AC56">
            <v>1</v>
          </cell>
          <cell r="AD56" t="str">
            <v>Franja de losa</v>
          </cell>
          <cell r="AE56">
            <v>1</v>
          </cell>
        </row>
        <row r="57">
          <cell r="C57">
            <v>50.7</v>
          </cell>
          <cell r="D57">
            <v>44.4</v>
          </cell>
          <cell r="E57">
            <v>44.4</v>
          </cell>
          <cell r="F57">
            <v>46.1</v>
          </cell>
          <cell r="G57">
            <v>47.2</v>
          </cell>
          <cell r="H57">
            <v>44.6</v>
          </cell>
          <cell r="I57">
            <v>50.7</v>
          </cell>
          <cell r="J57">
            <v>45.2</v>
          </cell>
          <cell r="K57">
            <v>45.2</v>
          </cell>
          <cell r="L57" t="str">
            <v>Franja de losa</v>
          </cell>
          <cell r="M57">
            <v>46.1</v>
          </cell>
          <cell r="N57">
            <v>46.1</v>
          </cell>
          <cell r="O57">
            <v>45.2</v>
          </cell>
          <cell r="P57">
            <v>45.2</v>
          </cell>
          <cell r="Q57">
            <v>46.1</v>
          </cell>
          <cell r="R57" t="str">
            <v>Franja de losa</v>
          </cell>
          <cell r="S57" t="str">
            <v>Franja de losa</v>
          </cell>
          <cell r="T57">
            <v>46.1</v>
          </cell>
          <cell r="U57" t="str">
            <v>Franja de losa</v>
          </cell>
          <cell r="V57">
            <v>37.5</v>
          </cell>
          <cell r="W57" t="str">
            <v>Franja de losa</v>
          </cell>
          <cell r="X57">
            <v>44.4</v>
          </cell>
          <cell r="Y57">
            <v>47.2</v>
          </cell>
          <cell r="Z57" t="str">
            <v>Franja de losa</v>
          </cell>
          <cell r="AA57">
            <v>46.1</v>
          </cell>
          <cell r="AB57">
            <v>44.4</v>
          </cell>
          <cell r="AC57">
            <v>44.4</v>
          </cell>
          <cell r="AD57" t="str">
            <v>Franja de losa</v>
          </cell>
          <cell r="AE57">
            <v>48.8</v>
          </cell>
        </row>
        <row r="58">
          <cell r="C58">
            <v>66.3</v>
          </cell>
          <cell r="D58">
            <v>140.5</v>
          </cell>
          <cell r="E58">
            <v>140.5</v>
          </cell>
          <cell r="F58">
            <v>163</v>
          </cell>
          <cell r="G58">
            <v>78.900000000000006</v>
          </cell>
          <cell r="H58">
            <v>116.6</v>
          </cell>
          <cell r="I58">
            <v>66.3</v>
          </cell>
          <cell r="J58">
            <v>95.6</v>
          </cell>
          <cell r="K58">
            <v>95.6</v>
          </cell>
          <cell r="L58" t="str">
            <v>Franja de losa</v>
          </cell>
          <cell r="M58">
            <v>163</v>
          </cell>
          <cell r="N58">
            <v>163</v>
          </cell>
          <cell r="O58">
            <v>95.6</v>
          </cell>
          <cell r="P58">
            <v>95.6</v>
          </cell>
          <cell r="Q58">
            <v>163</v>
          </cell>
          <cell r="R58" t="str">
            <v>Franja de losa</v>
          </cell>
          <cell r="S58" t="str">
            <v>Franja de losa</v>
          </cell>
          <cell r="T58">
            <v>163</v>
          </cell>
          <cell r="U58" t="str">
            <v>Franja de losa</v>
          </cell>
          <cell r="V58">
            <v>202</v>
          </cell>
          <cell r="W58" t="str">
            <v>Franja de losa</v>
          </cell>
          <cell r="X58">
            <v>140.5</v>
          </cell>
          <cell r="Y58">
            <v>78.900000000000006</v>
          </cell>
          <cell r="Z58" t="str">
            <v>Franja de losa</v>
          </cell>
          <cell r="AA58">
            <v>163</v>
          </cell>
          <cell r="AB58">
            <v>140.5</v>
          </cell>
          <cell r="AC58">
            <v>140.5</v>
          </cell>
          <cell r="AD58" t="str">
            <v>Franja de losa</v>
          </cell>
          <cell r="AE58">
            <v>190</v>
          </cell>
        </row>
        <row r="59">
          <cell r="C59">
            <v>18.8</v>
          </cell>
          <cell r="D59">
            <v>19.8</v>
          </cell>
          <cell r="E59">
            <v>19.8</v>
          </cell>
          <cell r="F59">
            <v>20.5</v>
          </cell>
          <cell r="G59">
            <v>18.600000000000001</v>
          </cell>
          <cell r="H59">
            <v>19.2</v>
          </cell>
          <cell r="I59">
            <v>18.8</v>
          </cell>
          <cell r="J59">
            <v>18.8</v>
          </cell>
          <cell r="K59">
            <v>18.8</v>
          </cell>
          <cell r="L59" t="str">
            <v>Franja de losa</v>
          </cell>
          <cell r="M59">
            <v>20.5</v>
          </cell>
          <cell r="N59">
            <v>20.5</v>
          </cell>
          <cell r="O59">
            <v>18.8</v>
          </cell>
          <cell r="P59">
            <v>18.8</v>
          </cell>
          <cell r="Q59">
            <v>20.5</v>
          </cell>
          <cell r="R59" t="str">
            <v>Franja de losa</v>
          </cell>
          <cell r="S59" t="str">
            <v>Franja de losa</v>
          </cell>
          <cell r="T59">
            <v>20.5</v>
          </cell>
          <cell r="U59" t="str">
            <v>Franja de losa</v>
          </cell>
          <cell r="V59">
            <v>17.600000000000001</v>
          </cell>
          <cell r="W59" t="str">
            <v>Franja de losa</v>
          </cell>
          <cell r="X59">
            <v>19.8</v>
          </cell>
          <cell r="Y59">
            <v>18.600000000000001</v>
          </cell>
          <cell r="Z59" t="str">
            <v>Franja de losa</v>
          </cell>
          <cell r="AA59">
            <v>20.5</v>
          </cell>
          <cell r="AB59">
            <v>19.8</v>
          </cell>
          <cell r="AC59">
            <v>19.8</v>
          </cell>
          <cell r="AD59" t="str">
            <v>Franja de losa</v>
          </cell>
          <cell r="AE59">
            <v>22</v>
          </cell>
        </row>
        <row r="60">
          <cell r="C60">
            <v>20.3</v>
          </cell>
          <cell r="D60">
            <v>26.2</v>
          </cell>
          <cell r="E60">
            <v>26.2</v>
          </cell>
          <cell r="F60">
            <v>27.9</v>
          </cell>
          <cell r="G60">
            <v>21.5</v>
          </cell>
          <cell r="H60">
            <v>24.5</v>
          </cell>
          <cell r="I60">
            <v>20.3</v>
          </cell>
          <cell r="J60">
            <v>22.9</v>
          </cell>
          <cell r="K60">
            <v>22.9</v>
          </cell>
          <cell r="L60" t="str">
            <v>Franja de losa</v>
          </cell>
          <cell r="M60">
            <v>27.9</v>
          </cell>
          <cell r="N60">
            <v>27.9</v>
          </cell>
          <cell r="O60">
            <v>22.9</v>
          </cell>
          <cell r="P60">
            <v>22.9</v>
          </cell>
          <cell r="Q60">
            <v>27.9</v>
          </cell>
          <cell r="R60" t="str">
            <v>Franja de losa</v>
          </cell>
          <cell r="S60" t="str">
            <v>Franja de losa</v>
          </cell>
          <cell r="T60">
            <v>27.9</v>
          </cell>
          <cell r="U60" t="str">
            <v>Franja de losa</v>
          </cell>
          <cell r="V60">
            <v>24.6</v>
          </cell>
          <cell r="W60" t="str">
            <v>Franja de losa</v>
          </cell>
          <cell r="X60">
            <v>26.2</v>
          </cell>
          <cell r="Y60">
            <v>21.5</v>
          </cell>
          <cell r="Z60" t="str">
            <v>Franja de losa</v>
          </cell>
          <cell r="AA60">
            <v>27.9</v>
          </cell>
          <cell r="AB60">
            <v>26.2</v>
          </cell>
          <cell r="AC60">
            <v>26.2</v>
          </cell>
          <cell r="AD60" t="str">
            <v>Franja de losa</v>
          </cell>
          <cell r="AE60">
            <v>31.4</v>
          </cell>
        </row>
        <row r="61">
          <cell r="C61">
            <v>1.05</v>
          </cell>
          <cell r="D61">
            <v>1.31</v>
          </cell>
          <cell r="E61">
            <v>1.31</v>
          </cell>
          <cell r="F61">
            <v>1.39</v>
          </cell>
          <cell r="G61">
            <v>1.1000000000000001</v>
          </cell>
          <cell r="H61">
            <v>1.24</v>
          </cell>
          <cell r="I61">
            <v>1.05</v>
          </cell>
          <cell r="J61">
            <v>1.17</v>
          </cell>
          <cell r="K61">
            <v>1.17</v>
          </cell>
          <cell r="L61" t="str">
            <v>Franja de losa</v>
          </cell>
          <cell r="M61">
            <v>1.39</v>
          </cell>
          <cell r="N61">
            <v>1.39</v>
          </cell>
          <cell r="O61">
            <v>1.17</v>
          </cell>
          <cell r="P61">
            <v>1.17</v>
          </cell>
          <cell r="Q61">
            <v>1.39</v>
          </cell>
          <cell r="R61" t="str">
            <v>Franja de losa</v>
          </cell>
          <cell r="S61" t="str">
            <v>Franja de losa</v>
          </cell>
          <cell r="T61">
            <v>1.39</v>
          </cell>
          <cell r="U61" t="str">
            <v>Franja de losa</v>
          </cell>
          <cell r="V61">
            <v>0.68</v>
          </cell>
          <cell r="W61" t="str">
            <v>Franja de losa</v>
          </cell>
          <cell r="X61">
            <v>1.31</v>
          </cell>
          <cell r="Y61">
            <v>1.1000000000000001</v>
          </cell>
          <cell r="Z61" t="str">
            <v>Franja de losa</v>
          </cell>
          <cell r="AA61">
            <v>1.39</v>
          </cell>
          <cell r="AB61">
            <v>1.31</v>
          </cell>
          <cell r="AC61">
            <v>1.31</v>
          </cell>
          <cell r="AD61" t="str">
            <v>Franja de losa</v>
          </cell>
          <cell r="AE61">
            <v>1.39</v>
          </cell>
        </row>
        <row r="62">
          <cell r="C62">
            <v>1.05</v>
          </cell>
          <cell r="D62">
            <v>1.31</v>
          </cell>
          <cell r="E62">
            <v>1.31</v>
          </cell>
          <cell r="F62">
            <v>1.39</v>
          </cell>
          <cell r="G62">
            <v>1.1000000000000001</v>
          </cell>
          <cell r="H62">
            <v>1.24</v>
          </cell>
          <cell r="I62">
            <v>1.05</v>
          </cell>
          <cell r="J62">
            <v>1.17</v>
          </cell>
          <cell r="K62">
            <v>1.17</v>
          </cell>
          <cell r="L62" t="str">
            <v>Franja de losa</v>
          </cell>
          <cell r="M62">
            <v>1.39</v>
          </cell>
          <cell r="N62">
            <v>1.39</v>
          </cell>
          <cell r="O62">
            <v>1.17</v>
          </cell>
          <cell r="P62">
            <v>1.17</v>
          </cell>
          <cell r="Q62">
            <v>1.39</v>
          </cell>
          <cell r="R62" t="str">
            <v>Franja de losa</v>
          </cell>
          <cell r="S62" t="str">
            <v>Franja de losa</v>
          </cell>
          <cell r="T62">
            <v>1.39</v>
          </cell>
          <cell r="U62" t="str">
            <v>Franja de losa</v>
          </cell>
          <cell r="V62">
            <v>0.46</v>
          </cell>
          <cell r="W62" t="str">
            <v>Franja de losa</v>
          </cell>
          <cell r="X62">
            <v>1.31</v>
          </cell>
          <cell r="Y62">
            <v>1.1000000000000001</v>
          </cell>
          <cell r="Z62" t="str">
            <v>Franja de losa</v>
          </cell>
          <cell r="AA62">
            <v>1.39</v>
          </cell>
          <cell r="AB62">
            <v>1.31</v>
          </cell>
          <cell r="AC62">
            <v>1.31</v>
          </cell>
          <cell r="AD62" t="str">
            <v>Franja de losa</v>
          </cell>
          <cell r="AE62">
            <v>1.39</v>
          </cell>
        </row>
        <row r="64">
          <cell r="C64">
            <v>500</v>
          </cell>
          <cell r="D64">
            <v>500</v>
          </cell>
          <cell r="E64">
            <v>500</v>
          </cell>
          <cell r="F64">
            <v>500</v>
          </cell>
          <cell r="G64">
            <v>500</v>
          </cell>
          <cell r="H64">
            <v>500</v>
          </cell>
          <cell r="I64">
            <v>500</v>
          </cell>
          <cell r="J64">
            <v>500</v>
          </cell>
          <cell r="K64">
            <v>500</v>
          </cell>
          <cell r="L64">
            <v>500</v>
          </cell>
          <cell r="M64">
            <v>500</v>
          </cell>
          <cell r="N64">
            <v>400</v>
          </cell>
          <cell r="O64">
            <v>400</v>
          </cell>
          <cell r="P64">
            <v>500</v>
          </cell>
          <cell r="Q64">
            <v>500</v>
          </cell>
          <cell r="R64">
            <v>500</v>
          </cell>
          <cell r="S64">
            <v>500</v>
          </cell>
          <cell r="T64">
            <v>400</v>
          </cell>
          <cell r="U64">
            <v>400</v>
          </cell>
          <cell r="V64">
            <v>400</v>
          </cell>
          <cell r="W64">
            <v>400</v>
          </cell>
          <cell r="X64">
            <v>500</v>
          </cell>
          <cell r="Y64">
            <v>500</v>
          </cell>
          <cell r="Z64">
            <v>500</v>
          </cell>
          <cell r="AA64">
            <v>500</v>
          </cell>
          <cell r="AB64">
            <v>500</v>
          </cell>
          <cell r="AC64">
            <v>500</v>
          </cell>
          <cell r="AD64">
            <v>500</v>
          </cell>
          <cell r="AE64">
            <v>400</v>
          </cell>
        </row>
        <row r="65">
          <cell r="B65" t="str">
            <v>PP_losa [kgf/m2]</v>
          </cell>
          <cell r="C65">
            <v>425.00000000000006</v>
          </cell>
          <cell r="D65">
            <v>425.00000000000006</v>
          </cell>
          <cell r="E65">
            <v>425.00000000000006</v>
          </cell>
          <cell r="F65">
            <v>425.00000000000006</v>
          </cell>
          <cell r="G65">
            <v>425.00000000000006</v>
          </cell>
          <cell r="H65">
            <v>425.00000000000006</v>
          </cell>
          <cell r="I65">
            <v>425.00000000000006</v>
          </cell>
          <cell r="J65">
            <v>425.00000000000006</v>
          </cell>
          <cell r="K65">
            <v>425.00000000000006</v>
          </cell>
          <cell r="L65">
            <v>425.00000000000006</v>
          </cell>
          <cell r="M65">
            <v>425.00000000000006</v>
          </cell>
          <cell r="N65">
            <v>425.00000000000006</v>
          </cell>
          <cell r="O65">
            <v>425.00000000000006</v>
          </cell>
          <cell r="P65">
            <v>425.00000000000006</v>
          </cell>
          <cell r="Q65">
            <v>425.00000000000006</v>
          </cell>
          <cell r="R65">
            <v>425.00000000000006</v>
          </cell>
          <cell r="S65">
            <v>425.00000000000006</v>
          </cell>
          <cell r="T65">
            <v>425.00000000000006</v>
          </cell>
          <cell r="U65">
            <v>425.00000000000006</v>
          </cell>
          <cell r="V65">
            <v>425.00000000000006</v>
          </cell>
          <cell r="W65">
            <v>425.00000000000006</v>
          </cell>
          <cell r="X65">
            <v>425.00000000000006</v>
          </cell>
          <cell r="Y65">
            <v>425.00000000000006</v>
          </cell>
          <cell r="Z65">
            <v>425.00000000000006</v>
          </cell>
          <cell r="AA65">
            <v>425.00000000000006</v>
          </cell>
          <cell r="AB65">
            <v>425.00000000000006</v>
          </cell>
          <cell r="AC65">
            <v>425.00000000000006</v>
          </cell>
          <cell r="AD65">
            <v>425.00000000000006</v>
          </cell>
          <cell r="AE65">
            <v>425.00000000000006</v>
          </cell>
        </row>
        <row r="66">
          <cell r="C66">
            <v>650</v>
          </cell>
          <cell r="D66">
            <v>650</v>
          </cell>
          <cell r="E66">
            <v>650</v>
          </cell>
          <cell r="F66">
            <v>650</v>
          </cell>
          <cell r="G66">
            <v>650</v>
          </cell>
          <cell r="H66">
            <v>650</v>
          </cell>
          <cell r="I66">
            <v>650</v>
          </cell>
          <cell r="J66">
            <v>650</v>
          </cell>
          <cell r="K66">
            <v>650</v>
          </cell>
          <cell r="L66">
            <v>650</v>
          </cell>
          <cell r="M66">
            <v>650</v>
          </cell>
          <cell r="N66">
            <v>650</v>
          </cell>
          <cell r="O66">
            <v>650</v>
          </cell>
          <cell r="P66">
            <v>650</v>
          </cell>
          <cell r="Q66">
            <v>650</v>
          </cell>
          <cell r="R66">
            <v>650</v>
          </cell>
          <cell r="S66">
            <v>650</v>
          </cell>
          <cell r="T66">
            <v>650</v>
          </cell>
          <cell r="U66">
            <v>650</v>
          </cell>
          <cell r="V66">
            <v>650</v>
          </cell>
          <cell r="W66">
            <v>650</v>
          </cell>
          <cell r="X66">
            <v>650</v>
          </cell>
          <cell r="Y66">
            <v>650</v>
          </cell>
          <cell r="Z66">
            <v>650</v>
          </cell>
          <cell r="AA66">
            <v>650</v>
          </cell>
          <cell r="AB66">
            <v>650</v>
          </cell>
          <cell r="AC66">
            <v>650</v>
          </cell>
          <cell r="AD66">
            <v>650</v>
          </cell>
          <cell r="AE66">
            <v>650</v>
          </cell>
        </row>
        <row r="67">
          <cell r="C67">
            <v>1580</v>
          </cell>
          <cell r="D67">
            <v>1580</v>
          </cell>
          <cell r="E67">
            <v>1580</v>
          </cell>
          <cell r="F67">
            <v>1580</v>
          </cell>
          <cell r="G67">
            <v>1580</v>
          </cell>
          <cell r="H67">
            <v>1580</v>
          </cell>
          <cell r="I67">
            <v>1580</v>
          </cell>
          <cell r="J67">
            <v>1580</v>
          </cell>
          <cell r="K67">
            <v>1580</v>
          </cell>
          <cell r="L67">
            <v>1580</v>
          </cell>
          <cell r="M67">
            <v>1580</v>
          </cell>
          <cell r="N67">
            <v>1420</v>
          </cell>
          <cell r="O67">
            <v>1420</v>
          </cell>
          <cell r="P67">
            <v>1580</v>
          </cell>
          <cell r="Q67">
            <v>1580</v>
          </cell>
          <cell r="R67">
            <v>1580</v>
          </cell>
          <cell r="S67">
            <v>1580</v>
          </cell>
          <cell r="T67">
            <v>1420</v>
          </cell>
          <cell r="U67">
            <v>1420</v>
          </cell>
          <cell r="V67">
            <v>1420</v>
          </cell>
          <cell r="W67">
            <v>1420</v>
          </cell>
          <cell r="X67">
            <v>1580</v>
          </cell>
          <cell r="Y67">
            <v>1580</v>
          </cell>
          <cell r="Z67">
            <v>1580</v>
          </cell>
          <cell r="AA67">
            <v>1580</v>
          </cell>
          <cell r="AB67">
            <v>1580</v>
          </cell>
          <cell r="AC67">
            <v>1580</v>
          </cell>
          <cell r="AD67">
            <v>1580</v>
          </cell>
          <cell r="AE67">
            <v>1420</v>
          </cell>
        </row>
        <row r="68">
          <cell r="C68">
            <v>42107</v>
          </cell>
          <cell r="D68">
            <v>56880</v>
          </cell>
          <cell r="E68">
            <v>56880</v>
          </cell>
          <cell r="F68">
            <v>62331</v>
          </cell>
          <cell r="G68">
            <v>35155</v>
          </cell>
          <cell r="H68">
            <v>28440</v>
          </cell>
          <cell r="I68">
            <v>46654.555999999997</v>
          </cell>
          <cell r="J68">
            <v>63023.040000000008</v>
          </cell>
          <cell r="K68">
            <v>63023.040000000008</v>
          </cell>
          <cell r="L68">
            <v>108014.48800000001</v>
          </cell>
          <cell r="M68">
            <v>31511.52</v>
          </cell>
          <cell r="N68">
            <v>80239.94</v>
          </cell>
          <cell r="O68">
            <v>36976.800000000003</v>
          </cell>
          <cell r="P68">
            <v>41143.200000000004</v>
          </cell>
          <cell r="Q68">
            <v>90714.91</v>
          </cell>
          <cell r="R68">
            <v>73825.5</v>
          </cell>
          <cell r="S68">
            <v>59724</v>
          </cell>
          <cell r="T68">
            <v>115296.04800000001</v>
          </cell>
          <cell r="U68">
            <v>22265.599999999995</v>
          </cell>
          <cell r="V68">
            <v>12047.28</v>
          </cell>
          <cell r="W68">
            <v>26190.48</v>
          </cell>
          <cell r="X68">
            <v>42707.4</v>
          </cell>
          <cell r="Y68">
            <v>73420.072</v>
          </cell>
          <cell r="Z68">
            <v>241375.96799999999</v>
          </cell>
          <cell r="AA68">
            <v>65096</v>
          </cell>
          <cell r="AB68">
            <v>71865.983999999997</v>
          </cell>
          <cell r="AC68">
            <v>113702.32999999999</v>
          </cell>
          <cell r="AD68">
            <v>57733.200000000004</v>
          </cell>
          <cell r="AE68">
            <v>14165.919999999998</v>
          </cell>
        </row>
        <row r="69">
          <cell r="C69">
            <v>0.15822784810126583</v>
          </cell>
          <cell r="D69">
            <v>0.15822784810126583</v>
          </cell>
          <cell r="E69">
            <v>0.15822784810126583</v>
          </cell>
          <cell r="F69">
            <v>0.15822784810126583</v>
          </cell>
          <cell r="G69">
            <v>0.15822784810126583</v>
          </cell>
          <cell r="H69">
            <v>0.15822784810126583</v>
          </cell>
          <cell r="I69">
            <v>0.15822784810126583</v>
          </cell>
          <cell r="J69">
            <v>0.15822784810126583</v>
          </cell>
          <cell r="K69">
            <v>0.15822784810126583</v>
          </cell>
          <cell r="L69">
            <v>0.15822784810126583</v>
          </cell>
          <cell r="M69">
            <v>0.15822784810126583</v>
          </cell>
          <cell r="N69">
            <v>0.14084507042253522</v>
          </cell>
          <cell r="O69">
            <v>0.14084507042253522</v>
          </cell>
          <cell r="P69">
            <v>0.15822784810126583</v>
          </cell>
          <cell r="Q69">
            <v>0.15822784810126583</v>
          </cell>
          <cell r="R69">
            <v>0.15822784810126583</v>
          </cell>
          <cell r="S69">
            <v>0.15822784810126583</v>
          </cell>
          <cell r="T69">
            <v>0.14084507042253522</v>
          </cell>
          <cell r="U69">
            <v>0.14084507042253522</v>
          </cell>
          <cell r="V69">
            <v>0.14084507042253522</v>
          </cell>
          <cell r="W69">
            <v>0.14084507042253522</v>
          </cell>
          <cell r="X69">
            <v>0.15822784810126583</v>
          </cell>
          <cell r="Y69">
            <v>0.15822784810126583</v>
          </cell>
          <cell r="Z69">
            <v>0.15822784810126583</v>
          </cell>
          <cell r="AA69">
            <v>0.15822784810126583</v>
          </cell>
          <cell r="AB69">
            <v>0.15822784810126583</v>
          </cell>
          <cell r="AC69">
            <v>0.15822784810126583</v>
          </cell>
          <cell r="AD69">
            <v>0.15822784810126583</v>
          </cell>
          <cell r="AE69">
            <v>0.14084507042253522</v>
          </cell>
        </row>
      </sheetData>
      <sheetData sheetId="2" refreshError="1"/>
      <sheetData sheetId="3">
        <row r="64">
          <cell r="B64" t="str">
            <v>SC [kgf/m2]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1FF3-724F-45F5-8F3F-FC55661E6BD0}">
  <dimension ref="B2:Q57"/>
  <sheetViews>
    <sheetView tabSelected="1" topLeftCell="C10" zoomScale="80" zoomScaleNormal="80" workbookViewId="0">
      <selection activeCell="O19" sqref="O19"/>
    </sheetView>
  </sheetViews>
  <sheetFormatPr defaultRowHeight="14.25" x14ac:dyDescent="0.25"/>
  <cols>
    <col min="1" max="1" width="2.85546875" style="1" customWidth="1"/>
    <col min="2" max="2" width="19.5703125" style="1" bestFit="1" customWidth="1"/>
    <col min="3" max="6" width="16.42578125" style="1" customWidth="1"/>
    <col min="7" max="7" width="18.140625" style="2" bestFit="1" customWidth="1"/>
    <col min="8" max="14" width="16.42578125" style="1" customWidth="1"/>
    <col min="15" max="15" width="16.42578125" style="2" customWidth="1"/>
    <col min="16" max="16" width="9.140625" style="1"/>
    <col min="17" max="17" width="9.85546875" style="1" bestFit="1" customWidth="1"/>
    <col min="18" max="16384" width="9.140625" style="1"/>
  </cols>
  <sheetData>
    <row r="2" spans="2:15" ht="15" x14ac:dyDescent="0.25">
      <c r="B2" s="54" t="s">
        <v>57</v>
      </c>
      <c r="C2" s="54" t="s">
        <v>58</v>
      </c>
    </row>
    <row r="3" spans="2:15" ht="15" thickBot="1" x14ac:dyDescent="0.3"/>
    <row r="4" spans="2:15" s="8" customFormat="1" ht="29.25" thickBot="1" x14ac:dyDescent="0.3">
      <c r="B4" s="3" t="s">
        <v>11</v>
      </c>
      <c r="C4" s="4" t="str">
        <f>'[1]-1'!$B$65</f>
        <v>PP_losa [kgf/m2]</v>
      </c>
      <c r="D4" s="4" t="str">
        <f>'[1]1'!$B$64</f>
        <v>SC [kgf/m2]</v>
      </c>
      <c r="E4" s="4" t="s">
        <v>13</v>
      </c>
      <c r="F4" s="4" t="s">
        <v>22</v>
      </c>
      <c r="G4" s="5" t="s">
        <v>14</v>
      </c>
      <c r="H4" s="6" t="s">
        <v>15</v>
      </c>
      <c r="I4" s="3" t="s">
        <v>11</v>
      </c>
      <c r="J4" s="4" t="str">
        <f>'[1]-1'!$B$65</f>
        <v>PP_losa [kgf/m2]</v>
      </c>
      <c r="K4" s="4" t="str">
        <f>'[1]1'!$B$64</f>
        <v>SC [kgf/m2]</v>
      </c>
      <c r="L4" s="4" t="s">
        <v>16</v>
      </c>
      <c r="M4" s="4" t="s">
        <v>22</v>
      </c>
      <c r="N4" s="4" t="s">
        <v>17</v>
      </c>
      <c r="O4" s="7" t="s">
        <v>18</v>
      </c>
    </row>
    <row r="5" spans="2:15" x14ac:dyDescent="0.25">
      <c r="B5" s="9" t="s">
        <v>5</v>
      </c>
      <c r="C5" s="10">
        <f>HLOOKUP($B5,'[1]-1'!$C$46:$AE$69,D$15)</f>
        <v>425.00000000000006</v>
      </c>
      <c r="D5" s="10">
        <f>HLOOKUP($B5,'[1]-1'!$C$46:$AE$69,C$15)</f>
        <v>500</v>
      </c>
      <c r="E5" s="10">
        <v>1.77</v>
      </c>
      <c r="F5" s="10">
        <v>178</v>
      </c>
      <c r="G5" s="11">
        <f t="shared" ref="G5:H7" si="0">C5*$E5/100</f>
        <v>7.5225000000000009</v>
      </c>
      <c r="H5" s="12">
        <f t="shared" si="0"/>
        <v>8.85</v>
      </c>
      <c r="I5" s="9" t="s">
        <v>10</v>
      </c>
      <c r="J5" s="10">
        <f>HLOOKUP($I5,'[1]-1'!$C$46:$AE$69,D$15)</f>
        <v>425.00000000000006</v>
      </c>
      <c r="K5" s="10">
        <f>HLOOKUP($I5,'[1]-1'!$C$46:$AE$69,C$15)</f>
        <v>500</v>
      </c>
      <c r="L5" s="10">
        <v>2.77</v>
      </c>
      <c r="M5" s="10">
        <v>176</v>
      </c>
      <c r="N5" s="11">
        <f>J5*$L5/100</f>
        <v>11.772500000000003</v>
      </c>
      <c r="O5" s="12">
        <f>K5*$L5/100</f>
        <v>13.85</v>
      </c>
    </row>
    <row r="6" spans="2:15" x14ac:dyDescent="0.25">
      <c r="B6" s="13" t="s">
        <v>4</v>
      </c>
      <c r="C6" s="14">
        <f>HLOOKUP($B6,'[1]-1'!$C$46:$AE$69,D$15)</f>
        <v>425.00000000000006</v>
      </c>
      <c r="D6" s="14">
        <f>HLOOKUP($B6,'[1]-1'!$C$46:$AE$69,C$15)</f>
        <v>500</v>
      </c>
      <c r="E6" s="14">
        <v>2.19</v>
      </c>
      <c r="F6" s="14">
        <v>220</v>
      </c>
      <c r="G6" s="15">
        <f t="shared" si="0"/>
        <v>9.307500000000001</v>
      </c>
      <c r="H6" s="16">
        <f t="shared" si="0"/>
        <v>10.95</v>
      </c>
      <c r="I6" s="13" t="s">
        <v>9</v>
      </c>
      <c r="J6" s="14">
        <f>HLOOKUP($I6,'[1]-1'!$C$46:$AE$69,D$15)</f>
        <v>425.00000000000006</v>
      </c>
      <c r="K6" s="14">
        <f>HLOOKUP($I6,'[1]-1'!$C$46:$AE$69,C$15)</f>
        <v>500</v>
      </c>
      <c r="L6" s="14">
        <v>2.85</v>
      </c>
      <c r="M6" s="14">
        <v>149</v>
      </c>
      <c r="N6" s="15">
        <f t="shared" ref="N6:N7" si="1">J6*$L6/100</f>
        <v>12.112500000000002</v>
      </c>
      <c r="O6" s="16">
        <f t="shared" ref="O6:O7" si="2">K6*$L6/100</f>
        <v>14.25</v>
      </c>
    </row>
    <row r="7" spans="2:15" x14ac:dyDescent="0.25">
      <c r="B7" s="60" t="s">
        <v>3</v>
      </c>
      <c r="C7" s="62">
        <f>HLOOKUP($B7,'[1]-1'!$C$46:$AE$69,D$15)</f>
        <v>425.00000000000006</v>
      </c>
      <c r="D7" s="62">
        <f>HLOOKUP($B7,'[1]-1'!$C$46:$AE$69,C$15)</f>
        <v>500</v>
      </c>
      <c r="E7" s="17">
        <v>2.5499999999999998</v>
      </c>
      <c r="F7" s="17">
        <v>498</v>
      </c>
      <c r="G7" s="18">
        <f t="shared" si="0"/>
        <v>10.8375</v>
      </c>
      <c r="H7" s="19">
        <f t="shared" si="0"/>
        <v>12.75</v>
      </c>
      <c r="I7" s="60" t="s">
        <v>9</v>
      </c>
      <c r="J7" s="62">
        <f>HLOOKUP($I7,'[1]-1'!$C$46:$AE$69,D$15)</f>
        <v>425.00000000000006</v>
      </c>
      <c r="K7" s="62">
        <f>HLOOKUP($I7,'[1]-1'!$C$46:$AE$69,C$15)</f>
        <v>500</v>
      </c>
      <c r="L7" s="17">
        <v>2.85</v>
      </c>
      <c r="M7" s="17">
        <v>750</v>
      </c>
      <c r="N7" s="18">
        <f t="shared" si="1"/>
        <v>12.112500000000002</v>
      </c>
      <c r="O7" s="19">
        <f t="shared" si="2"/>
        <v>14.25</v>
      </c>
    </row>
    <row r="8" spans="2:15" x14ac:dyDescent="0.25">
      <c r="B8" s="61"/>
      <c r="C8" s="63"/>
      <c r="D8" s="63"/>
      <c r="E8" s="20">
        <v>2.5</v>
      </c>
      <c r="F8" s="20">
        <v>252</v>
      </c>
      <c r="G8" s="21">
        <f>C7*$E8/100</f>
        <v>10.625000000000002</v>
      </c>
      <c r="H8" s="22">
        <f>D7*$E8/100</f>
        <v>12.5</v>
      </c>
      <c r="I8" s="61"/>
      <c r="J8" s="63"/>
      <c r="K8" s="63"/>
      <c r="L8" s="20">
        <v>2.84</v>
      </c>
      <c r="M8" s="20">
        <v>273</v>
      </c>
      <c r="N8" s="21">
        <f>J7*$L8/100</f>
        <v>12.07</v>
      </c>
      <c r="O8" s="22">
        <f>K7*$L8/100</f>
        <v>14.2</v>
      </c>
    </row>
    <row r="9" spans="2:15" x14ac:dyDescent="0.25">
      <c r="B9" s="60" t="s">
        <v>2</v>
      </c>
      <c r="C9" s="62">
        <f>HLOOKUP($B9,'[1]-1'!$C$46:$AE$69,D$15)</f>
        <v>425.00000000000006</v>
      </c>
      <c r="D9" s="62">
        <f>HLOOKUP($B9,'[1]-1'!$C$46:$AE$69,C$15)</f>
        <v>500</v>
      </c>
      <c r="E9" s="17">
        <v>2.54</v>
      </c>
      <c r="F9" s="17">
        <v>500</v>
      </c>
      <c r="G9" s="18">
        <f>C9*$E9/100</f>
        <v>10.795000000000002</v>
      </c>
      <c r="H9" s="19">
        <f>D9*$E9/100</f>
        <v>12.7</v>
      </c>
      <c r="I9" s="60" t="s">
        <v>8</v>
      </c>
      <c r="J9" s="62">
        <f>HLOOKUP($I9,'[1]-1'!$C$46:$AE$69,D$15)</f>
        <v>425.00000000000006</v>
      </c>
      <c r="K9" s="62">
        <f>HLOOKUP($I9,'[1]-1'!$C$46:$AE$69,C$15)</f>
        <v>500</v>
      </c>
      <c r="L9" s="17">
        <v>3.04</v>
      </c>
      <c r="M9" s="17">
        <v>442</v>
      </c>
      <c r="N9" s="18">
        <f>J9*$L9/100</f>
        <v>12.920000000000002</v>
      </c>
      <c r="O9" s="19">
        <f>K9*$L9/100</f>
        <v>15.2</v>
      </c>
    </row>
    <row r="10" spans="2:15" x14ac:dyDescent="0.25">
      <c r="B10" s="61"/>
      <c r="C10" s="63"/>
      <c r="D10" s="63"/>
      <c r="E10" s="20">
        <v>2.48</v>
      </c>
      <c r="F10" s="20">
        <v>250</v>
      </c>
      <c r="G10" s="21">
        <f>C9*$E10/100</f>
        <v>10.540000000000003</v>
      </c>
      <c r="H10" s="22">
        <f>D9*$E10/100</f>
        <v>12.4</v>
      </c>
      <c r="I10" s="61"/>
      <c r="J10" s="63"/>
      <c r="K10" s="63"/>
      <c r="L10" s="20">
        <v>2.84</v>
      </c>
      <c r="M10" s="20">
        <v>280</v>
      </c>
      <c r="N10" s="21">
        <f>J9*$L10/100</f>
        <v>12.07</v>
      </c>
      <c r="O10" s="22">
        <f>K9*$L10/100</f>
        <v>14.2</v>
      </c>
    </row>
    <row r="11" spans="2:15" x14ac:dyDescent="0.25">
      <c r="B11" s="60" t="s">
        <v>1</v>
      </c>
      <c r="C11" s="62">
        <f>HLOOKUP($B11,'[1]-1'!$C$46:$AE$69,D$15)</f>
        <v>425.00000000000006</v>
      </c>
      <c r="D11" s="62">
        <f>HLOOKUP($B11,'[1]-1'!$C$46:$AE$69,C$15)</f>
        <v>500</v>
      </c>
      <c r="E11" s="17">
        <v>2.5099999999999998</v>
      </c>
      <c r="F11" s="17">
        <v>501</v>
      </c>
      <c r="G11" s="18">
        <f>C11*$E11/100</f>
        <v>10.6675</v>
      </c>
      <c r="H11" s="19">
        <f>D11*$E11/100</f>
        <v>12.55</v>
      </c>
      <c r="I11" s="60" t="s">
        <v>7</v>
      </c>
      <c r="J11" s="62">
        <f>HLOOKUP($I11,'[1]-1'!$C$46:$AE$69,D$15)</f>
        <v>425.00000000000006</v>
      </c>
      <c r="K11" s="62">
        <f>HLOOKUP($I11,'[1]-1'!$C$46:$AE$69,C$15)</f>
        <v>500</v>
      </c>
      <c r="L11" s="17">
        <v>2.87</v>
      </c>
      <c r="M11" s="17">
        <v>459</v>
      </c>
      <c r="N11" s="18">
        <f>J11*$L11/100</f>
        <v>12.197500000000002</v>
      </c>
      <c r="O11" s="19">
        <f>K11*$L11/100</f>
        <v>14.35</v>
      </c>
    </row>
    <row r="12" spans="2:15" x14ac:dyDescent="0.25">
      <c r="B12" s="61"/>
      <c r="C12" s="63"/>
      <c r="D12" s="63"/>
      <c r="E12" s="20">
        <v>2.4700000000000002</v>
      </c>
      <c r="F12" s="20">
        <v>251</v>
      </c>
      <c r="G12" s="21">
        <f>C11*$E12/100</f>
        <v>10.497500000000002</v>
      </c>
      <c r="H12" s="22">
        <f>D11*$E12/100</f>
        <v>12.35</v>
      </c>
      <c r="I12" s="61"/>
      <c r="J12" s="63"/>
      <c r="K12" s="63"/>
      <c r="L12" s="20">
        <v>2.98</v>
      </c>
      <c r="M12" s="20">
        <v>293</v>
      </c>
      <c r="N12" s="21">
        <f>J11*$L12/100</f>
        <v>12.665000000000003</v>
      </c>
      <c r="O12" s="22">
        <f>K11*$L12/100</f>
        <v>14.9</v>
      </c>
    </row>
    <row r="13" spans="2:15" ht="15" thickBot="1" x14ac:dyDescent="0.3">
      <c r="B13" s="23" t="s">
        <v>0</v>
      </c>
      <c r="C13" s="24">
        <f>HLOOKUP($B13,'[1]-1'!$C$46:$AE$69,D$15)</f>
        <v>425.00000000000006</v>
      </c>
      <c r="D13" s="24">
        <f>HLOOKUP($B13,'[1]-1'!$C$46:$AE$69,C$15)</f>
        <v>500</v>
      </c>
      <c r="E13" s="24">
        <v>2.4700000000000002</v>
      </c>
      <c r="F13" s="24">
        <v>255</v>
      </c>
      <c r="G13" s="25">
        <f>C13*$E13/100</f>
        <v>10.497500000000002</v>
      </c>
      <c r="H13" s="26">
        <f>D13*$E13/100</f>
        <v>12.35</v>
      </c>
      <c r="I13" s="23" t="s">
        <v>6</v>
      </c>
      <c r="J13" s="24">
        <f>HLOOKUP($I13,'[1]-1'!$C$46:$AE$69,D$15)</f>
        <v>425.00000000000006</v>
      </c>
      <c r="K13" s="24">
        <f>HLOOKUP($I13,'[1]-1'!$C$46:$AE$69,C$15)</f>
        <v>500</v>
      </c>
      <c r="L13" s="24">
        <v>2.5499999999999998</v>
      </c>
      <c r="M13" s="24">
        <v>252</v>
      </c>
      <c r="N13" s="25">
        <f>J13*$L13/100</f>
        <v>10.8375</v>
      </c>
      <c r="O13" s="26">
        <f>K13*$L13/100</f>
        <v>12.75</v>
      </c>
    </row>
    <row r="14" spans="2:15" ht="15" thickBot="1" x14ac:dyDescent="0.3">
      <c r="B14" s="27"/>
      <c r="H14" s="2"/>
      <c r="I14" s="27"/>
      <c r="N14" s="28"/>
      <c r="O14" s="28"/>
    </row>
    <row r="15" spans="2:15" ht="15" hidden="1" thickBot="1" x14ac:dyDescent="0.3">
      <c r="C15" s="1">
        <v>19</v>
      </c>
      <c r="D15" s="1">
        <v>20</v>
      </c>
    </row>
    <row r="16" spans="2:15" ht="35.25" customHeight="1" thickBot="1" x14ac:dyDescent="0.3">
      <c r="B16" s="29" t="s">
        <v>12</v>
      </c>
      <c r="C16" s="30">
        <f>0.3*0.5*'[1]-1'!L$7</f>
        <v>375</v>
      </c>
    </row>
    <row r="17" spans="2:17" ht="15.75" thickBot="1" x14ac:dyDescent="0.3">
      <c r="G17" s="1"/>
      <c r="H17" s="57" t="s">
        <v>39</v>
      </c>
      <c r="I17" s="57"/>
      <c r="O17" s="1"/>
      <c r="P17" s="2"/>
    </row>
    <row r="18" spans="2:17" ht="15.75" thickBot="1" x14ac:dyDescent="0.3">
      <c r="C18" s="47" t="s">
        <v>19</v>
      </c>
      <c r="D18" s="47" t="s">
        <v>20</v>
      </c>
      <c r="E18" s="47" t="s">
        <v>52</v>
      </c>
      <c r="F18" s="47" t="s">
        <v>66</v>
      </c>
      <c r="G18" s="1"/>
      <c r="K18" s="73" t="s">
        <v>72</v>
      </c>
      <c r="L18" s="74" t="s">
        <v>53</v>
      </c>
      <c r="M18" s="73" t="s">
        <v>74</v>
      </c>
      <c r="O18" s="74" t="s">
        <v>55</v>
      </c>
      <c r="P18" s="73" t="s">
        <v>73</v>
      </c>
    </row>
    <row r="19" spans="2:17" x14ac:dyDescent="0.25">
      <c r="C19" s="1">
        <v>7.7839999999999998</v>
      </c>
      <c r="D19" s="1">
        <v>7.96</v>
      </c>
      <c r="E19" s="58" t="s">
        <v>50</v>
      </c>
      <c r="F19" s="28">
        <f>C19*1.2+D19*1.6</f>
        <v>22.076799999999999</v>
      </c>
      <c r="G19" s="53"/>
      <c r="H19" s="42" t="s">
        <v>53</v>
      </c>
      <c r="I19" s="52" t="s">
        <v>63</v>
      </c>
      <c r="K19" s="71">
        <v>13.65</v>
      </c>
      <c r="L19" s="71" t="s">
        <v>63</v>
      </c>
      <c r="M19" s="14">
        <v>23.67</v>
      </c>
      <c r="N19" s="81">
        <f>(M19-F19)/F19</f>
        <v>7.2166255979127555E-2</v>
      </c>
      <c r="O19" s="71" t="s">
        <v>41</v>
      </c>
      <c r="P19" s="14">
        <v>26.65</v>
      </c>
      <c r="Q19" s="81">
        <f>(P19-F21)/F21</f>
        <v>0.19168991915289402</v>
      </c>
    </row>
    <row r="20" spans="2:17" ht="15" x14ac:dyDescent="0.25">
      <c r="C20" s="44">
        <v>-11.079000000000001</v>
      </c>
      <c r="D20" s="44">
        <v>-11.016999999999999</v>
      </c>
      <c r="E20" s="59"/>
      <c r="F20" s="49">
        <f>C20*1.2+D20*1.6</f>
        <v>-30.921999999999997</v>
      </c>
      <c r="G20" s="53"/>
      <c r="H20" s="48" t="s">
        <v>54</v>
      </c>
      <c r="I20" s="51" t="s">
        <v>62</v>
      </c>
      <c r="N20" s="2"/>
      <c r="O20" s="1"/>
    </row>
    <row r="21" spans="2:17" ht="15.75" thickBot="1" x14ac:dyDescent="0.3">
      <c r="C21" s="41">
        <v>8.048</v>
      </c>
      <c r="D21" s="41">
        <v>7.9409999999999998</v>
      </c>
      <c r="E21" s="41" t="s">
        <v>51</v>
      </c>
      <c r="F21" s="50">
        <f>C21*1.2+D21*1.6</f>
        <v>22.363199999999999</v>
      </c>
      <c r="G21" s="53"/>
      <c r="H21" s="48" t="s">
        <v>55</v>
      </c>
      <c r="I21" s="51" t="s">
        <v>41</v>
      </c>
      <c r="K21" s="73" t="s">
        <v>76</v>
      </c>
      <c r="L21" s="74" t="s">
        <v>54</v>
      </c>
      <c r="M21" s="73" t="s">
        <v>74</v>
      </c>
      <c r="N21" s="2"/>
      <c r="O21" s="1"/>
    </row>
    <row r="22" spans="2:17" ht="15" thickBot="1" x14ac:dyDescent="0.3">
      <c r="G22" s="1"/>
      <c r="H22" s="55" t="s">
        <v>56</v>
      </c>
      <c r="I22" s="55" t="s">
        <v>48</v>
      </c>
      <c r="K22" s="71">
        <v>19.78</v>
      </c>
      <c r="L22" s="71" t="s">
        <v>62</v>
      </c>
      <c r="M22" s="14">
        <v>37.43</v>
      </c>
      <c r="N22" s="81">
        <f>(-F20-M22)/F20</f>
        <v>0.21046504107108219</v>
      </c>
    </row>
    <row r="23" spans="2:17" x14ac:dyDescent="0.25">
      <c r="H23" s="43"/>
      <c r="I23" s="43"/>
    </row>
    <row r="24" spans="2:17" x14ac:dyDescent="0.25">
      <c r="H24" s="43"/>
      <c r="I24" s="43"/>
    </row>
    <row r="25" spans="2:17" ht="15" thickBot="1" x14ac:dyDescent="0.3">
      <c r="H25" s="43"/>
      <c r="I25" s="43"/>
    </row>
    <row r="26" spans="2:17" ht="15.75" thickBot="1" x14ac:dyDescent="0.3">
      <c r="B26" s="54" t="s">
        <v>42</v>
      </c>
      <c r="C26" s="54" t="s">
        <v>46</v>
      </c>
      <c r="D26" s="1" t="s">
        <v>65</v>
      </c>
      <c r="H26" s="52" t="s">
        <v>67</v>
      </c>
      <c r="I26" s="43"/>
    </row>
    <row r="27" spans="2:17" ht="15" thickBot="1" x14ac:dyDescent="0.3">
      <c r="H27" s="42" t="s">
        <v>68</v>
      </c>
      <c r="I27" s="42" t="s">
        <v>69</v>
      </c>
    </row>
    <row r="28" spans="2:17" ht="15" thickBot="1" x14ac:dyDescent="0.3">
      <c r="B28" s="1" t="s">
        <v>43</v>
      </c>
      <c r="C28" s="1" t="s">
        <v>47</v>
      </c>
      <c r="F28" s="56"/>
      <c r="G28" s="80" t="s">
        <v>75</v>
      </c>
      <c r="H28" s="80">
        <v>1.5369999999999999</v>
      </c>
      <c r="I28" s="76">
        <v>0.47599999999999998</v>
      </c>
    </row>
    <row r="29" spans="2:17" x14ac:dyDescent="0.25">
      <c r="B29" s="1" t="s">
        <v>21</v>
      </c>
      <c r="C29" s="1">
        <v>90</v>
      </c>
      <c r="H29" s="43"/>
      <c r="I29" s="43"/>
    </row>
    <row r="30" spans="2:17" x14ac:dyDescent="0.25">
      <c r="B30" s="1" t="s">
        <v>44</v>
      </c>
      <c r="C30" s="28">
        <v>18.1998</v>
      </c>
      <c r="F30" s="28"/>
      <c r="H30" s="43"/>
      <c r="I30" s="28"/>
      <c r="J30" s="28"/>
    </row>
    <row r="31" spans="2:17" x14ac:dyDescent="0.25">
      <c r="B31" s="1" t="s">
        <v>45</v>
      </c>
      <c r="C31" s="28">
        <v>14.436199999999999</v>
      </c>
      <c r="F31" s="28"/>
      <c r="H31" s="43"/>
      <c r="I31" s="28"/>
      <c r="J31" s="28"/>
    </row>
    <row r="32" spans="2:17" x14ac:dyDescent="0.25">
      <c r="B32" s="1" t="s">
        <v>20</v>
      </c>
      <c r="C32" s="1">
        <v>200</v>
      </c>
      <c r="G32" s="1"/>
      <c r="H32" s="43"/>
      <c r="I32" s="43"/>
      <c r="J32" s="28"/>
      <c r="K32" s="48"/>
      <c r="L32" s="48"/>
      <c r="M32" s="48"/>
      <c r="N32" s="48"/>
      <c r="O32" s="51"/>
    </row>
    <row r="33" spans="2:17" ht="15.75" customHeight="1" thickBot="1" x14ac:dyDescent="0.3">
      <c r="C33" s="28"/>
      <c r="G33" s="1"/>
      <c r="H33" s="43"/>
      <c r="I33" s="43"/>
      <c r="J33" s="72"/>
      <c r="K33" s="48"/>
      <c r="L33" s="48"/>
      <c r="M33" s="48"/>
      <c r="N33" s="48"/>
      <c r="O33" s="51"/>
    </row>
    <row r="34" spans="2:17" ht="15.75" thickBot="1" x14ac:dyDescent="0.3">
      <c r="C34" s="69"/>
      <c r="D34" s="69"/>
      <c r="G34" s="31"/>
      <c r="H34" s="57" t="s">
        <v>39</v>
      </c>
      <c r="I34" s="57"/>
      <c r="K34" s="79" t="s">
        <v>68</v>
      </c>
      <c r="L34" s="79"/>
      <c r="M34" s="79"/>
      <c r="N34" s="48"/>
      <c r="O34" s="48"/>
    </row>
    <row r="35" spans="2:17" ht="15.75" thickBot="1" x14ac:dyDescent="0.3">
      <c r="B35" s="47" t="s">
        <v>52</v>
      </c>
      <c r="C35" s="47" t="s">
        <v>19</v>
      </c>
      <c r="D35" s="47" t="s">
        <v>20</v>
      </c>
      <c r="E35" s="47" t="s">
        <v>49</v>
      </c>
      <c r="F35" s="47" t="s">
        <v>59</v>
      </c>
      <c r="G35" s="1"/>
      <c r="H35" s="52" t="s">
        <v>72</v>
      </c>
      <c r="I35" s="52">
        <v>4.5599999999999996</v>
      </c>
      <c r="J35" s="51"/>
      <c r="K35" s="73" t="s">
        <v>77</v>
      </c>
      <c r="L35" s="73" t="s">
        <v>72</v>
      </c>
      <c r="M35" s="73" t="s">
        <v>53</v>
      </c>
      <c r="N35" s="73" t="s">
        <v>54</v>
      </c>
      <c r="O35" s="73" t="s">
        <v>74</v>
      </c>
      <c r="P35" s="70"/>
    </row>
    <row r="36" spans="2:17" ht="15" x14ac:dyDescent="0.25">
      <c r="B36" s="44" t="s">
        <v>50</v>
      </c>
      <c r="C36" s="44">
        <v>1.4</v>
      </c>
      <c r="D36" s="44">
        <v>-0.2</v>
      </c>
      <c r="E36" s="45">
        <v>14.436199999999999</v>
      </c>
      <c r="F36" s="49">
        <f>C36*1.2+D36*1+E36*1.4</f>
        <v>21.690679999999997</v>
      </c>
      <c r="G36" s="1"/>
      <c r="H36" s="42" t="s">
        <v>53</v>
      </c>
      <c r="I36" s="52" t="s">
        <v>63</v>
      </c>
      <c r="J36" s="51"/>
      <c r="K36" s="71">
        <v>3.0000000000000001E-3</v>
      </c>
      <c r="L36" s="71">
        <v>16.66</v>
      </c>
      <c r="M36" s="14" t="s">
        <v>63</v>
      </c>
      <c r="N36" s="14" t="s">
        <v>63</v>
      </c>
      <c r="O36" s="14">
        <v>88.97</v>
      </c>
      <c r="P36" s="48"/>
      <c r="Q36" s="81">
        <f>(O36-F36)/F36</f>
        <v>3.1017616782876334</v>
      </c>
    </row>
    <row r="37" spans="2:17" ht="15.75" thickBot="1" x14ac:dyDescent="0.3">
      <c r="B37" s="41" t="s">
        <v>51</v>
      </c>
      <c r="C37" s="41">
        <v>3.26</v>
      </c>
      <c r="D37" s="41">
        <v>0.17899999999999999</v>
      </c>
      <c r="E37" s="46">
        <v>18.1998</v>
      </c>
      <c r="F37" s="50">
        <f>C37*1.2+D37*1+E37*1.4</f>
        <v>29.570719999999994</v>
      </c>
      <c r="G37" s="1"/>
      <c r="H37" s="48" t="s">
        <v>54</v>
      </c>
      <c r="I37" s="51" t="s">
        <v>63</v>
      </c>
      <c r="L37" s="2"/>
      <c r="O37" s="73"/>
    </row>
    <row r="38" spans="2:17" ht="15" x14ac:dyDescent="0.25">
      <c r="C38" s="68"/>
      <c r="D38" s="68"/>
      <c r="F38" s="49"/>
      <c r="G38" s="1"/>
      <c r="H38" s="48" t="s">
        <v>55</v>
      </c>
      <c r="I38" s="51" t="s">
        <v>41</v>
      </c>
      <c r="L38" s="2"/>
      <c r="N38" s="73" t="s">
        <v>55</v>
      </c>
      <c r="O38" s="73" t="s">
        <v>73</v>
      </c>
    </row>
    <row r="39" spans="2:17" ht="15" thickBot="1" x14ac:dyDescent="0.3">
      <c r="C39" s="44"/>
      <c r="G39" s="1"/>
      <c r="H39" s="55" t="s">
        <v>56</v>
      </c>
      <c r="I39" s="55" t="s">
        <v>48</v>
      </c>
      <c r="N39" s="14" t="s">
        <v>41</v>
      </c>
      <c r="O39" s="14">
        <v>45.09</v>
      </c>
      <c r="Q39" s="81">
        <f>(O39-F37)/F37</f>
        <v>0.52481914542493424</v>
      </c>
    </row>
    <row r="40" spans="2:17" x14ac:dyDescent="0.25">
      <c r="C40" s="44"/>
      <c r="H40" s="43"/>
      <c r="I40" s="43"/>
    </row>
    <row r="41" spans="2:17" ht="15.75" thickBot="1" x14ac:dyDescent="0.3">
      <c r="C41" s="44"/>
      <c r="F41" s="1">
        <v>1.4098999999999999</v>
      </c>
      <c r="G41" s="1">
        <v>-0.20699999999999999</v>
      </c>
      <c r="H41" s="43">
        <v>14.436199999999999</v>
      </c>
      <c r="I41" s="49">
        <f>F41*1.2+G41*1+H41*1.4</f>
        <v>21.695559999999997</v>
      </c>
    </row>
    <row r="42" spans="2:17" ht="15.75" thickBot="1" x14ac:dyDescent="0.3">
      <c r="C42" s="44"/>
      <c r="F42" s="1">
        <v>3.2690000000000001</v>
      </c>
      <c r="G42" s="2">
        <v>0.17899999999999999</v>
      </c>
      <c r="H42" s="43">
        <v>18.1998</v>
      </c>
      <c r="I42" s="50">
        <f>F42*1.2+G42*1+H42*1.4</f>
        <v>29.581519999999998</v>
      </c>
      <c r="K42" s="75" t="s">
        <v>67</v>
      </c>
      <c r="L42" s="75"/>
    </row>
    <row r="43" spans="2:17" ht="15" thickBot="1" x14ac:dyDescent="0.3">
      <c r="C43" s="44"/>
      <c r="F43" s="56"/>
      <c r="G43" s="56"/>
      <c r="H43" s="43"/>
      <c r="I43" s="43"/>
      <c r="K43" s="42" t="s">
        <v>68</v>
      </c>
      <c r="L43" s="42" t="s">
        <v>69</v>
      </c>
      <c r="M43" s="42" t="s">
        <v>78</v>
      </c>
    </row>
    <row r="44" spans="2:17" x14ac:dyDescent="0.25">
      <c r="H44" s="43"/>
      <c r="I44" s="43"/>
      <c r="J44" s="77" t="s">
        <v>70</v>
      </c>
      <c r="K44" s="52">
        <v>4.5599999999999996</v>
      </c>
      <c r="L44" s="42">
        <v>1.58</v>
      </c>
      <c r="M44" s="42">
        <v>3.0000000000000001E-3</v>
      </c>
    </row>
    <row r="45" spans="2:17" ht="15.75" thickBot="1" x14ac:dyDescent="0.3">
      <c r="B45" s="54" t="s">
        <v>42</v>
      </c>
      <c r="C45" s="54" t="s">
        <v>46</v>
      </c>
      <c r="D45" s="1" t="s">
        <v>64</v>
      </c>
      <c r="G45" s="1"/>
      <c r="H45" s="43"/>
      <c r="I45" s="43"/>
      <c r="J45" s="55" t="s">
        <v>71</v>
      </c>
      <c r="K45" s="78">
        <v>4.9000000000000004</v>
      </c>
      <c r="L45" s="55">
        <v>1.68</v>
      </c>
      <c r="M45" s="55">
        <v>3.0000000000000001E-3</v>
      </c>
    </row>
    <row r="46" spans="2:17" x14ac:dyDescent="0.25">
      <c r="G46" s="1"/>
      <c r="H46" s="43"/>
      <c r="I46" s="43"/>
    </row>
    <row r="47" spans="2:17" x14ac:dyDescent="0.25">
      <c r="B47" s="1" t="s">
        <v>60</v>
      </c>
      <c r="C47" s="1" t="s">
        <v>61</v>
      </c>
      <c r="G47" s="1"/>
      <c r="H47" s="43"/>
      <c r="I47" s="43"/>
    </row>
    <row r="48" spans="2:17" x14ac:dyDescent="0.25">
      <c r="B48" s="1" t="s">
        <v>21</v>
      </c>
      <c r="C48" s="1">
        <v>184</v>
      </c>
      <c r="G48" s="1"/>
      <c r="H48" s="43"/>
      <c r="I48" s="43"/>
    </row>
    <row r="49" spans="2:17" x14ac:dyDescent="0.25">
      <c r="B49" s="1" t="s">
        <v>20</v>
      </c>
      <c r="C49" s="1">
        <v>200</v>
      </c>
      <c r="G49" s="1"/>
      <c r="H49" s="43"/>
      <c r="I49" s="43"/>
    </row>
    <row r="50" spans="2:17" ht="15" x14ac:dyDescent="0.25">
      <c r="G50" s="1"/>
      <c r="H50" s="43"/>
      <c r="I50" s="43"/>
      <c r="N50" s="73" t="s">
        <v>55</v>
      </c>
      <c r="O50" s="73" t="s">
        <v>73</v>
      </c>
    </row>
    <row r="51" spans="2:17" ht="15" thickBot="1" x14ac:dyDescent="0.3">
      <c r="G51" s="31"/>
      <c r="H51" s="43"/>
      <c r="I51" s="43"/>
      <c r="N51" s="14" t="s">
        <v>41</v>
      </c>
      <c r="O51" s="14">
        <v>45.09</v>
      </c>
      <c r="Q51" s="81">
        <f>(O51-F54)/F54</f>
        <v>2.4689471910682874</v>
      </c>
    </row>
    <row r="52" spans="2:17" ht="15.75" thickBot="1" x14ac:dyDescent="0.3">
      <c r="B52" s="47" t="s">
        <v>52</v>
      </c>
      <c r="C52" s="47" t="s">
        <v>19</v>
      </c>
      <c r="D52" s="47" t="s">
        <v>20</v>
      </c>
      <c r="E52" s="47" t="s">
        <v>49</v>
      </c>
      <c r="F52" s="47" t="s">
        <v>59</v>
      </c>
      <c r="G52" s="31"/>
      <c r="H52" s="57" t="s">
        <v>39</v>
      </c>
      <c r="I52" s="57"/>
    </row>
    <row r="53" spans="2:17" ht="15.75" thickBot="1" x14ac:dyDescent="0.3">
      <c r="B53" s="44" t="s">
        <v>50</v>
      </c>
      <c r="C53" s="44">
        <v>10.673299999999999</v>
      </c>
      <c r="D53" s="44">
        <v>2.9523000000000001</v>
      </c>
      <c r="E53" s="45">
        <v>5.2817999999999996</v>
      </c>
      <c r="F53" s="49">
        <f>C53*1.2+D53*1+E53*1.4</f>
        <v>23.154779999999999</v>
      </c>
      <c r="G53" s="1"/>
      <c r="H53" s="52" t="s">
        <v>67</v>
      </c>
      <c r="I53" s="52">
        <v>4.5599999999999996</v>
      </c>
      <c r="K53" s="73" t="s">
        <v>77</v>
      </c>
      <c r="L53" s="73" t="s">
        <v>72</v>
      </c>
      <c r="M53" s="73" t="s">
        <v>53</v>
      </c>
      <c r="N53" s="73" t="s">
        <v>54</v>
      </c>
      <c r="O53" s="73" t="s">
        <v>74</v>
      </c>
      <c r="P53" s="74"/>
    </row>
    <row r="54" spans="2:17" ht="15.75" thickBot="1" x14ac:dyDescent="0.3">
      <c r="B54" s="41" t="s">
        <v>51</v>
      </c>
      <c r="C54" s="41">
        <v>6.7065000000000001</v>
      </c>
      <c r="D54" s="41">
        <v>1.5425</v>
      </c>
      <c r="E54" s="46">
        <v>2.4342000000000001</v>
      </c>
      <c r="F54" s="50">
        <f>C54*1.2+D54*1+E54*1.4</f>
        <v>12.998180000000001</v>
      </c>
      <c r="G54" s="1"/>
      <c r="H54" s="42" t="s">
        <v>53</v>
      </c>
      <c r="I54" s="52" t="s">
        <v>40</v>
      </c>
      <c r="K54" s="71">
        <v>3.0000000000000001E-3</v>
      </c>
      <c r="L54" s="71">
        <v>14.66</v>
      </c>
      <c r="M54" s="14" t="s">
        <v>63</v>
      </c>
      <c r="N54" s="14" t="s">
        <v>63</v>
      </c>
      <c r="O54" s="14">
        <v>95.65</v>
      </c>
      <c r="P54" s="14"/>
      <c r="Q54" s="81">
        <f>(O54-F53)/F53</f>
        <v>3.1308965146721328</v>
      </c>
    </row>
    <row r="55" spans="2:17" x14ac:dyDescent="0.25">
      <c r="D55" s="2"/>
      <c r="G55" s="1"/>
      <c r="H55" s="48" t="s">
        <v>54</v>
      </c>
      <c r="I55" s="51" t="s">
        <v>63</v>
      </c>
    </row>
    <row r="56" spans="2:17" x14ac:dyDescent="0.25">
      <c r="G56" s="1"/>
      <c r="H56" s="48" t="s">
        <v>55</v>
      </c>
      <c r="I56" s="51" t="s">
        <v>41</v>
      </c>
    </row>
    <row r="57" spans="2:17" ht="15" thickBot="1" x14ac:dyDescent="0.3">
      <c r="H57" s="55" t="s">
        <v>56</v>
      </c>
      <c r="I57" s="55" t="s">
        <v>48</v>
      </c>
    </row>
  </sheetData>
  <mergeCells count="24">
    <mergeCell ref="K42:L42"/>
    <mergeCell ref="K34:M34"/>
    <mergeCell ref="I7:I8"/>
    <mergeCell ref="K7:K8"/>
    <mergeCell ref="J7:J8"/>
    <mergeCell ref="K9:K10"/>
    <mergeCell ref="J9:J10"/>
    <mergeCell ref="I9:I10"/>
    <mergeCell ref="D9:D10"/>
    <mergeCell ref="C9:C10"/>
    <mergeCell ref="I11:I12"/>
    <mergeCell ref="K11:K12"/>
    <mergeCell ref="J11:J12"/>
    <mergeCell ref="E19:E20"/>
    <mergeCell ref="H17:I17"/>
    <mergeCell ref="B7:B8"/>
    <mergeCell ref="D7:D8"/>
    <mergeCell ref="C7:C8"/>
    <mergeCell ref="B11:B12"/>
    <mergeCell ref="D11:D12"/>
    <mergeCell ref="C11:C12"/>
    <mergeCell ref="B9:B10"/>
    <mergeCell ref="H34:I34"/>
    <mergeCell ref="H52:I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57D5-97E1-45EE-9640-8E8A35FB636C}">
  <dimension ref="A1:F80"/>
  <sheetViews>
    <sheetView zoomScaleNormal="100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4" max="4" width="9.140625" style="32"/>
    <col min="6" max="6" width="10" bestFit="1" customWidth="1"/>
  </cols>
  <sheetData>
    <row r="1" spans="1:6" x14ac:dyDescent="0.25">
      <c r="A1" s="34" t="s">
        <v>23</v>
      </c>
      <c r="B1" s="33"/>
      <c r="C1" s="33"/>
      <c r="D1" s="33"/>
      <c r="E1" s="33"/>
    </row>
    <row r="2" spans="1:6" x14ac:dyDescent="0.25">
      <c r="A2" s="36" t="s">
        <v>24</v>
      </c>
      <c r="B2" s="38" t="s">
        <v>25</v>
      </c>
      <c r="C2" s="66" t="s">
        <v>26</v>
      </c>
      <c r="D2" s="67"/>
      <c r="E2" s="64" t="s">
        <v>27</v>
      </c>
      <c r="F2" s="65"/>
    </row>
    <row r="3" spans="1:6" x14ac:dyDescent="0.25">
      <c r="A3" s="37" t="s">
        <v>28</v>
      </c>
      <c r="B3" s="39" t="s">
        <v>29</v>
      </c>
      <c r="C3" s="39" t="s">
        <v>30</v>
      </c>
      <c r="D3" s="39" t="s">
        <v>38</v>
      </c>
      <c r="E3" s="39" t="s">
        <v>31</v>
      </c>
      <c r="F3" s="39" t="s">
        <v>38</v>
      </c>
    </row>
    <row r="4" spans="1:6" x14ac:dyDescent="0.25">
      <c r="A4" s="35" t="s">
        <v>32</v>
      </c>
      <c r="B4" s="32">
        <v>0</v>
      </c>
      <c r="C4" s="32">
        <v>-4770.4399999999996</v>
      </c>
      <c r="D4" s="32">
        <f>ABS(C4)</f>
        <v>4770.4399999999996</v>
      </c>
      <c r="E4" s="40">
        <v>1.1640000000000001E-10</v>
      </c>
      <c r="F4">
        <f>ABS(E4)</f>
        <v>1.1640000000000001E-10</v>
      </c>
    </row>
    <row r="5" spans="1:6" x14ac:dyDescent="0.25">
      <c r="A5" s="35" t="s">
        <v>32</v>
      </c>
      <c r="B5" s="32">
        <v>50</v>
      </c>
      <c r="C5" s="32">
        <v>-4229.8500000000004</v>
      </c>
      <c r="D5" s="32">
        <f t="shared" ref="D5:D68" si="0">ABS(C5)</f>
        <v>4229.8500000000004</v>
      </c>
      <c r="E5" s="32">
        <v>227710.28</v>
      </c>
      <c r="F5" s="32">
        <f t="shared" ref="F5:F68" si="1">ABS(E5)</f>
        <v>227710.28</v>
      </c>
    </row>
    <row r="6" spans="1:6" x14ac:dyDescent="0.25">
      <c r="A6" s="35" t="s">
        <v>32</v>
      </c>
      <c r="B6" s="32">
        <v>100</v>
      </c>
      <c r="C6" s="32">
        <v>-3040.58</v>
      </c>
      <c r="D6" s="32">
        <f t="shared" si="0"/>
        <v>3040.58</v>
      </c>
      <c r="E6" s="32">
        <v>412173.92</v>
      </c>
      <c r="F6" s="32">
        <f t="shared" si="1"/>
        <v>412173.92</v>
      </c>
    </row>
    <row r="7" spans="1:6" x14ac:dyDescent="0.25">
      <c r="A7" s="35" t="s">
        <v>32</v>
      </c>
      <c r="B7" s="32">
        <v>150</v>
      </c>
      <c r="C7" s="32">
        <v>-1202.6199999999999</v>
      </c>
      <c r="D7" s="32">
        <f t="shared" si="0"/>
        <v>1202.6199999999999</v>
      </c>
      <c r="E7" s="32">
        <v>520956.74</v>
      </c>
      <c r="F7" s="32">
        <f t="shared" si="1"/>
        <v>520956.74</v>
      </c>
    </row>
    <row r="8" spans="1:6" x14ac:dyDescent="0.25">
      <c r="A8" s="35" t="s">
        <v>32</v>
      </c>
      <c r="B8" s="32">
        <v>200</v>
      </c>
      <c r="C8" s="32">
        <v>1284.02</v>
      </c>
      <c r="D8" s="32">
        <f t="shared" si="0"/>
        <v>1284.02</v>
      </c>
      <c r="E8" s="32">
        <v>521624.59</v>
      </c>
      <c r="F8" s="32">
        <f t="shared" si="1"/>
        <v>521624.59</v>
      </c>
    </row>
    <row r="9" spans="1:6" x14ac:dyDescent="0.25">
      <c r="A9" s="35" t="s">
        <v>32</v>
      </c>
      <c r="B9" s="32">
        <v>250</v>
      </c>
      <c r="C9" s="32">
        <v>4419.3500000000004</v>
      </c>
      <c r="D9" s="32">
        <f t="shared" si="0"/>
        <v>4419.3500000000004</v>
      </c>
      <c r="E9" s="32">
        <v>381743.27</v>
      </c>
      <c r="F9" s="32">
        <f t="shared" si="1"/>
        <v>381743.27</v>
      </c>
    </row>
    <row r="10" spans="1:6" x14ac:dyDescent="0.25">
      <c r="A10" s="35" t="s">
        <v>32</v>
      </c>
      <c r="B10" s="32">
        <v>300</v>
      </c>
      <c r="C10" s="32">
        <v>7633.23</v>
      </c>
      <c r="D10" s="32">
        <f t="shared" si="0"/>
        <v>7633.23</v>
      </c>
      <c r="E10" s="32">
        <v>77738.47</v>
      </c>
      <c r="F10" s="32">
        <f t="shared" si="1"/>
        <v>77738.47</v>
      </c>
    </row>
    <row r="11" spans="1:6" x14ac:dyDescent="0.25">
      <c r="A11" s="35" t="s">
        <v>32</v>
      </c>
      <c r="B11" s="32">
        <v>350</v>
      </c>
      <c r="C11" s="32">
        <v>10183.9</v>
      </c>
      <c r="D11" s="32">
        <f t="shared" si="0"/>
        <v>10183.9</v>
      </c>
      <c r="E11" s="32">
        <v>-370468.71</v>
      </c>
      <c r="F11" s="32">
        <f t="shared" si="1"/>
        <v>370468.71</v>
      </c>
    </row>
    <row r="12" spans="1:6" x14ac:dyDescent="0.25">
      <c r="A12" s="35" t="s">
        <v>32</v>
      </c>
      <c r="B12" s="32">
        <v>400</v>
      </c>
      <c r="C12" s="32">
        <v>12067.59</v>
      </c>
      <c r="D12" s="32">
        <f t="shared" si="0"/>
        <v>12067.59</v>
      </c>
      <c r="E12" s="32">
        <v>-929535.09</v>
      </c>
      <c r="F12" s="32">
        <f t="shared" si="1"/>
        <v>929535.09</v>
      </c>
    </row>
    <row r="13" spans="1:6" x14ac:dyDescent="0.25">
      <c r="A13" s="35" t="s">
        <v>32</v>
      </c>
      <c r="B13" s="32">
        <v>450</v>
      </c>
      <c r="C13" s="32">
        <v>13284.31</v>
      </c>
      <c r="D13" s="32">
        <f t="shared" si="0"/>
        <v>13284.31</v>
      </c>
      <c r="E13" s="32">
        <v>-1566111.76</v>
      </c>
      <c r="F13" s="32">
        <f t="shared" si="1"/>
        <v>1566111.76</v>
      </c>
    </row>
    <row r="14" spans="1:6" x14ac:dyDescent="0.25">
      <c r="A14" s="35" t="s">
        <v>32</v>
      </c>
      <c r="B14" s="32">
        <v>500</v>
      </c>
      <c r="C14" s="32">
        <v>13834.05</v>
      </c>
      <c r="D14" s="32">
        <f t="shared" si="0"/>
        <v>13834.05</v>
      </c>
      <c r="E14" s="32">
        <v>-2246849.7999999998</v>
      </c>
      <c r="F14" s="32">
        <f t="shared" si="1"/>
        <v>2246849.7999999998</v>
      </c>
    </row>
    <row r="15" spans="1:6" x14ac:dyDescent="0.25">
      <c r="A15" s="35" t="s">
        <v>33</v>
      </c>
      <c r="B15" s="32">
        <v>0</v>
      </c>
      <c r="C15" s="32">
        <v>-17845.16</v>
      </c>
      <c r="D15" s="32">
        <f t="shared" si="0"/>
        <v>17845.16</v>
      </c>
      <c r="E15" s="32">
        <v>-2246849.7999999998</v>
      </c>
      <c r="F15" s="32">
        <f t="shared" si="1"/>
        <v>2246849.7999999998</v>
      </c>
    </row>
    <row r="16" spans="1:6" x14ac:dyDescent="0.25">
      <c r="A16" s="35" t="s">
        <v>33</v>
      </c>
      <c r="B16" s="32">
        <v>50</v>
      </c>
      <c r="C16" s="32">
        <v>-17301.189999999999</v>
      </c>
      <c r="D16" s="32">
        <f t="shared" si="0"/>
        <v>17301.189999999999</v>
      </c>
      <c r="E16" s="32">
        <v>-1365460.12</v>
      </c>
      <c r="F16" s="32">
        <f t="shared" si="1"/>
        <v>1365460.12</v>
      </c>
    </row>
    <row r="17" spans="1:6" x14ac:dyDescent="0.25">
      <c r="A17" s="35" t="s">
        <v>33</v>
      </c>
      <c r="B17" s="32">
        <v>100</v>
      </c>
      <c r="C17" s="32">
        <v>-16101.76</v>
      </c>
      <c r="D17" s="32">
        <f t="shared" si="0"/>
        <v>16101.76</v>
      </c>
      <c r="E17" s="32">
        <v>-527655.43999999994</v>
      </c>
      <c r="F17" s="32">
        <f t="shared" si="1"/>
        <v>527655.43999999994</v>
      </c>
    </row>
    <row r="18" spans="1:6" x14ac:dyDescent="0.25">
      <c r="A18" s="35" t="s">
        <v>33</v>
      </c>
      <c r="B18" s="32">
        <v>150</v>
      </c>
      <c r="C18" s="32">
        <v>-14246.88</v>
      </c>
      <c r="D18" s="32">
        <f t="shared" si="0"/>
        <v>14246.88</v>
      </c>
      <c r="E18" s="32">
        <v>233791.71</v>
      </c>
      <c r="F18" s="32">
        <f t="shared" si="1"/>
        <v>233791.71</v>
      </c>
    </row>
    <row r="19" spans="1:6" x14ac:dyDescent="0.25">
      <c r="A19" s="35" t="s">
        <v>33</v>
      </c>
      <c r="B19" s="32">
        <v>200</v>
      </c>
      <c r="C19" s="32">
        <v>-11736.56</v>
      </c>
      <c r="D19" s="32">
        <f t="shared" si="0"/>
        <v>11736.56</v>
      </c>
      <c r="E19" s="32">
        <v>886108.8</v>
      </c>
      <c r="F19" s="32">
        <f t="shared" si="1"/>
        <v>886108.8</v>
      </c>
    </row>
    <row r="20" spans="1:6" x14ac:dyDescent="0.25">
      <c r="A20" s="35" t="s">
        <v>33</v>
      </c>
      <c r="B20" s="32">
        <v>250</v>
      </c>
      <c r="C20" s="32">
        <v>-8570.7800000000007</v>
      </c>
      <c r="D20" s="32">
        <f t="shared" si="0"/>
        <v>8570.7800000000007</v>
      </c>
      <c r="E20" s="32">
        <v>1396523.28</v>
      </c>
      <c r="F20" s="32">
        <f t="shared" si="1"/>
        <v>1396523.28</v>
      </c>
    </row>
    <row r="21" spans="1:6" x14ac:dyDescent="0.25">
      <c r="A21" s="35" t="s">
        <v>33</v>
      </c>
      <c r="B21" s="32">
        <v>300</v>
      </c>
      <c r="C21" s="32">
        <v>-4895.6099999999997</v>
      </c>
      <c r="D21" s="32">
        <f t="shared" si="0"/>
        <v>4895.6099999999997</v>
      </c>
      <c r="E21" s="32">
        <v>1734599.49</v>
      </c>
      <c r="F21" s="32">
        <f t="shared" si="1"/>
        <v>1734599.49</v>
      </c>
    </row>
    <row r="22" spans="1:6" x14ac:dyDescent="0.25">
      <c r="A22" s="35" t="s">
        <v>33</v>
      </c>
      <c r="B22" s="32">
        <v>350</v>
      </c>
      <c r="C22" s="32">
        <v>-1085.48</v>
      </c>
      <c r="D22" s="32">
        <f t="shared" si="0"/>
        <v>1085.48</v>
      </c>
      <c r="E22" s="32">
        <v>1884141.96</v>
      </c>
      <c r="F22" s="32">
        <f t="shared" si="1"/>
        <v>1884141.96</v>
      </c>
    </row>
    <row r="23" spans="1:6" x14ac:dyDescent="0.25">
      <c r="A23" s="35" t="s">
        <v>33</v>
      </c>
      <c r="B23" s="32">
        <v>400</v>
      </c>
      <c r="C23" s="32">
        <v>2728.29</v>
      </c>
      <c r="D23" s="32">
        <f t="shared" si="0"/>
        <v>2728.29</v>
      </c>
      <c r="E23" s="32">
        <v>1843086.94</v>
      </c>
      <c r="F23" s="32">
        <f t="shared" si="1"/>
        <v>1843086.94</v>
      </c>
    </row>
    <row r="24" spans="1:6" x14ac:dyDescent="0.25">
      <c r="A24" s="35" t="s">
        <v>33</v>
      </c>
      <c r="B24" s="32">
        <v>450</v>
      </c>
      <c r="C24" s="32">
        <v>6545.72</v>
      </c>
      <c r="D24" s="32">
        <f t="shared" si="0"/>
        <v>6545.72</v>
      </c>
      <c r="E24" s="32">
        <v>1611251.78</v>
      </c>
      <c r="F24" s="32">
        <f t="shared" si="1"/>
        <v>1611251.78</v>
      </c>
    </row>
    <row r="25" spans="1:6" x14ac:dyDescent="0.25">
      <c r="A25" s="35" t="s">
        <v>33</v>
      </c>
      <c r="B25" s="32">
        <v>500</v>
      </c>
      <c r="C25" s="32">
        <v>10265.52</v>
      </c>
      <c r="D25" s="32">
        <f t="shared" si="0"/>
        <v>10265.52</v>
      </c>
      <c r="E25" s="32">
        <v>1189838.1299999999</v>
      </c>
      <c r="F25" s="32">
        <f t="shared" si="1"/>
        <v>1189838.1299999999</v>
      </c>
    </row>
    <row r="26" spans="1:6" x14ac:dyDescent="0.25">
      <c r="A26" s="35" t="s">
        <v>33</v>
      </c>
      <c r="B26" s="32">
        <v>550</v>
      </c>
      <c r="C26" s="32">
        <v>13512.1</v>
      </c>
      <c r="D26" s="32">
        <f t="shared" si="0"/>
        <v>13512.1</v>
      </c>
      <c r="E26" s="32">
        <v>592593.55000000005</v>
      </c>
      <c r="F26" s="32">
        <f t="shared" si="1"/>
        <v>592593.55000000005</v>
      </c>
    </row>
    <row r="27" spans="1:6" x14ac:dyDescent="0.25">
      <c r="A27" s="35" t="s">
        <v>33</v>
      </c>
      <c r="B27" s="32">
        <v>600</v>
      </c>
      <c r="C27" s="32">
        <v>16085.34</v>
      </c>
      <c r="D27" s="32">
        <f t="shared" si="0"/>
        <v>16085.34</v>
      </c>
      <c r="E27" s="32">
        <v>-150148.6</v>
      </c>
      <c r="F27" s="32">
        <f t="shared" si="1"/>
        <v>150148.6</v>
      </c>
    </row>
    <row r="28" spans="1:6" x14ac:dyDescent="0.25">
      <c r="A28" s="35" t="s">
        <v>33</v>
      </c>
      <c r="B28" s="32">
        <v>650</v>
      </c>
      <c r="C28" s="32">
        <v>17985.16</v>
      </c>
      <c r="D28" s="32">
        <f t="shared" si="0"/>
        <v>17985.16</v>
      </c>
      <c r="E28" s="32">
        <v>-1004717.06</v>
      </c>
      <c r="F28" s="32">
        <f t="shared" si="1"/>
        <v>1004717.06</v>
      </c>
    </row>
    <row r="29" spans="1:6" x14ac:dyDescent="0.25">
      <c r="A29" s="35" t="s">
        <v>33</v>
      </c>
      <c r="B29" s="32">
        <v>700</v>
      </c>
      <c r="C29" s="32">
        <v>19211.54</v>
      </c>
      <c r="D29" s="32">
        <f t="shared" si="0"/>
        <v>19211.54</v>
      </c>
      <c r="E29" s="32">
        <v>-1937440.55</v>
      </c>
      <c r="F29" s="32">
        <f t="shared" si="1"/>
        <v>1937440.55</v>
      </c>
    </row>
    <row r="30" spans="1:6" x14ac:dyDescent="0.25">
      <c r="A30" s="35" t="s">
        <v>33</v>
      </c>
      <c r="B30" s="32">
        <v>750</v>
      </c>
      <c r="C30" s="32">
        <v>19764.509999999998</v>
      </c>
      <c r="D30" s="32">
        <f t="shared" si="0"/>
        <v>19764.509999999998</v>
      </c>
      <c r="E30" s="32">
        <v>-2914647.79</v>
      </c>
      <c r="F30" s="32">
        <f t="shared" si="1"/>
        <v>2914647.79</v>
      </c>
    </row>
    <row r="31" spans="1:6" x14ac:dyDescent="0.25">
      <c r="A31" s="35" t="s">
        <v>34</v>
      </c>
      <c r="B31" s="32">
        <v>0</v>
      </c>
      <c r="C31" s="32">
        <v>-18392.66</v>
      </c>
      <c r="D31" s="32">
        <f t="shared" si="0"/>
        <v>18392.66</v>
      </c>
      <c r="E31" s="32">
        <v>-2914647.79</v>
      </c>
      <c r="F31" s="32">
        <f t="shared" si="1"/>
        <v>2914647.79</v>
      </c>
    </row>
    <row r="32" spans="1:6" x14ac:dyDescent="0.25">
      <c r="A32" s="35" t="s">
        <v>34</v>
      </c>
      <c r="B32" s="32">
        <v>50</v>
      </c>
      <c r="C32" s="32">
        <v>-17847.88</v>
      </c>
      <c r="D32" s="32">
        <f t="shared" si="0"/>
        <v>17847.88</v>
      </c>
      <c r="E32" s="32">
        <v>-2005896.43</v>
      </c>
      <c r="F32" s="32">
        <f t="shared" si="1"/>
        <v>2005896.43</v>
      </c>
    </row>
    <row r="33" spans="1:6" x14ac:dyDescent="0.25">
      <c r="A33" s="35" t="s">
        <v>34</v>
      </c>
      <c r="B33" s="32">
        <v>100</v>
      </c>
      <c r="C33" s="32">
        <v>-16646.05</v>
      </c>
      <c r="D33" s="32">
        <f t="shared" si="0"/>
        <v>16646.05</v>
      </c>
      <c r="E33" s="32">
        <v>-1140810.47</v>
      </c>
      <c r="F33" s="32">
        <f t="shared" si="1"/>
        <v>1140810.47</v>
      </c>
    </row>
    <row r="34" spans="1:6" x14ac:dyDescent="0.25">
      <c r="A34" s="35" t="s">
        <v>34</v>
      </c>
      <c r="B34" s="32">
        <v>150</v>
      </c>
      <c r="C34" s="32">
        <v>-14787.15</v>
      </c>
      <c r="D34" s="32">
        <f t="shared" si="0"/>
        <v>14787.15</v>
      </c>
      <c r="E34" s="32">
        <v>-352242.82</v>
      </c>
      <c r="F34" s="32">
        <f t="shared" si="1"/>
        <v>352242.82</v>
      </c>
    </row>
    <row r="35" spans="1:6" x14ac:dyDescent="0.25">
      <c r="A35" s="35" t="s">
        <v>34</v>
      </c>
      <c r="B35" s="32">
        <v>200</v>
      </c>
      <c r="C35" s="32">
        <v>-12271.2</v>
      </c>
      <c r="D35" s="32">
        <f t="shared" si="0"/>
        <v>12271.2</v>
      </c>
      <c r="E35" s="32">
        <v>326953.57</v>
      </c>
      <c r="F35" s="32">
        <f t="shared" si="1"/>
        <v>326953.57</v>
      </c>
    </row>
    <row r="36" spans="1:6" x14ac:dyDescent="0.25">
      <c r="A36" s="35" t="s">
        <v>34</v>
      </c>
      <c r="B36" s="32">
        <v>250</v>
      </c>
      <c r="C36" s="32">
        <v>-9098.18</v>
      </c>
      <c r="D36" s="32">
        <f t="shared" si="0"/>
        <v>9098.18</v>
      </c>
      <c r="E36" s="32">
        <v>863925.79</v>
      </c>
      <c r="F36" s="32">
        <f t="shared" si="1"/>
        <v>863925.79</v>
      </c>
    </row>
    <row r="37" spans="1:6" x14ac:dyDescent="0.25">
      <c r="A37" s="35" t="s">
        <v>34</v>
      </c>
      <c r="B37" s="32">
        <v>300</v>
      </c>
      <c r="C37" s="32">
        <v>-5449.93</v>
      </c>
      <c r="D37" s="32">
        <f t="shared" si="0"/>
        <v>5449.93</v>
      </c>
      <c r="E37" s="32">
        <v>1228617.83</v>
      </c>
      <c r="F37" s="32">
        <f t="shared" si="1"/>
        <v>1228617.83</v>
      </c>
    </row>
    <row r="38" spans="1:6" x14ac:dyDescent="0.25">
      <c r="A38" s="35" t="s">
        <v>34</v>
      </c>
      <c r="B38" s="32">
        <v>350</v>
      </c>
      <c r="C38" s="32">
        <v>-1700.81</v>
      </c>
      <c r="D38" s="32">
        <f t="shared" si="0"/>
        <v>1700.81</v>
      </c>
      <c r="E38" s="32">
        <v>1407587.91</v>
      </c>
      <c r="F38" s="32">
        <f t="shared" si="1"/>
        <v>1407587.91</v>
      </c>
    </row>
    <row r="39" spans="1:6" x14ac:dyDescent="0.25">
      <c r="A39" s="35" t="s">
        <v>34</v>
      </c>
      <c r="B39" s="32">
        <v>400</v>
      </c>
      <c r="C39" s="32">
        <v>2096.66</v>
      </c>
      <c r="D39" s="32">
        <f t="shared" si="0"/>
        <v>2096.66</v>
      </c>
      <c r="E39" s="32">
        <v>1397893.28</v>
      </c>
      <c r="F39" s="32">
        <f t="shared" si="1"/>
        <v>1397893.28</v>
      </c>
    </row>
    <row r="40" spans="1:6" x14ac:dyDescent="0.25">
      <c r="A40" s="35" t="s">
        <v>34</v>
      </c>
      <c r="B40" s="32">
        <v>450</v>
      </c>
      <c r="C40" s="32">
        <v>5937.82</v>
      </c>
      <c r="D40" s="32">
        <f t="shared" si="0"/>
        <v>5937.82</v>
      </c>
      <c r="E40" s="32">
        <v>1197128.75</v>
      </c>
      <c r="F40" s="32">
        <f t="shared" si="1"/>
        <v>1197128.75</v>
      </c>
    </row>
    <row r="41" spans="1:6" x14ac:dyDescent="0.25">
      <c r="A41" s="35" t="s">
        <v>34</v>
      </c>
      <c r="B41" s="32">
        <v>500</v>
      </c>
      <c r="C41" s="32">
        <v>9591.9699999999993</v>
      </c>
      <c r="D41" s="32">
        <f t="shared" si="0"/>
        <v>9591.9699999999993</v>
      </c>
      <c r="E41" s="32">
        <v>807570.01</v>
      </c>
      <c r="F41" s="32">
        <f t="shared" si="1"/>
        <v>807570.01</v>
      </c>
    </row>
    <row r="42" spans="1:6" x14ac:dyDescent="0.25">
      <c r="A42" s="35" t="s">
        <v>34</v>
      </c>
      <c r="B42" s="32">
        <v>550</v>
      </c>
      <c r="C42" s="32">
        <v>12760.43</v>
      </c>
      <c r="D42" s="32">
        <f t="shared" si="0"/>
        <v>12760.43</v>
      </c>
      <c r="E42" s="32">
        <v>246026.46</v>
      </c>
      <c r="F42" s="32">
        <f t="shared" si="1"/>
        <v>246026.46</v>
      </c>
    </row>
    <row r="43" spans="1:6" x14ac:dyDescent="0.25">
      <c r="A43" s="35" t="s">
        <v>34</v>
      </c>
      <c r="B43" s="32">
        <v>600</v>
      </c>
      <c r="C43" s="32">
        <v>15272.84</v>
      </c>
      <c r="D43" s="32">
        <f t="shared" si="0"/>
        <v>15272.84</v>
      </c>
      <c r="E43" s="32">
        <v>-457538.92</v>
      </c>
      <c r="F43" s="32">
        <f t="shared" si="1"/>
        <v>457538.92</v>
      </c>
    </row>
    <row r="44" spans="1:6" x14ac:dyDescent="0.25">
      <c r="A44" s="35" t="s">
        <v>34</v>
      </c>
      <c r="B44" s="32">
        <v>650</v>
      </c>
      <c r="C44" s="32">
        <v>17129.21</v>
      </c>
      <c r="D44" s="32">
        <f t="shared" si="0"/>
        <v>17129.21</v>
      </c>
      <c r="E44" s="32">
        <v>-1270323.76</v>
      </c>
      <c r="F44" s="32">
        <f t="shared" si="1"/>
        <v>1270323.76</v>
      </c>
    </row>
    <row r="45" spans="1:6" x14ac:dyDescent="0.25">
      <c r="A45" s="35" t="s">
        <v>34</v>
      </c>
      <c r="B45" s="32">
        <v>700</v>
      </c>
      <c r="C45" s="32">
        <v>18329.53</v>
      </c>
      <c r="D45" s="32">
        <f t="shared" si="0"/>
        <v>18329.53</v>
      </c>
      <c r="E45" s="32">
        <v>-2159525.75</v>
      </c>
      <c r="F45" s="32">
        <f t="shared" si="1"/>
        <v>2159525.75</v>
      </c>
    </row>
    <row r="46" spans="1:6" x14ac:dyDescent="0.25">
      <c r="A46" s="35" t="s">
        <v>34</v>
      </c>
      <c r="B46" s="32">
        <v>750</v>
      </c>
      <c r="C46" s="32">
        <v>18873.8</v>
      </c>
      <c r="D46" s="32">
        <f t="shared" si="0"/>
        <v>18873.8</v>
      </c>
      <c r="E46" s="32">
        <v>-3092342.54</v>
      </c>
      <c r="F46" s="32">
        <f t="shared" si="1"/>
        <v>3092342.54</v>
      </c>
    </row>
    <row r="47" spans="1:6" x14ac:dyDescent="0.25">
      <c r="A47" s="35" t="s">
        <v>35</v>
      </c>
      <c r="B47" s="32">
        <v>0</v>
      </c>
      <c r="C47" s="32">
        <v>-20219.28</v>
      </c>
      <c r="D47" s="32">
        <f t="shared" si="0"/>
        <v>20219.28</v>
      </c>
      <c r="E47" s="32">
        <v>-3092342.54</v>
      </c>
      <c r="F47" s="32">
        <f t="shared" si="1"/>
        <v>3092342.54</v>
      </c>
    </row>
    <row r="48" spans="1:6" x14ac:dyDescent="0.25">
      <c r="A48" s="35" t="s">
        <v>35</v>
      </c>
      <c r="B48" s="32">
        <v>50</v>
      </c>
      <c r="C48" s="32">
        <v>-19750.099999999999</v>
      </c>
      <c r="D48" s="32">
        <f t="shared" si="0"/>
        <v>19750.099999999999</v>
      </c>
      <c r="E48" s="32">
        <v>-2091000.44</v>
      </c>
      <c r="F48" s="32">
        <f t="shared" si="1"/>
        <v>2091000.44</v>
      </c>
    </row>
    <row r="49" spans="1:6" x14ac:dyDescent="0.25">
      <c r="A49" s="35" t="s">
        <v>35</v>
      </c>
      <c r="B49" s="32">
        <v>100</v>
      </c>
      <c r="C49" s="32">
        <v>-18775.05</v>
      </c>
      <c r="D49" s="32">
        <f t="shared" si="0"/>
        <v>18775.05</v>
      </c>
      <c r="E49" s="32">
        <v>-1125764.1200000001</v>
      </c>
      <c r="F49" s="32">
        <f t="shared" si="1"/>
        <v>1125764.1200000001</v>
      </c>
    </row>
    <row r="50" spans="1:6" x14ac:dyDescent="0.25">
      <c r="A50" s="35" t="s">
        <v>35</v>
      </c>
      <c r="B50" s="32">
        <v>150</v>
      </c>
      <c r="C50" s="32">
        <v>-17294.13</v>
      </c>
      <c r="D50" s="32">
        <f t="shared" si="0"/>
        <v>17294.13</v>
      </c>
      <c r="E50" s="32">
        <v>-221926.9</v>
      </c>
      <c r="F50" s="32">
        <f t="shared" si="1"/>
        <v>221926.9</v>
      </c>
    </row>
    <row r="51" spans="1:6" x14ac:dyDescent="0.25">
      <c r="A51" s="35" t="s">
        <v>35</v>
      </c>
      <c r="B51" s="32">
        <v>200</v>
      </c>
      <c r="C51" s="32">
        <v>-15307.35</v>
      </c>
      <c r="D51" s="32">
        <f t="shared" si="0"/>
        <v>15307.35</v>
      </c>
      <c r="E51" s="32">
        <v>595217.92000000004</v>
      </c>
      <c r="F51" s="32">
        <f t="shared" si="1"/>
        <v>595217.92000000004</v>
      </c>
    </row>
    <row r="52" spans="1:6" x14ac:dyDescent="0.25">
      <c r="A52" s="35" t="s">
        <v>35</v>
      </c>
      <c r="B52" s="32">
        <v>250</v>
      </c>
      <c r="C52" s="32">
        <v>-12814.7</v>
      </c>
      <c r="D52" s="32">
        <f t="shared" si="0"/>
        <v>12814.7</v>
      </c>
      <c r="E52" s="32">
        <v>1300377</v>
      </c>
      <c r="F52" s="32">
        <f t="shared" si="1"/>
        <v>1300377</v>
      </c>
    </row>
    <row r="53" spans="1:6" x14ac:dyDescent="0.25">
      <c r="A53" s="35" t="s">
        <v>35</v>
      </c>
      <c r="B53" s="32">
        <v>300</v>
      </c>
      <c r="C53" s="32">
        <v>-8339.69</v>
      </c>
      <c r="D53" s="32">
        <f t="shared" si="0"/>
        <v>8339.69</v>
      </c>
      <c r="E53" s="32">
        <v>1831455.76</v>
      </c>
      <c r="F53" s="32">
        <f t="shared" si="1"/>
        <v>1831455.76</v>
      </c>
    </row>
    <row r="54" spans="1:6" x14ac:dyDescent="0.25">
      <c r="A54" s="35" t="s">
        <v>35</v>
      </c>
      <c r="B54" s="32">
        <v>350</v>
      </c>
      <c r="C54" s="32">
        <v>-3765.03</v>
      </c>
      <c r="D54" s="32">
        <f t="shared" si="0"/>
        <v>3765.03</v>
      </c>
      <c r="E54" s="32">
        <v>2134059.37</v>
      </c>
      <c r="F54" s="32">
        <f t="shared" si="1"/>
        <v>2134059.37</v>
      </c>
    </row>
    <row r="55" spans="1:6" x14ac:dyDescent="0.25">
      <c r="A55" s="35" t="s">
        <v>35</v>
      </c>
      <c r="B55" s="32">
        <v>400</v>
      </c>
      <c r="C55" s="32">
        <v>806.19</v>
      </c>
      <c r="D55" s="32">
        <f t="shared" si="0"/>
        <v>806.19</v>
      </c>
      <c r="E55" s="32">
        <v>2208015.88</v>
      </c>
      <c r="F55" s="32">
        <f t="shared" si="1"/>
        <v>2208015.88</v>
      </c>
    </row>
    <row r="56" spans="1:6" x14ac:dyDescent="0.25">
      <c r="A56" s="35" t="s">
        <v>35</v>
      </c>
      <c r="B56" s="32">
        <v>450</v>
      </c>
      <c r="C56" s="32">
        <v>5373.97</v>
      </c>
      <c r="D56" s="32">
        <f t="shared" si="0"/>
        <v>5373.97</v>
      </c>
      <c r="E56" s="32">
        <v>2053497.33</v>
      </c>
      <c r="F56" s="32">
        <f t="shared" si="1"/>
        <v>2053497.33</v>
      </c>
    </row>
    <row r="57" spans="1:6" x14ac:dyDescent="0.25">
      <c r="A57" s="35" t="s">
        <v>35</v>
      </c>
      <c r="B57" s="32">
        <v>500</v>
      </c>
      <c r="C57" s="32">
        <v>9872.67</v>
      </c>
      <c r="D57" s="32">
        <f t="shared" si="0"/>
        <v>9872.67</v>
      </c>
      <c r="E57" s="32">
        <v>1670741.37</v>
      </c>
      <c r="F57" s="32">
        <f t="shared" si="1"/>
        <v>1670741.37</v>
      </c>
    </row>
    <row r="58" spans="1:6" x14ac:dyDescent="0.25">
      <c r="A58" s="35" t="s">
        <v>35</v>
      </c>
      <c r="B58" s="32">
        <v>550</v>
      </c>
      <c r="C58" s="32">
        <v>12706.97</v>
      </c>
      <c r="D58" s="32">
        <f t="shared" si="0"/>
        <v>12706.97</v>
      </c>
      <c r="E58" s="32">
        <v>1105550.75</v>
      </c>
      <c r="F58" s="32">
        <f t="shared" si="1"/>
        <v>1105550.75</v>
      </c>
    </row>
    <row r="59" spans="1:6" x14ac:dyDescent="0.25">
      <c r="A59" s="35" t="s">
        <v>35</v>
      </c>
      <c r="B59" s="32">
        <v>600</v>
      </c>
      <c r="C59" s="32">
        <v>15373.4</v>
      </c>
      <c r="D59" s="32">
        <f t="shared" si="0"/>
        <v>15373.4</v>
      </c>
      <c r="E59" s="32">
        <v>402841.96</v>
      </c>
      <c r="F59" s="32">
        <f t="shared" si="1"/>
        <v>402841.96</v>
      </c>
    </row>
    <row r="60" spans="1:6" x14ac:dyDescent="0.25">
      <c r="A60" s="35" t="s">
        <v>35</v>
      </c>
      <c r="B60" s="32">
        <v>650</v>
      </c>
      <c r="C60" s="32">
        <v>17871.939999999999</v>
      </c>
      <c r="D60" s="32">
        <f t="shared" si="0"/>
        <v>17871.939999999999</v>
      </c>
      <c r="E60" s="32">
        <v>-428991.08</v>
      </c>
      <c r="F60" s="32">
        <f t="shared" si="1"/>
        <v>428991.08</v>
      </c>
    </row>
    <row r="61" spans="1:6" x14ac:dyDescent="0.25">
      <c r="A61" s="35" t="s">
        <v>35</v>
      </c>
      <c r="B61" s="32">
        <v>700</v>
      </c>
      <c r="C61" s="32">
        <v>20202.61</v>
      </c>
      <c r="D61" s="32">
        <f t="shared" si="0"/>
        <v>20202.61</v>
      </c>
      <c r="E61" s="32">
        <v>-1381554.44</v>
      </c>
      <c r="F61" s="32">
        <f t="shared" si="1"/>
        <v>1381554.44</v>
      </c>
    </row>
    <row r="62" spans="1:6" x14ac:dyDescent="0.25">
      <c r="A62" s="35" t="s">
        <v>35</v>
      </c>
      <c r="B62" s="32">
        <v>750</v>
      </c>
      <c r="C62" s="32">
        <v>22365.4</v>
      </c>
      <c r="D62" s="32">
        <f t="shared" si="0"/>
        <v>22365.4</v>
      </c>
      <c r="E62" s="32">
        <v>-2446454.19</v>
      </c>
      <c r="F62" s="32">
        <f t="shared" si="1"/>
        <v>2446454.19</v>
      </c>
    </row>
    <row r="63" spans="1:6" x14ac:dyDescent="0.25">
      <c r="A63" s="35" t="s">
        <v>36</v>
      </c>
      <c r="B63" s="32">
        <v>0</v>
      </c>
      <c r="C63" s="32">
        <v>-14560.05</v>
      </c>
      <c r="D63" s="32">
        <f t="shared" si="0"/>
        <v>14560.05</v>
      </c>
      <c r="E63" s="32">
        <v>-2446454.19</v>
      </c>
      <c r="F63" s="32">
        <f t="shared" si="1"/>
        <v>2446454.19</v>
      </c>
    </row>
    <row r="64" spans="1:6" x14ac:dyDescent="0.25">
      <c r="A64" s="35" t="s">
        <v>36</v>
      </c>
      <c r="B64" s="32">
        <v>48.555999999999997</v>
      </c>
      <c r="C64" s="32">
        <v>-13900.95</v>
      </c>
      <c r="D64" s="32">
        <f t="shared" si="0"/>
        <v>13900.95</v>
      </c>
      <c r="E64" s="32">
        <v>-1751849.93</v>
      </c>
      <c r="F64" s="32">
        <f t="shared" si="1"/>
        <v>1751849.93</v>
      </c>
    </row>
    <row r="65" spans="1:6" x14ac:dyDescent="0.25">
      <c r="A65" s="35" t="s">
        <v>36</v>
      </c>
      <c r="B65" s="32">
        <v>97.111000000000004</v>
      </c>
      <c r="C65" s="32">
        <v>-12343.67</v>
      </c>
      <c r="D65" s="32">
        <f t="shared" si="0"/>
        <v>12343.67</v>
      </c>
      <c r="E65" s="32">
        <v>-1111054.42</v>
      </c>
      <c r="F65" s="32">
        <f t="shared" si="1"/>
        <v>1111054.42</v>
      </c>
    </row>
    <row r="66" spans="1:6" x14ac:dyDescent="0.25">
      <c r="A66" s="35" t="s">
        <v>36</v>
      </c>
      <c r="B66" s="32">
        <v>145.667</v>
      </c>
      <c r="C66" s="32">
        <v>-9888.2000000000007</v>
      </c>
      <c r="D66" s="32">
        <f t="shared" si="0"/>
        <v>9888.2000000000007</v>
      </c>
      <c r="E66" s="32">
        <v>-567679.65</v>
      </c>
      <c r="F66" s="32">
        <f t="shared" si="1"/>
        <v>567679.65</v>
      </c>
    </row>
    <row r="67" spans="1:6" x14ac:dyDescent="0.25">
      <c r="A67" s="35" t="s">
        <v>36</v>
      </c>
      <c r="B67" s="32">
        <v>194.22200000000001</v>
      </c>
      <c r="C67" s="32">
        <v>-6790.74</v>
      </c>
      <c r="D67" s="32">
        <f t="shared" si="0"/>
        <v>6790.74</v>
      </c>
      <c r="E67" s="32">
        <v>-161475.72</v>
      </c>
      <c r="F67" s="32">
        <f t="shared" si="1"/>
        <v>161475.72</v>
      </c>
    </row>
    <row r="68" spans="1:6" x14ac:dyDescent="0.25">
      <c r="A68" s="35" t="s">
        <v>36</v>
      </c>
      <c r="B68" s="32">
        <v>242.77799999999999</v>
      </c>
      <c r="C68" s="32">
        <v>-3452.53</v>
      </c>
      <c r="D68" s="32">
        <f t="shared" si="0"/>
        <v>3452.53</v>
      </c>
      <c r="E68" s="32">
        <v>87315.47</v>
      </c>
      <c r="F68" s="32">
        <f t="shared" si="1"/>
        <v>87315.47</v>
      </c>
    </row>
    <row r="69" spans="1:6" x14ac:dyDescent="0.25">
      <c r="A69" s="35" t="s">
        <v>36</v>
      </c>
      <c r="B69" s="32">
        <v>291.33300000000003</v>
      </c>
      <c r="C69" s="32">
        <v>-338.8</v>
      </c>
      <c r="D69" s="32">
        <f t="shared" ref="D69:D80" si="2">ABS(C69)</f>
        <v>338.8</v>
      </c>
      <c r="E69" s="32">
        <v>178099.25</v>
      </c>
      <c r="F69" s="32">
        <f t="shared" ref="F69:F80" si="3">ABS(E69)</f>
        <v>178099.25</v>
      </c>
    </row>
    <row r="70" spans="1:6" x14ac:dyDescent="0.25">
      <c r="A70" s="35" t="s">
        <v>36</v>
      </c>
      <c r="B70" s="32">
        <v>339.88900000000001</v>
      </c>
      <c r="C70" s="32">
        <v>2463.1999999999998</v>
      </c>
      <c r="D70" s="32">
        <f t="shared" si="2"/>
        <v>2463.1999999999998</v>
      </c>
      <c r="E70" s="32">
        <v>125262.08</v>
      </c>
      <c r="F70" s="32">
        <f t="shared" si="3"/>
        <v>125262.08</v>
      </c>
    </row>
    <row r="71" spans="1:6" x14ac:dyDescent="0.25">
      <c r="A71" s="35" t="s">
        <v>36</v>
      </c>
      <c r="B71" s="32">
        <v>388.44400000000002</v>
      </c>
      <c r="C71" s="32">
        <v>4953.4799999999996</v>
      </c>
      <c r="D71" s="32">
        <f t="shared" si="2"/>
        <v>4953.4799999999996</v>
      </c>
      <c r="E71" s="32">
        <v>-56059.82</v>
      </c>
      <c r="F71" s="32">
        <f t="shared" si="3"/>
        <v>56059.82</v>
      </c>
    </row>
    <row r="72" spans="1:6" x14ac:dyDescent="0.25">
      <c r="A72" s="35" t="s">
        <v>36</v>
      </c>
      <c r="B72" s="32">
        <v>437</v>
      </c>
      <c r="C72" s="32">
        <v>7132.02</v>
      </c>
      <c r="D72" s="32">
        <f t="shared" si="2"/>
        <v>7132.02</v>
      </c>
      <c r="E72" s="32">
        <v>-350730.22</v>
      </c>
      <c r="F72" s="32">
        <f t="shared" si="3"/>
        <v>350730.22</v>
      </c>
    </row>
    <row r="73" spans="1:6" x14ac:dyDescent="0.25">
      <c r="A73" s="35" t="s">
        <v>37</v>
      </c>
      <c r="B73" s="32">
        <v>0</v>
      </c>
      <c r="C73" s="32">
        <v>-6811.32</v>
      </c>
      <c r="D73" s="32">
        <f t="shared" si="2"/>
        <v>6811.32</v>
      </c>
      <c r="E73" s="32">
        <v>-350730.22</v>
      </c>
      <c r="F73" s="32">
        <f t="shared" si="3"/>
        <v>350730.22</v>
      </c>
    </row>
    <row r="74" spans="1:6" x14ac:dyDescent="0.25">
      <c r="A74" s="35" t="s">
        <v>37</v>
      </c>
      <c r="B74" s="32">
        <v>49</v>
      </c>
      <c r="C74" s="32">
        <v>-6195.54</v>
      </c>
      <c r="D74" s="32">
        <f t="shared" si="2"/>
        <v>6195.54</v>
      </c>
      <c r="E74" s="32">
        <v>-28763.79</v>
      </c>
      <c r="F74" s="32">
        <f t="shared" si="3"/>
        <v>28763.79</v>
      </c>
    </row>
    <row r="75" spans="1:6" x14ac:dyDescent="0.25">
      <c r="A75" s="35" t="s">
        <v>37</v>
      </c>
      <c r="B75" s="32">
        <v>98</v>
      </c>
      <c r="C75" s="32">
        <v>-4772.05</v>
      </c>
      <c r="D75" s="32">
        <f t="shared" si="2"/>
        <v>4772.05</v>
      </c>
      <c r="E75" s="32">
        <v>243240.48</v>
      </c>
      <c r="F75" s="32">
        <f t="shared" si="3"/>
        <v>243240.48</v>
      </c>
    </row>
    <row r="76" spans="1:6" x14ac:dyDescent="0.25">
      <c r="A76" s="35" t="s">
        <v>37</v>
      </c>
      <c r="B76" s="32">
        <v>147</v>
      </c>
      <c r="C76" s="32">
        <v>-2540.85</v>
      </c>
      <c r="D76" s="32">
        <f t="shared" si="2"/>
        <v>2540.85</v>
      </c>
      <c r="E76" s="32">
        <v>425704.73</v>
      </c>
      <c r="F76" s="32">
        <f t="shared" si="3"/>
        <v>425704.73</v>
      </c>
    </row>
    <row r="77" spans="1:6" x14ac:dyDescent="0.25">
      <c r="A77" s="35" t="s">
        <v>37</v>
      </c>
      <c r="B77" s="32">
        <v>196</v>
      </c>
      <c r="C77" s="32">
        <v>369.52</v>
      </c>
      <c r="D77" s="32">
        <f t="shared" si="2"/>
        <v>369.52</v>
      </c>
      <c r="E77" s="32">
        <v>479878.86</v>
      </c>
      <c r="F77" s="32">
        <f t="shared" si="3"/>
        <v>479878.86</v>
      </c>
    </row>
    <row r="78" spans="1:6" x14ac:dyDescent="0.25">
      <c r="A78" s="35" t="s">
        <v>37</v>
      </c>
      <c r="B78" s="32">
        <v>245</v>
      </c>
      <c r="C78" s="32">
        <v>2729.01</v>
      </c>
      <c r="D78" s="32">
        <f t="shared" si="2"/>
        <v>2729.01</v>
      </c>
      <c r="E78" s="32">
        <v>400457.34</v>
      </c>
      <c r="F78" s="32">
        <f t="shared" si="3"/>
        <v>400457.34</v>
      </c>
    </row>
    <row r="79" spans="1:6" x14ac:dyDescent="0.25">
      <c r="A79" s="35" t="s">
        <v>37</v>
      </c>
      <c r="B79" s="32">
        <v>294</v>
      </c>
      <c r="C79" s="32">
        <v>4229.47</v>
      </c>
      <c r="D79" s="32">
        <f t="shared" si="2"/>
        <v>4229.47</v>
      </c>
      <c r="E79" s="32">
        <v>226466.96</v>
      </c>
      <c r="F79" s="32">
        <f t="shared" si="3"/>
        <v>226466.96</v>
      </c>
    </row>
    <row r="80" spans="1:6" x14ac:dyDescent="0.25">
      <c r="A80" s="35" t="s">
        <v>37</v>
      </c>
      <c r="B80" s="32">
        <v>343</v>
      </c>
      <c r="C80" s="32">
        <v>4870.91</v>
      </c>
      <c r="D80" s="32">
        <f t="shared" si="2"/>
        <v>4870.91</v>
      </c>
      <c r="E80" s="32">
        <v>-9.8879999999999999E-11</v>
      </c>
      <c r="F80" s="32">
        <f t="shared" si="3"/>
        <v>9.8879999999999999E-11</v>
      </c>
    </row>
  </sheetData>
  <mergeCells count="2">
    <mergeCell ref="E2:F2"/>
    <mergeCell ref="C2:D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Esfuerzos Viga Estática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2018-11-26T18:55:57Z</cp:lastPrinted>
  <dcterms:created xsi:type="dcterms:W3CDTF">2018-11-26T04:35:10Z</dcterms:created>
  <dcterms:modified xsi:type="dcterms:W3CDTF">2018-12-03T01:51:36Z</dcterms:modified>
</cp:coreProperties>
</file>