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9BA98BE6-435D-43DF-89C7-30BF9581554C}" xr6:coauthVersionLast="40" xr6:coauthVersionMax="40" xr10:uidLastSave="{00000000-0000-0000-0000-000000000000}"/>
  <bookViews>
    <workbookView xWindow="0" yWindow="0" windowWidth="22260" windowHeight="12645" tabRatio="697" activeTab="3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A7" i="4" l="1"/>
  <c r="R6" i="4"/>
  <c r="Q6" i="4"/>
  <c r="P6" i="4"/>
  <c r="O6" i="4"/>
  <c r="N6" i="4"/>
  <c r="M6" i="4"/>
  <c r="L6" i="4"/>
  <c r="K6" i="4"/>
  <c r="H6" i="4"/>
  <c r="I6" i="4"/>
  <c r="J6" i="4"/>
  <c r="G6" i="4"/>
  <c r="E8" i="1" l="1"/>
  <c r="E7" i="1" l="1"/>
  <c r="E17" i="1"/>
  <c r="C12" i="4"/>
  <c r="D12" i="4"/>
  <c r="E12" i="4"/>
  <c r="S12" i="4" s="1"/>
  <c r="F12" i="4"/>
  <c r="CI12" i="4"/>
  <c r="CM12" i="4"/>
  <c r="W12" i="4" l="1"/>
  <c r="V12" i="4"/>
  <c r="CI9" i="4"/>
  <c r="CM9" i="4"/>
  <c r="CI10" i="4"/>
  <c r="CM10" i="4"/>
  <c r="CI11" i="4"/>
  <c r="CM11" i="4"/>
  <c r="CI13" i="4"/>
  <c r="CM13" i="4"/>
  <c r="CI14" i="4"/>
  <c r="CM14" i="4"/>
  <c r="CI15" i="4"/>
  <c r="CM15" i="4"/>
  <c r="CI16" i="4"/>
  <c r="CM16" i="4"/>
  <c r="CI17" i="4"/>
  <c r="CM17" i="4"/>
  <c r="CI18" i="4"/>
  <c r="CM18" i="4"/>
  <c r="CI19" i="4"/>
  <c r="CM19" i="4"/>
  <c r="CI20" i="4"/>
  <c r="CM20" i="4"/>
  <c r="CI21" i="4"/>
  <c r="CM21" i="4"/>
  <c r="CI22" i="4"/>
  <c r="CM22" i="4"/>
  <c r="CI23" i="4"/>
  <c r="CM23" i="4"/>
  <c r="CI24" i="4"/>
  <c r="CM24" i="4"/>
  <c r="CI25" i="4"/>
  <c r="CM25" i="4"/>
  <c r="CI26" i="4"/>
  <c r="CM26" i="4"/>
  <c r="CI27" i="4"/>
  <c r="CM27" i="4"/>
  <c r="CI28" i="4"/>
  <c r="CM28" i="4"/>
  <c r="CI29" i="4"/>
  <c r="CM29" i="4"/>
  <c r="CI30" i="4"/>
  <c r="CM30" i="4"/>
  <c r="CI31" i="4"/>
  <c r="CM31" i="4"/>
  <c r="CI32" i="4"/>
  <c r="CM32" i="4"/>
  <c r="CI33" i="4"/>
  <c r="CM33" i="4"/>
  <c r="CI34" i="4"/>
  <c r="CM34" i="4"/>
  <c r="CI35" i="4"/>
  <c r="CM35" i="4"/>
  <c r="CI36" i="4"/>
  <c r="CM36" i="4"/>
  <c r="CI37" i="4"/>
  <c r="CM37" i="4"/>
  <c r="CI38" i="4"/>
  <c r="CM38" i="4"/>
  <c r="CI39" i="4"/>
  <c r="CM39" i="4"/>
  <c r="CI40" i="4"/>
  <c r="CM40" i="4"/>
  <c r="CI41" i="4"/>
  <c r="CM41" i="4"/>
  <c r="CI42" i="4"/>
  <c r="CM42" i="4"/>
  <c r="CI43" i="4"/>
  <c r="CM43" i="4"/>
  <c r="CI44" i="4"/>
  <c r="CM44" i="4"/>
  <c r="CI45" i="4"/>
  <c r="CM45" i="4"/>
  <c r="CM8" i="4"/>
  <c r="CI8" i="4"/>
  <c r="C45" i="4"/>
  <c r="D45" i="4"/>
  <c r="E45" i="4"/>
  <c r="F45" i="4"/>
  <c r="C37" i="4"/>
  <c r="D37" i="4"/>
  <c r="E37" i="4"/>
  <c r="S37" i="4" s="1"/>
  <c r="V37" i="4" s="1"/>
  <c r="F37" i="4"/>
  <c r="C38" i="4"/>
  <c r="D38" i="4"/>
  <c r="E38" i="4"/>
  <c r="F38" i="4"/>
  <c r="C39" i="4"/>
  <c r="D39" i="4"/>
  <c r="E39" i="4"/>
  <c r="F39" i="4"/>
  <c r="C40" i="4"/>
  <c r="D40" i="4"/>
  <c r="E40" i="4"/>
  <c r="S40" i="4" s="1"/>
  <c r="V40" i="4" s="1"/>
  <c r="F40" i="4"/>
  <c r="C41" i="4"/>
  <c r="D41" i="4"/>
  <c r="E41" i="4"/>
  <c r="F41" i="4"/>
  <c r="C42" i="4"/>
  <c r="D42" i="4"/>
  <c r="E42" i="4"/>
  <c r="S42" i="4" s="1"/>
  <c r="W42" i="4" s="1"/>
  <c r="F42" i="4"/>
  <c r="C43" i="4"/>
  <c r="D43" i="4"/>
  <c r="E43" i="4"/>
  <c r="F43" i="4"/>
  <c r="C44" i="4"/>
  <c r="D44" i="4"/>
  <c r="E44" i="4"/>
  <c r="S44" i="4" s="1"/>
  <c r="V44" i="4" s="1"/>
  <c r="F44" i="4"/>
  <c r="C27" i="4"/>
  <c r="D27" i="4"/>
  <c r="E27" i="4"/>
  <c r="S27" i="4" s="1"/>
  <c r="V27" i="4" s="1"/>
  <c r="F27" i="4"/>
  <c r="C28" i="4"/>
  <c r="D28" i="4"/>
  <c r="E28" i="4"/>
  <c r="F28" i="4"/>
  <c r="C29" i="4"/>
  <c r="D29" i="4"/>
  <c r="E29" i="4"/>
  <c r="F29" i="4"/>
  <c r="C30" i="4"/>
  <c r="D30" i="4"/>
  <c r="E30" i="4"/>
  <c r="F30" i="4"/>
  <c r="C31" i="4"/>
  <c r="D31" i="4"/>
  <c r="E31" i="4"/>
  <c r="S31" i="4" s="1"/>
  <c r="V31" i="4" s="1"/>
  <c r="F31" i="4"/>
  <c r="C32" i="4"/>
  <c r="D32" i="4"/>
  <c r="E32" i="4"/>
  <c r="F32" i="4"/>
  <c r="C33" i="4"/>
  <c r="D33" i="4"/>
  <c r="E33" i="4"/>
  <c r="F33" i="4"/>
  <c r="C34" i="4"/>
  <c r="D34" i="4"/>
  <c r="E34" i="4"/>
  <c r="F34" i="4"/>
  <c r="C35" i="4"/>
  <c r="D35" i="4"/>
  <c r="E35" i="4"/>
  <c r="S35" i="4" s="1"/>
  <c r="V35" i="4" s="1"/>
  <c r="F35" i="4"/>
  <c r="C36" i="4"/>
  <c r="D36" i="4"/>
  <c r="E36" i="4"/>
  <c r="F36" i="4"/>
  <c r="F26" i="4"/>
  <c r="E26" i="4"/>
  <c r="D26" i="4"/>
  <c r="C26" i="4"/>
  <c r="C20" i="4"/>
  <c r="D20" i="4"/>
  <c r="E20" i="4"/>
  <c r="S20" i="4" s="1"/>
  <c r="F20" i="4"/>
  <c r="C21" i="4"/>
  <c r="D21" i="4"/>
  <c r="E21" i="4"/>
  <c r="F21" i="4"/>
  <c r="C22" i="4"/>
  <c r="D22" i="4"/>
  <c r="E22" i="4"/>
  <c r="F22" i="4"/>
  <c r="C23" i="4"/>
  <c r="D23" i="4"/>
  <c r="E23" i="4"/>
  <c r="F23" i="4"/>
  <c r="C24" i="4"/>
  <c r="D24" i="4"/>
  <c r="E24" i="4"/>
  <c r="S24" i="4" s="1"/>
  <c r="V24" i="4" s="1"/>
  <c r="F24" i="4"/>
  <c r="C25" i="4"/>
  <c r="D25" i="4"/>
  <c r="E25" i="4"/>
  <c r="F25" i="4"/>
  <c r="F19" i="4"/>
  <c r="E19" i="4"/>
  <c r="D19" i="4"/>
  <c r="C19" i="4"/>
  <c r="F18" i="4"/>
  <c r="E18" i="4"/>
  <c r="S18" i="4" s="1"/>
  <c r="W18" i="4" s="1"/>
  <c r="D18" i="4"/>
  <c r="C18" i="4"/>
  <c r="F17" i="4"/>
  <c r="E17" i="4"/>
  <c r="D17" i="4"/>
  <c r="C17" i="4"/>
  <c r="F16" i="4"/>
  <c r="E16" i="4"/>
  <c r="D16" i="4"/>
  <c r="C16" i="4"/>
  <c r="F15" i="4"/>
  <c r="E15" i="4"/>
  <c r="D15" i="4"/>
  <c r="C15" i="4"/>
  <c r="F14" i="4"/>
  <c r="E14" i="4"/>
  <c r="D14" i="4"/>
  <c r="C14" i="4"/>
  <c r="F13" i="4"/>
  <c r="E13" i="4"/>
  <c r="S13" i="4" s="1"/>
  <c r="V13" i="4" s="1"/>
  <c r="D13" i="4"/>
  <c r="C13" i="4"/>
  <c r="F11" i="4"/>
  <c r="E11" i="4"/>
  <c r="S11" i="4" s="1"/>
  <c r="D11" i="4"/>
  <c r="C11" i="4"/>
  <c r="F10" i="4"/>
  <c r="E10" i="4"/>
  <c r="S10" i="4" s="1"/>
  <c r="D10" i="4"/>
  <c r="C10" i="4"/>
  <c r="F9" i="4"/>
  <c r="E9" i="4"/>
  <c r="D9" i="4"/>
  <c r="C9" i="4"/>
  <c r="F8" i="4"/>
  <c r="E8" i="4"/>
  <c r="S8" i="4" s="1"/>
  <c r="D8" i="4"/>
  <c r="C8" i="4"/>
  <c r="CM7" i="4"/>
  <c r="CI7" i="4"/>
  <c r="D7" i="4"/>
  <c r="E7" i="4"/>
  <c r="S7" i="4" s="1"/>
  <c r="F7" i="4"/>
  <c r="F6" i="4"/>
  <c r="C7" i="4"/>
  <c r="S26" i="4" l="1"/>
  <c r="W26" i="4" s="1"/>
  <c r="S41" i="4"/>
  <c r="V41" i="4" s="1"/>
  <c r="V42" i="4"/>
  <c r="W40" i="4"/>
  <c r="W27" i="4"/>
  <c r="S33" i="4"/>
  <c r="V33" i="4" s="1"/>
  <c r="S29" i="4"/>
  <c r="W29" i="4" s="1"/>
  <c r="S43" i="4"/>
  <c r="W43" i="4" s="1"/>
  <c r="S39" i="4"/>
  <c r="V39" i="4" s="1"/>
  <c r="S36" i="4"/>
  <c r="V36" i="4" s="1"/>
  <c r="S45" i="4"/>
  <c r="V45" i="4" s="1"/>
  <c r="W37" i="4"/>
  <c r="S34" i="4"/>
  <c r="W34" i="4" s="1"/>
  <c r="S32" i="4"/>
  <c r="W32" i="4" s="1"/>
  <c r="S30" i="4"/>
  <c r="W30" i="4" s="1"/>
  <c r="S28" i="4"/>
  <c r="V28" i="4" s="1"/>
  <c r="S38" i="4"/>
  <c r="V38" i="4" s="1"/>
  <c r="S22" i="4"/>
  <c r="V22" i="4" s="1"/>
  <c r="V8" i="4"/>
  <c r="W8" i="4"/>
  <c r="S15" i="4"/>
  <c r="W15" i="4" s="1"/>
  <c r="S17" i="4"/>
  <c r="V17" i="4" s="1"/>
  <c r="S19" i="4"/>
  <c r="W19" i="4" s="1"/>
  <c r="W13" i="4"/>
  <c r="S25" i="4"/>
  <c r="V25" i="4" s="1"/>
  <c r="S23" i="4"/>
  <c r="W23" i="4" s="1"/>
  <c r="S21" i="4"/>
  <c r="W21" i="4" s="1"/>
  <c r="S9" i="4"/>
  <c r="V9" i="4" s="1"/>
  <c r="S14" i="4"/>
  <c r="V14" i="4" s="1"/>
  <c r="S16" i="4"/>
  <c r="V16" i="4" s="1"/>
  <c r="W35" i="4"/>
  <c r="W24" i="4"/>
  <c r="V11" i="4"/>
  <c r="W11" i="4"/>
  <c r="V10" i="4"/>
  <c r="V20" i="4"/>
  <c r="V18" i="4"/>
  <c r="W33" i="4"/>
  <c r="W10" i="4"/>
  <c r="W31" i="4"/>
  <c r="W44" i="4"/>
  <c r="W7" i="4"/>
  <c r="V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6" i="1"/>
  <c r="E11" i="1"/>
  <c r="D4" i="1"/>
  <c r="V4" i="1" s="1"/>
  <c r="B5" i="1"/>
  <c r="D5" i="1" s="1"/>
  <c r="V5" i="1" s="1"/>
  <c r="N4" i="1" l="1"/>
  <c r="N7" i="4" s="1"/>
  <c r="O4" i="1"/>
  <c r="O7" i="4" s="1"/>
  <c r="R4" i="1"/>
  <c r="R7" i="4" s="1"/>
  <c r="P4" i="1"/>
  <c r="P7" i="4" s="1"/>
  <c r="Q4" i="1"/>
  <c r="Q7" i="4" s="1"/>
  <c r="R5" i="1"/>
  <c r="R8" i="4" s="1"/>
  <c r="Q5" i="1"/>
  <c r="Q8" i="4" s="1"/>
  <c r="O5" i="1"/>
  <c r="O8" i="4" s="1"/>
  <c r="CA8" i="4" s="1"/>
  <c r="P5" i="1"/>
  <c r="P8" i="4" s="1"/>
  <c r="W38" i="4"/>
  <c r="V34" i="4"/>
  <c r="V29" i="4"/>
  <c r="W39" i="4"/>
  <c r="W36" i="4"/>
  <c r="W17" i="4"/>
  <c r="W45" i="4"/>
  <c r="W28" i="4"/>
  <c r="V30" i="4"/>
  <c r="V26" i="4"/>
  <c r="V32" i="4"/>
  <c r="V43" i="4"/>
  <c r="W41" i="4"/>
  <c r="W14" i="4"/>
  <c r="V19" i="4"/>
  <c r="W16" i="4"/>
  <c r="W25" i="4"/>
  <c r="V15" i="4"/>
  <c r="W22" i="4"/>
  <c r="W9" i="4"/>
  <c r="V23" i="4"/>
  <c r="K4" i="1"/>
  <c r="K7" i="4" s="1"/>
  <c r="L4" i="1"/>
  <c r="L7" i="4" s="1"/>
  <c r="M4" i="1"/>
  <c r="M7" i="4" s="1"/>
  <c r="N5" i="1"/>
  <c r="N8" i="4" s="1"/>
  <c r="M5" i="1"/>
  <c r="M8" i="4" s="1"/>
  <c r="L5" i="1"/>
  <c r="L8" i="4" s="1"/>
  <c r="K5" i="1"/>
  <c r="K8" i="4" s="1"/>
  <c r="BZ8" i="4" s="1"/>
  <c r="V21" i="4"/>
  <c r="W20" i="4"/>
  <c r="V7" i="2"/>
  <c r="V4" i="2"/>
  <c r="J5" i="1"/>
  <c r="J8" i="4" s="1"/>
  <c r="H5" i="1"/>
  <c r="H8" i="4" s="1"/>
  <c r="I5" i="1"/>
  <c r="I8" i="4" s="1"/>
  <c r="BY8" i="4" s="1"/>
  <c r="G5" i="1"/>
  <c r="G8" i="4" s="1"/>
  <c r="BR8" i="4" s="1"/>
  <c r="J4" i="1"/>
  <c r="J7" i="4" s="1"/>
  <c r="I4" i="1"/>
  <c r="I7" i="4" s="1"/>
  <c r="BY7" i="4" s="1"/>
  <c r="H4" i="1"/>
  <c r="H7" i="4" s="1"/>
  <c r="G4" i="1"/>
  <c r="G7" i="4" s="1"/>
  <c r="B6" i="1"/>
  <c r="D5" i="2"/>
  <c r="V5" i="2" s="1"/>
  <c r="D6" i="2"/>
  <c r="V6" i="2" s="1"/>
  <c r="B8" i="2"/>
  <c r="D8" i="2" s="1"/>
  <c r="V8" i="2" s="1"/>
  <c r="BZ7" i="4" l="1"/>
  <c r="CD7" i="4" s="1"/>
  <c r="CD8" i="4"/>
  <c r="CC8" i="4"/>
  <c r="CC7" i="4"/>
  <c r="BT7" i="4"/>
  <c r="BM7" i="4"/>
  <c r="AP7" i="4"/>
  <c r="BM8" i="4"/>
  <c r="BO8" i="4" s="1"/>
  <c r="BT8" i="4"/>
  <c r="BV8" i="4" s="1"/>
  <c r="BR7" i="4"/>
  <c r="BS7" i="4"/>
  <c r="BK8" i="4"/>
  <c r="BS8" i="4"/>
  <c r="BW8" i="4" s="1"/>
  <c r="BD7" i="4"/>
  <c r="AF8" i="4"/>
  <c r="BK7" i="4"/>
  <c r="BL7" i="4"/>
  <c r="BD8" i="4"/>
  <c r="BL8" i="4"/>
  <c r="Z7" i="4"/>
  <c r="AX7" i="4"/>
  <c r="AG7" i="4"/>
  <c r="AQ7" i="4"/>
  <c r="BE7" i="4"/>
  <c r="Y7" i="4"/>
  <c r="Y8" i="4"/>
  <c r="AF7" i="4"/>
  <c r="AP8" i="4"/>
  <c r="Z8" i="4"/>
  <c r="AG8" i="4"/>
  <c r="AX8" i="4"/>
  <c r="BE8" i="4"/>
  <c r="AQ8" i="4"/>
  <c r="AY8" i="4"/>
  <c r="AR8" i="4"/>
  <c r="BF8" i="4"/>
  <c r="AR7" i="4"/>
  <c r="AY7" i="4"/>
  <c r="BF7" i="4"/>
  <c r="AA8" i="4"/>
  <c r="AH8" i="4"/>
  <c r="AA7" i="4"/>
  <c r="AH7" i="4"/>
  <c r="AW7" i="4"/>
  <c r="R5" i="2"/>
  <c r="R27" i="4" s="1"/>
  <c r="Q5" i="2"/>
  <c r="Q27" i="4" s="1"/>
  <c r="P5" i="2"/>
  <c r="P27" i="4" s="1"/>
  <c r="O5" i="2"/>
  <c r="O27" i="4" s="1"/>
  <c r="N5" i="2"/>
  <c r="N27" i="4" s="1"/>
  <c r="M5" i="2"/>
  <c r="L5" i="2"/>
  <c r="L27" i="4" s="1"/>
  <c r="K5" i="2"/>
  <c r="K27" i="4" s="1"/>
  <c r="H7" i="2"/>
  <c r="H29" i="4" s="1"/>
  <c r="R7" i="2"/>
  <c r="R29" i="4" s="1"/>
  <c r="Q7" i="2"/>
  <c r="Q29" i="4" s="1"/>
  <c r="O7" i="2"/>
  <c r="O29" i="4" s="1"/>
  <c r="CA29" i="4" s="1"/>
  <c r="P7" i="2"/>
  <c r="P29" i="4" s="1"/>
  <c r="N7" i="2"/>
  <c r="M7" i="2"/>
  <c r="M29" i="4" s="1"/>
  <c r="L7" i="2"/>
  <c r="L29" i="4" s="1"/>
  <c r="K7" i="2"/>
  <c r="K29" i="4" s="1"/>
  <c r="H4" i="2"/>
  <c r="H26" i="4" s="1"/>
  <c r="P4" i="2"/>
  <c r="P26" i="4" s="1"/>
  <c r="O4" i="2"/>
  <c r="O26" i="4" s="1"/>
  <c r="Q4" i="2"/>
  <c r="Q26" i="4" s="1"/>
  <c r="R4" i="2"/>
  <c r="R26" i="4" s="1"/>
  <c r="K4" i="2"/>
  <c r="M4" i="2"/>
  <c r="M26" i="4" s="1"/>
  <c r="L4" i="2"/>
  <c r="L26" i="4" s="1"/>
  <c r="N4" i="2"/>
  <c r="N26" i="4" s="1"/>
  <c r="Q8" i="2"/>
  <c r="Q30" i="4" s="1"/>
  <c r="P8" i="2"/>
  <c r="P30" i="4" s="1"/>
  <c r="O8" i="2"/>
  <c r="O30" i="4" s="1"/>
  <c r="R8" i="2"/>
  <c r="R30" i="4" s="1"/>
  <c r="K8" i="2"/>
  <c r="L8" i="2"/>
  <c r="L30" i="4" s="1"/>
  <c r="N8" i="2"/>
  <c r="N30" i="4" s="1"/>
  <c r="M8" i="2"/>
  <c r="M30" i="4" s="1"/>
  <c r="R6" i="2"/>
  <c r="R28" i="4" s="1"/>
  <c r="P6" i="2"/>
  <c r="P28" i="4" s="1"/>
  <c r="O6" i="2"/>
  <c r="O28" i="4" s="1"/>
  <c r="CA28" i="4" s="1"/>
  <c r="Q6" i="2"/>
  <c r="Q28" i="4" s="1"/>
  <c r="K6" i="2"/>
  <c r="N6" i="2"/>
  <c r="N28" i="4" s="1"/>
  <c r="M6" i="2"/>
  <c r="M28" i="4" s="1"/>
  <c r="L6" i="2"/>
  <c r="L28" i="4" s="1"/>
  <c r="AW8" i="4"/>
  <c r="I4" i="2"/>
  <c r="I26" i="4" s="1"/>
  <c r="J4" i="2"/>
  <c r="J26" i="4" s="1"/>
  <c r="BY26" i="4" s="1"/>
  <c r="J7" i="2"/>
  <c r="J29" i="4" s="1"/>
  <c r="G7" i="2"/>
  <c r="G29" i="4" s="1"/>
  <c r="AW29" i="4" s="1"/>
  <c r="I7" i="2"/>
  <c r="I29" i="4" s="1"/>
  <c r="K26" i="4"/>
  <c r="N29" i="4"/>
  <c r="G4" i="2"/>
  <c r="G26" i="4" s="1"/>
  <c r="K30" i="4"/>
  <c r="J8" i="2"/>
  <c r="J30" i="4" s="1"/>
  <c r="I8" i="2"/>
  <c r="I30" i="4" s="1"/>
  <c r="H8" i="2"/>
  <c r="H30" i="4" s="1"/>
  <c r="G8" i="2"/>
  <c r="G30" i="4" s="1"/>
  <c r="J6" i="2"/>
  <c r="J28" i="4" s="1"/>
  <c r="K28" i="4"/>
  <c r="I6" i="2"/>
  <c r="I28" i="4" s="1"/>
  <c r="H6" i="2"/>
  <c r="H28" i="4" s="1"/>
  <c r="G6" i="2"/>
  <c r="G28" i="4" s="1"/>
  <c r="M27" i="4"/>
  <c r="J5" i="2"/>
  <c r="J27" i="4" s="1"/>
  <c r="I5" i="2"/>
  <c r="I27" i="4" s="1"/>
  <c r="H5" i="2"/>
  <c r="H27" i="4" s="1"/>
  <c r="G5" i="2"/>
  <c r="G27" i="4" s="1"/>
  <c r="B7" i="1"/>
  <c r="D6" i="1"/>
  <c r="V6" i="1" s="1"/>
  <c r="B9" i="2"/>
  <c r="D9" i="2" s="1"/>
  <c r="V9" i="2" s="1"/>
  <c r="CC26" i="4" l="1"/>
  <c r="AB8" i="4"/>
  <c r="AE8" i="4" s="1"/>
  <c r="AM8" i="4" s="1"/>
  <c r="BR30" i="4"/>
  <c r="BZ27" i="4"/>
  <c r="BZ30" i="4"/>
  <c r="CA27" i="4"/>
  <c r="CA30" i="4"/>
  <c r="CA26" i="4"/>
  <c r="BR26" i="4"/>
  <c r="BY27" i="4"/>
  <c r="BZ28" i="4"/>
  <c r="BZ26" i="4"/>
  <c r="CD26" i="4" s="1"/>
  <c r="BZ29" i="4"/>
  <c r="BY30" i="4"/>
  <c r="BY29" i="4"/>
  <c r="BY28" i="4"/>
  <c r="BW7" i="4"/>
  <c r="BV7" i="4"/>
  <c r="BP8" i="4"/>
  <c r="BT28" i="4"/>
  <c r="BM28" i="4"/>
  <c r="BT30" i="4"/>
  <c r="BV30" i="4" s="1"/>
  <c r="BM30" i="4"/>
  <c r="BM26" i="4"/>
  <c r="BT26" i="4"/>
  <c r="BV26" i="4" s="1"/>
  <c r="BM29" i="4"/>
  <c r="BT29" i="4"/>
  <c r="BT27" i="4"/>
  <c r="BM27" i="4"/>
  <c r="BL26" i="4"/>
  <c r="BS26" i="4"/>
  <c r="AW30" i="4"/>
  <c r="AD8" i="4"/>
  <c r="BL29" i="4"/>
  <c r="BS29" i="4"/>
  <c r="BS27" i="4"/>
  <c r="BK26" i="4"/>
  <c r="BR28" i="4"/>
  <c r="BL30" i="4"/>
  <c r="BS30" i="4"/>
  <c r="BR27" i="4"/>
  <c r="BS28" i="4"/>
  <c r="BR29" i="4"/>
  <c r="AF26" i="4"/>
  <c r="BK27" i="4"/>
  <c r="BL28" i="4"/>
  <c r="AP26" i="4"/>
  <c r="BK29" i="4"/>
  <c r="BO7" i="4"/>
  <c r="BP7" i="4"/>
  <c r="Y26" i="4"/>
  <c r="BL27" i="4"/>
  <c r="AW26" i="4"/>
  <c r="BK28" i="4"/>
  <c r="BK30" i="4"/>
  <c r="BD26" i="4"/>
  <c r="AP27" i="4"/>
  <c r="BD27" i="4"/>
  <c r="AF27" i="4"/>
  <c r="Y27" i="4"/>
  <c r="AW27" i="4"/>
  <c r="AF30" i="4"/>
  <c r="BD29" i="4"/>
  <c r="Y30" i="4"/>
  <c r="AP29" i="4"/>
  <c r="Y28" i="4"/>
  <c r="AP28" i="4"/>
  <c r="AW28" i="4"/>
  <c r="BD28" i="4"/>
  <c r="AF28" i="4"/>
  <c r="Z28" i="4"/>
  <c r="AQ28" i="4"/>
  <c r="AX28" i="4"/>
  <c r="BE28" i="4"/>
  <c r="AG28" i="4"/>
  <c r="Z30" i="4"/>
  <c r="BE30" i="4"/>
  <c r="AG30" i="4"/>
  <c r="AX30" i="4"/>
  <c r="AQ30" i="4"/>
  <c r="Z27" i="4"/>
  <c r="AG27" i="4"/>
  <c r="BE27" i="4"/>
  <c r="AQ27" i="4"/>
  <c r="AX27" i="4"/>
  <c r="AP30" i="4"/>
  <c r="AF29" i="4"/>
  <c r="Z26" i="4"/>
  <c r="AX26" i="4"/>
  <c r="BE26" i="4"/>
  <c r="AQ26" i="4"/>
  <c r="AG26" i="4"/>
  <c r="Z29" i="4"/>
  <c r="AX29" i="4"/>
  <c r="BE29" i="4"/>
  <c r="AG29" i="4"/>
  <c r="AQ29" i="4"/>
  <c r="BD30" i="4"/>
  <c r="Y29" i="4"/>
  <c r="BI8" i="4"/>
  <c r="BH8" i="4"/>
  <c r="AY28" i="4"/>
  <c r="AR28" i="4"/>
  <c r="BF28" i="4"/>
  <c r="AY30" i="4"/>
  <c r="AR30" i="4"/>
  <c r="BF30" i="4"/>
  <c r="BI7" i="4"/>
  <c r="BH7" i="4"/>
  <c r="AR26" i="4"/>
  <c r="BF26" i="4"/>
  <c r="AY26" i="4"/>
  <c r="AR29" i="4"/>
  <c r="AY29" i="4"/>
  <c r="BF29" i="4"/>
  <c r="BF27" i="4"/>
  <c r="AR27" i="4"/>
  <c r="AY27" i="4"/>
  <c r="BB7" i="4"/>
  <c r="BA7" i="4"/>
  <c r="BB8" i="4"/>
  <c r="BA8" i="4"/>
  <c r="AC8" i="4"/>
  <c r="AU7" i="4"/>
  <c r="AT7" i="4"/>
  <c r="AU8" i="4"/>
  <c r="AT8" i="4"/>
  <c r="AC7" i="4"/>
  <c r="AD7" i="4"/>
  <c r="AA28" i="4"/>
  <c r="AH28" i="4"/>
  <c r="AA30" i="4"/>
  <c r="AH30" i="4"/>
  <c r="AA26" i="4"/>
  <c r="AH26" i="4"/>
  <c r="AA29" i="4"/>
  <c r="AH29" i="4"/>
  <c r="AA27" i="4"/>
  <c r="AH27" i="4"/>
  <c r="AK7" i="4"/>
  <c r="AJ7" i="4"/>
  <c r="AJ8" i="4"/>
  <c r="AK8" i="4"/>
  <c r="O6" i="1"/>
  <c r="O9" i="4" s="1"/>
  <c r="P6" i="1"/>
  <c r="P9" i="4" s="1"/>
  <c r="Q6" i="1"/>
  <c r="Q9" i="4" s="1"/>
  <c r="R6" i="1"/>
  <c r="R9" i="4" s="1"/>
  <c r="BU7" i="4"/>
  <c r="BX7" i="4" s="1"/>
  <c r="R9" i="2"/>
  <c r="R31" i="4" s="1"/>
  <c r="Q9" i="2"/>
  <c r="Q31" i="4" s="1"/>
  <c r="P9" i="2"/>
  <c r="P31" i="4" s="1"/>
  <c r="O9" i="2"/>
  <c r="O31" i="4" s="1"/>
  <c r="N9" i="2"/>
  <c r="M9" i="2"/>
  <c r="L9" i="2"/>
  <c r="K9" i="2"/>
  <c r="AI8" i="4"/>
  <c r="AL8" i="4" s="1"/>
  <c r="AN8" i="4" s="1"/>
  <c r="K6" i="1"/>
  <c r="K9" i="4" s="1"/>
  <c r="L6" i="1"/>
  <c r="L9" i="4" s="1"/>
  <c r="N6" i="1"/>
  <c r="N9" i="4" s="1"/>
  <c r="M6" i="1"/>
  <c r="M9" i="4" s="1"/>
  <c r="BN7" i="4"/>
  <c r="BQ7" i="4" s="1"/>
  <c r="BG8" i="4"/>
  <c r="BJ8" i="4" s="1"/>
  <c r="AS7" i="4"/>
  <c r="AV7" i="4" s="1"/>
  <c r="BN8" i="4"/>
  <c r="BQ8" i="4" s="1"/>
  <c r="AS8" i="4"/>
  <c r="AV8" i="4" s="1"/>
  <c r="AI7" i="4"/>
  <c r="AL7" i="4" s="1"/>
  <c r="AN7" i="4" s="1"/>
  <c r="CB8" i="4"/>
  <c r="CE8" i="4" s="1"/>
  <c r="AZ8" i="4"/>
  <c r="BC8" i="4" s="1"/>
  <c r="AZ7" i="4"/>
  <c r="BC7" i="4" s="1"/>
  <c r="AB7" i="4"/>
  <c r="AE7" i="4" s="1"/>
  <c r="AM7" i="4" s="1"/>
  <c r="BG7" i="4"/>
  <c r="BJ7" i="4" s="1"/>
  <c r="BU8" i="4"/>
  <c r="BX8" i="4" s="1"/>
  <c r="CB7" i="4"/>
  <c r="CE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BY31" i="4" s="1"/>
  <c r="J6" i="1"/>
  <c r="J9" i="4" s="1"/>
  <c r="I6" i="1"/>
  <c r="I9" i="4" s="1"/>
  <c r="H6" i="1"/>
  <c r="H9" i="4" s="1"/>
  <c r="G6" i="1"/>
  <c r="G9" i="4" s="1"/>
  <c r="BY9" i="4" s="1"/>
  <c r="B8" i="1"/>
  <c r="D7" i="1"/>
  <c r="V7" i="1" s="1"/>
  <c r="B10" i="2"/>
  <c r="D10" i="2" s="1"/>
  <c r="V10" i="2" s="1"/>
  <c r="CD29" i="4" l="1"/>
  <c r="CC29" i="4"/>
  <c r="CD27" i="4"/>
  <c r="CC27" i="4"/>
  <c r="CC31" i="4"/>
  <c r="CC30" i="4"/>
  <c r="CD30" i="4"/>
  <c r="CA31" i="4"/>
  <c r="CA9" i="4"/>
  <c r="CC9" i="4" s="1"/>
  <c r="BW30" i="4"/>
  <c r="CD28" i="4"/>
  <c r="CC28" i="4"/>
  <c r="BS31" i="4"/>
  <c r="BZ31" i="4"/>
  <c r="CD31" i="4" s="1"/>
  <c r="BW26" i="4"/>
  <c r="BZ9" i="4"/>
  <c r="CD9" i="4" s="1"/>
  <c r="BW29" i="4"/>
  <c r="BV29" i="4"/>
  <c r="BV27" i="4"/>
  <c r="BW27" i="4"/>
  <c r="BT31" i="4"/>
  <c r="BM31" i="4"/>
  <c r="BM9" i="4"/>
  <c r="BT9" i="4"/>
  <c r="BS9" i="4"/>
  <c r="BW28" i="4"/>
  <c r="BV28" i="4"/>
  <c r="BP26" i="4"/>
  <c r="BK9" i="4"/>
  <c r="BO9" i="4" s="1"/>
  <c r="BR9" i="4"/>
  <c r="BK31" i="4"/>
  <c r="BR31" i="4"/>
  <c r="BP29" i="4"/>
  <c r="BO29" i="4"/>
  <c r="BP30" i="4"/>
  <c r="BO30" i="4"/>
  <c r="BL31" i="4"/>
  <c r="BL9" i="4"/>
  <c r="BP28" i="4"/>
  <c r="BO28" i="4"/>
  <c r="BP27" i="4"/>
  <c r="BO27" i="4"/>
  <c r="Y9" i="4"/>
  <c r="AF9" i="4"/>
  <c r="AP9" i="4"/>
  <c r="BD9" i="4"/>
  <c r="Z31" i="4"/>
  <c r="BE31" i="4"/>
  <c r="AG31" i="4"/>
  <c r="AQ31" i="4"/>
  <c r="AX31" i="4"/>
  <c r="Z9" i="4"/>
  <c r="AQ9" i="4"/>
  <c r="AX9" i="4"/>
  <c r="BE9" i="4"/>
  <c r="AG9" i="4"/>
  <c r="AW31" i="4"/>
  <c r="AP31" i="4"/>
  <c r="BD31" i="4"/>
  <c r="AF31" i="4"/>
  <c r="Y31" i="4"/>
  <c r="BI27" i="4"/>
  <c r="BH27" i="4"/>
  <c r="AY9" i="4"/>
  <c r="AR9" i="4"/>
  <c r="BF9" i="4"/>
  <c r="BI26" i="4"/>
  <c r="BH26" i="4"/>
  <c r="BI30" i="4"/>
  <c r="BH30" i="4"/>
  <c r="AR31" i="4"/>
  <c r="AY31" i="4"/>
  <c r="BF31" i="4"/>
  <c r="BH28" i="4"/>
  <c r="BI28" i="4"/>
  <c r="BI29" i="4"/>
  <c r="BH29" i="4"/>
  <c r="BA27" i="4"/>
  <c r="BB27" i="4"/>
  <c r="BB29" i="4"/>
  <c r="BA29" i="4"/>
  <c r="BB30" i="4"/>
  <c r="BA30" i="4"/>
  <c r="BB28" i="4"/>
  <c r="BA28" i="4"/>
  <c r="BB26" i="4"/>
  <c r="BA26" i="4"/>
  <c r="AU28" i="4"/>
  <c r="AT28" i="4"/>
  <c r="AT29" i="4"/>
  <c r="AU29" i="4"/>
  <c r="AU26" i="4"/>
  <c r="AT26" i="4"/>
  <c r="AU30" i="4"/>
  <c r="AT30" i="4"/>
  <c r="AU27" i="4"/>
  <c r="AT27" i="4"/>
  <c r="AD28" i="4"/>
  <c r="AC28" i="4"/>
  <c r="AD29" i="4"/>
  <c r="AC29" i="4"/>
  <c r="AD30" i="4"/>
  <c r="AC30" i="4"/>
  <c r="AJ30" i="4"/>
  <c r="AK30" i="4"/>
  <c r="AJ28" i="4"/>
  <c r="AK28" i="4"/>
  <c r="AA31" i="4"/>
  <c r="AH31" i="4"/>
  <c r="AJ29" i="4"/>
  <c r="AK29" i="4"/>
  <c r="AA9" i="4"/>
  <c r="AH9" i="4"/>
  <c r="AD27" i="4"/>
  <c r="AC27" i="4"/>
  <c r="AJ26" i="4"/>
  <c r="AK26" i="4"/>
  <c r="AJ27" i="4"/>
  <c r="AK27" i="4"/>
  <c r="AD26" i="4"/>
  <c r="AC26" i="4"/>
  <c r="R7" i="1"/>
  <c r="R10" i="4" s="1"/>
  <c r="Q7" i="1"/>
  <c r="Q10" i="4" s="1"/>
  <c r="O7" i="1"/>
  <c r="O10" i="4" s="1"/>
  <c r="P7" i="1"/>
  <c r="P10" i="4" s="1"/>
  <c r="CB26" i="4"/>
  <c r="CE26" i="4" s="1"/>
  <c r="P10" i="2"/>
  <c r="P32" i="4" s="1"/>
  <c r="O10" i="2"/>
  <c r="O32" i="4" s="1"/>
  <c r="CA32" i="4" s="1"/>
  <c r="Q10" i="2"/>
  <c r="Q32" i="4" s="1"/>
  <c r="R10" i="2"/>
  <c r="R32" i="4" s="1"/>
  <c r="K10" i="2"/>
  <c r="N10" i="2"/>
  <c r="N32" i="4" s="1"/>
  <c r="M10" i="2"/>
  <c r="M32" i="4" s="1"/>
  <c r="L10" i="2"/>
  <c r="AB26" i="4"/>
  <c r="AE26" i="4" s="1"/>
  <c r="AM26" i="4" s="1"/>
  <c r="M7" i="1"/>
  <c r="L7" i="1"/>
  <c r="L10" i="4" s="1"/>
  <c r="K7" i="1"/>
  <c r="N7" i="1"/>
  <c r="AB27" i="4"/>
  <c r="AE27" i="4" s="1"/>
  <c r="AM27" i="4" s="1"/>
  <c r="AW9" i="4"/>
  <c r="BU26" i="4"/>
  <c r="BX26" i="4" s="1"/>
  <c r="AI29" i="4"/>
  <c r="AL29" i="4" s="1"/>
  <c r="AN29" i="4" s="1"/>
  <c r="CB27" i="4"/>
  <c r="CE27" i="4" s="1"/>
  <c r="AS29" i="4"/>
  <c r="AV29" i="4" s="1"/>
  <c r="CF8" i="4"/>
  <c r="CL8" i="4" s="1"/>
  <c r="CN8" i="4" s="1"/>
  <c r="CO8" i="4" s="1"/>
  <c r="AB29" i="4"/>
  <c r="AE29" i="4" s="1"/>
  <c r="AM29" i="4" s="1"/>
  <c r="CB29" i="4"/>
  <c r="CE29" i="4" s="1"/>
  <c r="BN30" i="4"/>
  <c r="BQ30" i="4" s="1"/>
  <c r="AB28" i="4"/>
  <c r="AE28" i="4" s="1"/>
  <c r="AM28" i="4" s="1"/>
  <c r="CF7" i="4"/>
  <c r="CL7" i="4" s="1"/>
  <c r="CN7" i="4" s="1"/>
  <c r="CO7" i="4" s="1"/>
  <c r="AS26" i="4"/>
  <c r="AV26" i="4" s="1"/>
  <c r="BN28" i="4"/>
  <c r="BQ28" i="4" s="1"/>
  <c r="CB30" i="4"/>
  <c r="CE30" i="4" s="1"/>
  <c r="AZ27" i="4"/>
  <c r="BC27" i="4" s="1"/>
  <c r="BU30" i="4"/>
  <c r="BX30" i="4" s="1"/>
  <c r="BG28" i="4"/>
  <c r="BJ28" i="4" s="1"/>
  <c r="BU27" i="4"/>
  <c r="BX27" i="4" s="1"/>
  <c r="AZ28" i="4"/>
  <c r="BC28" i="4" s="1"/>
  <c r="AZ30" i="4"/>
  <c r="BC30" i="4" s="1"/>
  <c r="BN27" i="4"/>
  <c r="BQ27" i="4" s="1"/>
  <c r="AS28" i="4"/>
  <c r="AV28" i="4" s="1"/>
  <c r="AS30" i="4"/>
  <c r="AV30" i="4" s="1"/>
  <c r="BN29" i="4"/>
  <c r="BQ29" i="4" s="1"/>
  <c r="AI30" i="4"/>
  <c r="AL30" i="4" s="1"/>
  <c r="AN30" i="4" s="1"/>
  <c r="AI27" i="4"/>
  <c r="AL27" i="4" s="1"/>
  <c r="AN27" i="4" s="1"/>
  <c r="BG29" i="4"/>
  <c r="BJ29" i="4" s="1"/>
  <c r="BN26" i="4"/>
  <c r="BQ26" i="4" s="1"/>
  <c r="AS27" i="4"/>
  <c r="AV27" i="4" s="1"/>
  <c r="AI26" i="4"/>
  <c r="AL26" i="4" s="1"/>
  <c r="AN26" i="4" s="1"/>
  <c r="CB28" i="4"/>
  <c r="CE28" i="4" s="1"/>
  <c r="BG30" i="4"/>
  <c r="BJ30" i="4" s="1"/>
  <c r="BG27" i="4"/>
  <c r="BJ27" i="4" s="1"/>
  <c r="AZ26" i="4"/>
  <c r="BC26" i="4" s="1"/>
  <c r="BU29" i="4"/>
  <c r="BX29" i="4" s="1"/>
  <c r="AI28" i="4"/>
  <c r="AL28" i="4" s="1"/>
  <c r="AN28" i="4" s="1"/>
  <c r="BU28" i="4"/>
  <c r="BX28" i="4" s="1"/>
  <c r="AB30" i="4"/>
  <c r="AE30" i="4" s="1"/>
  <c r="AM30" i="4" s="1"/>
  <c r="BG26" i="4"/>
  <c r="BJ26" i="4" s="1"/>
  <c r="AZ29" i="4"/>
  <c r="BC29" i="4" s="1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K10" i="4"/>
  <c r="B9" i="1"/>
  <c r="D8" i="1"/>
  <c r="V8" i="1" s="1"/>
  <c r="B11" i="2"/>
  <c r="D11" i="2" s="1"/>
  <c r="V11" i="2" s="1"/>
  <c r="CA10" i="4" l="1"/>
  <c r="BZ10" i="4"/>
  <c r="BY32" i="4"/>
  <c r="BR10" i="4"/>
  <c r="BY10" i="4"/>
  <c r="BS32" i="4"/>
  <c r="BZ32" i="4"/>
  <c r="BP9" i="4"/>
  <c r="BM32" i="4"/>
  <c r="BT32" i="4"/>
  <c r="BV31" i="4"/>
  <c r="BW31" i="4"/>
  <c r="BW9" i="4"/>
  <c r="BV9" i="4"/>
  <c r="BM10" i="4"/>
  <c r="BT10" i="4"/>
  <c r="BV10" i="4" s="1"/>
  <c r="BK32" i="4"/>
  <c r="BR32" i="4"/>
  <c r="BP31" i="4"/>
  <c r="BO26" i="4"/>
  <c r="BL10" i="4"/>
  <c r="BS10" i="4"/>
  <c r="BK10" i="4"/>
  <c r="BL32" i="4"/>
  <c r="Z10" i="4"/>
  <c r="AX10" i="4"/>
  <c r="BE10" i="4"/>
  <c r="AQ10" i="4"/>
  <c r="AG10" i="4"/>
  <c r="Z32" i="4"/>
  <c r="AG32" i="4"/>
  <c r="BE32" i="4"/>
  <c r="AX32" i="4"/>
  <c r="AQ32" i="4"/>
  <c r="AP32" i="4"/>
  <c r="BD32" i="4"/>
  <c r="AF32" i="4"/>
  <c r="Y32" i="4"/>
  <c r="AW32" i="4"/>
  <c r="Y10" i="4"/>
  <c r="AP10" i="4"/>
  <c r="AF10" i="4"/>
  <c r="BD10" i="4"/>
  <c r="BI31" i="4"/>
  <c r="BH31" i="4"/>
  <c r="AR10" i="4"/>
  <c r="BF10" i="4"/>
  <c r="AY10" i="4"/>
  <c r="BI9" i="4"/>
  <c r="BH9" i="4"/>
  <c r="AY32" i="4"/>
  <c r="AR32" i="4"/>
  <c r="BF32" i="4"/>
  <c r="BA31" i="4"/>
  <c r="BB31" i="4"/>
  <c r="BB9" i="4"/>
  <c r="BA9" i="4"/>
  <c r="AU31" i="4"/>
  <c r="AT31" i="4"/>
  <c r="AT9" i="4"/>
  <c r="AU9" i="4"/>
  <c r="AA32" i="4"/>
  <c r="AH32" i="4"/>
  <c r="AJ9" i="4"/>
  <c r="AK9" i="4"/>
  <c r="AD31" i="4"/>
  <c r="AC31" i="4"/>
  <c r="AA10" i="4"/>
  <c r="AH10" i="4"/>
  <c r="AJ31" i="4"/>
  <c r="AK31" i="4"/>
  <c r="AC9" i="4"/>
  <c r="AD9" i="4"/>
  <c r="O8" i="1"/>
  <c r="O11" i="4" s="1"/>
  <c r="P8" i="1"/>
  <c r="P11" i="4" s="1"/>
  <c r="Q8" i="1"/>
  <c r="Q11" i="4" s="1"/>
  <c r="R8" i="1"/>
  <c r="R11" i="4" s="1"/>
  <c r="R11" i="2"/>
  <c r="R33" i="4" s="1"/>
  <c r="Q11" i="2"/>
  <c r="Q33" i="4" s="1"/>
  <c r="P11" i="2"/>
  <c r="P33" i="4" s="1"/>
  <c r="O11" i="2"/>
  <c r="O33" i="4" s="1"/>
  <c r="N11" i="2"/>
  <c r="M11" i="2"/>
  <c r="M33" i="4" s="1"/>
  <c r="L11" i="2"/>
  <c r="K11" i="2"/>
  <c r="K33" i="4" s="1"/>
  <c r="K8" i="1"/>
  <c r="K11" i="4" s="1"/>
  <c r="N8" i="1"/>
  <c r="N11" i="4" s="1"/>
  <c r="M8" i="1"/>
  <c r="L8" i="1"/>
  <c r="AW10" i="4"/>
  <c r="CH8" i="4"/>
  <c r="CJ8" i="4" s="1"/>
  <c r="CK8" i="4" s="1"/>
  <c r="CG8" i="4"/>
  <c r="BG9" i="4"/>
  <c r="BJ9" i="4" s="1"/>
  <c r="AB9" i="4"/>
  <c r="AE9" i="4" s="1"/>
  <c r="AM9" i="4" s="1"/>
  <c r="CG7" i="4"/>
  <c r="CB9" i="4"/>
  <c r="CE9" i="4" s="1"/>
  <c r="AS31" i="4"/>
  <c r="AV31" i="4" s="1"/>
  <c r="BN31" i="4"/>
  <c r="BQ31" i="4" s="1"/>
  <c r="CH7" i="4"/>
  <c r="CJ7" i="4" s="1"/>
  <c r="CK7" i="4" s="1"/>
  <c r="CF29" i="4"/>
  <c r="CL29" i="4" s="1"/>
  <c r="CN29" i="4" s="1"/>
  <c r="CO29" i="4" s="1"/>
  <c r="AI9" i="4"/>
  <c r="AL9" i="4" s="1"/>
  <c r="AN9" i="4" s="1"/>
  <c r="CB31" i="4"/>
  <c r="CE31" i="4" s="1"/>
  <c r="AS9" i="4"/>
  <c r="AV9" i="4" s="1"/>
  <c r="CF26" i="4"/>
  <c r="CH26" i="4" s="1"/>
  <c r="CJ26" i="4" s="1"/>
  <c r="CK26" i="4" s="1"/>
  <c r="BG31" i="4"/>
  <c r="BJ31" i="4" s="1"/>
  <c r="AZ9" i="4"/>
  <c r="BC9" i="4" s="1"/>
  <c r="AI31" i="4"/>
  <c r="AL31" i="4" s="1"/>
  <c r="AN31" i="4" s="1"/>
  <c r="AB31" i="4"/>
  <c r="AE31" i="4" s="1"/>
  <c r="AM31" i="4" s="1"/>
  <c r="AZ31" i="4"/>
  <c r="BC31" i="4" s="1"/>
  <c r="BU9" i="4"/>
  <c r="BX9" i="4" s="1"/>
  <c r="CF30" i="4"/>
  <c r="CF28" i="4"/>
  <c r="BN9" i="4"/>
  <c r="BQ9" i="4" s="1"/>
  <c r="BU31" i="4"/>
  <c r="BX31" i="4" s="1"/>
  <c r="CF27" i="4"/>
  <c r="J8" i="1"/>
  <c r="J11" i="4" s="1"/>
  <c r="I8" i="1"/>
  <c r="I11" i="4" s="1"/>
  <c r="H8" i="1"/>
  <c r="H11" i="4" s="1"/>
  <c r="G8" i="1"/>
  <c r="G11" i="4" s="1"/>
  <c r="M11" i="4"/>
  <c r="L11" i="4"/>
  <c r="N33" i="4"/>
  <c r="L33" i="4"/>
  <c r="J11" i="2"/>
  <c r="J33" i="4" s="1"/>
  <c r="I11" i="2"/>
  <c r="I33" i="4" s="1"/>
  <c r="H11" i="2"/>
  <c r="H33" i="4" s="1"/>
  <c r="G11" i="2"/>
  <c r="G33" i="4" s="1"/>
  <c r="B10" i="1"/>
  <c r="D9" i="1"/>
  <c r="V9" i="1" s="1"/>
  <c r="B12" i="2"/>
  <c r="D12" i="2" s="1"/>
  <c r="V12" i="2" s="1"/>
  <c r="BY11" i="4" l="1"/>
  <c r="CC10" i="4"/>
  <c r="CD10" i="4"/>
  <c r="CD32" i="4"/>
  <c r="CC32" i="4"/>
  <c r="CA11" i="4"/>
  <c r="CA33" i="4"/>
  <c r="BZ11" i="4"/>
  <c r="BW10" i="4"/>
  <c r="BY33" i="4"/>
  <c r="BZ33" i="4"/>
  <c r="BT11" i="4"/>
  <c r="BM11" i="4"/>
  <c r="BW32" i="4"/>
  <c r="BV32" i="4"/>
  <c r="BT33" i="4"/>
  <c r="BM33" i="4"/>
  <c r="BO31" i="4"/>
  <c r="BK33" i="4"/>
  <c r="BR33" i="4"/>
  <c r="BS11" i="4"/>
  <c r="BP32" i="4"/>
  <c r="BS33" i="4"/>
  <c r="BK11" i="4"/>
  <c r="BR11" i="4"/>
  <c r="AD10" i="4"/>
  <c r="BL11" i="4"/>
  <c r="BP10" i="4"/>
  <c r="BO10" i="4"/>
  <c r="BL33" i="4"/>
  <c r="Z11" i="4"/>
  <c r="AG11" i="4"/>
  <c r="BE11" i="4"/>
  <c r="AQ11" i="4"/>
  <c r="AX11" i="4"/>
  <c r="Z33" i="4"/>
  <c r="AQ33" i="4"/>
  <c r="AX33" i="4"/>
  <c r="BE33" i="4"/>
  <c r="AG33" i="4"/>
  <c r="BD11" i="4"/>
  <c r="AP11" i="4"/>
  <c r="AF11" i="4"/>
  <c r="Y11" i="4"/>
  <c r="AW33" i="4"/>
  <c r="AF33" i="4"/>
  <c r="Y33" i="4"/>
  <c r="AP33" i="4"/>
  <c r="BD33" i="4"/>
  <c r="BH32" i="4"/>
  <c r="BI32" i="4"/>
  <c r="BF11" i="4"/>
  <c r="AR11" i="4"/>
  <c r="AY11" i="4"/>
  <c r="AY33" i="4"/>
  <c r="AR33" i="4"/>
  <c r="BF33" i="4"/>
  <c r="BI10" i="4"/>
  <c r="BH10" i="4"/>
  <c r="BB10" i="4"/>
  <c r="BA10" i="4"/>
  <c r="BB32" i="4"/>
  <c r="BA32" i="4"/>
  <c r="AU10" i="4"/>
  <c r="AT10" i="4"/>
  <c r="AU32" i="4"/>
  <c r="AT32" i="4"/>
  <c r="AJ10" i="4"/>
  <c r="AK10" i="4"/>
  <c r="AA33" i="4"/>
  <c r="AH33" i="4"/>
  <c r="AD32" i="4"/>
  <c r="AC32" i="4"/>
  <c r="AA11" i="4"/>
  <c r="AH11" i="4"/>
  <c r="AC10" i="4"/>
  <c r="AJ32" i="4"/>
  <c r="AK32" i="4"/>
  <c r="R9" i="1"/>
  <c r="R12" i="4" s="1"/>
  <c r="Q9" i="1"/>
  <c r="Q12" i="4" s="1"/>
  <c r="O9" i="1"/>
  <c r="O12" i="4" s="1"/>
  <c r="P9" i="1"/>
  <c r="P12" i="4" s="1"/>
  <c r="R12" i="2"/>
  <c r="R34" i="4" s="1"/>
  <c r="P12" i="2"/>
  <c r="P34" i="4" s="1"/>
  <c r="O12" i="2"/>
  <c r="O34" i="4" s="1"/>
  <c r="Q12" i="2"/>
  <c r="Q34" i="4" s="1"/>
  <c r="K12" i="2"/>
  <c r="K34" i="4" s="1"/>
  <c r="N12" i="2"/>
  <c r="N34" i="4" s="1"/>
  <c r="M12" i="2"/>
  <c r="L12" i="2"/>
  <c r="L34" i="4" s="1"/>
  <c r="N9" i="1"/>
  <c r="N12" i="4" s="1"/>
  <c r="M9" i="1"/>
  <c r="M12" i="4" s="1"/>
  <c r="L9" i="1"/>
  <c r="L12" i="4" s="1"/>
  <c r="K9" i="1"/>
  <c r="K12" i="4" s="1"/>
  <c r="AW11" i="4"/>
  <c r="CG29" i="4"/>
  <c r="BU10" i="4"/>
  <c r="BX10" i="4" s="1"/>
  <c r="BN32" i="4"/>
  <c r="BQ32" i="4" s="1"/>
  <c r="AS32" i="4"/>
  <c r="AV32" i="4" s="1"/>
  <c r="AI32" i="4"/>
  <c r="AL32" i="4" s="1"/>
  <c r="AN32" i="4" s="1"/>
  <c r="AZ32" i="4"/>
  <c r="BC32" i="4" s="1"/>
  <c r="CH29" i="4"/>
  <c r="CJ29" i="4" s="1"/>
  <c r="CK29" i="4" s="1"/>
  <c r="CF31" i="4"/>
  <c r="CH31" i="4" s="1"/>
  <c r="CJ31" i="4" s="1"/>
  <c r="CK31" i="4" s="1"/>
  <c r="CL26" i="4"/>
  <c r="CN26" i="4" s="1"/>
  <c r="CO26" i="4" s="1"/>
  <c r="CG26" i="4"/>
  <c r="CF9" i="4"/>
  <c r="CG9" i="4" s="1"/>
  <c r="BU32" i="4"/>
  <c r="BX32" i="4" s="1"/>
  <c r="BN10" i="4"/>
  <c r="BQ10" i="4" s="1"/>
  <c r="AZ10" i="4"/>
  <c r="BC10" i="4" s="1"/>
  <c r="CB10" i="4"/>
  <c r="CE10" i="4" s="1"/>
  <c r="AB10" i="4"/>
  <c r="AE10" i="4" s="1"/>
  <c r="AM10" i="4" s="1"/>
  <c r="BG10" i="4"/>
  <c r="BJ10" i="4" s="1"/>
  <c r="CG28" i="4"/>
  <c r="CL28" i="4"/>
  <c r="CN28" i="4" s="1"/>
  <c r="CO28" i="4" s="1"/>
  <c r="CH28" i="4"/>
  <c r="CJ28" i="4" s="1"/>
  <c r="CK28" i="4" s="1"/>
  <c r="CL30" i="4"/>
  <c r="CN30" i="4" s="1"/>
  <c r="CO30" i="4" s="1"/>
  <c r="CH30" i="4"/>
  <c r="CJ30" i="4" s="1"/>
  <c r="CK30" i="4" s="1"/>
  <c r="CG30" i="4"/>
  <c r="BG32" i="4"/>
  <c r="BJ32" i="4" s="1"/>
  <c r="AB32" i="4"/>
  <c r="AE32" i="4" s="1"/>
  <c r="AM32" i="4" s="1"/>
  <c r="AI10" i="4"/>
  <c r="AL10" i="4" s="1"/>
  <c r="AS10" i="4"/>
  <c r="AV10" i="4" s="1"/>
  <c r="CB32" i="4"/>
  <c r="CE32" i="4" s="1"/>
  <c r="CG27" i="4"/>
  <c r="CH27" i="4"/>
  <c r="CJ27" i="4" s="1"/>
  <c r="CK27" i="4" s="1"/>
  <c r="CL27" i="4"/>
  <c r="CN27" i="4" s="1"/>
  <c r="CO27" i="4" s="1"/>
  <c r="M34" i="4"/>
  <c r="J12" i="2"/>
  <c r="J34" i="4" s="1"/>
  <c r="I12" i="2"/>
  <c r="I34" i="4" s="1"/>
  <c r="H12" i="2"/>
  <c r="H34" i="4" s="1"/>
  <c r="G12" i="2"/>
  <c r="G34" i="4" s="1"/>
  <c r="J9" i="1"/>
  <c r="J12" i="4" s="1"/>
  <c r="I9" i="1"/>
  <c r="I12" i="4" s="1"/>
  <c r="H9" i="1"/>
  <c r="H12" i="4" s="1"/>
  <c r="G9" i="1"/>
  <c r="G12" i="4" s="1"/>
  <c r="B11" i="1"/>
  <c r="D10" i="1"/>
  <c r="V10" i="1" s="1"/>
  <c r="B13" i="2"/>
  <c r="D13" i="2" s="1"/>
  <c r="V13" i="2" s="1"/>
  <c r="BY12" i="4" l="1"/>
  <c r="CA34" i="4"/>
  <c r="CD33" i="4"/>
  <c r="CC33" i="4"/>
  <c r="CA12" i="4"/>
  <c r="CD11" i="4"/>
  <c r="CC11" i="4"/>
  <c r="BS34" i="4"/>
  <c r="BZ34" i="4"/>
  <c r="BZ12" i="4"/>
  <c r="BP11" i="4"/>
  <c r="BY34" i="4"/>
  <c r="BT12" i="4"/>
  <c r="BM12" i="4"/>
  <c r="BV11" i="4"/>
  <c r="BW11" i="4"/>
  <c r="BO11" i="4"/>
  <c r="BM34" i="4"/>
  <c r="BT34" i="4"/>
  <c r="BW33" i="4"/>
  <c r="BV33" i="4"/>
  <c r="BO32" i="4"/>
  <c r="BK12" i="4"/>
  <c r="BR12" i="4"/>
  <c r="BP33" i="4"/>
  <c r="BK34" i="4"/>
  <c r="BR34" i="4"/>
  <c r="BL12" i="4"/>
  <c r="BS12" i="4"/>
  <c r="BL34" i="4"/>
  <c r="AP12" i="4"/>
  <c r="BD12" i="4"/>
  <c r="AF12" i="4"/>
  <c r="Y12" i="4"/>
  <c r="Z12" i="4"/>
  <c r="AQ12" i="4"/>
  <c r="AG12" i="4"/>
  <c r="BE12" i="4"/>
  <c r="AX12" i="4"/>
  <c r="Y34" i="4"/>
  <c r="AW34" i="4"/>
  <c r="AF34" i="4"/>
  <c r="BD34" i="4"/>
  <c r="AP34" i="4"/>
  <c r="Z34" i="4"/>
  <c r="AX34" i="4"/>
  <c r="BE34" i="4"/>
  <c r="AG34" i="4"/>
  <c r="AQ34" i="4"/>
  <c r="AR34" i="4"/>
  <c r="BF34" i="4"/>
  <c r="AY34" i="4"/>
  <c r="BI33" i="4"/>
  <c r="BH33" i="4"/>
  <c r="BI11" i="4"/>
  <c r="BH11" i="4"/>
  <c r="AY12" i="4"/>
  <c r="AR12" i="4"/>
  <c r="BF12" i="4"/>
  <c r="BA11" i="4"/>
  <c r="BB11" i="4"/>
  <c r="BB33" i="4"/>
  <c r="BA33" i="4"/>
  <c r="AU11" i="4"/>
  <c r="AT11" i="4"/>
  <c r="AT33" i="4"/>
  <c r="AU33" i="4"/>
  <c r="AJ11" i="4"/>
  <c r="AK11" i="4"/>
  <c r="AA12" i="4"/>
  <c r="AH12" i="4"/>
  <c r="AD11" i="4"/>
  <c r="AC11" i="4"/>
  <c r="AC33" i="4"/>
  <c r="AD33" i="4"/>
  <c r="AA34" i="4"/>
  <c r="AH34" i="4"/>
  <c r="AJ33" i="4"/>
  <c r="AK33" i="4"/>
  <c r="O10" i="1"/>
  <c r="O13" i="4" s="1"/>
  <c r="CA13" i="4" s="1"/>
  <c r="P10" i="1"/>
  <c r="P13" i="4" s="1"/>
  <c r="Q10" i="1"/>
  <c r="Q13" i="4" s="1"/>
  <c r="R10" i="1"/>
  <c r="R13" i="4" s="1"/>
  <c r="R13" i="2"/>
  <c r="R35" i="4" s="1"/>
  <c r="Q13" i="2"/>
  <c r="Q35" i="4" s="1"/>
  <c r="P13" i="2"/>
  <c r="P35" i="4" s="1"/>
  <c r="O13" i="2"/>
  <c r="O35" i="4" s="1"/>
  <c r="N13" i="2"/>
  <c r="N35" i="4" s="1"/>
  <c r="M13" i="2"/>
  <c r="L13" i="2"/>
  <c r="L35" i="4" s="1"/>
  <c r="K13" i="2"/>
  <c r="K35" i="4" s="1"/>
  <c r="AW12" i="4"/>
  <c r="K10" i="1"/>
  <c r="K13" i="4" s="1"/>
  <c r="N10" i="1"/>
  <c r="N13" i="4" s="1"/>
  <c r="L10" i="1"/>
  <c r="L13" i="4" s="1"/>
  <c r="M10" i="1"/>
  <c r="M13" i="4" s="1"/>
  <c r="AZ11" i="4"/>
  <c r="BC11" i="4" s="1"/>
  <c r="AN10" i="4"/>
  <c r="CL9" i="4"/>
  <c r="CN9" i="4" s="1"/>
  <c r="CO9" i="4" s="1"/>
  <c r="CH9" i="4"/>
  <c r="CJ9" i="4" s="1"/>
  <c r="CK9" i="4" s="1"/>
  <c r="CG31" i="4"/>
  <c r="CL31" i="4"/>
  <c r="CN31" i="4" s="1"/>
  <c r="CO31" i="4" s="1"/>
  <c r="BG33" i="4"/>
  <c r="BJ33" i="4" s="1"/>
  <c r="CF32" i="4"/>
  <c r="CG32" i="4" s="1"/>
  <c r="BN33" i="4"/>
  <c r="BQ33" i="4" s="1"/>
  <c r="BN11" i="4"/>
  <c r="BQ11" i="4" s="1"/>
  <c r="AI33" i="4"/>
  <c r="AL33" i="4" s="1"/>
  <c r="AN33" i="4" s="1"/>
  <c r="AZ33" i="4"/>
  <c r="BC33" i="4" s="1"/>
  <c r="AS11" i="4"/>
  <c r="AV11" i="4" s="1"/>
  <c r="BU11" i="4"/>
  <c r="BX11" i="4" s="1"/>
  <c r="AB11" i="4"/>
  <c r="AE11" i="4" s="1"/>
  <c r="AM11" i="4" s="1"/>
  <c r="CB33" i="4"/>
  <c r="CE33" i="4" s="1"/>
  <c r="BG11" i="4"/>
  <c r="BJ11" i="4" s="1"/>
  <c r="AB33" i="4"/>
  <c r="AE33" i="4" s="1"/>
  <c r="AM33" i="4" s="1"/>
  <c r="CF10" i="4"/>
  <c r="AI11" i="4"/>
  <c r="AL11" i="4" s="1"/>
  <c r="AN11" i="4" s="1"/>
  <c r="AS33" i="4"/>
  <c r="AV33" i="4" s="1"/>
  <c r="BU33" i="4"/>
  <c r="BX33" i="4" s="1"/>
  <c r="CB11" i="4"/>
  <c r="CE11" i="4" s="1"/>
  <c r="M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H10" i="1"/>
  <c r="H13" i="4" s="1"/>
  <c r="G10" i="1"/>
  <c r="G13" i="4" s="1"/>
  <c r="BY13" i="4" s="1"/>
  <c r="B12" i="1"/>
  <c r="D11" i="1"/>
  <c r="V11" i="1" s="1"/>
  <c r="B14" i="2"/>
  <c r="D14" i="2" s="1"/>
  <c r="V14" i="2" s="1"/>
  <c r="CA35" i="4" l="1"/>
  <c r="CC34" i="4"/>
  <c r="CD34" i="4"/>
  <c r="CD13" i="4"/>
  <c r="CC13" i="4"/>
  <c r="BY35" i="4"/>
  <c r="CD12" i="4"/>
  <c r="CC12" i="4"/>
  <c r="BZ13" i="4"/>
  <c r="BP12" i="4"/>
  <c r="BZ35" i="4"/>
  <c r="BW34" i="4"/>
  <c r="BV34" i="4"/>
  <c r="BR35" i="4"/>
  <c r="BT35" i="4"/>
  <c r="BM35" i="4"/>
  <c r="BM13" i="4"/>
  <c r="BT13" i="4"/>
  <c r="BW12" i="4"/>
  <c r="BV12" i="4"/>
  <c r="BO12" i="4"/>
  <c r="BP34" i="4"/>
  <c r="BO33" i="4"/>
  <c r="BS35" i="4"/>
  <c r="BL13" i="4"/>
  <c r="BS13" i="4"/>
  <c r="BK13" i="4"/>
  <c r="BR13" i="4"/>
  <c r="BL35" i="4"/>
  <c r="BK35" i="4"/>
  <c r="BO34" i="4"/>
  <c r="Z35" i="4"/>
  <c r="AG35" i="4"/>
  <c r="BE35" i="4"/>
  <c r="AX35" i="4"/>
  <c r="AQ35" i="4"/>
  <c r="Z13" i="4"/>
  <c r="AX13" i="4"/>
  <c r="BE13" i="4"/>
  <c r="AG13" i="4"/>
  <c r="AQ13" i="4"/>
  <c r="AW13" i="4"/>
  <c r="AF13" i="4"/>
  <c r="Y13" i="4"/>
  <c r="BD13" i="4"/>
  <c r="AP13" i="4"/>
  <c r="BD35" i="4"/>
  <c r="AW35" i="4"/>
  <c r="AP35" i="4"/>
  <c r="Y35" i="4"/>
  <c r="AF35" i="4"/>
  <c r="BF35" i="4"/>
  <c r="AY35" i="4"/>
  <c r="AR35" i="4"/>
  <c r="AR13" i="4"/>
  <c r="AY13" i="4"/>
  <c r="BF13" i="4"/>
  <c r="BI34" i="4"/>
  <c r="BH34" i="4"/>
  <c r="BH12" i="4"/>
  <c r="BI12" i="4"/>
  <c r="BB34" i="4"/>
  <c r="BA34" i="4"/>
  <c r="BB12" i="4"/>
  <c r="BA12" i="4"/>
  <c r="AU12" i="4"/>
  <c r="AT12" i="4"/>
  <c r="AU34" i="4"/>
  <c r="AT34" i="4"/>
  <c r="AD12" i="4"/>
  <c r="AC12" i="4"/>
  <c r="AA35" i="4"/>
  <c r="AH35" i="4"/>
  <c r="AJ12" i="4"/>
  <c r="AK12" i="4"/>
  <c r="AJ34" i="4"/>
  <c r="AK34" i="4"/>
  <c r="AD34" i="4"/>
  <c r="AC34" i="4"/>
  <c r="AA13" i="4"/>
  <c r="AH13" i="4"/>
  <c r="R11" i="1"/>
  <c r="R14" i="4" s="1"/>
  <c r="O11" i="1"/>
  <c r="O14" i="4" s="1"/>
  <c r="P11" i="1"/>
  <c r="P14" i="4" s="1"/>
  <c r="Q11" i="1"/>
  <c r="Q14" i="4" s="1"/>
  <c r="AS12" i="4"/>
  <c r="AV12" i="4" s="1"/>
  <c r="CB12" i="4"/>
  <c r="CE12" i="4" s="1"/>
  <c r="P14" i="2"/>
  <c r="P36" i="4" s="1"/>
  <c r="O14" i="2"/>
  <c r="O36" i="4" s="1"/>
  <c r="Q14" i="2"/>
  <c r="Q36" i="4" s="1"/>
  <c r="R14" i="2"/>
  <c r="R36" i="4" s="1"/>
  <c r="K14" i="2"/>
  <c r="L14" i="2"/>
  <c r="L36" i="4" s="1"/>
  <c r="N14" i="2"/>
  <c r="N36" i="4" s="1"/>
  <c r="M14" i="2"/>
  <c r="M36" i="4" s="1"/>
  <c r="AB12" i="4"/>
  <c r="AE12" i="4" s="1"/>
  <c r="AM12" i="4" s="1"/>
  <c r="BN12" i="4"/>
  <c r="BQ12" i="4" s="1"/>
  <c r="AI12" i="4"/>
  <c r="AL12" i="4" s="1"/>
  <c r="AN12" i="4" s="1"/>
  <c r="BG12" i="4"/>
  <c r="BJ12" i="4" s="1"/>
  <c r="BU12" i="4"/>
  <c r="BX12" i="4" s="1"/>
  <c r="AZ12" i="4"/>
  <c r="BC12" i="4" s="1"/>
  <c r="M11" i="1"/>
  <c r="M14" i="4" s="1"/>
  <c r="L11" i="1"/>
  <c r="L14" i="4" s="1"/>
  <c r="K11" i="1"/>
  <c r="K14" i="4" s="1"/>
  <c r="BZ14" i="4" s="1"/>
  <c r="N11" i="1"/>
  <c r="N14" i="4" s="1"/>
  <c r="CL32" i="4"/>
  <c r="CN32" i="4" s="1"/>
  <c r="CO32" i="4" s="1"/>
  <c r="CH32" i="4"/>
  <c r="CJ32" i="4" s="1"/>
  <c r="CK32" i="4" s="1"/>
  <c r="BU34" i="4"/>
  <c r="BX34" i="4" s="1"/>
  <c r="AZ34" i="4"/>
  <c r="BC34" i="4" s="1"/>
  <c r="CF11" i="4"/>
  <c r="CH11" i="4" s="1"/>
  <c r="CJ11" i="4" s="1"/>
  <c r="CK11" i="4" s="1"/>
  <c r="AS34" i="4"/>
  <c r="AV34" i="4" s="1"/>
  <c r="CF33" i="4"/>
  <c r="CH33" i="4" s="1"/>
  <c r="CJ33" i="4" s="1"/>
  <c r="CK33" i="4" s="1"/>
  <c r="CB34" i="4"/>
  <c r="CE34" i="4" s="1"/>
  <c r="AB34" i="4"/>
  <c r="AE34" i="4" s="1"/>
  <c r="AM34" i="4" s="1"/>
  <c r="BN34" i="4"/>
  <c r="BQ34" i="4" s="1"/>
  <c r="CG10" i="4"/>
  <c r="CH10" i="4"/>
  <c r="CJ10" i="4" s="1"/>
  <c r="CK10" i="4" s="1"/>
  <c r="CL10" i="4"/>
  <c r="CN10" i="4" s="1"/>
  <c r="CO10" i="4" s="1"/>
  <c r="AI34" i="4"/>
  <c r="AL34" i="4" s="1"/>
  <c r="AN34" i="4" s="1"/>
  <c r="BG34" i="4"/>
  <c r="BJ34" i="4" s="1"/>
  <c r="J11" i="1"/>
  <c r="J14" i="4" s="1"/>
  <c r="I11" i="1"/>
  <c r="I14" i="4" s="1"/>
  <c r="H11" i="1"/>
  <c r="H14" i="4" s="1"/>
  <c r="G11" i="1"/>
  <c r="G14" i="4" s="1"/>
  <c r="K36" i="4"/>
  <c r="J14" i="2"/>
  <c r="J36" i="4" s="1"/>
  <c r="I14" i="2"/>
  <c r="I36" i="4" s="1"/>
  <c r="H14" i="2"/>
  <c r="H36" i="4" s="1"/>
  <c r="G14" i="2"/>
  <c r="G36" i="4" s="1"/>
  <c r="B13" i="1"/>
  <c r="D12" i="1"/>
  <c r="V12" i="1" s="1"/>
  <c r="B15" i="2"/>
  <c r="D15" i="2" s="1"/>
  <c r="V15" i="2" s="1"/>
  <c r="CD35" i="4" l="1"/>
  <c r="CC35" i="4"/>
  <c r="CA14" i="4"/>
  <c r="BZ36" i="4"/>
  <c r="BY36" i="4"/>
  <c r="CA36" i="4"/>
  <c r="BR14" i="4"/>
  <c r="BV14" i="4" s="1"/>
  <c r="BY14" i="4"/>
  <c r="BP13" i="4"/>
  <c r="BM36" i="4"/>
  <c r="BT36" i="4"/>
  <c r="BO13" i="4"/>
  <c r="BW35" i="4"/>
  <c r="BV35" i="4"/>
  <c r="BT14" i="4"/>
  <c r="BM14" i="4"/>
  <c r="BW13" i="4"/>
  <c r="BV13" i="4"/>
  <c r="BL36" i="4"/>
  <c r="BS36" i="4"/>
  <c r="BL14" i="4"/>
  <c r="BS14" i="4"/>
  <c r="BR36" i="4"/>
  <c r="BK36" i="4"/>
  <c r="BO35" i="4"/>
  <c r="BP35" i="4"/>
  <c r="BK14" i="4"/>
  <c r="AW36" i="4"/>
  <c r="BD36" i="4"/>
  <c r="AF36" i="4"/>
  <c r="AP36" i="4"/>
  <c r="Y36" i="4"/>
  <c r="Z36" i="4"/>
  <c r="AQ36" i="4"/>
  <c r="AX36" i="4"/>
  <c r="BE36" i="4"/>
  <c r="AG36" i="4"/>
  <c r="Z14" i="4"/>
  <c r="BE14" i="4"/>
  <c r="AX14" i="4"/>
  <c r="AG14" i="4"/>
  <c r="AQ14" i="4"/>
  <c r="AP14" i="4"/>
  <c r="BD14" i="4"/>
  <c r="Y14" i="4"/>
  <c r="AF14" i="4"/>
  <c r="AW14" i="4"/>
  <c r="BF14" i="4"/>
  <c r="AY14" i="4"/>
  <c r="AR14" i="4"/>
  <c r="AY36" i="4"/>
  <c r="AR36" i="4"/>
  <c r="BF36" i="4"/>
  <c r="BI13" i="4"/>
  <c r="BH13" i="4"/>
  <c r="BI35" i="4"/>
  <c r="BH35" i="4"/>
  <c r="BB13" i="4"/>
  <c r="BA13" i="4"/>
  <c r="BA35" i="4"/>
  <c r="BB35" i="4"/>
  <c r="AT13" i="4"/>
  <c r="AU13" i="4"/>
  <c r="AU35" i="4"/>
  <c r="AT35" i="4"/>
  <c r="AK35" i="4"/>
  <c r="AJ35" i="4"/>
  <c r="AA14" i="4"/>
  <c r="AH14" i="4"/>
  <c r="AD35" i="4"/>
  <c r="AC35" i="4"/>
  <c r="AA36" i="4"/>
  <c r="AH36" i="4"/>
  <c r="AD13" i="4"/>
  <c r="AC13" i="4"/>
  <c r="AJ13" i="4"/>
  <c r="AK13" i="4"/>
  <c r="O12" i="1"/>
  <c r="O15" i="4" s="1"/>
  <c r="P12" i="1"/>
  <c r="P15" i="4" s="1"/>
  <c r="Q12" i="1"/>
  <c r="Q15" i="4" s="1"/>
  <c r="R12" i="1"/>
  <c r="R15" i="4" s="1"/>
  <c r="R15" i="2"/>
  <c r="R37" i="4" s="1"/>
  <c r="Q15" i="2"/>
  <c r="Q37" i="4" s="1"/>
  <c r="P15" i="2"/>
  <c r="P37" i="4" s="1"/>
  <c r="O15" i="2"/>
  <c r="O37" i="4" s="1"/>
  <c r="CA37" i="4" s="1"/>
  <c r="N15" i="2"/>
  <c r="M15" i="2"/>
  <c r="M37" i="4" s="1"/>
  <c r="L15" i="2"/>
  <c r="K15" i="2"/>
  <c r="K37" i="4" s="1"/>
  <c r="CF12" i="4"/>
  <c r="CG12" i="4" s="1"/>
  <c r="K12" i="1"/>
  <c r="K15" i="4" s="1"/>
  <c r="N12" i="1"/>
  <c r="M12" i="1"/>
  <c r="M15" i="4" s="1"/>
  <c r="L12" i="1"/>
  <c r="L15" i="4" s="1"/>
  <c r="CL11" i="4"/>
  <c r="CN11" i="4" s="1"/>
  <c r="CO11" i="4" s="1"/>
  <c r="CG11" i="4"/>
  <c r="BN35" i="4"/>
  <c r="BQ35" i="4" s="1"/>
  <c r="CG33" i="4"/>
  <c r="CL33" i="4"/>
  <c r="CN33" i="4" s="1"/>
  <c r="CO33" i="4" s="1"/>
  <c r="CB13" i="4"/>
  <c r="CE13" i="4" s="1"/>
  <c r="AB35" i="4"/>
  <c r="AE35" i="4" s="1"/>
  <c r="AM35" i="4" s="1"/>
  <c r="AB13" i="4"/>
  <c r="AE13" i="4" s="1"/>
  <c r="AM13" i="4" s="1"/>
  <c r="BN13" i="4"/>
  <c r="BQ13" i="4" s="1"/>
  <c r="CF34" i="4"/>
  <c r="CH34" i="4" s="1"/>
  <c r="CJ34" i="4" s="1"/>
  <c r="CK34" i="4" s="1"/>
  <c r="AZ13" i="4"/>
  <c r="BC13" i="4" s="1"/>
  <c r="CB35" i="4"/>
  <c r="CE35" i="4" s="1"/>
  <c r="AI13" i="4"/>
  <c r="AL13" i="4" s="1"/>
  <c r="AN13" i="4" s="1"/>
  <c r="BG35" i="4"/>
  <c r="BJ35" i="4" s="1"/>
  <c r="AS35" i="4"/>
  <c r="AV35" i="4" s="1"/>
  <c r="AS13" i="4"/>
  <c r="AV13" i="4" s="1"/>
  <c r="AI35" i="4"/>
  <c r="AL35" i="4" s="1"/>
  <c r="AN35" i="4" s="1"/>
  <c r="BG13" i="4"/>
  <c r="BJ13" i="4" s="1"/>
  <c r="BU13" i="4"/>
  <c r="BX13" i="4" s="1"/>
  <c r="BU35" i="4"/>
  <c r="BX35" i="4" s="1"/>
  <c r="AZ35" i="4"/>
  <c r="BC35" i="4" s="1"/>
  <c r="B14" i="1"/>
  <c r="D13" i="1"/>
  <c r="V13" i="1" s="1"/>
  <c r="N37" i="4"/>
  <c r="L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B16" i="2"/>
  <c r="D16" i="2" s="1"/>
  <c r="V16" i="2" s="1"/>
  <c r="CD36" i="4" l="1"/>
  <c r="CC36" i="4"/>
  <c r="CD14" i="4"/>
  <c r="CC14" i="4"/>
  <c r="CA15" i="4"/>
  <c r="BR37" i="4"/>
  <c r="BV37" i="4" s="1"/>
  <c r="BY37" i="4"/>
  <c r="BZ15" i="4"/>
  <c r="BS37" i="4"/>
  <c r="BZ37" i="4"/>
  <c r="BY15" i="4"/>
  <c r="BW14" i="4"/>
  <c r="BM15" i="4"/>
  <c r="BT15" i="4"/>
  <c r="BW36" i="4"/>
  <c r="BV36" i="4"/>
  <c r="BM37" i="4"/>
  <c r="BT37" i="4"/>
  <c r="BK15" i="4"/>
  <c r="BR15" i="4"/>
  <c r="BL15" i="4"/>
  <c r="BS15" i="4"/>
  <c r="BP14" i="4"/>
  <c r="BO14" i="4"/>
  <c r="BK37" i="4"/>
  <c r="BL37" i="4"/>
  <c r="BP36" i="4"/>
  <c r="BO36" i="4"/>
  <c r="Z15" i="4"/>
  <c r="BE15" i="4"/>
  <c r="AQ15" i="4"/>
  <c r="AX15" i="4"/>
  <c r="AG15" i="4"/>
  <c r="Z37" i="4"/>
  <c r="AX37" i="4"/>
  <c r="BE37" i="4"/>
  <c r="AQ37" i="4"/>
  <c r="AG37" i="4"/>
  <c r="AP37" i="4"/>
  <c r="AW37" i="4"/>
  <c r="AF37" i="4"/>
  <c r="Y37" i="4"/>
  <c r="BD37" i="4"/>
  <c r="AP15" i="4"/>
  <c r="BD15" i="4"/>
  <c r="AF15" i="4"/>
  <c r="AW15" i="4"/>
  <c r="Y15" i="4"/>
  <c r="BI14" i="4"/>
  <c r="BH14" i="4"/>
  <c r="AR15" i="4"/>
  <c r="AY15" i="4"/>
  <c r="BF15" i="4"/>
  <c r="BH36" i="4"/>
  <c r="BI36" i="4"/>
  <c r="AY37" i="4"/>
  <c r="AR37" i="4"/>
  <c r="BF37" i="4"/>
  <c r="BB36" i="4"/>
  <c r="BA36" i="4"/>
  <c r="BB14" i="4"/>
  <c r="BA14" i="4"/>
  <c r="AU36" i="4"/>
  <c r="AT36" i="4"/>
  <c r="AU14" i="4"/>
  <c r="AT14" i="4"/>
  <c r="AJ14" i="4"/>
  <c r="AK14" i="4"/>
  <c r="AJ36" i="4"/>
  <c r="AK36" i="4"/>
  <c r="AD14" i="4"/>
  <c r="AC14" i="4"/>
  <c r="AA15" i="4"/>
  <c r="AH15" i="4"/>
  <c r="AA37" i="4"/>
  <c r="AH37" i="4"/>
  <c r="AD36" i="4"/>
  <c r="AC36" i="4"/>
  <c r="R13" i="1"/>
  <c r="R16" i="4" s="1"/>
  <c r="Q13" i="1"/>
  <c r="Q16" i="4" s="1"/>
  <c r="O13" i="1"/>
  <c r="O16" i="4" s="1"/>
  <c r="P13" i="1"/>
  <c r="P16" i="4" s="1"/>
  <c r="CL12" i="4"/>
  <c r="CN12" i="4" s="1"/>
  <c r="CO12" i="4" s="1"/>
  <c r="P16" i="2"/>
  <c r="P38" i="4" s="1"/>
  <c r="O16" i="2"/>
  <c r="O38" i="4" s="1"/>
  <c r="Q16" i="2"/>
  <c r="Q38" i="4" s="1"/>
  <c r="R16" i="2"/>
  <c r="R38" i="4" s="1"/>
  <c r="K16" i="2"/>
  <c r="K38" i="4" s="1"/>
  <c r="N16" i="2"/>
  <c r="M16" i="2"/>
  <c r="M38" i="4" s="1"/>
  <c r="L16" i="2"/>
  <c r="L38" i="4" s="1"/>
  <c r="CH12" i="4"/>
  <c r="CJ12" i="4" s="1"/>
  <c r="CK12" i="4" s="1"/>
  <c r="N13" i="1"/>
  <c r="N16" i="4" s="1"/>
  <c r="M13" i="1"/>
  <c r="M16" i="4" s="1"/>
  <c r="L13" i="1"/>
  <c r="K13" i="1"/>
  <c r="K16" i="4" s="1"/>
  <c r="AI36" i="4"/>
  <c r="AL36" i="4" s="1"/>
  <c r="AN36" i="4" s="1"/>
  <c r="CG34" i="4"/>
  <c r="AI14" i="4"/>
  <c r="AL14" i="4" s="1"/>
  <c r="AN14" i="4" s="1"/>
  <c r="CL34" i="4"/>
  <c r="CN34" i="4" s="1"/>
  <c r="CO34" i="4" s="1"/>
  <c r="CB14" i="4"/>
  <c r="CE14" i="4" s="1"/>
  <c r="BU14" i="4"/>
  <c r="BX14" i="4" s="1"/>
  <c r="BU36" i="4"/>
  <c r="BX36" i="4" s="1"/>
  <c r="BG14" i="4"/>
  <c r="BJ14" i="4" s="1"/>
  <c r="AZ36" i="4"/>
  <c r="BC36" i="4" s="1"/>
  <c r="AZ14" i="4"/>
  <c r="BC14" i="4" s="1"/>
  <c r="CF35" i="4"/>
  <c r="BN14" i="4"/>
  <c r="BQ14" i="4" s="1"/>
  <c r="AB14" i="4"/>
  <c r="AE14" i="4" s="1"/>
  <c r="AM14" i="4" s="1"/>
  <c r="BN36" i="4"/>
  <c r="BQ36" i="4" s="1"/>
  <c r="AS36" i="4"/>
  <c r="AV36" i="4" s="1"/>
  <c r="BG36" i="4"/>
  <c r="BJ36" i="4" s="1"/>
  <c r="CB36" i="4"/>
  <c r="CE36" i="4" s="1"/>
  <c r="CF13" i="4"/>
  <c r="AS14" i="4"/>
  <c r="AV14" i="4" s="1"/>
  <c r="AB36" i="4"/>
  <c r="AE36" i="4" s="1"/>
  <c r="AM36" i="4" s="1"/>
  <c r="B15" i="1"/>
  <c r="D14" i="1"/>
  <c r="V14" i="1" s="1"/>
  <c r="N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H13" i="1"/>
  <c r="H16" i="4" s="1"/>
  <c r="G13" i="1"/>
  <c r="G16" i="4" s="1"/>
  <c r="L16" i="4"/>
  <c r="B17" i="2"/>
  <c r="D17" i="2" s="1"/>
  <c r="V17" i="2" s="1"/>
  <c r="CD37" i="4" l="1"/>
  <c r="CC37" i="4"/>
  <c r="BY38" i="4"/>
  <c r="CD15" i="4"/>
  <c r="CC15" i="4"/>
  <c r="BW37" i="4"/>
  <c r="CA38" i="4"/>
  <c r="CA16" i="4"/>
  <c r="BO15" i="4"/>
  <c r="BS16" i="4"/>
  <c r="BZ16" i="4"/>
  <c r="BZ38" i="4"/>
  <c r="BY16" i="4"/>
  <c r="BP15" i="4"/>
  <c r="BM16" i="4"/>
  <c r="BT16" i="4"/>
  <c r="BM38" i="4"/>
  <c r="BT38" i="4"/>
  <c r="BW15" i="4"/>
  <c r="BV15" i="4"/>
  <c r="BR16" i="4"/>
  <c r="BK38" i="4"/>
  <c r="BR38" i="4"/>
  <c r="BS38" i="4"/>
  <c r="BP37" i="4"/>
  <c r="BO37" i="4"/>
  <c r="BL16" i="4"/>
  <c r="BL38" i="4"/>
  <c r="BK16" i="4"/>
  <c r="AP16" i="4"/>
  <c r="BD16" i="4"/>
  <c r="AF16" i="4"/>
  <c r="Y16" i="4"/>
  <c r="AW16" i="4"/>
  <c r="Z16" i="4"/>
  <c r="AG16" i="4"/>
  <c r="BE16" i="4"/>
  <c r="AQ16" i="4"/>
  <c r="AX16" i="4"/>
  <c r="Z38" i="4"/>
  <c r="BE38" i="4"/>
  <c r="AQ38" i="4"/>
  <c r="AX38" i="4"/>
  <c r="AG38" i="4"/>
  <c r="AP38" i="4"/>
  <c r="BD38" i="4"/>
  <c r="Y38" i="4"/>
  <c r="AF38" i="4"/>
  <c r="AW38" i="4"/>
  <c r="BI37" i="4"/>
  <c r="BH37" i="4"/>
  <c r="AY38" i="4"/>
  <c r="AR38" i="4"/>
  <c r="BF38" i="4"/>
  <c r="BI15" i="4"/>
  <c r="BH15" i="4"/>
  <c r="AY16" i="4"/>
  <c r="BF16" i="4"/>
  <c r="AR16" i="4"/>
  <c r="BA15" i="4"/>
  <c r="BB15" i="4"/>
  <c r="BB37" i="4"/>
  <c r="BA37" i="4"/>
  <c r="AU15" i="4"/>
  <c r="AT15" i="4"/>
  <c r="AT37" i="4"/>
  <c r="AU37" i="4"/>
  <c r="AC37" i="4"/>
  <c r="AD37" i="4"/>
  <c r="AA16" i="4"/>
  <c r="AH16" i="4"/>
  <c r="AK15" i="4"/>
  <c r="AJ15" i="4"/>
  <c r="AJ37" i="4"/>
  <c r="AK37" i="4"/>
  <c r="AA38" i="4"/>
  <c r="AH38" i="4"/>
  <c r="AD15" i="4"/>
  <c r="AC15" i="4"/>
  <c r="O14" i="1"/>
  <c r="O17" i="4" s="1"/>
  <c r="CA17" i="4" s="1"/>
  <c r="P14" i="1"/>
  <c r="P17" i="4" s="1"/>
  <c r="Q14" i="1"/>
  <c r="Q17" i="4" s="1"/>
  <c r="R14" i="1"/>
  <c r="R17" i="4" s="1"/>
  <c r="R17" i="2"/>
  <c r="R39" i="4" s="1"/>
  <c r="Q17" i="2"/>
  <c r="Q39" i="4" s="1"/>
  <c r="O17" i="2"/>
  <c r="O39" i="4" s="1"/>
  <c r="CA39" i="4" s="1"/>
  <c r="P17" i="2"/>
  <c r="P39" i="4" s="1"/>
  <c r="N17" i="2"/>
  <c r="N39" i="4" s="1"/>
  <c r="M17" i="2"/>
  <c r="M39" i="4" s="1"/>
  <c r="L17" i="2"/>
  <c r="L39" i="4" s="1"/>
  <c r="K17" i="2"/>
  <c r="K39" i="4" s="1"/>
  <c r="K14" i="1"/>
  <c r="K17" i="4" s="1"/>
  <c r="L14" i="1"/>
  <c r="N14" i="1"/>
  <c r="N17" i="4" s="1"/>
  <c r="M14" i="1"/>
  <c r="M17" i="4" s="1"/>
  <c r="BU15" i="4"/>
  <c r="BX15" i="4" s="1"/>
  <c r="AB15" i="4"/>
  <c r="AE15" i="4" s="1"/>
  <c r="AM15" i="4" s="1"/>
  <c r="AB37" i="4"/>
  <c r="AE37" i="4" s="1"/>
  <c r="AM37" i="4" s="1"/>
  <c r="CF14" i="4"/>
  <c r="CG14" i="4" s="1"/>
  <c r="CB37" i="4"/>
  <c r="CE37" i="4" s="1"/>
  <c r="BG15" i="4"/>
  <c r="BJ15" i="4" s="1"/>
  <c r="BU37" i="4"/>
  <c r="BX37" i="4" s="1"/>
  <c r="BG37" i="4"/>
  <c r="BJ37" i="4" s="1"/>
  <c r="CG13" i="4"/>
  <c r="CL13" i="4"/>
  <c r="CN13" i="4" s="1"/>
  <c r="CO13" i="4" s="1"/>
  <c r="CH13" i="4"/>
  <c r="CJ13" i="4" s="1"/>
  <c r="CK13" i="4" s="1"/>
  <c r="BN37" i="4"/>
  <c r="BQ37" i="4" s="1"/>
  <c r="AI15" i="4"/>
  <c r="AL15" i="4" s="1"/>
  <c r="AN15" i="4" s="1"/>
  <c r="AZ15" i="4"/>
  <c r="BC15" i="4" s="1"/>
  <c r="CF36" i="4"/>
  <c r="AI37" i="4"/>
  <c r="AL37" i="4" s="1"/>
  <c r="AN37" i="4" s="1"/>
  <c r="AZ37" i="4"/>
  <c r="BC37" i="4" s="1"/>
  <c r="AS37" i="4"/>
  <c r="AV37" i="4" s="1"/>
  <c r="CB15" i="4"/>
  <c r="CE15" i="4" s="1"/>
  <c r="AS15" i="4"/>
  <c r="AV15" i="4" s="1"/>
  <c r="BN15" i="4"/>
  <c r="BQ15" i="4" s="1"/>
  <c r="CG35" i="4"/>
  <c r="CH35" i="4"/>
  <c r="CJ35" i="4" s="1"/>
  <c r="CK35" i="4" s="1"/>
  <c r="CL35" i="4"/>
  <c r="CN35" i="4" s="1"/>
  <c r="CO35" i="4" s="1"/>
  <c r="B16" i="1"/>
  <c r="D15" i="1"/>
  <c r="V15" i="1" s="1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L17" i="4"/>
  <c r="B18" i="2"/>
  <c r="D18" i="2" s="1"/>
  <c r="V18" i="2" s="1"/>
  <c r="CD16" i="4" l="1"/>
  <c r="CC16" i="4"/>
  <c r="CD38" i="4"/>
  <c r="CC38" i="4"/>
  <c r="BY17" i="4"/>
  <c r="BY39" i="4"/>
  <c r="BS17" i="4"/>
  <c r="BZ17" i="4"/>
  <c r="BZ39" i="4"/>
  <c r="BW16" i="4"/>
  <c r="BV16" i="4"/>
  <c r="BM39" i="4"/>
  <c r="BT39" i="4"/>
  <c r="BS39" i="4"/>
  <c r="BT17" i="4"/>
  <c r="BM17" i="4"/>
  <c r="BW38" i="4"/>
  <c r="BV38" i="4"/>
  <c r="BR39" i="4"/>
  <c r="BO38" i="4"/>
  <c r="BR17" i="4"/>
  <c r="BK39" i="4"/>
  <c r="BP16" i="4"/>
  <c r="BO16" i="4"/>
  <c r="BL17" i="4"/>
  <c r="BL39" i="4"/>
  <c r="BK17" i="4"/>
  <c r="Z39" i="4"/>
  <c r="BE39" i="4"/>
  <c r="AX39" i="4"/>
  <c r="AQ39" i="4"/>
  <c r="AG39" i="4"/>
  <c r="Y39" i="4"/>
  <c r="AW39" i="4"/>
  <c r="AP39" i="4"/>
  <c r="BD39" i="4"/>
  <c r="AF39" i="4"/>
  <c r="BD17" i="4"/>
  <c r="AP17" i="4"/>
  <c r="AW17" i="4"/>
  <c r="AF17" i="4"/>
  <c r="Y17" i="4"/>
  <c r="Z17" i="4"/>
  <c r="AQ17" i="4"/>
  <c r="AX17" i="4"/>
  <c r="AG17" i="4"/>
  <c r="BE17" i="4"/>
  <c r="BI16" i="4"/>
  <c r="BH16" i="4"/>
  <c r="BI38" i="4"/>
  <c r="BH38" i="4"/>
  <c r="AY17" i="4"/>
  <c r="AR17" i="4"/>
  <c r="BF17" i="4"/>
  <c r="AR39" i="4"/>
  <c r="AY39" i="4"/>
  <c r="BF39" i="4"/>
  <c r="BB38" i="4"/>
  <c r="BA38" i="4"/>
  <c r="BB16" i="4"/>
  <c r="BA16" i="4"/>
  <c r="AU38" i="4"/>
  <c r="AT38" i="4"/>
  <c r="AU16" i="4"/>
  <c r="AT16" i="4"/>
  <c r="AA17" i="4"/>
  <c r="AH17" i="4"/>
  <c r="AJ38" i="4"/>
  <c r="AK38" i="4"/>
  <c r="AA39" i="4"/>
  <c r="AH39" i="4"/>
  <c r="AD38" i="4"/>
  <c r="AC38" i="4"/>
  <c r="AJ16" i="4"/>
  <c r="AK16" i="4"/>
  <c r="AD16" i="4"/>
  <c r="AC16" i="4"/>
  <c r="R15" i="1"/>
  <c r="R18" i="4" s="1"/>
  <c r="O15" i="1"/>
  <c r="O18" i="4" s="1"/>
  <c r="Q15" i="1"/>
  <c r="Q18" i="4" s="1"/>
  <c r="P15" i="1"/>
  <c r="P18" i="4" s="1"/>
  <c r="R18" i="2"/>
  <c r="R40" i="4" s="1"/>
  <c r="P18" i="2"/>
  <c r="P40" i="4" s="1"/>
  <c r="O18" i="2"/>
  <c r="O40" i="4" s="1"/>
  <c r="CA40" i="4" s="1"/>
  <c r="Q18" i="2"/>
  <c r="Q40" i="4" s="1"/>
  <c r="K18" i="2"/>
  <c r="N18" i="2"/>
  <c r="M18" i="2"/>
  <c r="M40" i="4" s="1"/>
  <c r="L18" i="2"/>
  <c r="L40" i="4" s="1"/>
  <c r="N15" i="1"/>
  <c r="M15" i="1"/>
  <c r="M18" i="4" s="1"/>
  <c r="L15" i="1"/>
  <c r="K15" i="1"/>
  <c r="CH14" i="4"/>
  <c r="CJ14" i="4" s="1"/>
  <c r="CK14" i="4" s="1"/>
  <c r="BN38" i="4"/>
  <c r="BQ38" i="4" s="1"/>
  <c r="AB38" i="4"/>
  <c r="AE38" i="4" s="1"/>
  <c r="AM38" i="4" s="1"/>
  <c r="AS38" i="4"/>
  <c r="AV38" i="4" s="1"/>
  <c r="CF37" i="4"/>
  <c r="CG37" i="4" s="1"/>
  <c r="BN16" i="4"/>
  <c r="BQ16" i="4" s="1"/>
  <c r="CL14" i="4"/>
  <c r="CN14" i="4" s="1"/>
  <c r="CO14" i="4" s="1"/>
  <c r="AI38" i="4"/>
  <c r="AL38" i="4" s="1"/>
  <c r="AN38" i="4" s="1"/>
  <c r="BG38" i="4"/>
  <c r="BJ38" i="4" s="1"/>
  <c r="AI16" i="4"/>
  <c r="AL16" i="4" s="1"/>
  <c r="AN16" i="4" s="1"/>
  <c r="BG16" i="4"/>
  <c r="BJ16" i="4" s="1"/>
  <c r="CL36" i="4"/>
  <c r="CN36" i="4" s="1"/>
  <c r="CO36" i="4" s="1"/>
  <c r="CG36" i="4"/>
  <c r="CH36" i="4"/>
  <c r="CJ36" i="4" s="1"/>
  <c r="CK36" i="4" s="1"/>
  <c r="AZ38" i="4"/>
  <c r="BC38" i="4" s="1"/>
  <c r="AS16" i="4"/>
  <c r="AV16" i="4" s="1"/>
  <c r="CF15" i="4"/>
  <c r="CB16" i="4"/>
  <c r="CE16" i="4" s="1"/>
  <c r="AZ16" i="4"/>
  <c r="BC16" i="4" s="1"/>
  <c r="CB38" i="4"/>
  <c r="CE38" i="4" s="1"/>
  <c r="AB16" i="4"/>
  <c r="AE16" i="4" s="1"/>
  <c r="AM16" i="4" s="1"/>
  <c r="BU16" i="4"/>
  <c r="BX16" i="4" s="1"/>
  <c r="BU38" i="4"/>
  <c r="BX38" i="4" s="1"/>
  <c r="N40" i="4"/>
  <c r="J18" i="2"/>
  <c r="J40" i="4" s="1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BY18" i="4" s="1"/>
  <c r="L18" i="4"/>
  <c r="K18" i="4"/>
  <c r="BZ18" i="4" s="1"/>
  <c r="B17" i="1"/>
  <c r="D16" i="1"/>
  <c r="V16" i="1" s="1"/>
  <c r="B19" i="2"/>
  <c r="D19" i="2" s="1"/>
  <c r="V19" i="2" s="1"/>
  <c r="CC18" i="4" l="1"/>
  <c r="CA18" i="4"/>
  <c r="CD18" i="4" s="1"/>
  <c r="CD17" i="4"/>
  <c r="CC17" i="4"/>
  <c r="CD39" i="4"/>
  <c r="CC39" i="4"/>
  <c r="BY40" i="4"/>
  <c r="BS40" i="4"/>
  <c r="BZ40" i="4"/>
  <c r="BS18" i="4"/>
  <c r="BW17" i="4"/>
  <c r="BV17" i="4"/>
  <c r="BM18" i="4"/>
  <c r="BT18" i="4"/>
  <c r="BM40" i="4"/>
  <c r="BT40" i="4"/>
  <c r="BW39" i="4"/>
  <c r="BV39" i="4"/>
  <c r="BR40" i="4"/>
  <c r="BP38" i="4"/>
  <c r="BR18" i="4"/>
  <c r="BP17" i="4"/>
  <c r="BO17" i="4"/>
  <c r="BK40" i="4"/>
  <c r="BL18" i="4"/>
  <c r="BK18" i="4"/>
  <c r="BL40" i="4"/>
  <c r="BO39" i="4"/>
  <c r="BP39" i="4"/>
  <c r="Y18" i="4"/>
  <c r="AW18" i="4"/>
  <c r="BD18" i="4"/>
  <c r="AP18" i="4"/>
  <c r="AF18" i="4"/>
  <c r="Z18" i="4"/>
  <c r="AX18" i="4"/>
  <c r="BE18" i="4"/>
  <c r="AG18" i="4"/>
  <c r="AQ18" i="4"/>
  <c r="Z40" i="4"/>
  <c r="AG40" i="4"/>
  <c r="BE40" i="4"/>
  <c r="AQ40" i="4"/>
  <c r="AX40" i="4"/>
  <c r="AW40" i="4"/>
  <c r="BD40" i="4"/>
  <c r="AP40" i="4"/>
  <c r="AF40" i="4"/>
  <c r="Y40" i="4"/>
  <c r="AR18" i="4"/>
  <c r="BF18" i="4"/>
  <c r="AY18" i="4"/>
  <c r="BI17" i="4"/>
  <c r="BH17" i="4"/>
  <c r="BF40" i="4"/>
  <c r="AY40" i="4"/>
  <c r="AR40" i="4"/>
  <c r="BI39" i="4"/>
  <c r="BH39" i="4"/>
  <c r="BB17" i="4"/>
  <c r="BA17" i="4"/>
  <c r="BA39" i="4"/>
  <c r="BB39" i="4"/>
  <c r="AT17" i="4"/>
  <c r="AU17" i="4"/>
  <c r="AU39" i="4"/>
  <c r="AT39" i="4"/>
  <c r="AA18" i="4"/>
  <c r="AH18" i="4"/>
  <c r="AJ39" i="4"/>
  <c r="AK39" i="4"/>
  <c r="AA40" i="4"/>
  <c r="AH40" i="4"/>
  <c r="AJ17" i="4"/>
  <c r="AK17" i="4"/>
  <c r="AD39" i="4"/>
  <c r="AC39" i="4"/>
  <c r="AC17" i="4"/>
  <c r="AD17" i="4"/>
  <c r="O16" i="1"/>
  <c r="O19" i="4" s="1"/>
  <c r="CA19" i="4" s="1"/>
  <c r="P16" i="1"/>
  <c r="P19" i="4" s="1"/>
  <c r="Q16" i="1"/>
  <c r="Q19" i="4" s="1"/>
  <c r="R16" i="1"/>
  <c r="R19" i="4" s="1"/>
  <c r="R19" i="2"/>
  <c r="R41" i="4" s="1"/>
  <c r="Q19" i="2"/>
  <c r="Q41" i="4" s="1"/>
  <c r="P19" i="2"/>
  <c r="P41" i="4" s="1"/>
  <c r="O19" i="2"/>
  <c r="O41" i="4" s="1"/>
  <c r="CA41" i="4" s="1"/>
  <c r="N19" i="2"/>
  <c r="M19" i="2"/>
  <c r="M41" i="4" s="1"/>
  <c r="L19" i="2"/>
  <c r="L41" i="4" s="1"/>
  <c r="K19" i="2"/>
  <c r="K41" i="4" s="1"/>
  <c r="K16" i="1"/>
  <c r="K19" i="4" s="1"/>
  <c r="N16" i="1"/>
  <c r="M16" i="1"/>
  <c r="L16" i="1"/>
  <c r="BG17" i="4"/>
  <c r="BJ17" i="4" s="1"/>
  <c r="CF38" i="4"/>
  <c r="CG38" i="4" s="1"/>
  <c r="AB17" i="4"/>
  <c r="AE17" i="4" s="1"/>
  <c r="AM17" i="4" s="1"/>
  <c r="CL37" i="4"/>
  <c r="CN37" i="4" s="1"/>
  <c r="CO37" i="4" s="1"/>
  <c r="CH37" i="4"/>
  <c r="CJ37" i="4" s="1"/>
  <c r="CK37" i="4" s="1"/>
  <c r="BN17" i="4"/>
  <c r="BQ17" i="4" s="1"/>
  <c r="BU17" i="4"/>
  <c r="BX17" i="4" s="1"/>
  <c r="AS17" i="4"/>
  <c r="AV17" i="4" s="1"/>
  <c r="AB39" i="4"/>
  <c r="AE39" i="4" s="1"/>
  <c r="AM39" i="4" s="1"/>
  <c r="BN39" i="4"/>
  <c r="BQ39" i="4" s="1"/>
  <c r="BG39" i="4"/>
  <c r="BJ39" i="4" s="1"/>
  <c r="CB39" i="4"/>
  <c r="CE39" i="4" s="1"/>
  <c r="CL15" i="4"/>
  <c r="CN15" i="4" s="1"/>
  <c r="CO15" i="4" s="1"/>
  <c r="CG15" i="4"/>
  <c r="CH15" i="4"/>
  <c r="CJ15" i="4" s="1"/>
  <c r="CK15" i="4" s="1"/>
  <c r="CF16" i="4"/>
  <c r="AZ39" i="4"/>
  <c r="BC39" i="4" s="1"/>
  <c r="CB17" i="4"/>
  <c r="CE17" i="4" s="1"/>
  <c r="AI39" i="4"/>
  <c r="AL39" i="4" s="1"/>
  <c r="AN39" i="4" s="1"/>
  <c r="AI17" i="4"/>
  <c r="AL17" i="4" s="1"/>
  <c r="AN17" i="4" s="1"/>
  <c r="AS39" i="4"/>
  <c r="AV39" i="4" s="1"/>
  <c r="AZ17" i="4"/>
  <c r="BC17" i="4" s="1"/>
  <c r="BU39" i="4"/>
  <c r="BX39" i="4" s="1"/>
  <c r="B18" i="1"/>
  <c r="D17" i="1"/>
  <c r="V17" i="1" s="1"/>
  <c r="N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B20" i="2"/>
  <c r="D20" i="2" s="1"/>
  <c r="V20" i="2" s="1"/>
  <c r="CD40" i="4" l="1"/>
  <c r="CC40" i="4"/>
  <c r="BY19" i="4"/>
  <c r="BY41" i="4"/>
  <c r="BZ19" i="4"/>
  <c r="BZ41" i="4"/>
  <c r="BT19" i="4"/>
  <c r="BM19" i="4"/>
  <c r="BM41" i="4"/>
  <c r="BT41" i="4"/>
  <c r="BW18" i="4"/>
  <c r="BV18" i="4"/>
  <c r="BS19" i="4"/>
  <c r="BW40" i="4"/>
  <c r="BV40" i="4"/>
  <c r="BK19" i="4"/>
  <c r="BO19" i="4" s="1"/>
  <c r="BR19" i="4"/>
  <c r="BK41" i="4"/>
  <c r="BR41" i="4"/>
  <c r="BS41" i="4"/>
  <c r="BL19" i="4"/>
  <c r="BL41" i="4"/>
  <c r="BP18" i="4"/>
  <c r="BO18" i="4"/>
  <c r="BP40" i="4"/>
  <c r="BO40" i="4"/>
  <c r="Z19" i="4"/>
  <c r="AG19" i="4"/>
  <c r="BE19" i="4"/>
  <c r="AX19" i="4"/>
  <c r="AQ19" i="4"/>
  <c r="AB40" i="4"/>
  <c r="AE40" i="4" s="1"/>
  <c r="AM40" i="4" s="1"/>
  <c r="Z41" i="4"/>
  <c r="AQ41" i="4"/>
  <c r="AX41" i="4"/>
  <c r="AG41" i="4"/>
  <c r="BE41" i="4"/>
  <c r="AF41" i="4"/>
  <c r="Y41" i="4"/>
  <c r="AW41" i="4"/>
  <c r="BD41" i="4"/>
  <c r="AP41" i="4"/>
  <c r="BD19" i="4"/>
  <c r="AF19" i="4"/>
  <c r="Y19" i="4"/>
  <c r="AW19" i="4"/>
  <c r="AP19" i="4"/>
  <c r="BF19" i="4"/>
  <c r="AY19" i="4"/>
  <c r="AR19" i="4"/>
  <c r="BI40" i="4"/>
  <c r="BH40" i="4"/>
  <c r="AY41" i="4"/>
  <c r="AR41" i="4"/>
  <c r="BF41" i="4"/>
  <c r="BI18" i="4"/>
  <c r="BH18" i="4"/>
  <c r="BB18" i="4"/>
  <c r="BA18" i="4"/>
  <c r="BB40" i="4"/>
  <c r="BA40" i="4"/>
  <c r="AU18" i="4"/>
  <c r="AT18" i="4"/>
  <c r="AU40" i="4"/>
  <c r="AT40" i="4"/>
  <c r="AD40" i="4"/>
  <c r="AC40" i="4"/>
  <c r="AA19" i="4"/>
  <c r="AH19" i="4"/>
  <c r="AA41" i="4"/>
  <c r="AH41" i="4"/>
  <c r="AJ18" i="4"/>
  <c r="AK18" i="4"/>
  <c r="AJ40" i="4"/>
  <c r="AK40" i="4"/>
  <c r="AD18" i="4"/>
  <c r="AC18" i="4"/>
  <c r="R17" i="1"/>
  <c r="R20" i="4" s="1"/>
  <c r="Q17" i="1"/>
  <c r="Q20" i="4" s="1"/>
  <c r="O17" i="1"/>
  <c r="O20" i="4" s="1"/>
  <c r="CA20" i="4" s="1"/>
  <c r="P17" i="1"/>
  <c r="P20" i="4" s="1"/>
  <c r="R20" i="2"/>
  <c r="R42" i="4" s="1"/>
  <c r="Q20" i="2"/>
  <c r="Q42" i="4" s="1"/>
  <c r="P20" i="2"/>
  <c r="P42" i="4" s="1"/>
  <c r="O20" i="2"/>
  <c r="O42" i="4" s="1"/>
  <c r="K20" i="2"/>
  <c r="N20" i="2"/>
  <c r="N42" i="4" s="1"/>
  <c r="M20" i="2"/>
  <c r="M42" i="4" s="1"/>
  <c r="L20" i="2"/>
  <c r="L42" i="4" s="1"/>
  <c r="N17" i="1"/>
  <c r="M17" i="1"/>
  <c r="M20" i="4" s="1"/>
  <c r="L17" i="1"/>
  <c r="K17" i="1"/>
  <c r="BU18" i="4"/>
  <c r="BX18" i="4" s="1"/>
  <c r="CH38" i="4"/>
  <c r="CJ38" i="4" s="1"/>
  <c r="CK38" i="4" s="1"/>
  <c r="CL38" i="4"/>
  <c r="CN38" i="4" s="1"/>
  <c r="CO38" i="4" s="1"/>
  <c r="AS40" i="4"/>
  <c r="AV40" i="4" s="1"/>
  <c r="CB18" i="4"/>
  <c r="CE18" i="4" s="1"/>
  <c r="BN40" i="4"/>
  <c r="BQ40" i="4" s="1"/>
  <c r="AZ40" i="4"/>
  <c r="BC40" i="4" s="1"/>
  <c r="AI40" i="4"/>
  <c r="AL40" i="4" s="1"/>
  <c r="AN40" i="4" s="1"/>
  <c r="CF17" i="4"/>
  <c r="CH17" i="4" s="1"/>
  <c r="CJ17" i="4" s="1"/>
  <c r="CK17" i="4" s="1"/>
  <c r="BN18" i="4"/>
  <c r="BQ18" i="4" s="1"/>
  <c r="CB40" i="4"/>
  <c r="CE40" i="4" s="1"/>
  <c r="AB18" i="4"/>
  <c r="AE18" i="4" s="1"/>
  <c r="AM18" i="4" s="1"/>
  <c r="CF39" i="4"/>
  <c r="CG16" i="4"/>
  <c r="CH16" i="4"/>
  <c r="CJ16" i="4" s="1"/>
  <c r="CK16" i="4" s="1"/>
  <c r="CL16" i="4"/>
  <c r="CN16" i="4" s="1"/>
  <c r="CO16" i="4" s="1"/>
  <c r="BG18" i="4"/>
  <c r="BJ18" i="4" s="1"/>
  <c r="BG40" i="4"/>
  <c r="BJ40" i="4" s="1"/>
  <c r="AS18" i="4"/>
  <c r="AV18" i="4" s="1"/>
  <c r="AZ18" i="4"/>
  <c r="BC18" i="4" s="1"/>
  <c r="BU40" i="4"/>
  <c r="BX40" i="4" s="1"/>
  <c r="AI18" i="4"/>
  <c r="AL18" i="4" s="1"/>
  <c r="AN18" i="4" s="1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L20" i="4"/>
  <c r="K20" i="4"/>
  <c r="B19" i="1"/>
  <c r="D18" i="1"/>
  <c r="V18" i="1" s="1"/>
  <c r="B21" i="2"/>
  <c r="D21" i="2" s="1"/>
  <c r="V21" i="2" s="1"/>
  <c r="CA42" i="4" l="1"/>
  <c r="CD41" i="4"/>
  <c r="CC41" i="4"/>
  <c r="CC19" i="4"/>
  <c r="CD19" i="4"/>
  <c r="BS42" i="4"/>
  <c r="BZ42" i="4"/>
  <c r="BR20" i="4"/>
  <c r="BY20" i="4"/>
  <c r="BY42" i="4"/>
  <c r="BS20" i="4"/>
  <c r="BZ20" i="4"/>
  <c r="BP19" i="4"/>
  <c r="BM42" i="4"/>
  <c r="BT42" i="4"/>
  <c r="BW41" i="4"/>
  <c r="BV41" i="4"/>
  <c r="BM20" i="4"/>
  <c r="BT20" i="4"/>
  <c r="BV19" i="4"/>
  <c r="BW19" i="4"/>
  <c r="BO41" i="4"/>
  <c r="BK42" i="4"/>
  <c r="BR42" i="4"/>
  <c r="BL20" i="4"/>
  <c r="BK20" i="4"/>
  <c r="BL42" i="4"/>
  <c r="AW20" i="4"/>
  <c r="AP20" i="4"/>
  <c r="Y20" i="4"/>
  <c r="BD20" i="4"/>
  <c r="AF20" i="4"/>
  <c r="Z42" i="4"/>
  <c r="AX42" i="4"/>
  <c r="BE42" i="4"/>
  <c r="AQ42" i="4"/>
  <c r="AG42" i="4"/>
  <c r="AP42" i="4"/>
  <c r="Y42" i="4"/>
  <c r="AF42" i="4"/>
  <c r="BD42" i="4"/>
  <c r="AW42" i="4"/>
  <c r="Z20" i="4"/>
  <c r="AQ20" i="4"/>
  <c r="AX20" i="4"/>
  <c r="AG20" i="4"/>
  <c r="BE20" i="4"/>
  <c r="BI41" i="4"/>
  <c r="BH41" i="4"/>
  <c r="BI19" i="4"/>
  <c r="BH19" i="4"/>
  <c r="AR42" i="4"/>
  <c r="AY42" i="4"/>
  <c r="BF42" i="4"/>
  <c r="AY20" i="4"/>
  <c r="AR20" i="4"/>
  <c r="BF20" i="4"/>
  <c r="BA19" i="4"/>
  <c r="BB19" i="4"/>
  <c r="BB41" i="4"/>
  <c r="BA41" i="4"/>
  <c r="AT41" i="4"/>
  <c r="AU41" i="4"/>
  <c r="AU19" i="4"/>
  <c r="AT19" i="4"/>
  <c r="AA20" i="4"/>
  <c r="AH20" i="4"/>
  <c r="AJ19" i="4"/>
  <c r="AK19" i="4"/>
  <c r="AD41" i="4"/>
  <c r="AC41" i="4"/>
  <c r="AA42" i="4"/>
  <c r="AH42" i="4"/>
  <c r="AD19" i="4"/>
  <c r="AC19" i="4"/>
  <c r="AJ41" i="4"/>
  <c r="AK41" i="4"/>
  <c r="O18" i="1"/>
  <c r="O21" i="4" s="1"/>
  <c r="P18" i="1"/>
  <c r="P21" i="4" s="1"/>
  <c r="Q18" i="1"/>
  <c r="Q21" i="4" s="1"/>
  <c r="R18" i="1"/>
  <c r="R21" i="4" s="1"/>
  <c r="R21" i="2"/>
  <c r="R43" i="4" s="1"/>
  <c r="Q21" i="2"/>
  <c r="Q43" i="4" s="1"/>
  <c r="P21" i="2"/>
  <c r="P43" i="4" s="1"/>
  <c r="O21" i="2"/>
  <c r="O43" i="4" s="1"/>
  <c r="N21" i="2"/>
  <c r="N43" i="4" s="1"/>
  <c r="M21" i="2"/>
  <c r="M43" i="4" s="1"/>
  <c r="L21" i="2"/>
  <c r="L43" i="4" s="1"/>
  <c r="K21" i="2"/>
  <c r="K43" i="4" s="1"/>
  <c r="K18" i="1"/>
  <c r="L18" i="1"/>
  <c r="N18" i="1"/>
  <c r="N21" i="4" s="1"/>
  <c r="M18" i="1"/>
  <c r="M21" i="4" s="1"/>
  <c r="AI19" i="4"/>
  <c r="AL19" i="4" s="1"/>
  <c r="AN19" i="4" s="1"/>
  <c r="CG17" i="4"/>
  <c r="CL17" i="4"/>
  <c r="CN17" i="4" s="1"/>
  <c r="CO17" i="4" s="1"/>
  <c r="CB41" i="4"/>
  <c r="CE41" i="4" s="1"/>
  <c r="CB19" i="4"/>
  <c r="CE19" i="4" s="1"/>
  <c r="CF40" i="4"/>
  <c r="CG40" i="4" s="1"/>
  <c r="AZ19" i="4"/>
  <c r="BC19" i="4" s="1"/>
  <c r="AB19" i="4"/>
  <c r="AE19" i="4" s="1"/>
  <c r="AM19" i="4" s="1"/>
  <c r="BG19" i="4"/>
  <c r="BJ19" i="4" s="1"/>
  <c r="AS19" i="4"/>
  <c r="AV19" i="4" s="1"/>
  <c r="BN41" i="4"/>
  <c r="BQ41" i="4" s="1"/>
  <c r="BG41" i="4"/>
  <c r="BJ41" i="4" s="1"/>
  <c r="AB41" i="4"/>
  <c r="AE41" i="4" s="1"/>
  <c r="AM41" i="4" s="1"/>
  <c r="CG39" i="4"/>
  <c r="CL39" i="4"/>
  <c r="CN39" i="4" s="1"/>
  <c r="CO39" i="4" s="1"/>
  <c r="CH39" i="4"/>
  <c r="CJ39" i="4" s="1"/>
  <c r="CK39" i="4" s="1"/>
  <c r="CF18" i="4"/>
  <c r="AZ41" i="4"/>
  <c r="BC41" i="4" s="1"/>
  <c r="BU41" i="4"/>
  <c r="BX41" i="4" s="1"/>
  <c r="BU19" i="4"/>
  <c r="BX19" i="4" s="1"/>
  <c r="AS41" i="4"/>
  <c r="AV41" i="4" s="1"/>
  <c r="BN19" i="4"/>
  <c r="BQ19" i="4" s="1"/>
  <c r="AI41" i="4"/>
  <c r="AL41" i="4" s="1"/>
  <c r="AN41" i="4" s="1"/>
  <c r="J18" i="1"/>
  <c r="J21" i="4" s="1"/>
  <c r="I18" i="1"/>
  <c r="I21" i="4" s="1"/>
  <c r="H18" i="1"/>
  <c r="H21" i="4" s="1"/>
  <c r="G18" i="1"/>
  <c r="G21" i="4" s="1"/>
  <c r="L21" i="4"/>
  <c r="K21" i="4"/>
  <c r="BZ21" i="4" s="1"/>
  <c r="B20" i="1"/>
  <c r="D19" i="1"/>
  <c r="V19" i="1" s="1"/>
  <c r="J21" i="2"/>
  <c r="J43" i="4" s="1"/>
  <c r="I21" i="2"/>
  <c r="I43" i="4" s="1"/>
  <c r="H21" i="2"/>
  <c r="H43" i="4" s="1"/>
  <c r="G21" i="2"/>
  <c r="G43" i="4" s="1"/>
  <c r="B22" i="2"/>
  <c r="CA21" i="4" l="1"/>
  <c r="CA43" i="4"/>
  <c r="BV20" i="4"/>
  <c r="BW20" i="4"/>
  <c r="CD42" i="4"/>
  <c r="CC42" i="4"/>
  <c r="BZ43" i="4"/>
  <c r="CD20" i="4"/>
  <c r="CC20" i="4"/>
  <c r="BR21" i="4"/>
  <c r="BY21" i="4"/>
  <c r="BR43" i="4"/>
  <c r="BV43" i="4" s="1"/>
  <c r="BY43" i="4"/>
  <c r="BW42" i="4"/>
  <c r="BV42" i="4"/>
  <c r="BW43" i="4"/>
  <c r="BM21" i="4"/>
  <c r="BT21" i="4"/>
  <c r="BV21" i="4" s="1"/>
  <c r="BT43" i="4"/>
  <c r="BM43" i="4"/>
  <c r="BS43" i="4"/>
  <c r="BP41" i="4"/>
  <c r="BO42" i="4"/>
  <c r="BL21" i="4"/>
  <c r="BS21" i="4"/>
  <c r="BP42" i="4"/>
  <c r="BP20" i="4"/>
  <c r="BO20" i="4"/>
  <c r="BL43" i="4"/>
  <c r="BK43" i="4"/>
  <c r="BK21" i="4"/>
  <c r="Z43" i="4"/>
  <c r="AG43" i="4"/>
  <c r="BE43" i="4"/>
  <c r="AQ43" i="4"/>
  <c r="AX43" i="4"/>
  <c r="Z21" i="4"/>
  <c r="AX21" i="4"/>
  <c r="BE21" i="4"/>
  <c r="AG21" i="4"/>
  <c r="AQ21" i="4"/>
  <c r="AF43" i="4"/>
  <c r="Y43" i="4"/>
  <c r="AW43" i="4"/>
  <c r="AP43" i="4"/>
  <c r="BD43" i="4"/>
  <c r="AP21" i="4"/>
  <c r="BD21" i="4"/>
  <c r="AW21" i="4"/>
  <c r="AF21" i="4"/>
  <c r="Y21" i="4"/>
  <c r="BI42" i="4"/>
  <c r="BH42" i="4"/>
  <c r="AR21" i="4"/>
  <c r="AY21" i="4"/>
  <c r="BF21" i="4"/>
  <c r="BF43" i="4"/>
  <c r="AY43" i="4"/>
  <c r="AR43" i="4"/>
  <c r="BH20" i="4"/>
  <c r="BI20" i="4"/>
  <c r="BB20" i="4"/>
  <c r="BA20" i="4"/>
  <c r="BB42" i="4"/>
  <c r="BA42" i="4"/>
  <c r="AU42" i="4"/>
  <c r="AT42" i="4"/>
  <c r="AU20" i="4"/>
  <c r="AT20" i="4"/>
  <c r="AJ20" i="4"/>
  <c r="AK20" i="4"/>
  <c r="AA21" i="4"/>
  <c r="AH21" i="4"/>
  <c r="AD42" i="4"/>
  <c r="AC42" i="4"/>
  <c r="AD20" i="4"/>
  <c r="AC20" i="4"/>
  <c r="AJ42" i="4"/>
  <c r="AK42" i="4"/>
  <c r="AA43" i="4"/>
  <c r="AH43" i="4"/>
  <c r="R19" i="1"/>
  <c r="R22" i="4" s="1"/>
  <c r="Q19" i="1"/>
  <c r="Q22" i="4" s="1"/>
  <c r="O19" i="1"/>
  <c r="O22" i="4" s="1"/>
  <c r="CA22" i="4" s="1"/>
  <c r="P19" i="1"/>
  <c r="P22" i="4" s="1"/>
  <c r="N19" i="1"/>
  <c r="M19" i="1"/>
  <c r="L19" i="1"/>
  <c r="K19" i="1"/>
  <c r="K22" i="4" s="1"/>
  <c r="CB20" i="4"/>
  <c r="CE20" i="4" s="1"/>
  <c r="AI20" i="4"/>
  <c r="AL20" i="4" s="1"/>
  <c r="AN20" i="4" s="1"/>
  <c r="CL40" i="4"/>
  <c r="CN40" i="4" s="1"/>
  <c r="CO40" i="4" s="1"/>
  <c r="CH40" i="4"/>
  <c r="CJ40" i="4" s="1"/>
  <c r="CK40" i="4" s="1"/>
  <c r="CF41" i="4"/>
  <c r="CL41" i="4" s="1"/>
  <c r="CN41" i="4" s="1"/>
  <c r="CO41" i="4" s="1"/>
  <c r="BG42" i="4"/>
  <c r="BJ42" i="4" s="1"/>
  <c r="BU42" i="4"/>
  <c r="BX42" i="4" s="1"/>
  <c r="AS20" i="4"/>
  <c r="AV20" i="4" s="1"/>
  <c r="AI42" i="4"/>
  <c r="AL42" i="4" s="1"/>
  <c r="AN42" i="4" s="1"/>
  <c r="AZ20" i="4"/>
  <c r="BC20" i="4" s="1"/>
  <c r="CB42" i="4"/>
  <c r="CE42" i="4" s="1"/>
  <c r="CG18" i="4"/>
  <c r="CH18" i="4"/>
  <c r="CJ18" i="4" s="1"/>
  <c r="CK18" i="4" s="1"/>
  <c r="CL18" i="4"/>
  <c r="CN18" i="4" s="1"/>
  <c r="CO18" i="4" s="1"/>
  <c r="CF19" i="4"/>
  <c r="BG20" i="4"/>
  <c r="BJ20" i="4" s="1"/>
  <c r="AZ42" i="4"/>
  <c r="BC42" i="4" s="1"/>
  <c r="AB20" i="4"/>
  <c r="AE20" i="4" s="1"/>
  <c r="AM20" i="4" s="1"/>
  <c r="AB42" i="4"/>
  <c r="AE42" i="4" s="1"/>
  <c r="AM42" i="4" s="1"/>
  <c r="BU20" i="4"/>
  <c r="BX20" i="4" s="1"/>
  <c r="AS42" i="4"/>
  <c r="AV42" i="4" s="1"/>
  <c r="BN20" i="4"/>
  <c r="BQ20" i="4" s="1"/>
  <c r="BN42" i="4"/>
  <c r="BQ42" i="4" s="1"/>
  <c r="B21" i="1"/>
  <c r="D20" i="1"/>
  <c r="V20" i="1" s="1"/>
  <c r="D22" i="2"/>
  <c r="V22" i="2" s="1"/>
  <c r="B23" i="2"/>
  <c r="D23" i="2" s="1"/>
  <c r="V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CC43" i="4" l="1"/>
  <c r="CD43" i="4"/>
  <c r="CD21" i="4"/>
  <c r="CC21" i="4"/>
  <c r="BY22" i="4"/>
  <c r="BZ22" i="4"/>
  <c r="BW21" i="4"/>
  <c r="BS22" i="4"/>
  <c r="BM22" i="4"/>
  <c r="BT22" i="4"/>
  <c r="BR22" i="4"/>
  <c r="BK22" i="4"/>
  <c r="BL22" i="4"/>
  <c r="BP21" i="4"/>
  <c r="BO21" i="4"/>
  <c r="BO43" i="4"/>
  <c r="BP43" i="4"/>
  <c r="Y22" i="4"/>
  <c r="AW22" i="4"/>
  <c r="AF22" i="4"/>
  <c r="AP22" i="4"/>
  <c r="BD22" i="4"/>
  <c r="Z22" i="4"/>
  <c r="BE22" i="4"/>
  <c r="AX22" i="4"/>
  <c r="AG22" i="4"/>
  <c r="AQ22" i="4"/>
  <c r="BI43" i="4"/>
  <c r="BH43" i="4"/>
  <c r="BI21" i="4"/>
  <c r="BH21" i="4"/>
  <c r="AY22" i="4"/>
  <c r="AR22" i="4"/>
  <c r="BF22" i="4"/>
  <c r="BB21" i="4"/>
  <c r="BA21" i="4"/>
  <c r="BB43" i="4"/>
  <c r="BA43" i="4"/>
  <c r="AT21" i="4"/>
  <c r="AU21" i="4"/>
  <c r="AU43" i="4"/>
  <c r="AT43" i="4"/>
  <c r="AA22" i="4"/>
  <c r="AH22" i="4"/>
  <c r="AD43" i="4"/>
  <c r="AC43" i="4"/>
  <c r="AJ21" i="4"/>
  <c r="AK21" i="4"/>
  <c r="AK43" i="4"/>
  <c r="AJ43" i="4"/>
  <c r="AC21" i="4"/>
  <c r="AD21" i="4"/>
  <c r="O20" i="1"/>
  <c r="O23" i="4" s="1"/>
  <c r="CA23" i="4" s="1"/>
  <c r="P20" i="1"/>
  <c r="P23" i="4" s="1"/>
  <c r="Q20" i="1"/>
  <c r="Q23" i="4" s="1"/>
  <c r="R20" i="1"/>
  <c r="R23" i="4" s="1"/>
  <c r="O23" i="2"/>
  <c r="O45" i="4" s="1"/>
  <c r="CA45" i="4" s="1"/>
  <c r="P23" i="2"/>
  <c r="P45" i="4" s="1"/>
  <c r="Q23" i="2"/>
  <c r="Q45" i="4" s="1"/>
  <c r="R23" i="2"/>
  <c r="R45" i="4" s="1"/>
  <c r="R22" i="2"/>
  <c r="R44" i="4" s="1"/>
  <c r="P22" i="2"/>
  <c r="P44" i="4" s="1"/>
  <c r="O22" i="2"/>
  <c r="O44" i="4" s="1"/>
  <c r="Q22" i="2"/>
  <c r="Q44" i="4" s="1"/>
  <c r="K22" i="2"/>
  <c r="K44" i="4" s="1"/>
  <c r="L22" i="2"/>
  <c r="N22" i="2"/>
  <c r="M22" i="2"/>
  <c r="N23" i="2"/>
  <c r="N45" i="4" s="1"/>
  <c r="M23" i="2"/>
  <c r="M45" i="4" s="1"/>
  <c r="L23" i="2"/>
  <c r="K23" i="2"/>
  <c r="K45" i="4" s="1"/>
  <c r="K20" i="1"/>
  <c r="N20" i="1"/>
  <c r="L20" i="1"/>
  <c r="M20" i="1"/>
  <c r="M23" i="4" s="1"/>
  <c r="BU21" i="4"/>
  <c r="BX21" i="4" s="1"/>
  <c r="CB43" i="4"/>
  <c r="CE43" i="4" s="1"/>
  <c r="CG41" i="4"/>
  <c r="CH41" i="4"/>
  <c r="CJ41" i="4" s="1"/>
  <c r="CK41" i="4" s="1"/>
  <c r="AS43" i="4"/>
  <c r="AV43" i="4" s="1"/>
  <c r="BG21" i="4"/>
  <c r="BJ21" i="4" s="1"/>
  <c r="BN43" i="4"/>
  <c r="BQ43" i="4" s="1"/>
  <c r="AB43" i="4"/>
  <c r="AE43" i="4" s="1"/>
  <c r="AM43" i="4" s="1"/>
  <c r="AB21" i="4"/>
  <c r="AE21" i="4" s="1"/>
  <c r="AM21" i="4" s="1"/>
  <c r="CF20" i="4"/>
  <c r="CL20" i="4" s="1"/>
  <c r="CN20" i="4" s="1"/>
  <c r="CO20" i="4" s="1"/>
  <c r="CF42" i="4"/>
  <c r="CG42" i="4" s="1"/>
  <c r="AZ21" i="4"/>
  <c r="BC21" i="4" s="1"/>
  <c r="BU43" i="4"/>
  <c r="BX43" i="4" s="1"/>
  <c r="AI43" i="4"/>
  <c r="AL43" i="4" s="1"/>
  <c r="AN43" i="4" s="1"/>
  <c r="BG43" i="4"/>
  <c r="BJ43" i="4" s="1"/>
  <c r="CB21" i="4"/>
  <c r="CE21" i="4" s="1"/>
  <c r="AZ43" i="4"/>
  <c r="BC43" i="4" s="1"/>
  <c r="CG19" i="4"/>
  <c r="CL19" i="4"/>
  <c r="CN19" i="4" s="1"/>
  <c r="CO19" i="4" s="1"/>
  <c r="CH19" i="4"/>
  <c r="CJ19" i="4" s="1"/>
  <c r="CK19" i="4" s="1"/>
  <c r="BN21" i="4"/>
  <c r="BQ21" i="4" s="1"/>
  <c r="AI21" i="4"/>
  <c r="AL21" i="4" s="1"/>
  <c r="AN21" i="4" s="1"/>
  <c r="AS21" i="4"/>
  <c r="AV21" i="4" s="1"/>
  <c r="N44" i="4"/>
  <c r="M44" i="4"/>
  <c r="L44" i="4"/>
  <c r="J22" i="2"/>
  <c r="J44" i="4" s="1"/>
  <c r="I22" i="2"/>
  <c r="I44" i="4" s="1"/>
  <c r="H22" i="2"/>
  <c r="H44" i="4" s="1"/>
  <c r="G22" i="2"/>
  <c r="G44" i="4" s="1"/>
  <c r="B22" i="1"/>
  <c r="D22" i="1" s="1"/>
  <c r="V22" i="1" s="1"/>
  <c r="D21" i="1"/>
  <c r="V21" i="1" s="1"/>
  <c r="L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BY23" i="4" s="1"/>
  <c r="N23" i="4"/>
  <c r="L23" i="4"/>
  <c r="K23" i="4"/>
  <c r="BZ23" i="4" s="1"/>
  <c r="CA44" i="4" l="1"/>
  <c r="CD22" i="4"/>
  <c r="CC22" i="4"/>
  <c r="CD23" i="4"/>
  <c r="CC23" i="4"/>
  <c r="BY44" i="4"/>
  <c r="BZ44" i="4"/>
  <c r="BY45" i="4"/>
  <c r="BZ45" i="4"/>
  <c r="BT23" i="4"/>
  <c r="BM23" i="4"/>
  <c r="BM44" i="4"/>
  <c r="BT44" i="4"/>
  <c r="BW22" i="4"/>
  <c r="BV22" i="4"/>
  <c r="BM45" i="4"/>
  <c r="BT45" i="4"/>
  <c r="BS45" i="4"/>
  <c r="BL23" i="4"/>
  <c r="BS23" i="4"/>
  <c r="BS44" i="4"/>
  <c r="BK23" i="4"/>
  <c r="BO23" i="4" s="1"/>
  <c r="BR23" i="4"/>
  <c r="BK45" i="4"/>
  <c r="BR45" i="4"/>
  <c r="BK44" i="4"/>
  <c r="BR44" i="4"/>
  <c r="BL44" i="4"/>
  <c r="BL45" i="4"/>
  <c r="BP22" i="4"/>
  <c r="BO22" i="4"/>
  <c r="Z44" i="4"/>
  <c r="AQ44" i="4"/>
  <c r="AX44" i="4"/>
  <c r="AG44" i="4"/>
  <c r="BE44" i="4"/>
  <c r="Z45" i="4"/>
  <c r="AX45" i="4"/>
  <c r="BE45" i="4"/>
  <c r="AG45" i="4"/>
  <c r="AQ45" i="4"/>
  <c r="Z23" i="4"/>
  <c r="AX23" i="4"/>
  <c r="AG23" i="4"/>
  <c r="BE23" i="4"/>
  <c r="AQ23" i="4"/>
  <c r="BD44" i="4"/>
  <c r="AF44" i="4"/>
  <c r="AW44" i="4"/>
  <c r="Y44" i="4"/>
  <c r="AP44" i="4"/>
  <c r="AW45" i="4"/>
  <c r="AF45" i="4"/>
  <c r="Y45" i="4"/>
  <c r="BD45" i="4"/>
  <c r="AP45" i="4"/>
  <c r="BD23" i="4"/>
  <c r="AF23" i="4"/>
  <c r="AW23" i="4"/>
  <c r="Y23" i="4"/>
  <c r="AP23" i="4"/>
  <c r="BI22" i="4"/>
  <c r="BH22" i="4"/>
  <c r="AY44" i="4"/>
  <c r="AR44" i="4"/>
  <c r="BF44" i="4"/>
  <c r="AY23" i="4"/>
  <c r="AR23" i="4"/>
  <c r="BF23" i="4"/>
  <c r="AR45" i="4"/>
  <c r="AY45" i="4"/>
  <c r="BF45" i="4"/>
  <c r="BB22" i="4"/>
  <c r="BA22" i="4"/>
  <c r="AU22" i="4"/>
  <c r="AT22" i="4"/>
  <c r="AA45" i="4"/>
  <c r="AH45" i="4"/>
  <c r="AD22" i="4"/>
  <c r="AC22" i="4"/>
  <c r="AA44" i="4"/>
  <c r="AH44" i="4"/>
  <c r="AJ22" i="4"/>
  <c r="AK22" i="4"/>
  <c r="AA23" i="4"/>
  <c r="AH23" i="4"/>
  <c r="R21" i="1"/>
  <c r="R24" i="4" s="1"/>
  <c r="O21" i="1"/>
  <c r="O24" i="4" s="1"/>
  <c r="CA24" i="4" s="1"/>
  <c r="P21" i="1"/>
  <c r="P24" i="4" s="1"/>
  <c r="Q21" i="1"/>
  <c r="Q24" i="4" s="1"/>
  <c r="O22" i="1"/>
  <c r="O25" i="4" s="1"/>
  <c r="CA25" i="4" s="1"/>
  <c r="P22" i="1"/>
  <c r="P25" i="4" s="1"/>
  <c r="Q22" i="1"/>
  <c r="Q25" i="4" s="1"/>
  <c r="R22" i="1"/>
  <c r="R25" i="4" s="1"/>
  <c r="N21" i="1"/>
  <c r="M21" i="1"/>
  <c r="L21" i="1"/>
  <c r="L24" i="4" s="1"/>
  <c r="K21" i="1"/>
  <c r="K24" i="4" s="1"/>
  <c r="K22" i="1"/>
  <c r="K25" i="4" s="1"/>
  <c r="N22" i="1"/>
  <c r="N25" i="4" s="1"/>
  <c r="M22" i="1"/>
  <c r="L22" i="1"/>
  <c r="L25" i="4" s="1"/>
  <c r="AB22" i="4"/>
  <c r="AE22" i="4" s="1"/>
  <c r="AM22" i="4" s="1"/>
  <c r="CL42" i="4"/>
  <c r="CN42" i="4" s="1"/>
  <c r="CO42" i="4" s="1"/>
  <c r="CH42" i="4"/>
  <c r="CJ42" i="4" s="1"/>
  <c r="CK42" i="4" s="1"/>
  <c r="BU22" i="4"/>
  <c r="BX22" i="4" s="1"/>
  <c r="CF43" i="4"/>
  <c r="CL43" i="4" s="1"/>
  <c r="CN43" i="4" s="1"/>
  <c r="CO43" i="4" s="1"/>
  <c r="AI22" i="4"/>
  <c r="AL22" i="4" s="1"/>
  <c r="AN22" i="4" s="1"/>
  <c r="CH20" i="4"/>
  <c r="CJ20" i="4" s="1"/>
  <c r="CK20" i="4" s="1"/>
  <c r="CG20" i="4"/>
  <c r="CF21" i="4"/>
  <c r="CL21" i="4" s="1"/>
  <c r="CN21" i="4" s="1"/>
  <c r="CO21" i="4" s="1"/>
  <c r="BN22" i="4"/>
  <c r="BQ22" i="4" s="1"/>
  <c r="AS22" i="4"/>
  <c r="AV22" i="4" s="1"/>
  <c r="CB22" i="4"/>
  <c r="CE22" i="4" s="1"/>
  <c r="BG22" i="4"/>
  <c r="BJ22" i="4" s="1"/>
  <c r="AZ22" i="4"/>
  <c r="BC22" i="4" s="1"/>
  <c r="J22" i="1"/>
  <c r="J25" i="4" s="1"/>
  <c r="I22" i="1"/>
  <c r="I25" i="4" s="1"/>
  <c r="H22" i="1"/>
  <c r="H25" i="4" s="1"/>
  <c r="G22" i="1"/>
  <c r="G25" i="4" s="1"/>
  <c r="M25" i="4"/>
  <c r="J21" i="1"/>
  <c r="J24" i="4" s="1"/>
  <c r="I21" i="1"/>
  <c r="I24" i="4" s="1"/>
  <c r="N24" i="4"/>
  <c r="H21" i="1"/>
  <c r="H24" i="4" s="1"/>
  <c r="G21" i="1"/>
  <c r="G24" i="4" s="1"/>
  <c r="M24" i="4"/>
  <c r="CD45" i="4" l="1"/>
  <c r="CC45" i="4"/>
  <c r="CD44" i="4"/>
  <c r="CC44" i="4"/>
  <c r="BZ25" i="4"/>
  <c r="BZ24" i="4"/>
  <c r="BR25" i="4"/>
  <c r="BY25" i="4"/>
  <c r="BY24" i="4"/>
  <c r="BW45" i="4"/>
  <c r="BV45" i="4"/>
  <c r="BW23" i="4"/>
  <c r="BV23" i="4"/>
  <c r="BP23" i="4"/>
  <c r="BR24" i="4"/>
  <c r="BM24" i="4"/>
  <c r="BT24" i="4"/>
  <c r="BM25" i="4"/>
  <c r="BT25" i="4"/>
  <c r="BW44" i="4"/>
  <c r="BV44" i="4"/>
  <c r="BO45" i="4"/>
  <c r="BS25" i="4"/>
  <c r="BS24" i="4"/>
  <c r="BP44" i="4"/>
  <c r="BK25" i="4"/>
  <c r="BL25" i="4"/>
  <c r="BK24" i="4"/>
  <c r="BL24" i="4"/>
  <c r="Z25" i="4"/>
  <c r="AQ25" i="4"/>
  <c r="AX25" i="4"/>
  <c r="AG25" i="4"/>
  <c r="BE25" i="4"/>
  <c r="AW25" i="4"/>
  <c r="BD25" i="4"/>
  <c r="AF25" i="4"/>
  <c r="AP25" i="4"/>
  <c r="Y25" i="4"/>
  <c r="Z24" i="4"/>
  <c r="AG24" i="4"/>
  <c r="AX24" i="4"/>
  <c r="AQ24" i="4"/>
  <c r="BE24" i="4"/>
  <c r="AP24" i="4"/>
  <c r="BD24" i="4"/>
  <c r="AF24" i="4"/>
  <c r="Y24" i="4"/>
  <c r="AW24" i="4"/>
  <c r="BI44" i="4"/>
  <c r="BH44" i="4"/>
  <c r="AY25" i="4"/>
  <c r="AR25" i="4"/>
  <c r="BF25" i="4"/>
  <c r="BI23" i="4"/>
  <c r="BH23" i="4"/>
  <c r="AY24" i="4"/>
  <c r="AR24" i="4"/>
  <c r="BF24" i="4"/>
  <c r="BI45" i="4"/>
  <c r="BH45" i="4"/>
  <c r="BB45" i="4"/>
  <c r="BA45" i="4"/>
  <c r="BB44" i="4"/>
  <c r="BA44" i="4"/>
  <c r="BB23" i="4"/>
  <c r="BA23" i="4"/>
  <c r="AT45" i="4"/>
  <c r="AU45" i="4"/>
  <c r="AU44" i="4"/>
  <c r="AT44" i="4"/>
  <c r="AU23" i="4"/>
  <c r="AT23" i="4"/>
  <c r="AC45" i="4"/>
  <c r="AD45" i="4"/>
  <c r="AD23" i="4"/>
  <c r="AC23" i="4"/>
  <c r="AA25" i="4"/>
  <c r="AH25" i="4"/>
  <c r="AJ45" i="4"/>
  <c r="AK45" i="4"/>
  <c r="AJ44" i="4"/>
  <c r="AK44" i="4"/>
  <c r="AK23" i="4"/>
  <c r="AJ23" i="4"/>
  <c r="AA24" i="4"/>
  <c r="AH24" i="4"/>
  <c r="AD44" i="4"/>
  <c r="AC44" i="4"/>
  <c r="CH43" i="4"/>
  <c r="CJ43" i="4" s="1"/>
  <c r="CK43" i="4" s="1"/>
  <c r="CG43" i="4"/>
  <c r="AZ45" i="4"/>
  <c r="BC45" i="4" s="1"/>
  <c r="CG21" i="4"/>
  <c r="BG44" i="4"/>
  <c r="BJ44" i="4" s="1"/>
  <c r="BN45" i="4"/>
  <c r="BQ45" i="4" s="1"/>
  <c r="AS45" i="4"/>
  <c r="AV45" i="4" s="1"/>
  <c r="AB23" i="4"/>
  <c r="AE23" i="4" s="1"/>
  <c r="AM23" i="4" s="1"/>
  <c r="CH21" i="4"/>
  <c r="CJ21" i="4" s="1"/>
  <c r="CK21" i="4" s="1"/>
  <c r="AI23" i="4"/>
  <c r="AL23" i="4" s="1"/>
  <c r="AN23" i="4" s="1"/>
  <c r="AB44" i="4"/>
  <c r="AE44" i="4" s="1"/>
  <c r="AM44" i="4" s="1"/>
  <c r="AI45" i="4"/>
  <c r="AL45" i="4" s="1"/>
  <c r="AN45" i="4" s="1"/>
  <c r="BU23" i="4"/>
  <c r="BX23" i="4" s="1"/>
  <c r="BN23" i="4"/>
  <c r="BQ23" i="4" s="1"/>
  <c r="CB45" i="4"/>
  <c r="CE45" i="4" s="1"/>
  <c r="AS23" i="4"/>
  <c r="AV23" i="4" s="1"/>
  <c r="BU44" i="4"/>
  <c r="BX44" i="4" s="1"/>
  <c r="CB23" i="4"/>
  <c r="CE23" i="4" s="1"/>
  <c r="AZ44" i="4"/>
  <c r="BC44" i="4" s="1"/>
  <c r="BN44" i="4"/>
  <c r="BQ44" i="4" s="1"/>
  <c r="BG45" i="4"/>
  <c r="BJ45" i="4" s="1"/>
  <c r="AI44" i="4"/>
  <c r="AL44" i="4" s="1"/>
  <c r="AN44" i="4" s="1"/>
  <c r="CF22" i="4"/>
  <c r="AB45" i="4"/>
  <c r="AE45" i="4" s="1"/>
  <c r="AM45" i="4" s="1"/>
  <c r="AS44" i="4"/>
  <c r="AV44" i="4" s="1"/>
  <c r="BU45" i="4"/>
  <c r="BX45" i="4" s="1"/>
  <c r="BG23" i="4"/>
  <c r="BJ23" i="4" s="1"/>
  <c r="CB44" i="4"/>
  <c r="CE44" i="4" s="1"/>
  <c r="AZ23" i="4"/>
  <c r="BC23" i="4" s="1"/>
  <c r="CD25" i="4" l="1"/>
  <c r="CC25" i="4"/>
  <c r="BV25" i="4"/>
  <c r="CD24" i="4"/>
  <c r="CC24" i="4"/>
  <c r="BW25" i="4"/>
  <c r="BW24" i="4"/>
  <c r="BV24" i="4"/>
  <c r="BO44" i="4"/>
  <c r="BP45" i="4"/>
  <c r="BP24" i="4"/>
  <c r="BO24" i="4"/>
  <c r="BP25" i="4"/>
  <c r="BO25" i="4"/>
  <c r="BI25" i="4"/>
  <c r="BH25" i="4"/>
  <c r="BI24" i="4"/>
  <c r="BH24" i="4"/>
  <c r="BB25" i="4"/>
  <c r="BA25" i="4"/>
  <c r="BB24" i="4"/>
  <c r="BA24" i="4"/>
  <c r="AU24" i="4"/>
  <c r="AT24" i="4"/>
  <c r="AT25" i="4"/>
  <c r="AU25" i="4"/>
  <c r="AC25" i="4"/>
  <c r="AD25" i="4"/>
  <c r="AJ24" i="4"/>
  <c r="AK24" i="4"/>
  <c r="AJ25" i="4"/>
  <c r="AK25" i="4"/>
  <c r="AD24" i="4"/>
  <c r="AC24" i="4"/>
  <c r="AB24" i="4"/>
  <c r="AE24" i="4" s="1"/>
  <c r="AM24" i="4" s="1"/>
  <c r="BU25" i="4"/>
  <c r="BX25" i="4" s="1"/>
  <c r="CF45" i="4"/>
  <c r="CG45" i="4" s="1"/>
  <c r="AZ25" i="4"/>
  <c r="BC25" i="4" s="1"/>
  <c r="BG24" i="4"/>
  <c r="BJ24" i="4" s="1"/>
  <c r="AB25" i="4"/>
  <c r="AE25" i="4" s="1"/>
  <c r="AM25" i="4" s="1"/>
  <c r="AS24" i="4"/>
  <c r="AV24" i="4" s="1"/>
  <c r="BN25" i="4"/>
  <c r="BQ25" i="4" s="1"/>
  <c r="BN24" i="4"/>
  <c r="BQ24" i="4" s="1"/>
  <c r="CF23" i="4"/>
  <c r="CL23" i="4" s="1"/>
  <c r="CN23" i="4" s="1"/>
  <c r="CO23" i="4" s="1"/>
  <c r="AI24" i="4"/>
  <c r="AL24" i="4" s="1"/>
  <c r="AN24" i="4" s="1"/>
  <c r="CG22" i="4"/>
  <c r="CH22" i="4"/>
  <c r="CJ22" i="4" s="1"/>
  <c r="CK22" i="4" s="1"/>
  <c r="CL22" i="4"/>
  <c r="CN22" i="4" s="1"/>
  <c r="CO22" i="4" s="1"/>
  <c r="BU24" i="4"/>
  <c r="BX24" i="4" s="1"/>
  <c r="BG25" i="4"/>
  <c r="BJ25" i="4" s="1"/>
  <c r="CB24" i="4"/>
  <c r="CE24" i="4" s="1"/>
  <c r="AI25" i="4"/>
  <c r="AL25" i="4" s="1"/>
  <c r="AN25" i="4" s="1"/>
  <c r="CB25" i="4"/>
  <c r="CE25" i="4" s="1"/>
  <c r="CF44" i="4"/>
  <c r="AS25" i="4"/>
  <c r="AV25" i="4" s="1"/>
  <c r="AZ24" i="4"/>
  <c r="BC24" i="4" s="1"/>
  <c r="CF24" i="4" l="1"/>
  <c r="CG24" i="4" s="1"/>
  <c r="CH45" i="4"/>
  <c r="CJ45" i="4" s="1"/>
  <c r="CK45" i="4" s="1"/>
  <c r="CL45" i="4"/>
  <c r="CN45" i="4" s="1"/>
  <c r="CO45" i="4" s="1"/>
  <c r="CG23" i="4"/>
  <c r="CH23" i="4"/>
  <c r="CJ23" i="4" s="1"/>
  <c r="CK23" i="4" s="1"/>
  <c r="CG44" i="4"/>
  <c r="CH44" i="4"/>
  <c r="CJ44" i="4" s="1"/>
  <c r="CK44" i="4" s="1"/>
  <c r="CL44" i="4"/>
  <c r="CN44" i="4" s="1"/>
  <c r="CO44" i="4" s="1"/>
  <c r="CF25" i="4"/>
  <c r="CL24" i="4" l="1"/>
  <c r="CN24" i="4" s="1"/>
  <c r="CO24" i="4" s="1"/>
  <c r="CH24" i="4"/>
  <c r="CJ24" i="4" s="1"/>
  <c r="CK24" i="4" s="1"/>
  <c r="CG25" i="4"/>
  <c r="CL25" i="4"/>
  <c r="CN25" i="4" s="1"/>
  <c r="CO25" i="4" s="1"/>
  <c r="CH25" i="4"/>
  <c r="CJ25" i="4" s="1"/>
  <c r="CK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626A6F8B-0700-447D-8695-30436E16678A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3" authorId="0" shapeId="0" xr:uid="{E295C206-4979-49BC-A7C5-C75A854C0C9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C01114D8-1194-4480-845A-A30214A34D4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sharedStrings.xml><?xml version="1.0" encoding="utf-8"?>
<sst xmlns="http://schemas.openxmlformats.org/spreadsheetml/2006/main" count="6076" uniqueCount="223">
  <si>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</si>
  <si>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</si>
  <si>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</si>
  <si>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</si>
  <si>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</si>
  <si>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</si>
  <si>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</si>
  <si>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</si>
  <si>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</si>
  <si>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</si>
  <si>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</si>
  <si>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</si>
  <si>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</si>
  <si>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</si>
  <si>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</si>
  <si>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</si>
  <si>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</si>
  <si>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</si>
  <si>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</si>
  <si>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</si>
  <si>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</si>
  <si>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</si>
  <si>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</si>
  <si>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</si>
  <si>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</si>
  <si>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</si>
  <si>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</si>
  <si>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</si>
  <si>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</si>
  <si>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</si>
  <si>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</si>
  <si>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</si>
  <si>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</si>
  <si>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</si>
  <si>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</si>
  <si>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</si>
  <si>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</si>
  <si>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</si>
  <si>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</si>
  <si>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</si>
  <si>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</si>
  <si>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</si>
  <si>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</si>
  <si>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</si>
  <si>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</si>
  <si>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</si>
  <si>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</si>
  <si>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</si>
  <si>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</si>
  <si>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</si>
  <si>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</si>
  <si>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</si>
  <si>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</si>
  <si>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</si>
  <si>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</si>
  <si>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</si>
  <si>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</si>
  <si>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</si>
  <si>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</si>
  <si>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</si>
  <si>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</si>
  <si>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</si>
  <si>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</si>
  <si>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</si>
  <si>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</si>
  <si>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</si>
  <si>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</si>
  <si>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</si>
  <si>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</si>
  <si>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</si>
  <si>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</si>
  <si>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</si>
  <si>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</si>
  <si>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</si>
  <si>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</si>
  <si>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</si>
  <si>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</si>
  <si>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</si>
  <si>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</si>
  <si>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</si>
  <si>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</si>
  <si>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</si>
  <si>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</si>
  <si>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</si>
  <si>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</si>
  <si>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</si>
  <si>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</si>
  <si>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</si>
  <si>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</si>
  <si>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</si>
  <si>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</si>
  <si>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</si>
  <si>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</si>
  <si>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</si>
  <si>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</si>
  <si>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</si>
  <si>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</si>
  <si>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</si>
  <si>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</si>
  <si>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</si>
  <si>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</si>
  <si>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</si>
  <si>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</si>
  <si>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</si>
  <si>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</si>
  <si>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</si>
  <si>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</si>
  <si>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</si>
  <si>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</si>
  <si>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</si>
  <si>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</si>
  <si>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</si>
  <si>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</si>
  <si>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</si>
  <si>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</si>
  <si>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</si>
  <si>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</si>
  <si>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</si>
  <si>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</si>
  <si>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</si>
  <si>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</si>
  <si>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</si>
  <si>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</si>
  <si>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</si>
  <si>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</si>
  <si>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</si>
  <si>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</si>
  <si>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</si>
  <si>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</si>
  <si>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</si>
  <si>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</si>
  <si>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</si>
  <si>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</si>
  <si>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</si>
  <si>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</si>
  <si>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</si>
  <si>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</si>
  <si>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</si>
  <si>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</si>
  <si>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</si>
  <si>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</si>
  <si>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</si>
  <si>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</si>
  <si>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</si>
  <si>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</si>
  <si>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</si>
  <si>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</si>
  <si>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</si>
  <si>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</si>
  <si>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</si>
  <si>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L [m]</t>
  </si>
  <si>
    <t>B [m]</t>
  </si>
  <si>
    <t>H [m]</t>
  </si>
  <si>
    <t>$N_{zap} [tonf]$</t>
  </si>
  <si>
    <t>L/6 [m]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</si>
  <si>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</si>
  <si>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</si>
  <si>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</si>
  <si>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</si>
  <si>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</si>
  <si>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</si>
  <si>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</si>
  <si>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</si>
  <si>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</si>
  <si>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</si>
  <si>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</si>
  <si>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</si>
  <si>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</si>
  <si>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</si>
  <si>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</si>
  <si>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</si>
  <si>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</si>
  <si>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</si>
  <si>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</si>
  <si>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</si>
  <si>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</si>
  <si>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</si>
  <si>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</si>
  <si>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</si>
  <si>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</si>
  <si>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</si>
  <si>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</si>
  <si>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</si>
  <si>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</si>
  <si>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</si>
  <si>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</si>
  <si>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$V_{pp}$ (tonf)</t>
  </si>
  <si>
    <t>$V_{sc}$ (tonf)</t>
  </si>
  <si>
    <t>$V_{x}$ (tonf)</t>
  </si>
  <si>
    <t>$V_{y}$ (tonf)</t>
  </si>
  <si>
    <t>$\mu$</t>
  </si>
  <si>
    <t>Corte</t>
  </si>
  <si>
    <t>$V_{sis1} [tonf]$</t>
  </si>
  <si>
    <t>$N_{est2} [tonf]$</t>
  </si>
  <si>
    <t>$M_{est2} [tonf$\cdot$m]$</t>
  </si>
  <si>
    <t>$V_{est2} [tonf]$</t>
  </si>
  <si>
    <t>$e_{est2} [m]$</t>
  </si>
  <si>
    <t>$\sigma_{est2} [kgf/cm^2]$</t>
  </si>
  <si>
    <t>$N_{est1} [tonf]$</t>
  </si>
  <si>
    <t>$M_{est1} [tonf$\cdot$m]$</t>
  </si>
  <si>
    <t>$V_{est1} [tonf]$</t>
  </si>
  <si>
    <t>$e_{est1} [m]$</t>
  </si>
  <si>
    <t>$\sigma_{est1} [kgf/cm^2]$</t>
  </si>
  <si>
    <t>$V_{sis2} [tonf]$</t>
  </si>
  <si>
    <t>$FSD_{sis1}$</t>
  </si>
  <si>
    <t>$FSV_{sis1}$</t>
  </si>
  <si>
    <t>$FSD_{sis2}$</t>
  </si>
  <si>
    <t>$FSV_{sis2}$</t>
  </si>
  <si>
    <t>$FSD_{est1}$</t>
  </si>
  <si>
    <t>$FSV_{est1}$</t>
  </si>
  <si>
    <t>$FSD_{est2}$</t>
  </si>
  <si>
    <t>$FSV_{est2}$</t>
  </si>
  <si>
    <t>$V_{sis3} [tonf]$</t>
  </si>
  <si>
    <t>$FSD_{sis3}$</t>
  </si>
  <si>
    <t>$FSV_{sis3}$</t>
  </si>
  <si>
    <t>$V_{sis4} [tonf]$</t>
  </si>
  <si>
    <t>$FSD_{sis4}$</t>
  </si>
  <si>
    <t>$FSV_{sis4}$</t>
  </si>
  <si>
    <t>$V_{sis5} [tonf]$</t>
  </si>
  <si>
    <t>$FSD_{sis5}$</t>
  </si>
  <si>
    <t>$FSV_{sis5}$</t>
  </si>
  <si>
    <t>$FSD_{sis6}$</t>
  </si>
  <si>
    <t>$FSV_{sis6}$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</si>
</sst>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0" borderId="0" xfId="0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52"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L57" sqref="L57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110" t="s">
        <v>58</v>
      </c>
      <c r="B1" s="110" t="s">
        <v>59</v>
      </c>
      <c r="C1" s="110" t="s">
        <v>60</v>
      </c>
      <c r="D1" s="110" t="s">
        <v>61</v>
      </c>
      <c r="E1" s="110" t="s">
        <v>62</v>
      </c>
      <c r="F1" s="110" t="s">
        <v>63</v>
      </c>
      <c r="G1" s="110" t="s">
        <v>64</v>
      </c>
      <c r="H1" s="110" t="s">
        <v>65</v>
      </c>
      <c r="I1" s="110" t="s">
        <v>66</v>
      </c>
      <c r="J1" s="111" t="s">
        <v>67</v>
      </c>
    </row>
    <row r="2" spans="1:11" hidden="1" x14ac:dyDescent="0.25">
      <c r="A2" s="109">
        <v>-1</v>
      </c>
      <c r="B2" s="109" t="s">
        <v>18</v>
      </c>
      <c r="C2" s="109" t="s">
        <v>68</v>
      </c>
      <c r="D2" s="109" t="s">
        <v>69</v>
      </c>
      <c r="E2" s="109">
        <v>-45.413699999999999</v>
      </c>
      <c r="F2" s="109">
        <v>-0.41260000000000002</v>
      </c>
      <c r="G2" s="109">
        <v>-0.22040000000000001</v>
      </c>
      <c r="H2" s="109">
        <v>-7.0900000000000005E-2</v>
      </c>
      <c r="I2" s="109">
        <v>0.36220000000000002</v>
      </c>
      <c r="J2" s="109">
        <v>-1.4271</v>
      </c>
      <c r="K2" s="1">
        <v>0</v>
      </c>
    </row>
    <row r="3" spans="1:11" x14ac:dyDescent="0.25">
      <c r="A3" s="109">
        <v>-1</v>
      </c>
      <c r="B3" s="109" t="s">
        <v>18</v>
      </c>
      <c r="C3" s="109" t="s">
        <v>68</v>
      </c>
      <c r="D3" s="109" t="s">
        <v>70</v>
      </c>
      <c r="E3" s="109">
        <v>-48.413699999999999</v>
      </c>
      <c r="F3" s="109">
        <v>-0.41260000000000002</v>
      </c>
      <c r="G3" s="109">
        <v>-0.22040000000000001</v>
      </c>
      <c r="H3" s="109">
        <v>-7.0900000000000005E-2</v>
      </c>
      <c r="I3" s="109">
        <v>-0.18870000000000001</v>
      </c>
      <c r="J3" s="109">
        <v>-2.4584999999999999</v>
      </c>
      <c r="K3" s="1">
        <f t="shared" ref="K3:K5" si="0">K2+1</f>
        <v>1</v>
      </c>
    </row>
    <row r="4" spans="1:11" hidden="1" x14ac:dyDescent="0.25">
      <c r="A4" s="109">
        <v>-1</v>
      </c>
      <c r="B4" s="109" t="s">
        <v>18</v>
      </c>
      <c r="C4" s="109" t="s">
        <v>71</v>
      </c>
      <c r="D4" s="109" t="s">
        <v>69</v>
      </c>
      <c r="E4" s="109">
        <v>-42.057000000000002</v>
      </c>
      <c r="F4" s="109">
        <v>-2.2401</v>
      </c>
      <c r="G4" s="109">
        <v>-0.2175</v>
      </c>
      <c r="H4" s="109">
        <v>-7.46E-2</v>
      </c>
      <c r="I4" s="109">
        <v>0.36099999999999999</v>
      </c>
      <c r="J4" s="109">
        <v>3.4864999999999999</v>
      </c>
      <c r="K4" s="1">
        <f t="shared" si="0"/>
        <v>2</v>
      </c>
    </row>
    <row r="5" spans="1:11" x14ac:dyDescent="0.25">
      <c r="A5" s="109">
        <v>-1</v>
      </c>
      <c r="B5" s="109" t="s">
        <v>18</v>
      </c>
      <c r="C5" s="109" t="s">
        <v>71</v>
      </c>
      <c r="D5" s="109" t="s">
        <v>70</v>
      </c>
      <c r="E5" s="109">
        <v>-42.057000000000002</v>
      </c>
      <c r="F5" s="109">
        <v>-2.2401</v>
      </c>
      <c r="G5" s="109">
        <v>-0.2175</v>
      </c>
      <c r="H5" s="109">
        <v>-7.46E-2</v>
      </c>
      <c r="I5" s="109">
        <v>-0.18279999999999999</v>
      </c>
      <c r="J5" s="109">
        <v>-2.1137999999999999</v>
      </c>
      <c r="K5" s="1">
        <f t="shared" si="0"/>
        <v>3</v>
      </c>
    </row>
    <row r="6" spans="1:11" hidden="1" x14ac:dyDescent="0.25">
      <c r="A6" s="109">
        <v>-1</v>
      </c>
      <c r="B6" s="109" t="s">
        <v>18</v>
      </c>
      <c r="C6" s="109" t="s">
        <v>72</v>
      </c>
      <c r="D6" s="109" t="s">
        <v>69</v>
      </c>
      <c r="E6" s="109">
        <v>0.38829999999999998</v>
      </c>
      <c r="F6" s="109">
        <v>8.9062999999999999</v>
      </c>
      <c r="G6" s="109">
        <v>2.58E-2</v>
      </c>
      <c r="H6" s="109">
        <v>1.26E-2</v>
      </c>
      <c r="I6" s="109">
        <v>4.3499999999999997E-2</v>
      </c>
      <c r="J6" s="109">
        <v>26.950299999999999</v>
      </c>
      <c r="K6" s="1">
        <f t="shared" ref="K6:K69" si="1">K5+1</f>
        <v>4</v>
      </c>
    </row>
    <row r="7" spans="1:11" x14ac:dyDescent="0.25">
      <c r="A7" s="109">
        <v>-1</v>
      </c>
      <c r="B7" s="109" t="s">
        <v>18</v>
      </c>
      <c r="C7" s="109" t="s">
        <v>72</v>
      </c>
      <c r="D7" s="109" t="s">
        <v>70</v>
      </c>
      <c r="E7" s="109">
        <v>0.38829999999999998</v>
      </c>
      <c r="F7" s="109">
        <v>8.9062999999999999</v>
      </c>
      <c r="G7" s="109">
        <v>2.58E-2</v>
      </c>
      <c r="H7" s="109">
        <v>1.26E-2</v>
      </c>
      <c r="I7" s="109">
        <v>3.15E-2</v>
      </c>
      <c r="J7" s="109">
        <v>6.1185</v>
      </c>
      <c r="K7" s="1">
        <f t="shared" si="1"/>
        <v>5</v>
      </c>
    </row>
    <row r="8" spans="1:11" hidden="1" x14ac:dyDescent="0.25">
      <c r="A8" s="109">
        <v>-1</v>
      </c>
      <c r="B8" s="109" t="s">
        <v>18</v>
      </c>
      <c r="C8" s="109" t="s">
        <v>73</v>
      </c>
      <c r="D8" s="109" t="s">
        <v>69</v>
      </c>
      <c r="E8" s="109">
        <v>9.8900000000000002E-2</v>
      </c>
      <c r="F8" s="109">
        <v>2.3744000000000001</v>
      </c>
      <c r="G8" s="109">
        <v>0.15509999999999999</v>
      </c>
      <c r="H8" s="109">
        <v>0.03</v>
      </c>
      <c r="I8" s="109">
        <v>0.15</v>
      </c>
      <c r="J8" s="109">
        <v>5.4519000000000002</v>
      </c>
      <c r="K8" s="1">
        <f t="shared" si="1"/>
        <v>6</v>
      </c>
    </row>
    <row r="9" spans="1:11" x14ac:dyDescent="0.25">
      <c r="A9" s="109">
        <v>-1</v>
      </c>
      <c r="B9" s="109" t="s">
        <v>18</v>
      </c>
      <c r="C9" s="109" t="s">
        <v>73</v>
      </c>
      <c r="D9" s="109" t="s">
        <v>70</v>
      </c>
      <c r="E9" s="109">
        <v>9.8900000000000002E-2</v>
      </c>
      <c r="F9" s="109">
        <v>2.3744000000000001</v>
      </c>
      <c r="G9" s="109">
        <v>0.15509999999999999</v>
      </c>
      <c r="H9" s="109">
        <v>0.03</v>
      </c>
      <c r="I9" s="109">
        <v>0.23880000000000001</v>
      </c>
      <c r="J9" s="109">
        <v>0.93530000000000002</v>
      </c>
      <c r="K9" s="1">
        <f t="shared" si="1"/>
        <v>7</v>
      </c>
    </row>
    <row r="10" spans="1:11" hidden="1" x14ac:dyDescent="0.25">
      <c r="A10" s="109">
        <v>-1</v>
      </c>
      <c r="B10" s="109" t="s">
        <v>18</v>
      </c>
      <c r="C10" s="109" t="s">
        <v>74</v>
      </c>
      <c r="D10" s="109" t="s">
        <v>69</v>
      </c>
      <c r="E10" s="109">
        <v>-87.470699999999994</v>
      </c>
      <c r="F10" s="109">
        <v>-2.6526999999999998</v>
      </c>
      <c r="G10" s="109">
        <v>-0.43790000000000001</v>
      </c>
      <c r="H10" s="109">
        <v>-0.14549999999999999</v>
      </c>
      <c r="I10" s="109">
        <v>0.72319999999999995</v>
      </c>
      <c r="J10" s="109">
        <v>2.0594000000000001</v>
      </c>
      <c r="K10" s="1">
        <f t="shared" si="1"/>
        <v>8</v>
      </c>
    </row>
    <row r="11" spans="1:11" hidden="1" x14ac:dyDescent="0.25">
      <c r="A11" s="109">
        <v>-1</v>
      </c>
      <c r="B11" s="109" t="s">
        <v>18</v>
      </c>
      <c r="C11" s="109" t="s">
        <v>74</v>
      </c>
      <c r="D11" s="109" t="s">
        <v>70</v>
      </c>
      <c r="E11" s="109">
        <v>-90.470699999999994</v>
      </c>
      <c r="F11" s="109">
        <v>-2.6526999999999998</v>
      </c>
      <c r="G11" s="109">
        <v>-0.43790000000000001</v>
      </c>
      <c r="H11" s="109">
        <v>-0.14549999999999999</v>
      </c>
      <c r="I11" s="109">
        <v>-0.3715</v>
      </c>
      <c r="J11" s="109">
        <v>-4.5724</v>
      </c>
      <c r="K11" s="1">
        <f t="shared" si="1"/>
        <v>9</v>
      </c>
    </row>
    <row r="12" spans="1:11" hidden="1" x14ac:dyDescent="0.25">
      <c r="A12" s="109">
        <v>-1</v>
      </c>
      <c r="B12" s="109" t="s">
        <v>18</v>
      </c>
      <c r="C12" s="109" t="s">
        <v>75</v>
      </c>
      <c r="D12" s="109" t="s">
        <v>69</v>
      </c>
      <c r="E12" s="109">
        <v>-63.5792</v>
      </c>
      <c r="F12" s="109">
        <v>-0.5776</v>
      </c>
      <c r="G12" s="109">
        <v>-0.3085</v>
      </c>
      <c r="H12" s="109">
        <v>-9.9299999999999999E-2</v>
      </c>
      <c r="I12" s="109">
        <v>0.5071</v>
      </c>
      <c r="J12" s="109">
        <v>-1.998</v>
      </c>
      <c r="K12" s="1">
        <f t="shared" si="1"/>
        <v>10</v>
      </c>
    </row>
    <row r="13" spans="1:11" hidden="1" x14ac:dyDescent="0.25">
      <c r="A13" s="109">
        <v>-1</v>
      </c>
      <c r="B13" s="109" t="s">
        <v>18</v>
      </c>
      <c r="C13" s="109" t="s">
        <v>75</v>
      </c>
      <c r="D13" s="109" t="s">
        <v>70</v>
      </c>
      <c r="E13" s="109">
        <v>-67.779200000000003</v>
      </c>
      <c r="F13" s="109">
        <v>-0.5776</v>
      </c>
      <c r="G13" s="109">
        <v>-0.3085</v>
      </c>
      <c r="H13" s="109">
        <v>-9.9299999999999999E-2</v>
      </c>
      <c r="I13" s="109">
        <v>-0.26419999999999999</v>
      </c>
      <c r="J13" s="109">
        <v>-3.4419</v>
      </c>
      <c r="K13" s="1">
        <f t="shared" si="1"/>
        <v>11</v>
      </c>
    </row>
    <row r="14" spans="1:11" hidden="1" x14ac:dyDescent="0.25">
      <c r="A14" s="109">
        <v>-1</v>
      </c>
      <c r="B14" s="109" t="s">
        <v>18</v>
      </c>
      <c r="C14" s="109" t="s">
        <v>76</v>
      </c>
      <c r="D14" s="109" t="s">
        <v>69</v>
      </c>
      <c r="E14" s="109">
        <v>-121.7876</v>
      </c>
      <c r="F14" s="109">
        <v>-4.0792999999999999</v>
      </c>
      <c r="G14" s="109">
        <v>-0.61250000000000004</v>
      </c>
      <c r="H14" s="109">
        <v>-0.2044</v>
      </c>
      <c r="I14" s="109">
        <v>1.0122</v>
      </c>
      <c r="J14" s="109">
        <v>3.8658000000000001</v>
      </c>
      <c r="K14" s="1">
        <f t="shared" si="1"/>
        <v>12</v>
      </c>
    </row>
    <row r="15" spans="1:11" hidden="1" x14ac:dyDescent="0.25">
      <c r="A15" s="109">
        <v>-1</v>
      </c>
      <c r="B15" s="109" t="s">
        <v>18</v>
      </c>
      <c r="C15" s="109" t="s">
        <v>76</v>
      </c>
      <c r="D15" s="109" t="s">
        <v>70</v>
      </c>
      <c r="E15" s="109">
        <v>-125.38760000000001</v>
      </c>
      <c r="F15" s="109">
        <v>-4.0792999999999999</v>
      </c>
      <c r="G15" s="109">
        <v>-0.61250000000000004</v>
      </c>
      <c r="H15" s="109">
        <v>-0.2044</v>
      </c>
      <c r="I15" s="109">
        <v>-0.51900000000000002</v>
      </c>
      <c r="J15" s="109">
        <v>-6.3323999999999998</v>
      </c>
      <c r="K15" s="1">
        <f t="shared" si="1"/>
        <v>13</v>
      </c>
    </row>
    <row r="16" spans="1:11" hidden="1" x14ac:dyDescent="0.25">
      <c r="A16" s="109">
        <v>-1</v>
      </c>
      <c r="B16" s="109" t="s">
        <v>18</v>
      </c>
      <c r="C16" s="109" t="s">
        <v>77</v>
      </c>
      <c r="D16" s="109" t="s">
        <v>69</v>
      </c>
      <c r="E16" s="109">
        <v>-40.328699999999998</v>
      </c>
      <c r="F16" s="109">
        <v>12.0975</v>
      </c>
      <c r="G16" s="109">
        <v>-0.16220000000000001</v>
      </c>
      <c r="H16" s="109">
        <v>-4.6100000000000002E-2</v>
      </c>
      <c r="I16" s="109">
        <v>0.38690000000000002</v>
      </c>
      <c r="J16" s="109">
        <v>36.446100000000001</v>
      </c>
      <c r="K16" s="1">
        <f t="shared" si="1"/>
        <v>14</v>
      </c>
    </row>
    <row r="17" spans="1:11" hidden="1" x14ac:dyDescent="0.25">
      <c r="A17" s="109">
        <v>-1</v>
      </c>
      <c r="B17" s="109" t="s">
        <v>18</v>
      </c>
      <c r="C17" s="109" t="s">
        <v>77</v>
      </c>
      <c r="D17" s="109" t="s">
        <v>70</v>
      </c>
      <c r="E17" s="109">
        <v>-43.028700000000001</v>
      </c>
      <c r="F17" s="109">
        <v>12.0975</v>
      </c>
      <c r="G17" s="109">
        <v>-0.16220000000000001</v>
      </c>
      <c r="H17" s="109">
        <v>-4.6100000000000002E-2</v>
      </c>
      <c r="I17" s="109">
        <v>-0.1258</v>
      </c>
      <c r="J17" s="109">
        <v>6.3532999999999999</v>
      </c>
      <c r="K17" s="1">
        <f t="shared" si="1"/>
        <v>15</v>
      </c>
    </row>
    <row r="18" spans="1:11" hidden="1" x14ac:dyDescent="0.25">
      <c r="A18" s="109">
        <v>-1</v>
      </c>
      <c r="B18" s="109" t="s">
        <v>18</v>
      </c>
      <c r="C18" s="109" t="s">
        <v>78</v>
      </c>
      <c r="D18" s="109" t="s">
        <v>69</v>
      </c>
      <c r="E18" s="109">
        <v>-41.415900000000001</v>
      </c>
      <c r="F18" s="109">
        <v>-12.8401</v>
      </c>
      <c r="G18" s="109">
        <v>-0.23449999999999999</v>
      </c>
      <c r="H18" s="109">
        <v>-8.1500000000000003E-2</v>
      </c>
      <c r="I18" s="109">
        <v>0.26500000000000001</v>
      </c>
      <c r="J18" s="109">
        <v>-39.014899999999997</v>
      </c>
      <c r="K18" s="1">
        <f t="shared" si="1"/>
        <v>16</v>
      </c>
    </row>
    <row r="19" spans="1:11" hidden="1" x14ac:dyDescent="0.25">
      <c r="A19" s="109">
        <v>-1</v>
      </c>
      <c r="B19" s="109" t="s">
        <v>18</v>
      </c>
      <c r="C19" s="109" t="s">
        <v>78</v>
      </c>
      <c r="D19" s="109" t="s">
        <v>70</v>
      </c>
      <c r="E19" s="109">
        <v>-44.115900000000003</v>
      </c>
      <c r="F19" s="109">
        <v>-12.8401</v>
      </c>
      <c r="G19" s="109">
        <v>-0.23449999999999999</v>
      </c>
      <c r="H19" s="109">
        <v>-8.1500000000000003E-2</v>
      </c>
      <c r="I19" s="109">
        <v>-0.21390000000000001</v>
      </c>
      <c r="J19" s="109">
        <v>-10.778600000000001</v>
      </c>
      <c r="K19" s="1">
        <f t="shared" si="1"/>
        <v>17</v>
      </c>
    </row>
    <row r="20" spans="1:11" hidden="1" x14ac:dyDescent="0.25">
      <c r="A20" s="109">
        <v>-1</v>
      </c>
      <c r="B20" s="109" t="s">
        <v>18</v>
      </c>
      <c r="C20" s="109" t="s">
        <v>79</v>
      </c>
      <c r="D20" s="109" t="s">
        <v>69</v>
      </c>
      <c r="E20" s="109">
        <v>-40.328699999999998</v>
      </c>
      <c r="F20" s="109">
        <v>12.0975</v>
      </c>
      <c r="G20" s="109">
        <v>-0.16220000000000001</v>
      </c>
      <c r="H20" s="109">
        <v>-4.6100000000000002E-2</v>
      </c>
      <c r="I20" s="109">
        <v>0.38690000000000002</v>
      </c>
      <c r="J20" s="109">
        <v>36.446100000000001</v>
      </c>
      <c r="K20" s="1">
        <f t="shared" si="1"/>
        <v>18</v>
      </c>
    </row>
    <row r="21" spans="1:11" hidden="1" x14ac:dyDescent="0.25">
      <c r="A21" s="109">
        <v>-1</v>
      </c>
      <c r="B21" s="109" t="s">
        <v>18</v>
      </c>
      <c r="C21" s="109" t="s">
        <v>79</v>
      </c>
      <c r="D21" s="109" t="s">
        <v>70</v>
      </c>
      <c r="E21" s="109">
        <v>-43.028700000000001</v>
      </c>
      <c r="F21" s="109">
        <v>12.0975</v>
      </c>
      <c r="G21" s="109">
        <v>-0.16220000000000001</v>
      </c>
      <c r="H21" s="109">
        <v>-4.6100000000000002E-2</v>
      </c>
      <c r="I21" s="109">
        <v>-0.1258</v>
      </c>
      <c r="J21" s="109">
        <v>6.3532999999999999</v>
      </c>
      <c r="K21" s="1">
        <f t="shared" si="1"/>
        <v>19</v>
      </c>
    </row>
    <row r="22" spans="1:11" hidden="1" x14ac:dyDescent="0.25">
      <c r="A22" s="109">
        <v>-1</v>
      </c>
      <c r="B22" s="109" t="s">
        <v>18</v>
      </c>
      <c r="C22" s="109" t="s">
        <v>80</v>
      </c>
      <c r="D22" s="109" t="s">
        <v>69</v>
      </c>
      <c r="E22" s="109">
        <v>-41.415900000000001</v>
      </c>
      <c r="F22" s="109">
        <v>-12.8401</v>
      </c>
      <c r="G22" s="109">
        <v>-0.23449999999999999</v>
      </c>
      <c r="H22" s="109">
        <v>-8.1500000000000003E-2</v>
      </c>
      <c r="I22" s="109">
        <v>0.26500000000000001</v>
      </c>
      <c r="J22" s="109">
        <v>-39.014899999999997</v>
      </c>
      <c r="K22" s="1">
        <f t="shared" si="1"/>
        <v>20</v>
      </c>
    </row>
    <row r="23" spans="1:11" hidden="1" x14ac:dyDescent="0.25">
      <c r="A23" s="109">
        <v>-1</v>
      </c>
      <c r="B23" s="109" t="s">
        <v>18</v>
      </c>
      <c r="C23" s="109" t="s">
        <v>80</v>
      </c>
      <c r="D23" s="109" t="s">
        <v>70</v>
      </c>
      <c r="E23" s="109">
        <v>-44.115900000000003</v>
      </c>
      <c r="F23" s="109">
        <v>-12.8401</v>
      </c>
      <c r="G23" s="109">
        <v>-0.23449999999999999</v>
      </c>
      <c r="H23" s="109">
        <v>-8.1500000000000003E-2</v>
      </c>
      <c r="I23" s="109">
        <v>-0.21390000000000001</v>
      </c>
      <c r="J23" s="109">
        <v>-10.778600000000001</v>
      </c>
      <c r="K23" s="1">
        <f t="shared" si="1"/>
        <v>21</v>
      </c>
    </row>
    <row r="24" spans="1:11" hidden="1" x14ac:dyDescent="0.25">
      <c r="A24" s="109">
        <v>-1</v>
      </c>
      <c r="B24" s="109" t="s">
        <v>18</v>
      </c>
      <c r="C24" s="109" t="s">
        <v>81</v>
      </c>
      <c r="D24" s="109" t="s">
        <v>69</v>
      </c>
      <c r="E24" s="109">
        <v>-40.733899999999998</v>
      </c>
      <c r="F24" s="109">
        <v>2.9529000000000001</v>
      </c>
      <c r="G24" s="109">
        <v>1.8800000000000001E-2</v>
      </c>
      <c r="H24" s="109">
        <v>-2.18E-2</v>
      </c>
      <c r="I24" s="109">
        <v>0.53600000000000003</v>
      </c>
      <c r="J24" s="109">
        <v>6.3483000000000001</v>
      </c>
      <c r="K24" s="1">
        <f t="shared" si="1"/>
        <v>22</v>
      </c>
    </row>
    <row r="25" spans="1:11" hidden="1" x14ac:dyDescent="0.25">
      <c r="A25" s="109">
        <v>-1</v>
      </c>
      <c r="B25" s="109" t="s">
        <v>18</v>
      </c>
      <c r="C25" s="109" t="s">
        <v>81</v>
      </c>
      <c r="D25" s="109" t="s">
        <v>70</v>
      </c>
      <c r="E25" s="109">
        <v>-43.433900000000001</v>
      </c>
      <c r="F25" s="109">
        <v>2.9529000000000001</v>
      </c>
      <c r="G25" s="109">
        <v>1.8800000000000001E-2</v>
      </c>
      <c r="H25" s="109">
        <v>-2.18E-2</v>
      </c>
      <c r="I25" s="109">
        <v>0.16450000000000001</v>
      </c>
      <c r="J25" s="109">
        <v>-0.90329999999999999</v>
      </c>
      <c r="K25" s="1">
        <f t="shared" si="1"/>
        <v>23</v>
      </c>
    </row>
    <row r="26" spans="1:11" hidden="1" x14ac:dyDescent="0.25">
      <c r="A26" s="109">
        <v>-1</v>
      </c>
      <c r="B26" s="109" t="s">
        <v>18</v>
      </c>
      <c r="C26" s="109" t="s">
        <v>82</v>
      </c>
      <c r="D26" s="109" t="s">
        <v>69</v>
      </c>
      <c r="E26" s="109">
        <v>-41.0107</v>
      </c>
      <c r="F26" s="109">
        <v>-3.6955</v>
      </c>
      <c r="G26" s="109">
        <v>-0.41549999999999998</v>
      </c>
      <c r="H26" s="109">
        <v>-0.10580000000000001</v>
      </c>
      <c r="I26" s="109">
        <v>0.11600000000000001</v>
      </c>
      <c r="J26" s="109">
        <v>-8.9170999999999996</v>
      </c>
      <c r="K26" s="1">
        <f t="shared" si="1"/>
        <v>24</v>
      </c>
    </row>
    <row r="27" spans="1:11" hidden="1" x14ac:dyDescent="0.25">
      <c r="A27" s="109">
        <v>-1</v>
      </c>
      <c r="B27" s="109" t="s">
        <v>18</v>
      </c>
      <c r="C27" s="109" t="s">
        <v>82</v>
      </c>
      <c r="D27" s="109" t="s">
        <v>70</v>
      </c>
      <c r="E27" s="109">
        <v>-43.710700000000003</v>
      </c>
      <c r="F27" s="109">
        <v>-3.6955</v>
      </c>
      <c r="G27" s="109">
        <v>-0.41549999999999998</v>
      </c>
      <c r="H27" s="109">
        <v>-0.10580000000000001</v>
      </c>
      <c r="I27" s="109">
        <v>-0.50419999999999998</v>
      </c>
      <c r="J27" s="109">
        <v>-3.5219999999999998</v>
      </c>
      <c r="K27" s="1">
        <f t="shared" si="1"/>
        <v>25</v>
      </c>
    </row>
    <row r="28" spans="1:11" hidden="1" x14ac:dyDescent="0.25">
      <c r="A28" s="109">
        <v>-1</v>
      </c>
      <c r="B28" s="109" t="s">
        <v>18</v>
      </c>
      <c r="C28" s="109" t="s">
        <v>83</v>
      </c>
      <c r="D28" s="109" t="s">
        <v>69</v>
      </c>
      <c r="E28" s="109">
        <v>-40.733899999999998</v>
      </c>
      <c r="F28" s="109">
        <v>2.9529000000000001</v>
      </c>
      <c r="G28" s="109">
        <v>1.8800000000000001E-2</v>
      </c>
      <c r="H28" s="109">
        <v>-2.18E-2</v>
      </c>
      <c r="I28" s="109">
        <v>0.53600000000000003</v>
      </c>
      <c r="J28" s="109">
        <v>6.3483000000000001</v>
      </c>
      <c r="K28" s="1">
        <f t="shared" si="1"/>
        <v>26</v>
      </c>
    </row>
    <row r="29" spans="1:11" hidden="1" x14ac:dyDescent="0.25">
      <c r="A29" s="109">
        <v>-1</v>
      </c>
      <c r="B29" s="109" t="s">
        <v>18</v>
      </c>
      <c r="C29" s="109" t="s">
        <v>83</v>
      </c>
      <c r="D29" s="109" t="s">
        <v>70</v>
      </c>
      <c r="E29" s="109">
        <v>-43.433900000000001</v>
      </c>
      <c r="F29" s="109">
        <v>2.9529000000000001</v>
      </c>
      <c r="G29" s="109">
        <v>1.8800000000000001E-2</v>
      </c>
      <c r="H29" s="109">
        <v>-2.18E-2</v>
      </c>
      <c r="I29" s="109">
        <v>0.16450000000000001</v>
      </c>
      <c r="J29" s="109">
        <v>-0.90329999999999999</v>
      </c>
      <c r="K29" s="1">
        <f t="shared" si="1"/>
        <v>27</v>
      </c>
    </row>
    <row r="30" spans="1:11" hidden="1" x14ac:dyDescent="0.25">
      <c r="A30" s="109">
        <v>-1</v>
      </c>
      <c r="B30" s="109" t="s">
        <v>18</v>
      </c>
      <c r="C30" s="109" t="s">
        <v>84</v>
      </c>
      <c r="D30" s="109" t="s">
        <v>69</v>
      </c>
      <c r="E30" s="109">
        <v>-41.0107</v>
      </c>
      <c r="F30" s="109">
        <v>-3.6955</v>
      </c>
      <c r="G30" s="109">
        <v>-0.41549999999999998</v>
      </c>
      <c r="H30" s="109">
        <v>-0.10580000000000001</v>
      </c>
      <c r="I30" s="109">
        <v>0.11600000000000001</v>
      </c>
      <c r="J30" s="109">
        <v>-8.9170999999999996</v>
      </c>
      <c r="K30" s="1">
        <f t="shared" si="1"/>
        <v>28</v>
      </c>
    </row>
    <row r="31" spans="1:11" hidden="1" x14ac:dyDescent="0.25">
      <c r="A31" s="109">
        <v>-1</v>
      </c>
      <c r="B31" s="109" t="s">
        <v>18</v>
      </c>
      <c r="C31" s="109" t="s">
        <v>84</v>
      </c>
      <c r="D31" s="109" t="s">
        <v>70</v>
      </c>
      <c r="E31" s="109">
        <v>-43.710700000000003</v>
      </c>
      <c r="F31" s="109">
        <v>-3.6955</v>
      </c>
      <c r="G31" s="109">
        <v>-0.41549999999999998</v>
      </c>
      <c r="H31" s="109">
        <v>-0.10580000000000001</v>
      </c>
      <c r="I31" s="109">
        <v>-0.50419999999999998</v>
      </c>
      <c r="J31" s="109">
        <v>-3.5219999999999998</v>
      </c>
      <c r="K31" s="1">
        <f t="shared" si="1"/>
        <v>29</v>
      </c>
    </row>
    <row r="32" spans="1:11" hidden="1" x14ac:dyDescent="0.25">
      <c r="A32" s="109">
        <v>-1</v>
      </c>
      <c r="B32" s="109" t="s">
        <v>18</v>
      </c>
      <c r="C32" s="109" t="s">
        <v>85</v>
      </c>
      <c r="D32" s="109" t="s">
        <v>69</v>
      </c>
      <c r="E32" s="109">
        <v>-96.009799999999998</v>
      </c>
      <c r="F32" s="109">
        <v>9.7335999999999991</v>
      </c>
      <c r="G32" s="109">
        <v>-0.44579999999999997</v>
      </c>
      <c r="H32" s="109">
        <v>-0.14199999999999999</v>
      </c>
      <c r="I32" s="109">
        <v>0.85650000000000004</v>
      </c>
      <c r="J32" s="109">
        <v>39.504399999999997</v>
      </c>
      <c r="K32" s="1">
        <f t="shared" si="1"/>
        <v>30</v>
      </c>
    </row>
    <row r="33" spans="1:11" hidden="1" x14ac:dyDescent="0.25">
      <c r="A33" s="109">
        <v>-1</v>
      </c>
      <c r="B33" s="109" t="s">
        <v>18</v>
      </c>
      <c r="C33" s="109" t="s">
        <v>85</v>
      </c>
      <c r="D33" s="109" t="s">
        <v>70</v>
      </c>
      <c r="E33" s="109">
        <v>-99.609800000000007</v>
      </c>
      <c r="F33" s="109">
        <v>9.7335999999999991</v>
      </c>
      <c r="G33" s="109">
        <v>-0.44579999999999997</v>
      </c>
      <c r="H33" s="109">
        <v>-0.14199999999999999</v>
      </c>
      <c r="I33" s="109">
        <v>-0.36520000000000002</v>
      </c>
      <c r="J33" s="109">
        <v>3.5019</v>
      </c>
      <c r="K33" s="1">
        <f t="shared" si="1"/>
        <v>31</v>
      </c>
    </row>
    <row r="34" spans="1:11" hidden="1" x14ac:dyDescent="0.25">
      <c r="A34" s="109">
        <v>-1</v>
      </c>
      <c r="B34" s="109" t="s">
        <v>18</v>
      </c>
      <c r="C34" s="109" t="s">
        <v>86</v>
      </c>
      <c r="D34" s="109" t="s">
        <v>69</v>
      </c>
      <c r="E34" s="109">
        <v>-97.096999999999994</v>
      </c>
      <c r="F34" s="109">
        <v>-15.204000000000001</v>
      </c>
      <c r="G34" s="109">
        <v>-0.5181</v>
      </c>
      <c r="H34" s="109">
        <v>-0.1774</v>
      </c>
      <c r="I34" s="109">
        <v>0.73470000000000002</v>
      </c>
      <c r="J34" s="109">
        <v>-35.956600000000002</v>
      </c>
      <c r="K34" s="1">
        <f t="shared" si="1"/>
        <v>32</v>
      </c>
    </row>
    <row r="35" spans="1:11" hidden="1" x14ac:dyDescent="0.25">
      <c r="A35" s="109">
        <v>-1</v>
      </c>
      <c r="B35" s="109" t="s">
        <v>18</v>
      </c>
      <c r="C35" s="109" t="s">
        <v>86</v>
      </c>
      <c r="D35" s="109" t="s">
        <v>70</v>
      </c>
      <c r="E35" s="109">
        <v>-100.697</v>
      </c>
      <c r="F35" s="109">
        <v>-15.204000000000001</v>
      </c>
      <c r="G35" s="109">
        <v>-0.5181</v>
      </c>
      <c r="H35" s="109">
        <v>-0.1774</v>
      </c>
      <c r="I35" s="109">
        <v>-0.45340000000000003</v>
      </c>
      <c r="J35" s="109">
        <v>-13.63</v>
      </c>
      <c r="K35" s="1">
        <f t="shared" si="1"/>
        <v>33</v>
      </c>
    </row>
    <row r="36" spans="1:11" hidden="1" x14ac:dyDescent="0.25">
      <c r="A36" s="109">
        <v>-1</v>
      </c>
      <c r="B36" s="109" t="s">
        <v>18</v>
      </c>
      <c r="C36" s="109" t="s">
        <v>87</v>
      </c>
      <c r="D36" s="109" t="s">
        <v>69</v>
      </c>
      <c r="E36" s="109">
        <v>-96.009799999999998</v>
      </c>
      <c r="F36" s="109">
        <v>9.7335999999999991</v>
      </c>
      <c r="G36" s="109">
        <v>-0.44579999999999997</v>
      </c>
      <c r="H36" s="109">
        <v>-0.14199999999999999</v>
      </c>
      <c r="I36" s="109">
        <v>0.85650000000000004</v>
      </c>
      <c r="J36" s="109">
        <v>39.504399999999997</v>
      </c>
      <c r="K36" s="1">
        <f t="shared" si="1"/>
        <v>34</v>
      </c>
    </row>
    <row r="37" spans="1:11" hidden="1" x14ac:dyDescent="0.25">
      <c r="A37" s="109">
        <v>-1</v>
      </c>
      <c r="B37" s="109" t="s">
        <v>18</v>
      </c>
      <c r="C37" s="109" t="s">
        <v>87</v>
      </c>
      <c r="D37" s="109" t="s">
        <v>70</v>
      </c>
      <c r="E37" s="109">
        <v>-99.609800000000007</v>
      </c>
      <c r="F37" s="109">
        <v>9.7335999999999991</v>
      </c>
      <c r="G37" s="109">
        <v>-0.44579999999999997</v>
      </c>
      <c r="H37" s="109">
        <v>-0.14199999999999999</v>
      </c>
      <c r="I37" s="109">
        <v>-0.36520000000000002</v>
      </c>
      <c r="J37" s="109">
        <v>3.5019</v>
      </c>
      <c r="K37" s="1">
        <f t="shared" si="1"/>
        <v>35</v>
      </c>
    </row>
    <row r="38" spans="1:11" hidden="1" x14ac:dyDescent="0.25">
      <c r="A38" s="109">
        <v>-1</v>
      </c>
      <c r="B38" s="109" t="s">
        <v>18</v>
      </c>
      <c r="C38" s="109" t="s">
        <v>88</v>
      </c>
      <c r="D38" s="109" t="s">
        <v>69</v>
      </c>
      <c r="E38" s="109">
        <v>-97.096999999999994</v>
      </c>
      <c r="F38" s="109">
        <v>-15.204000000000001</v>
      </c>
      <c r="G38" s="109">
        <v>-0.5181</v>
      </c>
      <c r="H38" s="109">
        <v>-0.1774</v>
      </c>
      <c r="I38" s="109">
        <v>0.73470000000000002</v>
      </c>
      <c r="J38" s="109">
        <v>-35.956600000000002</v>
      </c>
      <c r="K38" s="1">
        <f t="shared" si="1"/>
        <v>36</v>
      </c>
    </row>
    <row r="39" spans="1:11" hidden="1" x14ac:dyDescent="0.25">
      <c r="A39" s="109">
        <v>-1</v>
      </c>
      <c r="B39" s="109" t="s">
        <v>18</v>
      </c>
      <c r="C39" s="109" t="s">
        <v>88</v>
      </c>
      <c r="D39" s="109" t="s">
        <v>70</v>
      </c>
      <c r="E39" s="109">
        <v>-100.697</v>
      </c>
      <c r="F39" s="109">
        <v>-15.204000000000001</v>
      </c>
      <c r="G39" s="109">
        <v>-0.5181</v>
      </c>
      <c r="H39" s="109">
        <v>-0.1774</v>
      </c>
      <c r="I39" s="109">
        <v>-0.45340000000000003</v>
      </c>
      <c r="J39" s="109">
        <v>-13.63</v>
      </c>
      <c r="K39" s="1">
        <f t="shared" si="1"/>
        <v>37</v>
      </c>
    </row>
    <row r="40" spans="1:11" hidden="1" x14ac:dyDescent="0.25">
      <c r="A40" s="109">
        <v>-1</v>
      </c>
      <c r="B40" s="109" t="s">
        <v>18</v>
      </c>
      <c r="C40" s="109" t="s">
        <v>89</v>
      </c>
      <c r="D40" s="109" t="s">
        <v>69</v>
      </c>
      <c r="E40" s="109">
        <v>-96.415000000000006</v>
      </c>
      <c r="F40" s="109">
        <v>0.58899999999999997</v>
      </c>
      <c r="G40" s="109">
        <v>-0.26479999999999998</v>
      </c>
      <c r="H40" s="109">
        <v>-0.1177</v>
      </c>
      <c r="I40" s="109">
        <v>1.0056</v>
      </c>
      <c r="J40" s="109">
        <v>9.4065999999999992</v>
      </c>
      <c r="K40" s="1">
        <f t="shared" si="1"/>
        <v>38</v>
      </c>
    </row>
    <row r="41" spans="1:11" hidden="1" x14ac:dyDescent="0.25">
      <c r="A41" s="109">
        <v>-1</v>
      </c>
      <c r="B41" s="109" t="s">
        <v>18</v>
      </c>
      <c r="C41" s="109" t="s">
        <v>89</v>
      </c>
      <c r="D41" s="109" t="s">
        <v>70</v>
      </c>
      <c r="E41" s="109">
        <v>-100.015</v>
      </c>
      <c r="F41" s="109">
        <v>0.58899999999999997</v>
      </c>
      <c r="G41" s="109">
        <v>-0.26479999999999998</v>
      </c>
      <c r="H41" s="109">
        <v>-0.1177</v>
      </c>
      <c r="I41" s="109">
        <v>-7.4899999999999994E-2</v>
      </c>
      <c r="J41" s="109">
        <v>-3.7547000000000001</v>
      </c>
      <c r="K41" s="1">
        <f t="shared" si="1"/>
        <v>39</v>
      </c>
    </row>
    <row r="42" spans="1:11" hidden="1" x14ac:dyDescent="0.25">
      <c r="A42" s="109">
        <v>-1</v>
      </c>
      <c r="B42" s="109" t="s">
        <v>18</v>
      </c>
      <c r="C42" s="109" t="s">
        <v>90</v>
      </c>
      <c r="D42" s="109" t="s">
        <v>69</v>
      </c>
      <c r="E42" s="109">
        <v>-96.691800000000001</v>
      </c>
      <c r="F42" s="109">
        <v>-6.0594000000000001</v>
      </c>
      <c r="G42" s="109">
        <v>-0.69910000000000005</v>
      </c>
      <c r="H42" s="109">
        <v>-0.20169999999999999</v>
      </c>
      <c r="I42" s="109">
        <v>0.58560000000000001</v>
      </c>
      <c r="J42" s="109">
        <v>-5.8586999999999998</v>
      </c>
      <c r="K42" s="1">
        <f t="shared" si="1"/>
        <v>40</v>
      </c>
    </row>
    <row r="43" spans="1:11" hidden="1" x14ac:dyDescent="0.25">
      <c r="A43" s="109">
        <v>-1</v>
      </c>
      <c r="B43" s="109" t="s">
        <v>18</v>
      </c>
      <c r="C43" s="109" t="s">
        <v>90</v>
      </c>
      <c r="D43" s="109" t="s">
        <v>70</v>
      </c>
      <c r="E43" s="109">
        <v>-100.29179999999999</v>
      </c>
      <c r="F43" s="109">
        <v>-6.0594000000000001</v>
      </c>
      <c r="G43" s="109">
        <v>-0.69910000000000005</v>
      </c>
      <c r="H43" s="109">
        <v>-0.20169999999999999</v>
      </c>
      <c r="I43" s="109">
        <v>-0.74370000000000003</v>
      </c>
      <c r="J43" s="109">
        <v>-6.3734000000000002</v>
      </c>
      <c r="K43" s="1">
        <f t="shared" si="1"/>
        <v>41</v>
      </c>
    </row>
    <row r="44" spans="1:11" hidden="1" x14ac:dyDescent="0.25">
      <c r="A44" s="109">
        <v>-1</v>
      </c>
      <c r="B44" s="109" t="s">
        <v>18</v>
      </c>
      <c r="C44" s="109" t="s">
        <v>91</v>
      </c>
      <c r="D44" s="109" t="s">
        <v>69</v>
      </c>
      <c r="E44" s="109">
        <v>-96.415000000000006</v>
      </c>
      <c r="F44" s="109">
        <v>0.58899999999999997</v>
      </c>
      <c r="G44" s="109">
        <v>-0.26479999999999998</v>
      </c>
      <c r="H44" s="109">
        <v>-0.1177</v>
      </c>
      <c r="I44" s="109">
        <v>1.0056</v>
      </c>
      <c r="J44" s="109">
        <v>9.4065999999999992</v>
      </c>
      <c r="K44" s="1">
        <f t="shared" si="1"/>
        <v>42</v>
      </c>
    </row>
    <row r="45" spans="1:11" hidden="1" x14ac:dyDescent="0.25">
      <c r="A45" s="109">
        <v>-1</v>
      </c>
      <c r="B45" s="109" t="s">
        <v>18</v>
      </c>
      <c r="C45" s="109" t="s">
        <v>91</v>
      </c>
      <c r="D45" s="109" t="s">
        <v>70</v>
      </c>
      <c r="E45" s="109">
        <v>-100.015</v>
      </c>
      <c r="F45" s="109">
        <v>0.58899999999999997</v>
      </c>
      <c r="G45" s="109">
        <v>-0.26479999999999998</v>
      </c>
      <c r="H45" s="109">
        <v>-0.1177</v>
      </c>
      <c r="I45" s="109">
        <v>-7.4899999999999994E-2</v>
      </c>
      <c r="J45" s="109">
        <v>-3.7547000000000001</v>
      </c>
      <c r="K45" s="1">
        <f t="shared" si="1"/>
        <v>43</v>
      </c>
    </row>
    <row r="46" spans="1:11" hidden="1" x14ac:dyDescent="0.25">
      <c r="A46" s="109">
        <v>-1</v>
      </c>
      <c r="B46" s="109" t="s">
        <v>18</v>
      </c>
      <c r="C46" s="109" t="s">
        <v>92</v>
      </c>
      <c r="D46" s="109" t="s">
        <v>69</v>
      </c>
      <c r="E46" s="109">
        <v>-96.691800000000001</v>
      </c>
      <c r="F46" s="109">
        <v>-6.0594000000000001</v>
      </c>
      <c r="G46" s="109">
        <v>-0.69910000000000005</v>
      </c>
      <c r="H46" s="109">
        <v>-0.20169999999999999</v>
      </c>
      <c r="I46" s="109">
        <v>0.58560000000000001</v>
      </c>
      <c r="J46" s="109">
        <v>-5.8586999999999998</v>
      </c>
      <c r="K46" s="1">
        <f t="shared" si="1"/>
        <v>44</v>
      </c>
    </row>
    <row r="47" spans="1:11" hidden="1" x14ac:dyDescent="0.25">
      <c r="A47" s="109">
        <v>-1</v>
      </c>
      <c r="B47" s="109" t="s">
        <v>18</v>
      </c>
      <c r="C47" s="109" t="s">
        <v>92</v>
      </c>
      <c r="D47" s="109" t="s">
        <v>70</v>
      </c>
      <c r="E47" s="109">
        <v>-100.29179999999999</v>
      </c>
      <c r="F47" s="109">
        <v>-6.0594000000000001</v>
      </c>
      <c r="G47" s="109">
        <v>-0.69910000000000005</v>
      </c>
      <c r="H47" s="109">
        <v>-0.20169999999999999</v>
      </c>
      <c r="I47" s="109">
        <v>-0.74370000000000003</v>
      </c>
      <c r="J47" s="109">
        <v>-6.3734000000000002</v>
      </c>
      <c r="K47" s="1">
        <f t="shared" si="1"/>
        <v>45</v>
      </c>
    </row>
    <row r="48" spans="1:11" hidden="1" x14ac:dyDescent="0.25">
      <c r="A48" s="109">
        <v>-1</v>
      </c>
      <c r="B48" s="109" t="s">
        <v>18</v>
      </c>
      <c r="C48" s="109" t="s">
        <v>93</v>
      </c>
      <c r="D48" s="109" t="s">
        <v>69</v>
      </c>
      <c r="E48" s="109">
        <v>-40.328699999999998</v>
      </c>
      <c r="F48" s="109">
        <v>12.0975</v>
      </c>
      <c r="G48" s="109">
        <v>1.8800000000000001E-2</v>
      </c>
      <c r="H48" s="109">
        <v>-2.18E-2</v>
      </c>
      <c r="I48" s="109">
        <v>1.0122</v>
      </c>
      <c r="J48" s="109">
        <v>39.504399999999997</v>
      </c>
      <c r="K48" s="1">
        <f t="shared" si="1"/>
        <v>46</v>
      </c>
    </row>
    <row r="49" spans="1:11" hidden="1" x14ac:dyDescent="0.25">
      <c r="A49" s="109">
        <v>-1</v>
      </c>
      <c r="B49" s="109" t="s">
        <v>18</v>
      </c>
      <c r="C49" s="109" t="s">
        <v>93</v>
      </c>
      <c r="D49" s="109" t="s">
        <v>70</v>
      </c>
      <c r="E49" s="109">
        <v>-43.028700000000001</v>
      </c>
      <c r="F49" s="109">
        <v>12.0975</v>
      </c>
      <c r="G49" s="109">
        <v>1.8800000000000001E-2</v>
      </c>
      <c r="H49" s="109">
        <v>-2.18E-2</v>
      </c>
      <c r="I49" s="109">
        <v>0.16450000000000001</v>
      </c>
      <c r="J49" s="109">
        <v>6.3532999999999999</v>
      </c>
      <c r="K49" s="1">
        <f t="shared" si="1"/>
        <v>47</v>
      </c>
    </row>
    <row r="50" spans="1:11" hidden="1" x14ac:dyDescent="0.25">
      <c r="A50" s="109">
        <v>-1</v>
      </c>
      <c r="B50" s="109" t="s">
        <v>18</v>
      </c>
      <c r="C50" s="109" t="s">
        <v>94</v>
      </c>
      <c r="D50" s="109" t="s">
        <v>69</v>
      </c>
      <c r="E50" s="109">
        <v>-121.7876</v>
      </c>
      <c r="F50" s="109">
        <v>-15.204000000000001</v>
      </c>
      <c r="G50" s="109">
        <v>-0.69910000000000005</v>
      </c>
      <c r="H50" s="109">
        <v>-0.2044</v>
      </c>
      <c r="I50" s="109">
        <v>0.11600000000000001</v>
      </c>
      <c r="J50" s="109">
        <v>-39.014899999999997</v>
      </c>
      <c r="K50" s="1">
        <f t="shared" si="1"/>
        <v>48</v>
      </c>
    </row>
    <row r="51" spans="1:11" hidden="1" x14ac:dyDescent="0.25">
      <c r="A51" s="109">
        <v>-1</v>
      </c>
      <c r="B51" s="109" t="s">
        <v>18</v>
      </c>
      <c r="C51" s="109" t="s">
        <v>94</v>
      </c>
      <c r="D51" s="109" t="s">
        <v>70</v>
      </c>
      <c r="E51" s="109">
        <v>-125.38760000000001</v>
      </c>
      <c r="F51" s="109">
        <v>-15.204000000000001</v>
      </c>
      <c r="G51" s="109">
        <v>-0.69910000000000005</v>
      </c>
      <c r="H51" s="109">
        <v>-0.2044</v>
      </c>
      <c r="I51" s="109">
        <v>-0.74370000000000003</v>
      </c>
      <c r="J51" s="109">
        <v>-13.63</v>
      </c>
      <c r="K51" s="1">
        <f t="shared" si="1"/>
        <v>49</v>
      </c>
    </row>
    <row r="52" spans="1:11" hidden="1" x14ac:dyDescent="0.25">
      <c r="A52" s="109">
        <v>-1</v>
      </c>
      <c r="B52" s="109" t="s">
        <v>19</v>
      </c>
      <c r="C52" s="109" t="s">
        <v>68</v>
      </c>
      <c r="D52" s="109" t="s">
        <v>69</v>
      </c>
      <c r="E52" s="109">
        <v>-208.84190000000001</v>
      </c>
      <c r="F52" s="109">
        <v>3.8797999999999999</v>
      </c>
      <c r="G52" s="109">
        <v>-0.4748</v>
      </c>
      <c r="H52" s="109">
        <v>3.5999999999999999E-3</v>
      </c>
      <c r="I52" s="109">
        <v>0.78920000000000001</v>
      </c>
      <c r="J52" s="109">
        <v>-9.1218000000000004</v>
      </c>
      <c r="K52" s="1">
        <f t="shared" si="1"/>
        <v>50</v>
      </c>
    </row>
    <row r="53" spans="1:11" x14ac:dyDescent="0.25">
      <c r="A53" s="109">
        <v>-1</v>
      </c>
      <c r="B53" s="109" t="s">
        <v>19</v>
      </c>
      <c r="C53" s="109" t="s">
        <v>68</v>
      </c>
      <c r="D53" s="109" t="s">
        <v>70</v>
      </c>
      <c r="E53" s="109">
        <v>-211.84190000000001</v>
      </c>
      <c r="F53" s="109">
        <v>3.8797999999999999</v>
      </c>
      <c r="G53" s="109">
        <v>-0.4748</v>
      </c>
      <c r="H53" s="109">
        <v>3.5999999999999999E-3</v>
      </c>
      <c r="I53" s="109">
        <v>-0.39789999999999998</v>
      </c>
      <c r="J53" s="109">
        <v>0.57779999999999998</v>
      </c>
      <c r="K53" s="1">
        <f t="shared" si="1"/>
        <v>51</v>
      </c>
    </row>
    <row r="54" spans="1:11" hidden="1" x14ac:dyDescent="0.25">
      <c r="A54" s="109">
        <v>-1</v>
      </c>
      <c r="B54" s="109" t="s">
        <v>19</v>
      </c>
      <c r="C54" s="109" t="s">
        <v>71</v>
      </c>
      <c r="D54" s="109" t="s">
        <v>69</v>
      </c>
      <c r="E54" s="109">
        <v>-57.130600000000001</v>
      </c>
      <c r="F54" s="109">
        <v>1.7001999999999999</v>
      </c>
      <c r="G54" s="109">
        <v>-0.54810000000000003</v>
      </c>
      <c r="H54" s="109">
        <v>-1.1299999999999999E-2</v>
      </c>
      <c r="I54" s="109">
        <v>0.9123</v>
      </c>
      <c r="J54" s="109">
        <v>-3.5615999999999999</v>
      </c>
      <c r="K54" s="1">
        <f t="shared" si="1"/>
        <v>52</v>
      </c>
    </row>
    <row r="55" spans="1:11" x14ac:dyDescent="0.25">
      <c r="A55" s="109">
        <v>-1</v>
      </c>
      <c r="B55" s="109" t="s">
        <v>19</v>
      </c>
      <c r="C55" s="109" t="s">
        <v>71</v>
      </c>
      <c r="D55" s="109" t="s">
        <v>70</v>
      </c>
      <c r="E55" s="109">
        <v>-57.130600000000001</v>
      </c>
      <c r="F55" s="109">
        <v>1.7001999999999999</v>
      </c>
      <c r="G55" s="109">
        <v>-0.54810000000000003</v>
      </c>
      <c r="H55" s="109">
        <v>-1.1299999999999999E-2</v>
      </c>
      <c r="I55" s="109">
        <v>-0.45810000000000001</v>
      </c>
      <c r="J55" s="109">
        <v>0.68889999999999996</v>
      </c>
      <c r="K55" s="1">
        <f t="shared" si="1"/>
        <v>53</v>
      </c>
    </row>
    <row r="56" spans="1:11" hidden="1" x14ac:dyDescent="0.25">
      <c r="A56" s="109">
        <v>-1</v>
      </c>
      <c r="B56" s="109" t="s">
        <v>19</v>
      </c>
      <c r="C56" s="109" t="s">
        <v>72</v>
      </c>
      <c r="D56" s="109" t="s">
        <v>69</v>
      </c>
      <c r="E56" s="109">
        <v>135.3621</v>
      </c>
      <c r="F56" s="109">
        <v>7.9410999999999996</v>
      </c>
      <c r="G56" s="109">
        <v>0.1898</v>
      </c>
      <c r="H56" s="109">
        <v>4.1500000000000002E-2</v>
      </c>
      <c r="I56" s="109">
        <v>0.33050000000000002</v>
      </c>
      <c r="J56" s="109">
        <v>25.3339</v>
      </c>
      <c r="K56" s="1">
        <f t="shared" si="1"/>
        <v>54</v>
      </c>
    </row>
    <row r="57" spans="1:11" x14ac:dyDescent="0.25">
      <c r="A57" s="109">
        <v>-1</v>
      </c>
      <c r="B57" s="109" t="s">
        <v>19</v>
      </c>
      <c r="C57" s="109" t="s">
        <v>72</v>
      </c>
      <c r="D57" s="109" t="s">
        <v>70</v>
      </c>
      <c r="E57" s="109">
        <v>135.3621</v>
      </c>
      <c r="F57" s="109">
        <v>7.9410999999999996</v>
      </c>
      <c r="G57" s="109">
        <v>0.1898</v>
      </c>
      <c r="H57" s="109">
        <v>4.1500000000000002E-2</v>
      </c>
      <c r="I57" s="109">
        <v>0.14460000000000001</v>
      </c>
      <c r="J57" s="109">
        <v>6.6837999999999997</v>
      </c>
      <c r="K57" s="1">
        <f t="shared" si="1"/>
        <v>55</v>
      </c>
    </row>
    <row r="58" spans="1:11" hidden="1" x14ac:dyDescent="0.25">
      <c r="A58" s="109">
        <v>-1</v>
      </c>
      <c r="B58" s="109" t="s">
        <v>19</v>
      </c>
      <c r="C58" s="109" t="s">
        <v>73</v>
      </c>
      <c r="D58" s="109" t="s">
        <v>69</v>
      </c>
      <c r="E58" s="109">
        <v>71.559299999999993</v>
      </c>
      <c r="F58" s="109">
        <v>2.1471</v>
      </c>
      <c r="G58" s="109">
        <v>0.13739999999999999</v>
      </c>
      <c r="H58" s="109">
        <v>1.1299999999999999E-2</v>
      </c>
      <c r="I58" s="109">
        <v>0.1241</v>
      </c>
      <c r="J58" s="109">
        <v>5.0601000000000003</v>
      </c>
      <c r="K58" s="1">
        <f t="shared" si="1"/>
        <v>56</v>
      </c>
    </row>
    <row r="59" spans="1:11" x14ac:dyDescent="0.25">
      <c r="A59" s="109">
        <v>-1</v>
      </c>
      <c r="B59" s="109" t="s">
        <v>19</v>
      </c>
      <c r="C59" s="109" t="s">
        <v>73</v>
      </c>
      <c r="D59" s="109" t="s">
        <v>70</v>
      </c>
      <c r="E59" s="109">
        <v>71.559299999999993</v>
      </c>
      <c r="F59" s="109">
        <v>2.1471</v>
      </c>
      <c r="G59" s="109">
        <v>0.13739999999999999</v>
      </c>
      <c r="H59" s="109">
        <v>1.1299999999999999E-2</v>
      </c>
      <c r="I59" s="109">
        <v>0.2382</v>
      </c>
      <c r="J59" s="109">
        <v>0.86029999999999995</v>
      </c>
      <c r="K59" s="1">
        <f t="shared" si="1"/>
        <v>57</v>
      </c>
    </row>
    <row r="60" spans="1:11" hidden="1" x14ac:dyDescent="0.25">
      <c r="A60" s="109">
        <v>-1</v>
      </c>
      <c r="B60" s="109" t="s">
        <v>19</v>
      </c>
      <c r="C60" s="109" t="s">
        <v>74</v>
      </c>
      <c r="D60" s="109" t="s">
        <v>69</v>
      </c>
      <c r="E60" s="109">
        <v>-265.97250000000003</v>
      </c>
      <c r="F60" s="109">
        <v>5.58</v>
      </c>
      <c r="G60" s="109">
        <v>-1.0229999999999999</v>
      </c>
      <c r="H60" s="109">
        <v>-7.7000000000000002E-3</v>
      </c>
      <c r="I60" s="109">
        <v>1.7015</v>
      </c>
      <c r="J60" s="109">
        <v>-12.683400000000001</v>
      </c>
      <c r="K60" s="1">
        <f t="shared" si="1"/>
        <v>58</v>
      </c>
    </row>
    <row r="61" spans="1:11" hidden="1" x14ac:dyDescent="0.25">
      <c r="A61" s="109">
        <v>-1</v>
      </c>
      <c r="B61" s="109" t="s">
        <v>19</v>
      </c>
      <c r="C61" s="109" t="s">
        <v>74</v>
      </c>
      <c r="D61" s="109" t="s">
        <v>70</v>
      </c>
      <c r="E61" s="109">
        <v>-268.97250000000003</v>
      </c>
      <c r="F61" s="109">
        <v>5.58</v>
      </c>
      <c r="G61" s="109">
        <v>-1.0229999999999999</v>
      </c>
      <c r="H61" s="109">
        <v>-7.7000000000000002E-3</v>
      </c>
      <c r="I61" s="109">
        <v>-0.85589999999999999</v>
      </c>
      <c r="J61" s="109">
        <v>1.2666999999999999</v>
      </c>
      <c r="K61" s="1">
        <f t="shared" si="1"/>
        <v>59</v>
      </c>
    </row>
    <row r="62" spans="1:11" hidden="1" x14ac:dyDescent="0.25">
      <c r="A62" s="109">
        <v>-1</v>
      </c>
      <c r="B62" s="109" t="s">
        <v>19</v>
      </c>
      <c r="C62" s="109" t="s">
        <v>75</v>
      </c>
      <c r="D62" s="109" t="s">
        <v>69</v>
      </c>
      <c r="E62" s="109">
        <v>-292.37869999999998</v>
      </c>
      <c r="F62" s="109">
        <v>5.4317000000000002</v>
      </c>
      <c r="G62" s="109">
        <v>-0.66479999999999995</v>
      </c>
      <c r="H62" s="109">
        <v>5.0000000000000001E-3</v>
      </c>
      <c r="I62" s="109">
        <v>1.1049</v>
      </c>
      <c r="J62" s="109">
        <v>-12.7705</v>
      </c>
      <c r="K62" s="1">
        <f t="shared" si="1"/>
        <v>60</v>
      </c>
    </row>
    <row r="63" spans="1:11" hidden="1" x14ac:dyDescent="0.25">
      <c r="A63" s="109">
        <v>-1</v>
      </c>
      <c r="B63" s="109" t="s">
        <v>19</v>
      </c>
      <c r="C63" s="109" t="s">
        <v>75</v>
      </c>
      <c r="D63" s="109" t="s">
        <v>70</v>
      </c>
      <c r="E63" s="109">
        <v>-296.57870000000003</v>
      </c>
      <c r="F63" s="109">
        <v>5.4317000000000002</v>
      </c>
      <c r="G63" s="109">
        <v>-0.66479999999999995</v>
      </c>
      <c r="H63" s="109">
        <v>5.0000000000000001E-3</v>
      </c>
      <c r="I63" s="109">
        <v>-0.55700000000000005</v>
      </c>
      <c r="J63" s="109">
        <v>0.80889999999999995</v>
      </c>
      <c r="K63" s="1">
        <f t="shared" si="1"/>
        <v>61</v>
      </c>
    </row>
    <row r="64" spans="1:11" hidden="1" x14ac:dyDescent="0.25">
      <c r="A64" s="109">
        <v>-1</v>
      </c>
      <c r="B64" s="109" t="s">
        <v>19</v>
      </c>
      <c r="C64" s="109" t="s">
        <v>76</v>
      </c>
      <c r="D64" s="109" t="s">
        <v>69</v>
      </c>
      <c r="E64" s="109">
        <v>-342.01929999999999</v>
      </c>
      <c r="F64" s="109">
        <v>7.3761000000000001</v>
      </c>
      <c r="G64" s="109">
        <v>-1.4468000000000001</v>
      </c>
      <c r="H64" s="109">
        <v>-1.37E-2</v>
      </c>
      <c r="I64" s="109">
        <v>2.4066999999999998</v>
      </c>
      <c r="J64" s="109">
        <v>-16.6447</v>
      </c>
      <c r="K64" s="1">
        <f t="shared" si="1"/>
        <v>62</v>
      </c>
    </row>
    <row r="65" spans="1:11" hidden="1" x14ac:dyDescent="0.25">
      <c r="A65" s="109">
        <v>-1</v>
      </c>
      <c r="B65" s="109" t="s">
        <v>19</v>
      </c>
      <c r="C65" s="109" t="s">
        <v>76</v>
      </c>
      <c r="D65" s="109" t="s">
        <v>70</v>
      </c>
      <c r="E65" s="109">
        <v>-345.61930000000001</v>
      </c>
      <c r="F65" s="109">
        <v>7.3761000000000001</v>
      </c>
      <c r="G65" s="109">
        <v>-1.4468000000000001</v>
      </c>
      <c r="H65" s="109">
        <v>-1.37E-2</v>
      </c>
      <c r="I65" s="109">
        <v>-1.2103999999999999</v>
      </c>
      <c r="J65" s="109">
        <v>1.7956000000000001</v>
      </c>
      <c r="K65" s="1">
        <f t="shared" si="1"/>
        <v>63</v>
      </c>
    </row>
    <row r="66" spans="1:11" hidden="1" x14ac:dyDescent="0.25">
      <c r="A66" s="109">
        <v>-1</v>
      </c>
      <c r="B66" s="109" t="s">
        <v>19</v>
      </c>
      <c r="C66" s="109" t="s">
        <v>77</v>
      </c>
      <c r="D66" s="109" t="s">
        <v>69</v>
      </c>
      <c r="E66" s="109">
        <v>1.5492999999999999</v>
      </c>
      <c r="F66" s="109">
        <v>14.609400000000001</v>
      </c>
      <c r="G66" s="109">
        <v>-0.16159999999999999</v>
      </c>
      <c r="H66" s="109">
        <v>6.1400000000000003E-2</v>
      </c>
      <c r="I66" s="109">
        <v>1.173</v>
      </c>
      <c r="J66" s="109">
        <v>27.2578</v>
      </c>
      <c r="K66" s="1">
        <f t="shared" si="1"/>
        <v>64</v>
      </c>
    </row>
    <row r="67" spans="1:11" hidden="1" x14ac:dyDescent="0.25">
      <c r="A67" s="109">
        <v>-1</v>
      </c>
      <c r="B67" s="109" t="s">
        <v>19</v>
      </c>
      <c r="C67" s="109" t="s">
        <v>77</v>
      </c>
      <c r="D67" s="109" t="s">
        <v>70</v>
      </c>
      <c r="E67" s="109">
        <v>-1.1507000000000001</v>
      </c>
      <c r="F67" s="109">
        <v>14.609400000000001</v>
      </c>
      <c r="G67" s="109">
        <v>-0.16159999999999999</v>
      </c>
      <c r="H67" s="109">
        <v>6.1400000000000003E-2</v>
      </c>
      <c r="I67" s="109">
        <v>-0.15559999999999999</v>
      </c>
      <c r="J67" s="109">
        <v>9.8773999999999997</v>
      </c>
      <c r="K67" s="1">
        <f t="shared" si="1"/>
        <v>65</v>
      </c>
    </row>
    <row r="68" spans="1:11" hidden="1" x14ac:dyDescent="0.25">
      <c r="A68" s="109">
        <v>-1</v>
      </c>
      <c r="B68" s="109" t="s">
        <v>19</v>
      </c>
      <c r="C68" s="109" t="s">
        <v>78</v>
      </c>
      <c r="D68" s="109" t="s">
        <v>69</v>
      </c>
      <c r="E68" s="109">
        <v>-377.46469999999999</v>
      </c>
      <c r="F68" s="109">
        <v>-7.6257000000000001</v>
      </c>
      <c r="G68" s="109">
        <v>-0.69310000000000005</v>
      </c>
      <c r="H68" s="109">
        <v>-5.4899999999999997E-2</v>
      </c>
      <c r="I68" s="109">
        <v>0.2475</v>
      </c>
      <c r="J68" s="109">
        <v>-43.677</v>
      </c>
      <c r="K68" s="1">
        <f t="shared" si="1"/>
        <v>66</v>
      </c>
    </row>
    <row r="69" spans="1:11" hidden="1" x14ac:dyDescent="0.25">
      <c r="A69" s="109">
        <v>-1</v>
      </c>
      <c r="B69" s="109" t="s">
        <v>19</v>
      </c>
      <c r="C69" s="109" t="s">
        <v>78</v>
      </c>
      <c r="D69" s="109" t="s">
        <v>70</v>
      </c>
      <c r="E69" s="109">
        <v>-380.16469999999998</v>
      </c>
      <c r="F69" s="109">
        <v>-7.6257000000000001</v>
      </c>
      <c r="G69" s="109">
        <v>-0.69310000000000005</v>
      </c>
      <c r="H69" s="109">
        <v>-5.4899999999999997E-2</v>
      </c>
      <c r="I69" s="109">
        <v>-0.5605</v>
      </c>
      <c r="J69" s="109">
        <v>-8.8374000000000006</v>
      </c>
      <c r="K69" s="1">
        <f t="shared" si="1"/>
        <v>67</v>
      </c>
    </row>
    <row r="70" spans="1:11" hidden="1" x14ac:dyDescent="0.25">
      <c r="A70" s="109">
        <v>-1</v>
      </c>
      <c r="B70" s="109" t="s">
        <v>19</v>
      </c>
      <c r="C70" s="109" t="s">
        <v>79</v>
      </c>
      <c r="D70" s="109" t="s">
        <v>69</v>
      </c>
      <c r="E70" s="109">
        <v>1.5492999999999999</v>
      </c>
      <c r="F70" s="109">
        <v>14.609400000000001</v>
      </c>
      <c r="G70" s="109">
        <v>-0.16159999999999999</v>
      </c>
      <c r="H70" s="109">
        <v>6.1400000000000003E-2</v>
      </c>
      <c r="I70" s="109">
        <v>1.173</v>
      </c>
      <c r="J70" s="109">
        <v>27.2578</v>
      </c>
      <c r="K70" s="1">
        <f t="shared" ref="K70:K133" si="2">K69+1</f>
        <v>68</v>
      </c>
    </row>
    <row r="71" spans="1:11" hidden="1" x14ac:dyDescent="0.25">
      <c r="A71" s="109">
        <v>-1</v>
      </c>
      <c r="B71" s="109" t="s">
        <v>19</v>
      </c>
      <c r="C71" s="109" t="s">
        <v>79</v>
      </c>
      <c r="D71" s="109" t="s">
        <v>70</v>
      </c>
      <c r="E71" s="109">
        <v>-1.1507000000000001</v>
      </c>
      <c r="F71" s="109">
        <v>14.609400000000001</v>
      </c>
      <c r="G71" s="109">
        <v>-0.16159999999999999</v>
      </c>
      <c r="H71" s="109">
        <v>6.1400000000000003E-2</v>
      </c>
      <c r="I71" s="109">
        <v>-0.15559999999999999</v>
      </c>
      <c r="J71" s="109">
        <v>9.8773999999999997</v>
      </c>
      <c r="K71" s="1">
        <f t="shared" si="2"/>
        <v>69</v>
      </c>
    </row>
    <row r="72" spans="1:11" hidden="1" x14ac:dyDescent="0.25">
      <c r="A72" s="109">
        <v>-1</v>
      </c>
      <c r="B72" s="109" t="s">
        <v>19</v>
      </c>
      <c r="C72" s="109" t="s">
        <v>80</v>
      </c>
      <c r="D72" s="109" t="s">
        <v>69</v>
      </c>
      <c r="E72" s="109">
        <v>-377.46469999999999</v>
      </c>
      <c r="F72" s="109">
        <v>-7.6257000000000001</v>
      </c>
      <c r="G72" s="109">
        <v>-0.69310000000000005</v>
      </c>
      <c r="H72" s="109">
        <v>-5.4899999999999997E-2</v>
      </c>
      <c r="I72" s="109">
        <v>0.2475</v>
      </c>
      <c r="J72" s="109">
        <v>-43.677</v>
      </c>
      <c r="K72" s="1">
        <f t="shared" si="2"/>
        <v>70</v>
      </c>
    </row>
    <row r="73" spans="1:11" hidden="1" x14ac:dyDescent="0.25">
      <c r="A73" s="109">
        <v>-1</v>
      </c>
      <c r="B73" s="109" t="s">
        <v>19</v>
      </c>
      <c r="C73" s="109" t="s">
        <v>80</v>
      </c>
      <c r="D73" s="109" t="s">
        <v>70</v>
      </c>
      <c r="E73" s="109">
        <v>-380.16469999999998</v>
      </c>
      <c r="F73" s="109">
        <v>-7.6257000000000001</v>
      </c>
      <c r="G73" s="109">
        <v>-0.69310000000000005</v>
      </c>
      <c r="H73" s="109">
        <v>-5.4899999999999997E-2</v>
      </c>
      <c r="I73" s="109">
        <v>-0.5605</v>
      </c>
      <c r="J73" s="109">
        <v>-8.8374000000000006</v>
      </c>
      <c r="K73" s="1">
        <f t="shared" si="2"/>
        <v>71</v>
      </c>
    </row>
    <row r="74" spans="1:11" hidden="1" x14ac:dyDescent="0.25">
      <c r="A74" s="109">
        <v>-1</v>
      </c>
      <c r="B74" s="109" t="s">
        <v>19</v>
      </c>
      <c r="C74" s="109" t="s">
        <v>81</v>
      </c>
      <c r="D74" s="109" t="s">
        <v>69</v>
      </c>
      <c r="E74" s="109">
        <v>-87.774699999999996</v>
      </c>
      <c r="F74" s="109">
        <v>6.4977999999999998</v>
      </c>
      <c r="G74" s="109">
        <v>-0.23499999999999999</v>
      </c>
      <c r="H74" s="109">
        <v>1.9099999999999999E-2</v>
      </c>
      <c r="I74" s="109">
        <v>0.88400000000000001</v>
      </c>
      <c r="J74" s="109">
        <v>-1.1254999999999999</v>
      </c>
      <c r="K74" s="1">
        <f t="shared" si="2"/>
        <v>72</v>
      </c>
    </row>
    <row r="75" spans="1:11" hidden="1" x14ac:dyDescent="0.25">
      <c r="A75" s="109">
        <v>-1</v>
      </c>
      <c r="B75" s="109" t="s">
        <v>19</v>
      </c>
      <c r="C75" s="109" t="s">
        <v>81</v>
      </c>
      <c r="D75" s="109" t="s">
        <v>70</v>
      </c>
      <c r="E75" s="109">
        <v>-90.474699999999999</v>
      </c>
      <c r="F75" s="109">
        <v>6.4977999999999998</v>
      </c>
      <c r="G75" s="109">
        <v>-0.23499999999999999</v>
      </c>
      <c r="H75" s="109">
        <v>1.9099999999999999E-2</v>
      </c>
      <c r="I75" s="109">
        <v>-2.4500000000000001E-2</v>
      </c>
      <c r="J75" s="109">
        <v>1.7243999999999999</v>
      </c>
      <c r="K75" s="1">
        <f t="shared" si="2"/>
        <v>73</v>
      </c>
    </row>
    <row r="76" spans="1:11" hidden="1" x14ac:dyDescent="0.25">
      <c r="A76" s="109">
        <v>-1</v>
      </c>
      <c r="B76" s="109" t="s">
        <v>19</v>
      </c>
      <c r="C76" s="109" t="s">
        <v>82</v>
      </c>
      <c r="D76" s="109" t="s">
        <v>69</v>
      </c>
      <c r="E76" s="109">
        <v>-288.14069999999998</v>
      </c>
      <c r="F76" s="109">
        <v>0.48580000000000001</v>
      </c>
      <c r="G76" s="109">
        <v>-0.61970000000000003</v>
      </c>
      <c r="H76" s="109">
        <v>-1.26E-2</v>
      </c>
      <c r="I76" s="109">
        <v>0.53659999999999997</v>
      </c>
      <c r="J76" s="109">
        <v>-15.293699999999999</v>
      </c>
      <c r="K76" s="1">
        <f t="shared" si="2"/>
        <v>74</v>
      </c>
    </row>
    <row r="77" spans="1:11" hidden="1" x14ac:dyDescent="0.25">
      <c r="A77" s="109">
        <v>-1</v>
      </c>
      <c r="B77" s="109" t="s">
        <v>19</v>
      </c>
      <c r="C77" s="109" t="s">
        <v>82</v>
      </c>
      <c r="D77" s="109" t="s">
        <v>70</v>
      </c>
      <c r="E77" s="109">
        <v>-290.84070000000003</v>
      </c>
      <c r="F77" s="109">
        <v>0.48580000000000001</v>
      </c>
      <c r="G77" s="109">
        <v>-0.61970000000000003</v>
      </c>
      <c r="H77" s="109">
        <v>-1.26E-2</v>
      </c>
      <c r="I77" s="109">
        <v>-0.69159999999999999</v>
      </c>
      <c r="J77" s="109">
        <v>-0.6845</v>
      </c>
      <c r="K77" s="1">
        <f t="shared" si="2"/>
        <v>75</v>
      </c>
    </row>
    <row r="78" spans="1:11" hidden="1" x14ac:dyDescent="0.25">
      <c r="A78" s="109">
        <v>-1</v>
      </c>
      <c r="B78" s="109" t="s">
        <v>19</v>
      </c>
      <c r="C78" s="109" t="s">
        <v>83</v>
      </c>
      <c r="D78" s="109" t="s">
        <v>69</v>
      </c>
      <c r="E78" s="109">
        <v>-87.774699999999996</v>
      </c>
      <c r="F78" s="109">
        <v>6.4977999999999998</v>
      </c>
      <c r="G78" s="109">
        <v>-0.23499999999999999</v>
      </c>
      <c r="H78" s="109">
        <v>1.9099999999999999E-2</v>
      </c>
      <c r="I78" s="109">
        <v>0.88400000000000001</v>
      </c>
      <c r="J78" s="109">
        <v>-1.1254999999999999</v>
      </c>
      <c r="K78" s="1">
        <f t="shared" si="2"/>
        <v>76</v>
      </c>
    </row>
    <row r="79" spans="1:11" hidden="1" x14ac:dyDescent="0.25">
      <c r="A79" s="109">
        <v>-1</v>
      </c>
      <c r="B79" s="109" t="s">
        <v>19</v>
      </c>
      <c r="C79" s="109" t="s">
        <v>83</v>
      </c>
      <c r="D79" s="109" t="s">
        <v>70</v>
      </c>
      <c r="E79" s="109">
        <v>-90.474699999999999</v>
      </c>
      <c r="F79" s="109">
        <v>6.4977999999999998</v>
      </c>
      <c r="G79" s="109">
        <v>-0.23499999999999999</v>
      </c>
      <c r="H79" s="109">
        <v>1.9099999999999999E-2</v>
      </c>
      <c r="I79" s="109">
        <v>-2.4500000000000001E-2</v>
      </c>
      <c r="J79" s="109">
        <v>1.7243999999999999</v>
      </c>
      <c r="K79" s="1">
        <f t="shared" si="2"/>
        <v>77</v>
      </c>
    </row>
    <row r="80" spans="1:11" hidden="1" x14ac:dyDescent="0.25">
      <c r="A80" s="109">
        <v>-1</v>
      </c>
      <c r="B80" s="109" t="s">
        <v>19</v>
      </c>
      <c r="C80" s="109" t="s">
        <v>84</v>
      </c>
      <c r="D80" s="109" t="s">
        <v>69</v>
      </c>
      <c r="E80" s="109">
        <v>-288.14069999999998</v>
      </c>
      <c r="F80" s="109">
        <v>0.48580000000000001</v>
      </c>
      <c r="G80" s="109">
        <v>-0.61970000000000003</v>
      </c>
      <c r="H80" s="109">
        <v>-1.26E-2</v>
      </c>
      <c r="I80" s="109">
        <v>0.53659999999999997</v>
      </c>
      <c r="J80" s="109">
        <v>-15.293699999999999</v>
      </c>
      <c r="K80" s="1">
        <f t="shared" si="2"/>
        <v>78</v>
      </c>
    </row>
    <row r="81" spans="1:11" hidden="1" x14ac:dyDescent="0.25">
      <c r="A81" s="109">
        <v>-1</v>
      </c>
      <c r="B81" s="109" t="s">
        <v>19</v>
      </c>
      <c r="C81" s="109" t="s">
        <v>84</v>
      </c>
      <c r="D81" s="109" t="s">
        <v>70</v>
      </c>
      <c r="E81" s="109">
        <v>-290.84070000000003</v>
      </c>
      <c r="F81" s="109">
        <v>0.48580000000000001</v>
      </c>
      <c r="G81" s="109">
        <v>-0.61970000000000003</v>
      </c>
      <c r="H81" s="109">
        <v>-1.26E-2</v>
      </c>
      <c r="I81" s="109">
        <v>-0.69159999999999999</v>
      </c>
      <c r="J81" s="109">
        <v>-0.6845</v>
      </c>
      <c r="K81" s="1">
        <f t="shared" si="2"/>
        <v>79</v>
      </c>
    </row>
    <row r="82" spans="1:11" hidden="1" x14ac:dyDescent="0.25">
      <c r="A82" s="109">
        <v>-1</v>
      </c>
      <c r="B82" s="109" t="s">
        <v>19</v>
      </c>
      <c r="C82" s="109" t="s">
        <v>85</v>
      </c>
      <c r="D82" s="109" t="s">
        <v>69</v>
      </c>
      <c r="E82" s="109">
        <v>-118.23390000000001</v>
      </c>
      <c r="F82" s="109">
        <v>17.473600000000001</v>
      </c>
      <c r="G82" s="109">
        <v>-0.85219999999999996</v>
      </c>
      <c r="H82" s="109">
        <v>5.1200000000000002E-2</v>
      </c>
      <c r="I82" s="109">
        <v>2.3220999999999998</v>
      </c>
      <c r="J82" s="109">
        <v>20.959700000000002</v>
      </c>
      <c r="K82" s="1">
        <f t="shared" si="2"/>
        <v>80</v>
      </c>
    </row>
    <row r="83" spans="1:11" hidden="1" x14ac:dyDescent="0.25">
      <c r="A83" s="109">
        <v>-1</v>
      </c>
      <c r="B83" s="109" t="s">
        <v>19</v>
      </c>
      <c r="C83" s="109" t="s">
        <v>85</v>
      </c>
      <c r="D83" s="109" t="s">
        <v>70</v>
      </c>
      <c r="E83" s="109">
        <v>-121.8339</v>
      </c>
      <c r="F83" s="109">
        <v>17.473600000000001</v>
      </c>
      <c r="G83" s="109">
        <v>-0.85219999999999996</v>
      </c>
      <c r="H83" s="109">
        <v>5.1200000000000002E-2</v>
      </c>
      <c r="I83" s="109">
        <v>-0.73309999999999997</v>
      </c>
      <c r="J83" s="109">
        <v>10.739599999999999</v>
      </c>
      <c r="K83" s="1">
        <f t="shared" si="2"/>
        <v>81</v>
      </c>
    </row>
    <row r="84" spans="1:11" hidden="1" x14ac:dyDescent="0.25">
      <c r="A84" s="109">
        <v>-1</v>
      </c>
      <c r="B84" s="109" t="s">
        <v>19</v>
      </c>
      <c r="C84" s="109" t="s">
        <v>86</v>
      </c>
      <c r="D84" s="109" t="s">
        <v>69</v>
      </c>
      <c r="E84" s="109">
        <v>-497.24790000000002</v>
      </c>
      <c r="F84" s="109">
        <v>-4.7615999999999996</v>
      </c>
      <c r="G84" s="109">
        <v>-1.3836999999999999</v>
      </c>
      <c r="H84" s="109">
        <v>-6.5100000000000005E-2</v>
      </c>
      <c r="I84" s="109">
        <v>1.3966000000000001</v>
      </c>
      <c r="J84" s="109">
        <v>-49.975200000000001</v>
      </c>
      <c r="K84" s="1">
        <f t="shared" si="2"/>
        <v>82</v>
      </c>
    </row>
    <row r="85" spans="1:11" hidden="1" x14ac:dyDescent="0.25">
      <c r="A85" s="109">
        <v>-1</v>
      </c>
      <c r="B85" s="109" t="s">
        <v>19</v>
      </c>
      <c r="C85" s="109" t="s">
        <v>86</v>
      </c>
      <c r="D85" s="109" t="s">
        <v>70</v>
      </c>
      <c r="E85" s="109">
        <v>-500.84789999999998</v>
      </c>
      <c r="F85" s="109">
        <v>-4.7615999999999996</v>
      </c>
      <c r="G85" s="109">
        <v>-1.3836999999999999</v>
      </c>
      <c r="H85" s="109">
        <v>-6.5100000000000005E-2</v>
      </c>
      <c r="I85" s="109">
        <v>-1.1379999999999999</v>
      </c>
      <c r="J85" s="109">
        <v>-7.9752000000000001</v>
      </c>
      <c r="K85" s="1">
        <f t="shared" si="2"/>
        <v>83</v>
      </c>
    </row>
    <row r="86" spans="1:11" hidden="1" x14ac:dyDescent="0.25">
      <c r="A86" s="109">
        <v>-1</v>
      </c>
      <c r="B86" s="109" t="s">
        <v>19</v>
      </c>
      <c r="C86" s="109" t="s">
        <v>87</v>
      </c>
      <c r="D86" s="109" t="s">
        <v>69</v>
      </c>
      <c r="E86" s="109">
        <v>-118.23390000000001</v>
      </c>
      <c r="F86" s="109">
        <v>17.473600000000001</v>
      </c>
      <c r="G86" s="109">
        <v>-0.85219999999999996</v>
      </c>
      <c r="H86" s="109">
        <v>5.1200000000000002E-2</v>
      </c>
      <c r="I86" s="109">
        <v>2.3220999999999998</v>
      </c>
      <c r="J86" s="109">
        <v>20.959700000000002</v>
      </c>
      <c r="K86" s="1">
        <f t="shared" si="2"/>
        <v>84</v>
      </c>
    </row>
    <row r="87" spans="1:11" hidden="1" x14ac:dyDescent="0.25">
      <c r="A87" s="109">
        <v>-1</v>
      </c>
      <c r="B87" s="109" t="s">
        <v>19</v>
      </c>
      <c r="C87" s="109" t="s">
        <v>87</v>
      </c>
      <c r="D87" s="109" t="s">
        <v>70</v>
      </c>
      <c r="E87" s="109">
        <v>-121.8339</v>
      </c>
      <c r="F87" s="109">
        <v>17.473600000000001</v>
      </c>
      <c r="G87" s="109">
        <v>-0.85219999999999996</v>
      </c>
      <c r="H87" s="109">
        <v>5.1200000000000002E-2</v>
      </c>
      <c r="I87" s="109">
        <v>-0.73309999999999997</v>
      </c>
      <c r="J87" s="109">
        <v>10.739599999999999</v>
      </c>
      <c r="K87" s="1">
        <f t="shared" si="2"/>
        <v>85</v>
      </c>
    </row>
    <row r="88" spans="1:11" hidden="1" x14ac:dyDescent="0.25">
      <c r="A88" s="109">
        <v>-1</v>
      </c>
      <c r="B88" s="109" t="s">
        <v>19</v>
      </c>
      <c r="C88" s="109" t="s">
        <v>88</v>
      </c>
      <c r="D88" s="109" t="s">
        <v>69</v>
      </c>
      <c r="E88" s="109">
        <v>-497.24790000000002</v>
      </c>
      <c r="F88" s="109">
        <v>-4.7615999999999996</v>
      </c>
      <c r="G88" s="109">
        <v>-1.3836999999999999</v>
      </c>
      <c r="H88" s="109">
        <v>-6.5100000000000005E-2</v>
      </c>
      <c r="I88" s="109">
        <v>1.3966000000000001</v>
      </c>
      <c r="J88" s="109">
        <v>-49.975200000000001</v>
      </c>
      <c r="K88" s="1">
        <f t="shared" si="2"/>
        <v>86</v>
      </c>
    </row>
    <row r="89" spans="1:11" hidden="1" x14ac:dyDescent="0.25">
      <c r="A89" s="109">
        <v>-1</v>
      </c>
      <c r="B89" s="109" t="s">
        <v>19</v>
      </c>
      <c r="C89" s="109" t="s">
        <v>88</v>
      </c>
      <c r="D89" s="109" t="s">
        <v>70</v>
      </c>
      <c r="E89" s="109">
        <v>-500.84789999999998</v>
      </c>
      <c r="F89" s="109">
        <v>-4.7615999999999996</v>
      </c>
      <c r="G89" s="109">
        <v>-1.3836999999999999</v>
      </c>
      <c r="H89" s="109">
        <v>-6.5100000000000005E-2</v>
      </c>
      <c r="I89" s="109">
        <v>-1.1379999999999999</v>
      </c>
      <c r="J89" s="109">
        <v>-7.9752000000000001</v>
      </c>
      <c r="K89" s="1">
        <f t="shared" si="2"/>
        <v>87</v>
      </c>
    </row>
    <row r="90" spans="1:11" hidden="1" x14ac:dyDescent="0.25">
      <c r="A90" s="109">
        <v>-1</v>
      </c>
      <c r="B90" s="109" t="s">
        <v>19</v>
      </c>
      <c r="C90" s="109" t="s">
        <v>89</v>
      </c>
      <c r="D90" s="109" t="s">
        <v>69</v>
      </c>
      <c r="E90" s="109">
        <v>-207.55789999999999</v>
      </c>
      <c r="F90" s="109">
        <v>9.3620000000000001</v>
      </c>
      <c r="G90" s="109">
        <v>-0.92559999999999998</v>
      </c>
      <c r="H90" s="109">
        <v>8.8999999999999999E-3</v>
      </c>
      <c r="I90" s="109">
        <v>2.0329999999999999</v>
      </c>
      <c r="J90" s="109">
        <v>-7.4237000000000002</v>
      </c>
      <c r="K90" s="1">
        <f t="shared" si="2"/>
        <v>88</v>
      </c>
    </row>
    <row r="91" spans="1:11" hidden="1" x14ac:dyDescent="0.25">
      <c r="A91" s="109">
        <v>-1</v>
      </c>
      <c r="B91" s="109" t="s">
        <v>19</v>
      </c>
      <c r="C91" s="109" t="s">
        <v>89</v>
      </c>
      <c r="D91" s="109" t="s">
        <v>70</v>
      </c>
      <c r="E91" s="109">
        <v>-211.15790000000001</v>
      </c>
      <c r="F91" s="109">
        <v>9.3620000000000001</v>
      </c>
      <c r="G91" s="109">
        <v>-0.92559999999999998</v>
      </c>
      <c r="H91" s="109">
        <v>8.8999999999999999E-3</v>
      </c>
      <c r="I91" s="109">
        <v>-0.60199999999999998</v>
      </c>
      <c r="J91" s="109">
        <v>2.5867</v>
      </c>
      <c r="K91" s="1">
        <f t="shared" si="2"/>
        <v>89</v>
      </c>
    </row>
    <row r="92" spans="1:11" hidden="1" x14ac:dyDescent="0.25">
      <c r="A92" s="109">
        <v>-1</v>
      </c>
      <c r="B92" s="109" t="s">
        <v>19</v>
      </c>
      <c r="C92" s="109" t="s">
        <v>90</v>
      </c>
      <c r="D92" s="109" t="s">
        <v>69</v>
      </c>
      <c r="E92" s="109">
        <v>-407.9239</v>
      </c>
      <c r="F92" s="109">
        <v>3.35</v>
      </c>
      <c r="G92" s="109">
        <v>-1.3103</v>
      </c>
      <c r="H92" s="109">
        <v>-2.2800000000000001E-2</v>
      </c>
      <c r="I92" s="109">
        <v>1.6857</v>
      </c>
      <c r="J92" s="109">
        <v>-21.591799999999999</v>
      </c>
      <c r="K92" s="1">
        <f t="shared" si="2"/>
        <v>90</v>
      </c>
    </row>
    <row r="93" spans="1:11" hidden="1" x14ac:dyDescent="0.25">
      <c r="A93" s="109">
        <v>-1</v>
      </c>
      <c r="B93" s="109" t="s">
        <v>19</v>
      </c>
      <c r="C93" s="109" t="s">
        <v>90</v>
      </c>
      <c r="D93" s="109" t="s">
        <v>70</v>
      </c>
      <c r="E93" s="109">
        <v>-411.52390000000003</v>
      </c>
      <c r="F93" s="109">
        <v>3.35</v>
      </c>
      <c r="G93" s="109">
        <v>-1.3103</v>
      </c>
      <c r="H93" s="109">
        <v>-2.2800000000000001E-2</v>
      </c>
      <c r="I93" s="109">
        <v>-1.2690999999999999</v>
      </c>
      <c r="J93" s="109">
        <v>0.17780000000000001</v>
      </c>
      <c r="K93" s="1">
        <f t="shared" si="2"/>
        <v>91</v>
      </c>
    </row>
    <row r="94" spans="1:11" hidden="1" x14ac:dyDescent="0.25">
      <c r="A94" s="109">
        <v>-1</v>
      </c>
      <c r="B94" s="109" t="s">
        <v>19</v>
      </c>
      <c r="C94" s="109" t="s">
        <v>91</v>
      </c>
      <c r="D94" s="109" t="s">
        <v>69</v>
      </c>
      <c r="E94" s="109">
        <v>-207.55789999999999</v>
      </c>
      <c r="F94" s="109">
        <v>9.3620000000000001</v>
      </c>
      <c r="G94" s="109">
        <v>-0.92559999999999998</v>
      </c>
      <c r="H94" s="109">
        <v>8.8999999999999999E-3</v>
      </c>
      <c r="I94" s="109">
        <v>2.0329999999999999</v>
      </c>
      <c r="J94" s="109">
        <v>-7.4237000000000002</v>
      </c>
      <c r="K94" s="1">
        <f t="shared" si="2"/>
        <v>92</v>
      </c>
    </row>
    <row r="95" spans="1:11" hidden="1" x14ac:dyDescent="0.25">
      <c r="A95" s="109">
        <v>-1</v>
      </c>
      <c r="B95" s="109" t="s">
        <v>19</v>
      </c>
      <c r="C95" s="109" t="s">
        <v>91</v>
      </c>
      <c r="D95" s="109" t="s">
        <v>70</v>
      </c>
      <c r="E95" s="109">
        <v>-211.15790000000001</v>
      </c>
      <c r="F95" s="109">
        <v>9.3620000000000001</v>
      </c>
      <c r="G95" s="109">
        <v>-0.92559999999999998</v>
      </c>
      <c r="H95" s="109">
        <v>8.8999999999999999E-3</v>
      </c>
      <c r="I95" s="109">
        <v>-0.60199999999999998</v>
      </c>
      <c r="J95" s="109">
        <v>2.5867</v>
      </c>
      <c r="K95" s="1">
        <f t="shared" si="2"/>
        <v>93</v>
      </c>
    </row>
    <row r="96" spans="1:11" hidden="1" x14ac:dyDescent="0.25">
      <c r="A96" s="109">
        <v>-1</v>
      </c>
      <c r="B96" s="109" t="s">
        <v>19</v>
      </c>
      <c r="C96" s="109" t="s">
        <v>92</v>
      </c>
      <c r="D96" s="109" t="s">
        <v>69</v>
      </c>
      <c r="E96" s="109">
        <v>-407.9239</v>
      </c>
      <c r="F96" s="109">
        <v>3.35</v>
      </c>
      <c r="G96" s="109">
        <v>-1.3103</v>
      </c>
      <c r="H96" s="109">
        <v>-2.2800000000000001E-2</v>
      </c>
      <c r="I96" s="109">
        <v>1.6857</v>
      </c>
      <c r="J96" s="109">
        <v>-21.591799999999999</v>
      </c>
      <c r="K96" s="1">
        <f t="shared" si="2"/>
        <v>94</v>
      </c>
    </row>
    <row r="97" spans="1:11" hidden="1" x14ac:dyDescent="0.25">
      <c r="A97" s="109">
        <v>-1</v>
      </c>
      <c r="B97" s="109" t="s">
        <v>19</v>
      </c>
      <c r="C97" s="109" t="s">
        <v>92</v>
      </c>
      <c r="D97" s="109" t="s">
        <v>70</v>
      </c>
      <c r="E97" s="109">
        <v>-411.52390000000003</v>
      </c>
      <c r="F97" s="109">
        <v>3.35</v>
      </c>
      <c r="G97" s="109">
        <v>-1.3103</v>
      </c>
      <c r="H97" s="109">
        <v>-2.2800000000000001E-2</v>
      </c>
      <c r="I97" s="109">
        <v>-1.2690999999999999</v>
      </c>
      <c r="J97" s="109">
        <v>0.17780000000000001</v>
      </c>
      <c r="K97" s="1">
        <f t="shared" si="2"/>
        <v>95</v>
      </c>
    </row>
    <row r="98" spans="1:11" hidden="1" x14ac:dyDescent="0.25">
      <c r="A98" s="109">
        <v>-1</v>
      </c>
      <c r="B98" s="109" t="s">
        <v>19</v>
      </c>
      <c r="C98" s="109" t="s">
        <v>93</v>
      </c>
      <c r="D98" s="109" t="s">
        <v>69</v>
      </c>
      <c r="E98" s="109">
        <v>1.5492999999999999</v>
      </c>
      <c r="F98" s="109">
        <v>17.473600000000001</v>
      </c>
      <c r="G98" s="109">
        <v>-0.16159999999999999</v>
      </c>
      <c r="H98" s="109">
        <v>6.1400000000000003E-2</v>
      </c>
      <c r="I98" s="109">
        <v>2.4066999999999998</v>
      </c>
      <c r="J98" s="109">
        <v>27.2578</v>
      </c>
      <c r="K98" s="1">
        <f t="shared" si="2"/>
        <v>96</v>
      </c>
    </row>
    <row r="99" spans="1:11" hidden="1" x14ac:dyDescent="0.25">
      <c r="A99" s="109">
        <v>-1</v>
      </c>
      <c r="B99" s="109" t="s">
        <v>19</v>
      </c>
      <c r="C99" s="109" t="s">
        <v>93</v>
      </c>
      <c r="D99" s="109" t="s">
        <v>70</v>
      </c>
      <c r="E99" s="109">
        <v>-1.1507000000000001</v>
      </c>
      <c r="F99" s="109">
        <v>17.473600000000001</v>
      </c>
      <c r="G99" s="109">
        <v>-0.16159999999999999</v>
      </c>
      <c r="H99" s="109">
        <v>6.1400000000000003E-2</v>
      </c>
      <c r="I99" s="109">
        <v>-2.4500000000000001E-2</v>
      </c>
      <c r="J99" s="109">
        <v>10.739599999999999</v>
      </c>
      <c r="K99" s="1">
        <f t="shared" si="2"/>
        <v>97</v>
      </c>
    </row>
    <row r="100" spans="1:11" hidden="1" x14ac:dyDescent="0.25">
      <c r="A100" s="109">
        <v>-1</v>
      </c>
      <c r="B100" s="109" t="s">
        <v>19</v>
      </c>
      <c r="C100" s="109" t="s">
        <v>94</v>
      </c>
      <c r="D100" s="109" t="s">
        <v>69</v>
      </c>
      <c r="E100" s="109">
        <v>-497.24790000000002</v>
      </c>
      <c r="F100" s="109">
        <v>-7.6257000000000001</v>
      </c>
      <c r="G100" s="109">
        <v>-1.4468000000000001</v>
      </c>
      <c r="H100" s="109">
        <v>-6.5100000000000005E-2</v>
      </c>
      <c r="I100" s="109">
        <v>0.2475</v>
      </c>
      <c r="J100" s="109">
        <v>-49.975200000000001</v>
      </c>
      <c r="K100" s="1">
        <f t="shared" si="2"/>
        <v>98</v>
      </c>
    </row>
    <row r="101" spans="1:11" hidden="1" x14ac:dyDescent="0.25">
      <c r="A101" s="109">
        <v>-1</v>
      </c>
      <c r="B101" s="109" t="s">
        <v>19</v>
      </c>
      <c r="C101" s="109" t="s">
        <v>94</v>
      </c>
      <c r="D101" s="109" t="s">
        <v>70</v>
      </c>
      <c r="E101" s="109">
        <v>-500.84789999999998</v>
      </c>
      <c r="F101" s="109">
        <v>-7.6257000000000001</v>
      </c>
      <c r="G101" s="109">
        <v>-1.4468000000000001</v>
      </c>
      <c r="H101" s="109">
        <v>-6.5100000000000005E-2</v>
      </c>
      <c r="I101" s="109">
        <v>-1.2690999999999999</v>
      </c>
      <c r="J101" s="109">
        <v>-8.8374000000000006</v>
      </c>
      <c r="K101" s="1">
        <f t="shared" si="2"/>
        <v>99</v>
      </c>
    </row>
    <row r="102" spans="1:11" hidden="1" x14ac:dyDescent="0.25">
      <c r="A102" s="109">
        <v>-1</v>
      </c>
      <c r="B102" s="109" t="s">
        <v>95</v>
      </c>
      <c r="C102" s="109" t="s">
        <v>68</v>
      </c>
      <c r="D102" s="109" t="s">
        <v>69</v>
      </c>
      <c r="E102" s="109">
        <v>-454.64330000000001</v>
      </c>
      <c r="F102" s="109">
        <v>14.047499999999999</v>
      </c>
      <c r="G102" s="109">
        <v>-0.50180000000000002</v>
      </c>
      <c r="H102" s="109">
        <v>-0.61140000000000005</v>
      </c>
      <c r="I102" s="109">
        <v>0.83230000000000004</v>
      </c>
      <c r="J102" s="109">
        <v>-93.9405</v>
      </c>
      <c r="K102" s="1">
        <f t="shared" si="2"/>
        <v>100</v>
      </c>
    </row>
    <row r="103" spans="1:11" x14ac:dyDescent="0.25">
      <c r="A103" s="109">
        <v>-1</v>
      </c>
      <c r="B103" s="109" t="s">
        <v>95</v>
      </c>
      <c r="C103" s="109" t="s">
        <v>68</v>
      </c>
      <c r="D103" s="109" t="s">
        <v>70</v>
      </c>
      <c r="E103" s="109">
        <v>-461.90890000000002</v>
      </c>
      <c r="F103" s="109">
        <v>14.047499999999999</v>
      </c>
      <c r="G103" s="109">
        <v>-0.50180000000000002</v>
      </c>
      <c r="H103" s="109">
        <v>-0.61140000000000005</v>
      </c>
      <c r="I103" s="109">
        <v>-0.42209999999999998</v>
      </c>
      <c r="J103" s="109">
        <v>-58.8217</v>
      </c>
      <c r="K103" s="1">
        <f t="shared" si="2"/>
        <v>101</v>
      </c>
    </row>
    <row r="104" spans="1:11" hidden="1" x14ac:dyDescent="0.25">
      <c r="A104" s="109">
        <v>-1</v>
      </c>
      <c r="B104" s="109" t="s">
        <v>95</v>
      </c>
      <c r="C104" s="109" t="s">
        <v>71</v>
      </c>
      <c r="D104" s="109" t="s">
        <v>69</v>
      </c>
      <c r="E104" s="109">
        <v>-111.8824</v>
      </c>
      <c r="F104" s="109">
        <v>4.3769999999999998</v>
      </c>
      <c r="G104" s="109">
        <v>-2.53E-2</v>
      </c>
      <c r="H104" s="109">
        <v>-0.19350000000000001</v>
      </c>
      <c r="I104" s="109">
        <v>3.9100000000000003E-2</v>
      </c>
      <c r="J104" s="109">
        <v>-26.444500000000001</v>
      </c>
      <c r="K104" s="1">
        <f t="shared" si="2"/>
        <v>102</v>
      </c>
    </row>
    <row r="105" spans="1:11" x14ac:dyDescent="0.25">
      <c r="A105" s="109">
        <v>-1</v>
      </c>
      <c r="B105" s="109" t="s">
        <v>95</v>
      </c>
      <c r="C105" s="109" t="s">
        <v>71</v>
      </c>
      <c r="D105" s="109" t="s">
        <v>70</v>
      </c>
      <c r="E105" s="109">
        <v>-111.8824</v>
      </c>
      <c r="F105" s="109">
        <v>4.3769999999999998</v>
      </c>
      <c r="G105" s="109">
        <v>-2.53E-2</v>
      </c>
      <c r="H105" s="109">
        <v>-0.19350000000000001</v>
      </c>
      <c r="I105" s="109">
        <v>-2.41E-2</v>
      </c>
      <c r="J105" s="109">
        <v>-15.502000000000001</v>
      </c>
      <c r="K105" s="1">
        <f t="shared" si="2"/>
        <v>103</v>
      </c>
    </row>
    <row r="106" spans="1:11" hidden="1" x14ac:dyDescent="0.25">
      <c r="A106" s="109">
        <v>-1</v>
      </c>
      <c r="B106" s="109" t="s">
        <v>95</v>
      </c>
      <c r="C106" s="109" t="s">
        <v>72</v>
      </c>
      <c r="D106" s="109" t="s">
        <v>69</v>
      </c>
      <c r="E106" s="109">
        <v>292.87130000000002</v>
      </c>
      <c r="F106" s="109">
        <v>24.041799999999999</v>
      </c>
      <c r="G106" s="109">
        <v>0.31730000000000003</v>
      </c>
      <c r="H106" s="109">
        <v>6.9500000000000006E-2</v>
      </c>
      <c r="I106" s="109">
        <v>0.5665</v>
      </c>
      <c r="J106" s="109">
        <v>252.8049</v>
      </c>
      <c r="K106" s="1">
        <f t="shared" si="2"/>
        <v>104</v>
      </c>
    </row>
    <row r="107" spans="1:11" x14ac:dyDescent="0.25">
      <c r="A107" s="109">
        <v>-1</v>
      </c>
      <c r="B107" s="109" t="s">
        <v>95</v>
      </c>
      <c r="C107" s="109" t="s">
        <v>72</v>
      </c>
      <c r="D107" s="109" t="s">
        <v>70</v>
      </c>
      <c r="E107" s="109">
        <v>292.87130000000002</v>
      </c>
      <c r="F107" s="109">
        <v>24.041799999999999</v>
      </c>
      <c r="G107" s="109">
        <v>0.31730000000000003</v>
      </c>
      <c r="H107" s="109">
        <v>6.9500000000000006E-2</v>
      </c>
      <c r="I107" s="109">
        <v>0.22950000000000001</v>
      </c>
      <c r="J107" s="109">
        <v>201.1395</v>
      </c>
      <c r="K107" s="1">
        <f t="shared" si="2"/>
        <v>105</v>
      </c>
    </row>
    <row r="108" spans="1:11" hidden="1" x14ac:dyDescent="0.25">
      <c r="A108" s="109">
        <v>-1</v>
      </c>
      <c r="B108" s="109" t="s">
        <v>95</v>
      </c>
      <c r="C108" s="109" t="s">
        <v>73</v>
      </c>
      <c r="D108" s="109" t="s">
        <v>69</v>
      </c>
      <c r="E108" s="109">
        <v>96.187899999999999</v>
      </c>
      <c r="F108" s="109">
        <v>5.0267999999999997</v>
      </c>
      <c r="G108" s="109">
        <v>0.13650000000000001</v>
      </c>
      <c r="H108" s="109">
        <v>7.2099999999999997E-2</v>
      </c>
      <c r="I108" s="109">
        <v>0.27210000000000001</v>
      </c>
      <c r="J108" s="109">
        <v>35.389200000000002</v>
      </c>
      <c r="K108" s="1">
        <f t="shared" si="2"/>
        <v>106</v>
      </c>
    </row>
    <row r="109" spans="1:11" x14ac:dyDescent="0.25">
      <c r="A109" s="109">
        <v>-1</v>
      </c>
      <c r="B109" s="109" t="s">
        <v>95</v>
      </c>
      <c r="C109" s="109" t="s">
        <v>73</v>
      </c>
      <c r="D109" s="109" t="s">
        <v>70</v>
      </c>
      <c r="E109" s="109">
        <v>96.187899999999999</v>
      </c>
      <c r="F109" s="109">
        <v>5.0267999999999997</v>
      </c>
      <c r="G109" s="109">
        <v>0.13650000000000001</v>
      </c>
      <c r="H109" s="109">
        <v>7.2099999999999997E-2</v>
      </c>
      <c r="I109" s="109">
        <v>0.39579999999999999</v>
      </c>
      <c r="J109" s="109">
        <v>24.879300000000001</v>
      </c>
      <c r="K109" s="1">
        <f t="shared" si="2"/>
        <v>107</v>
      </c>
    </row>
    <row r="110" spans="1:11" hidden="1" x14ac:dyDescent="0.25">
      <c r="A110" s="109">
        <v>-1</v>
      </c>
      <c r="B110" s="109" t="s">
        <v>95</v>
      </c>
      <c r="C110" s="109" t="s">
        <v>74</v>
      </c>
      <c r="D110" s="109" t="s">
        <v>69</v>
      </c>
      <c r="E110" s="109">
        <v>-566.52560000000005</v>
      </c>
      <c r="F110" s="109">
        <v>18.424499999999998</v>
      </c>
      <c r="G110" s="109">
        <v>-0.52710000000000001</v>
      </c>
      <c r="H110" s="109">
        <v>-0.80489999999999995</v>
      </c>
      <c r="I110" s="109">
        <v>0.87150000000000005</v>
      </c>
      <c r="J110" s="109">
        <v>-120.38500000000001</v>
      </c>
      <c r="K110" s="1">
        <f t="shared" si="2"/>
        <v>108</v>
      </c>
    </row>
    <row r="111" spans="1:11" hidden="1" x14ac:dyDescent="0.25">
      <c r="A111" s="109">
        <v>-1</v>
      </c>
      <c r="B111" s="109" t="s">
        <v>95</v>
      </c>
      <c r="C111" s="109" t="s">
        <v>74</v>
      </c>
      <c r="D111" s="109" t="s">
        <v>70</v>
      </c>
      <c r="E111" s="109">
        <v>-573.79129999999998</v>
      </c>
      <c r="F111" s="109">
        <v>18.424499999999998</v>
      </c>
      <c r="G111" s="109">
        <v>-0.52710000000000001</v>
      </c>
      <c r="H111" s="109">
        <v>-0.80489999999999995</v>
      </c>
      <c r="I111" s="109">
        <v>-0.44619999999999999</v>
      </c>
      <c r="J111" s="109">
        <v>-74.323700000000002</v>
      </c>
      <c r="K111" s="1">
        <f t="shared" si="2"/>
        <v>109</v>
      </c>
    </row>
    <row r="112" spans="1:11" hidden="1" x14ac:dyDescent="0.25">
      <c r="A112" s="109">
        <v>-1</v>
      </c>
      <c r="B112" s="109" t="s">
        <v>95</v>
      </c>
      <c r="C112" s="109" t="s">
        <v>75</v>
      </c>
      <c r="D112" s="109" t="s">
        <v>69</v>
      </c>
      <c r="E112" s="109">
        <v>-636.50059999999996</v>
      </c>
      <c r="F112" s="109">
        <v>19.666499999999999</v>
      </c>
      <c r="G112" s="109">
        <v>-0.70250000000000001</v>
      </c>
      <c r="H112" s="109">
        <v>-0.85589999999999999</v>
      </c>
      <c r="I112" s="109">
        <v>1.1653</v>
      </c>
      <c r="J112" s="109">
        <v>-131.51660000000001</v>
      </c>
      <c r="K112" s="1">
        <f t="shared" si="2"/>
        <v>110</v>
      </c>
    </row>
    <row r="113" spans="1:11" hidden="1" x14ac:dyDescent="0.25">
      <c r="A113" s="109">
        <v>-1</v>
      </c>
      <c r="B113" s="109" t="s">
        <v>95</v>
      </c>
      <c r="C113" s="109" t="s">
        <v>75</v>
      </c>
      <c r="D113" s="109" t="s">
        <v>70</v>
      </c>
      <c r="E113" s="109">
        <v>-646.67250000000001</v>
      </c>
      <c r="F113" s="109">
        <v>19.666499999999999</v>
      </c>
      <c r="G113" s="109">
        <v>-0.70250000000000001</v>
      </c>
      <c r="H113" s="109">
        <v>-0.85589999999999999</v>
      </c>
      <c r="I113" s="109">
        <v>-0.59089999999999998</v>
      </c>
      <c r="J113" s="109">
        <v>-82.350300000000004</v>
      </c>
      <c r="K113" s="1">
        <f t="shared" si="2"/>
        <v>111</v>
      </c>
    </row>
    <row r="114" spans="1:11" hidden="1" x14ac:dyDescent="0.25">
      <c r="A114" s="109">
        <v>-1</v>
      </c>
      <c r="B114" s="109" t="s">
        <v>95</v>
      </c>
      <c r="C114" s="109" t="s">
        <v>76</v>
      </c>
      <c r="D114" s="109" t="s">
        <v>69</v>
      </c>
      <c r="E114" s="109">
        <v>-724.58370000000002</v>
      </c>
      <c r="F114" s="109">
        <v>23.860199999999999</v>
      </c>
      <c r="G114" s="109">
        <v>-0.64259999999999995</v>
      </c>
      <c r="H114" s="109">
        <v>-1.0432999999999999</v>
      </c>
      <c r="I114" s="109">
        <v>1.0613999999999999</v>
      </c>
      <c r="J114" s="109">
        <v>-155.03980000000001</v>
      </c>
      <c r="K114" s="1">
        <f t="shared" si="2"/>
        <v>112</v>
      </c>
    </row>
    <row r="115" spans="1:11" hidden="1" x14ac:dyDescent="0.25">
      <c r="A115" s="109">
        <v>-1</v>
      </c>
      <c r="B115" s="109" t="s">
        <v>95</v>
      </c>
      <c r="C115" s="109" t="s">
        <v>76</v>
      </c>
      <c r="D115" s="109" t="s">
        <v>70</v>
      </c>
      <c r="E115" s="109">
        <v>-733.30250000000001</v>
      </c>
      <c r="F115" s="109">
        <v>23.860199999999999</v>
      </c>
      <c r="G115" s="109">
        <v>-0.64259999999999995</v>
      </c>
      <c r="H115" s="109">
        <v>-1.0432999999999999</v>
      </c>
      <c r="I115" s="109">
        <v>-0.54520000000000002</v>
      </c>
      <c r="J115" s="109">
        <v>-95.389200000000002</v>
      </c>
      <c r="K115" s="1">
        <f t="shared" si="2"/>
        <v>113</v>
      </c>
    </row>
    <row r="116" spans="1:11" hidden="1" x14ac:dyDescent="0.25">
      <c r="A116" s="109">
        <v>-1</v>
      </c>
      <c r="B116" s="109" t="s">
        <v>95</v>
      </c>
      <c r="C116" s="109" t="s">
        <v>77</v>
      </c>
      <c r="D116" s="109" t="s">
        <v>69</v>
      </c>
      <c r="E116" s="109">
        <v>0.84079999999999999</v>
      </c>
      <c r="F116" s="109">
        <v>46.301200000000001</v>
      </c>
      <c r="G116" s="109">
        <v>-7.4000000000000003E-3</v>
      </c>
      <c r="H116" s="109">
        <v>-0.45290000000000002</v>
      </c>
      <c r="I116" s="109">
        <v>1.5422</v>
      </c>
      <c r="J116" s="109">
        <v>269.38049999999998</v>
      </c>
      <c r="K116" s="1">
        <f t="shared" si="2"/>
        <v>114</v>
      </c>
    </row>
    <row r="117" spans="1:11" hidden="1" x14ac:dyDescent="0.25">
      <c r="A117" s="109">
        <v>-1</v>
      </c>
      <c r="B117" s="109" t="s">
        <v>95</v>
      </c>
      <c r="C117" s="109" t="s">
        <v>77</v>
      </c>
      <c r="D117" s="109" t="s">
        <v>70</v>
      </c>
      <c r="E117" s="109">
        <v>-5.6981999999999999</v>
      </c>
      <c r="F117" s="109">
        <v>46.301200000000001</v>
      </c>
      <c r="G117" s="109">
        <v>-7.4000000000000003E-3</v>
      </c>
      <c r="H117" s="109">
        <v>-0.45290000000000002</v>
      </c>
      <c r="I117" s="109">
        <v>-5.8599999999999999E-2</v>
      </c>
      <c r="J117" s="109">
        <v>228.6558</v>
      </c>
      <c r="K117" s="1">
        <f t="shared" si="2"/>
        <v>115</v>
      </c>
    </row>
    <row r="118" spans="1:11" hidden="1" x14ac:dyDescent="0.25">
      <c r="A118" s="109">
        <v>-1</v>
      </c>
      <c r="B118" s="109" t="s">
        <v>95</v>
      </c>
      <c r="C118" s="109" t="s">
        <v>78</v>
      </c>
      <c r="D118" s="109" t="s">
        <v>69</v>
      </c>
      <c r="E118" s="109">
        <v>-819.19870000000003</v>
      </c>
      <c r="F118" s="109">
        <v>-21.015699999999999</v>
      </c>
      <c r="G118" s="109">
        <v>-0.89580000000000004</v>
      </c>
      <c r="H118" s="109">
        <v>-0.64759999999999995</v>
      </c>
      <c r="I118" s="109">
        <v>-4.3999999999999997E-2</v>
      </c>
      <c r="J118" s="109">
        <v>-438.47329999999999</v>
      </c>
      <c r="K118" s="1">
        <f t="shared" si="2"/>
        <v>116</v>
      </c>
    </row>
    <row r="119" spans="1:11" hidden="1" x14ac:dyDescent="0.25">
      <c r="A119" s="109">
        <v>-1</v>
      </c>
      <c r="B119" s="109" t="s">
        <v>95</v>
      </c>
      <c r="C119" s="109" t="s">
        <v>78</v>
      </c>
      <c r="D119" s="109" t="s">
        <v>70</v>
      </c>
      <c r="E119" s="109">
        <v>-825.73779999999999</v>
      </c>
      <c r="F119" s="109">
        <v>-21.015699999999999</v>
      </c>
      <c r="G119" s="109">
        <v>-0.89580000000000004</v>
      </c>
      <c r="H119" s="109">
        <v>-0.64759999999999995</v>
      </c>
      <c r="I119" s="109">
        <v>-0.70120000000000005</v>
      </c>
      <c r="J119" s="109">
        <v>-334.53480000000002</v>
      </c>
      <c r="K119" s="1">
        <f t="shared" si="2"/>
        <v>117</v>
      </c>
    </row>
    <row r="120" spans="1:11" hidden="1" x14ac:dyDescent="0.25">
      <c r="A120" s="109">
        <v>-1</v>
      </c>
      <c r="B120" s="109" t="s">
        <v>95</v>
      </c>
      <c r="C120" s="109" t="s">
        <v>79</v>
      </c>
      <c r="D120" s="109" t="s">
        <v>69</v>
      </c>
      <c r="E120" s="109">
        <v>0.84079999999999999</v>
      </c>
      <c r="F120" s="109">
        <v>46.301200000000001</v>
      </c>
      <c r="G120" s="109">
        <v>-7.4000000000000003E-3</v>
      </c>
      <c r="H120" s="109">
        <v>-0.45290000000000002</v>
      </c>
      <c r="I120" s="109">
        <v>1.5422</v>
      </c>
      <c r="J120" s="109">
        <v>269.38049999999998</v>
      </c>
      <c r="K120" s="1">
        <f t="shared" si="2"/>
        <v>118</v>
      </c>
    </row>
    <row r="121" spans="1:11" hidden="1" x14ac:dyDescent="0.25">
      <c r="A121" s="109">
        <v>-1</v>
      </c>
      <c r="B121" s="109" t="s">
        <v>95</v>
      </c>
      <c r="C121" s="109" t="s">
        <v>79</v>
      </c>
      <c r="D121" s="109" t="s">
        <v>70</v>
      </c>
      <c r="E121" s="109">
        <v>-5.6981999999999999</v>
      </c>
      <c r="F121" s="109">
        <v>46.301200000000001</v>
      </c>
      <c r="G121" s="109">
        <v>-7.4000000000000003E-3</v>
      </c>
      <c r="H121" s="109">
        <v>-0.45290000000000002</v>
      </c>
      <c r="I121" s="109">
        <v>-5.8599999999999999E-2</v>
      </c>
      <c r="J121" s="109">
        <v>228.6558</v>
      </c>
      <c r="K121" s="1">
        <f t="shared" si="2"/>
        <v>119</v>
      </c>
    </row>
    <row r="122" spans="1:11" hidden="1" x14ac:dyDescent="0.25">
      <c r="A122" s="109">
        <v>-1</v>
      </c>
      <c r="B122" s="109" t="s">
        <v>95</v>
      </c>
      <c r="C122" s="109" t="s">
        <v>80</v>
      </c>
      <c r="D122" s="109" t="s">
        <v>69</v>
      </c>
      <c r="E122" s="109">
        <v>-819.19870000000003</v>
      </c>
      <c r="F122" s="109">
        <v>-21.015699999999999</v>
      </c>
      <c r="G122" s="109">
        <v>-0.89580000000000004</v>
      </c>
      <c r="H122" s="109">
        <v>-0.64759999999999995</v>
      </c>
      <c r="I122" s="109">
        <v>-4.3999999999999997E-2</v>
      </c>
      <c r="J122" s="109">
        <v>-438.47329999999999</v>
      </c>
      <c r="K122" s="1">
        <f t="shared" si="2"/>
        <v>120</v>
      </c>
    </row>
    <row r="123" spans="1:11" hidden="1" x14ac:dyDescent="0.25">
      <c r="A123" s="109">
        <v>-1</v>
      </c>
      <c r="B123" s="109" t="s">
        <v>95</v>
      </c>
      <c r="C123" s="109" t="s">
        <v>80</v>
      </c>
      <c r="D123" s="109" t="s">
        <v>70</v>
      </c>
      <c r="E123" s="109">
        <v>-825.73779999999999</v>
      </c>
      <c r="F123" s="109">
        <v>-21.015699999999999</v>
      </c>
      <c r="G123" s="109">
        <v>-0.89580000000000004</v>
      </c>
      <c r="H123" s="109">
        <v>-0.64759999999999995</v>
      </c>
      <c r="I123" s="109">
        <v>-0.70120000000000005</v>
      </c>
      <c r="J123" s="109">
        <v>-334.53480000000002</v>
      </c>
      <c r="K123" s="1">
        <f t="shared" si="2"/>
        <v>121</v>
      </c>
    </row>
    <row r="124" spans="1:11" hidden="1" x14ac:dyDescent="0.25">
      <c r="A124" s="109">
        <v>-1</v>
      </c>
      <c r="B124" s="109" t="s">
        <v>95</v>
      </c>
      <c r="C124" s="109" t="s">
        <v>81</v>
      </c>
      <c r="D124" s="109" t="s">
        <v>69</v>
      </c>
      <c r="E124" s="109">
        <v>-274.51589999999999</v>
      </c>
      <c r="F124" s="109">
        <v>19.680299999999999</v>
      </c>
      <c r="G124" s="109">
        <v>-0.26050000000000001</v>
      </c>
      <c r="H124" s="109">
        <v>-0.44940000000000002</v>
      </c>
      <c r="I124" s="109">
        <v>1.1301000000000001</v>
      </c>
      <c r="J124" s="109">
        <v>-35.0015</v>
      </c>
      <c r="K124" s="1">
        <f t="shared" si="2"/>
        <v>122</v>
      </c>
    </row>
    <row r="125" spans="1:11" hidden="1" x14ac:dyDescent="0.25">
      <c r="A125" s="109">
        <v>-1</v>
      </c>
      <c r="B125" s="109" t="s">
        <v>95</v>
      </c>
      <c r="C125" s="109" t="s">
        <v>81</v>
      </c>
      <c r="D125" s="109" t="s">
        <v>70</v>
      </c>
      <c r="E125" s="109">
        <v>-281.05489999999998</v>
      </c>
      <c r="F125" s="109">
        <v>19.680299999999999</v>
      </c>
      <c r="G125" s="109">
        <v>-0.26050000000000001</v>
      </c>
      <c r="H125" s="109">
        <v>-0.44940000000000002</v>
      </c>
      <c r="I125" s="109">
        <v>0.17430000000000001</v>
      </c>
      <c r="J125" s="109">
        <v>-18.108499999999999</v>
      </c>
      <c r="K125" s="1">
        <f t="shared" si="2"/>
        <v>123</v>
      </c>
    </row>
    <row r="126" spans="1:11" hidden="1" x14ac:dyDescent="0.25">
      <c r="A126" s="109">
        <v>-1</v>
      </c>
      <c r="B126" s="109" t="s">
        <v>95</v>
      </c>
      <c r="C126" s="109" t="s">
        <v>82</v>
      </c>
      <c r="D126" s="109" t="s">
        <v>69</v>
      </c>
      <c r="E126" s="109">
        <v>-543.84199999999998</v>
      </c>
      <c r="F126" s="109">
        <v>5.6052</v>
      </c>
      <c r="G126" s="109">
        <v>-0.64270000000000005</v>
      </c>
      <c r="H126" s="109">
        <v>-0.65110000000000001</v>
      </c>
      <c r="I126" s="109">
        <v>0.36820000000000003</v>
      </c>
      <c r="J126" s="109">
        <v>-134.09129999999999</v>
      </c>
      <c r="K126" s="1">
        <f t="shared" si="2"/>
        <v>124</v>
      </c>
    </row>
    <row r="127" spans="1:11" hidden="1" x14ac:dyDescent="0.25">
      <c r="A127" s="109">
        <v>-1</v>
      </c>
      <c r="B127" s="109" t="s">
        <v>95</v>
      </c>
      <c r="C127" s="109" t="s">
        <v>82</v>
      </c>
      <c r="D127" s="109" t="s">
        <v>70</v>
      </c>
      <c r="E127" s="109">
        <v>-550.38109999999995</v>
      </c>
      <c r="F127" s="109">
        <v>5.6052</v>
      </c>
      <c r="G127" s="109">
        <v>-0.64270000000000005</v>
      </c>
      <c r="H127" s="109">
        <v>-0.65110000000000001</v>
      </c>
      <c r="I127" s="109">
        <v>-0.93400000000000005</v>
      </c>
      <c r="J127" s="109">
        <v>-87.770600000000002</v>
      </c>
      <c r="K127" s="1">
        <f t="shared" si="2"/>
        <v>125</v>
      </c>
    </row>
    <row r="128" spans="1:11" hidden="1" x14ac:dyDescent="0.25">
      <c r="A128" s="109">
        <v>-1</v>
      </c>
      <c r="B128" s="109" t="s">
        <v>95</v>
      </c>
      <c r="C128" s="109" t="s">
        <v>83</v>
      </c>
      <c r="D128" s="109" t="s">
        <v>69</v>
      </c>
      <c r="E128" s="109">
        <v>-274.51589999999999</v>
      </c>
      <c r="F128" s="109">
        <v>19.680299999999999</v>
      </c>
      <c r="G128" s="109">
        <v>-0.26050000000000001</v>
      </c>
      <c r="H128" s="109">
        <v>-0.44940000000000002</v>
      </c>
      <c r="I128" s="109">
        <v>1.1301000000000001</v>
      </c>
      <c r="J128" s="109">
        <v>-35.0015</v>
      </c>
      <c r="K128" s="1">
        <f t="shared" si="2"/>
        <v>126</v>
      </c>
    </row>
    <row r="129" spans="1:11" hidden="1" x14ac:dyDescent="0.25">
      <c r="A129" s="109">
        <v>-1</v>
      </c>
      <c r="B129" s="109" t="s">
        <v>95</v>
      </c>
      <c r="C129" s="109" t="s">
        <v>83</v>
      </c>
      <c r="D129" s="109" t="s">
        <v>70</v>
      </c>
      <c r="E129" s="109">
        <v>-281.05489999999998</v>
      </c>
      <c r="F129" s="109">
        <v>19.680299999999999</v>
      </c>
      <c r="G129" s="109">
        <v>-0.26050000000000001</v>
      </c>
      <c r="H129" s="109">
        <v>-0.44940000000000002</v>
      </c>
      <c r="I129" s="109">
        <v>0.17430000000000001</v>
      </c>
      <c r="J129" s="109">
        <v>-18.108499999999999</v>
      </c>
      <c r="K129" s="1">
        <f t="shared" si="2"/>
        <v>127</v>
      </c>
    </row>
    <row r="130" spans="1:11" hidden="1" x14ac:dyDescent="0.25">
      <c r="A130" s="109">
        <v>-1</v>
      </c>
      <c r="B130" s="109" t="s">
        <v>95</v>
      </c>
      <c r="C130" s="109" t="s">
        <v>84</v>
      </c>
      <c r="D130" s="109" t="s">
        <v>69</v>
      </c>
      <c r="E130" s="109">
        <v>-543.84199999999998</v>
      </c>
      <c r="F130" s="109">
        <v>5.6052</v>
      </c>
      <c r="G130" s="109">
        <v>-0.64270000000000005</v>
      </c>
      <c r="H130" s="109">
        <v>-0.65110000000000001</v>
      </c>
      <c r="I130" s="109">
        <v>0.36820000000000003</v>
      </c>
      <c r="J130" s="109">
        <v>-134.09129999999999</v>
      </c>
      <c r="K130" s="1">
        <f t="shared" si="2"/>
        <v>128</v>
      </c>
    </row>
    <row r="131" spans="1:11" hidden="1" x14ac:dyDescent="0.25">
      <c r="A131" s="109">
        <v>-1</v>
      </c>
      <c r="B131" s="109" t="s">
        <v>95</v>
      </c>
      <c r="C131" s="109" t="s">
        <v>84</v>
      </c>
      <c r="D131" s="109" t="s">
        <v>70</v>
      </c>
      <c r="E131" s="109">
        <v>-550.38109999999995</v>
      </c>
      <c r="F131" s="109">
        <v>5.6052</v>
      </c>
      <c r="G131" s="109">
        <v>-0.64270000000000005</v>
      </c>
      <c r="H131" s="109">
        <v>-0.65110000000000001</v>
      </c>
      <c r="I131" s="109">
        <v>-0.93400000000000005</v>
      </c>
      <c r="J131" s="109">
        <v>-87.770600000000002</v>
      </c>
      <c r="K131" s="1">
        <f t="shared" si="2"/>
        <v>129</v>
      </c>
    </row>
    <row r="132" spans="1:11" hidden="1" x14ac:dyDescent="0.25">
      <c r="A132" s="109">
        <v>-1</v>
      </c>
      <c r="B132" s="109" t="s">
        <v>95</v>
      </c>
      <c r="C132" s="109" t="s">
        <v>85</v>
      </c>
      <c r="D132" s="109" t="s">
        <v>69</v>
      </c>
      <c r="E132" s="109">
        <v>-247.43450000000001</v>
      </c>
      <c r="F132" s="109">
        <v>54.892499999999998</v>
      </c>
      <c r="G132" s="109">
        <v>-0.18329999999999999</v>
      </c>
      <c r="H132" s="109">
        <v>-0.82979999999999998</v>
      </c>
      <c r="I132" s="109">
        <v>1.8310999999999999</v>
      </c>
      <c r="J132" s="109">
        <v>214.75389999999999</v>
      </c>
      <c r="K132" s="1">
        <f t="shared" si="2"/>
        <v>130</v>
      </c>
    </row>
    <row r="133" spans="1:11" hidden="1" x14ac:dyDescent="0.25">
      <c r="A133" s="109">
        <v>-1</v>
      </c>
      <c r="B133" s="109" t="s">
        <v>95</v>
      </c>
      <c r="C133" s="109" t="s">
        <v>85</v>
      </c>
      <c r="D133" s="109" t="s">
        <v>70</v>
      </c>
      <c r="E133" s="109">
        <v>-256.1533</v>
      </c>
      <c r="F133" s="109">
        <v>54.892499999999998</v>
      </c>
      <c r="G133" s="109">
        <v>-0.18329999999999999</v>
      </c>
      <c r="H133" s="109">
        <v>-0.82979999999999998</v>
      </c>
      <c r="I133" s="109">
        <v>-0.2094</v>
      </c>
      <c r="J133" s="109">
        <v>195.50720000000001</v>
      </c>
      <c r="K133" s="1">
        <f t="shared" si="2"/>
        <v>131</v>
      </c>
    </row>
    <row r="134" spans="1:11" hidden="1" x14ac:dyDescent="0.25">
      <c r="A134" s="109">
        <v>-1</v>
      </c>
      <c r="B134" s="109" t="s">
        <v>95</v>
      </c>
      <c r="C134" s="109" t="s">
        <v>86</v>
      </c>
      <c r="D134" s="109" t="s">
        <v>69</v>
      </c>
      <c r="E134" s="109">
        <v>-1067.4740999999999</v>
      </c>
      <c r="F134" s="109">
        <v>-12.4245</v>
      </c>
      <c r="G134" s="109">
        <v>-1.0716000000000001</v>
      </c>
      <c r="H134" s="109">
        <v>-1.0245</v>
      </c>
      <c r="I134" s="109">
        <v>0.24479999999999999</v>
      </c>
      <c r="J134" s="109">
        <v>-493.1</v>
      </c>
      <c r="K134" s="1">
        <f t="shared" ref="K134:K197" si="3">K133+1</f>
        <v>132</v>
      </c>
    </row>
    <row r="135" spans="1:11" hidden="1" x14ac:dyDescent="0.25">
      <c r="A135" s="109">
        <v>-1</v>
      </c>
      <c r="B135" s="109" t="s">
        <v>95</v>
      </c>
      <c r="C135" s="109" t="s">
        <v>86</v>
      </c>
      <c r="D135" s="109" t="s">
        <v>70</v>
      </c>
      <c r="E135" s="109">
        <v>-1076.1928</v>
      </c>
      <c r="F135" s="109">
        <v>-12.4245</v>
      </c>
      <c r="G135" s="109">
        <v>-1.0716000000000001</v>
      </c>
      <c r="H135" s="109">
        <v>-1.0245</v>
      </c>
      <c r="I135" s="109">
        <v>-0.85199999999999998</v>
      </c>
      <c r="J135" s="109">
        <v>-367.68329999999997</v>
      </c>
      <c r="K135" s="1">
        <f t="shared" si="3"/>
        <v>133</v>
      </c>
    </row>
    <row r="136" spans="1:11" hidden="1" x14ac:dyDescent="0.25">
      <c r="A136" s="109">
        <v>-1</v>
      </c>
      <c r="B136" s="109" t="s">
        <v>95</v>
      </c>
      <c r="C136" s="109" t="s">
        <v>87</v>
      </c>
      <c r="D136" s="109" t="s">
        <v>69</v>
      </c>
      <c r="E136" s="109">
        <v>-247.43450000000001</v>
      </c>
      <c r="F136" s="109">
        <v>54.892499999999998</v>
      </c>
      <c r="G136" s="109">
        <v>-0.18329999999999999</v>
      </c>
      <c r="H136" s="109">
        <v>-0.82979999999999998</v>
      </c>
      <c r="I136" s="109">
        <v>1.8310999999999999</v>
      </c>
      <c r="J136" s="109">
        <v>214.75389999999999</v>
      </c>
      <c r="K136" s="1">
        <f t="shared" si="3"/>
        <v>134</v>
      </c>
    </row>
    <row r="137" spans="1:11" hidden="1" x14ac:dyDescent="0.25">
      <c r="A137" s="109">
        <v>-1</v>
      </c>
      <c r="B137" s="109" t="s">
        <v>95</v>
      </c>
      <c r="C137" s="109" t="s">
        <v>87</v>
      </c>
      <c r="D137" s="109" t="s">
        <v>70</v>
      </c>
      <c r="E137" s="109">
        <v>-256.1533</v>
      </c>
      <c r="F137" s="109">
        <v>54.892499999999998</v>
      </c>
      <c r="G137" s="109">
        <v>-0.18329999999999999</v>
      </c>
      <c r="H137" s="109">
        <v>-0.82979999999999998</v>
      </c>
      <c r="I137" s="109">
        <v>-0.2094</v>
      </c>
      <c r="J137" s="109">
        <v>195.50720000000001</v>
      </c>
      <c r="K137" s="1">
        <f t="shared" si="3"/>
        <v>135</v>
      </c>
    </row>
    <row r="138" spans="1:11" hidden="1" x14ac:dyDescent="0.25">
      <c r="A138" s="109">
        <v>-1</v>
      </c>
      <c r="B138" s="109" t="s">
        <v>95</v>
      </c>
      <c r="C138" s="109" t="s">
        <v>88</v>
      </c>
      <c r="D138" s="109" t="s">
        <v>69</v>
      </c>
      <c r="E138" s="109">
        <v>-1067.4740999999999</v>
      </c>
      <c r="F138" s="109">
        <v>-12.4245</v>
      </c>
      <c r="G138" s="109">
        <v>-1.0716000000000001</v>
      </c>
      <c r="H138" s="109">
        <v>-1.0245</v>
      </c>
      <c r="I138" s="109">
        <v>0.24479999999999999</v>
      </c>
      <c r="J138" s="109">
        <v>-493.1</v>
      </c>
      <c r="K138" s="1">
        <f t="shared" si="3"/>
        <v>136</v>
      </c>
    </row>
    <row r="139" spans="1:11" hidden="1" x14ac:dyDescent="0.25">
      <c r="A139" s="109">
        <v>-1</v>
      </c>
      <c r="B139" s="109" t="s">
        <v>95</v>
      </c>
      <c r="C139" s="109" t="s">
        <v>88</v>
      </c>
      <c r="D139" s="109" t="s">
        <v>70</v>
      </c>
      <c r="E139" s="109">
        <v>-1076.1928</v>
      </c>
      <c r="F139" s="109">
        <v>-12.4245</v>
      </c>
      <c r="G139" s="109">
        <v>-1.0716000000000001</v>
      </c>
      <c r="H139" s="109">
        <v>-1.0245</v>
      </c>
      <c r="I139" s="109">
        <v>-0.85199999999999998</v>
      </c>
      <c r="J139" s="109">
        <v>-367.68329999999997</v>
      </c>
      <c r="K139" s="1">
        <f t="shared" si="3"/>
        <v>137</v>
      </c>
    </row>
    <row r="140" spans="1:11" hidden="1" x14ac:dyDescent="0.25">
      <c r="A140" s="109">
        <v>-1</v>
      </c>
      <c r="B140" s="109" t="s">
        <v>95</v>
      </c>
      <c r="C140" s="109" t="s">
        <v>89</v>
      </c>
      <c r="D140" s="109" t="s">
        <v>69</v>
      </c>
      <c r="E140" s="109">
        <v>-522.7912</v>
      </c>
      <c r="F140" s="109">
        <v>28.271599999999999</v>
      </c>
      <c r="G140" s="109">
        <v>-0.43640000000000001</v>
      </c>
      <c r="H140" s="109">
        <v>-0.82630000000000003</v>
      </c>
      <c r="I140" s="109">
        <v>1.4189000000000001</v>
      </c>
      <c r="J140" s="109">
        <v>-89.628100000000003</v>
      </c>
      <c r="K140" s="1">
        <f t="shared" si="3"/>
        <v>138</v>
      </c>
    </row>
    <row r="141" spans="1:11" hidden="1" x14ac:dyDescent="0.25">
      <c r="A141" s="109">
        <v>-1</v>
      </c>
      <c r="B141" s="109" t="s">
        <v>95</v>
      </c>
      <c r="C141" s="109" t="s">
        <v>89</v>
      </c>
      <c r="D141" s="109" t="s">
        <v>70</v>
      </c>
      <c r="E141" s="109">
        <v>-531.51</v>
      </c>
      <c r="F141" s="109">
        <v>28.271599999999999</v>
      </c>
      <c r="G141" s="109">
        <v>-0.43640000000000001</v>
      </c>
      <c r="H141" s="109">
        <v>-0.82630000000000003</v>
      </c>
      <c r="I141" s="109">
        <v>2.35E-2</v>
      </c>
      <c r="J141" s="109">
        <v>-51.256999999999998</v>
      </c>
      <c r="K141" s="1">
        <f t="shared" si="3"/>
        <v>139</v>
      </c>
    </row>
    <row r="142" spans="1:11" hidden="1" x14ac:dyDescent="0.25">
      <c r="A142" s="109">
        <v>-1</v>
      </c>
      <c r="B142" s="109" t="s">
        <v>95</v>
      </c>
      <c r="C142" s="109" t="s">
        <v>90</v>
      </c>
      <c r="D142" s="109" t="s">
        <v>69</v>
      </c>
      <c r="E142" s="109">
        <v>-792.11739999999998</v>
      </c>
      <c r="F142" s="109">
        <v>14.196400000000001</v>
      </c>
      <c r="G142" s="109">
        <v>-0.81850000000000001</v>
      </c>
      <c r="H142" s="109">
        <v>-1.028</v>
      </c>
      <c r="I142" s="109">
        <v>0.65700000000000003</v>
      </c>
      <c r="J142" s="109">
        <v>-188.71799999999999</v>
      </c>
      <c r="K142" s="1">
        <f t="shared" si="3"/>
        <v>140</v>
      </c>
    </row>
    <row r="143" spans="1:11" hidden="1" x14ac:dyDescent="0.25">
      <c r="A143" s="109">
        <v>-1</v>
      </c>
      <c r="B143" s="109" t="s">
        <v>95</v>
      </c>
      <c r="C143" s="109" t="s">
        <v>90</v>
      </c>
      <c r="D143" s="109" t="s">
        <v>70</v>
      </c>
      <c r="E143" s="109">
        <v>-800.83609999999999</v>
      </c>
      <c r="F143" s="109">
        <v>14.196400000000001</v>
      </c>
      <c r="G143" s="109">
        <v>-0.81850000000000001</v>
      </c>
      <c r="H143" s="109">
        <v>-1.028</v>
      </c>
      <c r="I143" s="109">
        <v>-1.0848</v>
      </c>
      <c r="J143" s="109">
        <v>-120.9191</v>
      </c>
      <c r="K143" s="1">
        <f t="shared" si="3"/>
        <v>141</v>
      </c>
    </row>
    <row r="144" spans="1:11" hidden="1" x14ac:dyDescent="0.25">
      <c r="A144" s="109">
        <v>-1</v>
      </c>
      <c r="B144" s="109" t="s">
        <v>95</v>
      </c>
      <c r="C144" s="109" t="s">
        <v>91</v>
      </c>
      <c r="D144" s="109" t="s">
        <v>69</v>
      </c>
      <c r="E144" s="109">
        <v>-522.7912</v>
      </c>
      <c r="F144" s="109">
        <v>28.271599999999999</v>
      </c>
      <c r="G144" s="109">
        <v>-0.43640000000000001</v>
      </c>
      <c r="H144" s="109">
        <v>-0.82630000000000003</v>
      </c>
      <c r="I144" s="109">
        <v>1.4189000000000001</v>
      </c>
      <c r="J144" s="109">
        <v>-89.628100000000003</v>
      </c>
      <c r="K144" s="1">
        <f t="shared" si="3"/>
        <v>142</v>
      </c>
    </row>
    <row r="145" spans="1:11" hidden="1" x14ac:dyDescent="0.25">
      <c r="A145" s="109">
        <v>-1</v>
      </c>
      <c r="B145" s="109" t="s">
        <v>95</v>
      </c>
      <c r="C145" s="109" t="s">
        <v>91</v>
      </c>
      <c r="D145" s="109" t="s">
        <v>70</v>
      </c>
      <c r="E145" s="109">
        <v>-531.51</v>
      </c>
      <c r="F145" s="109">
        <v>28.271599999999999</v>
      </c>
      <c r="G145" s="109">
        <v>-0.43640000000000001</v>
      </c>
      <c r="H145" s="109">
        <v>-0.82630000000000003</v>
      </c>
      <c r="I145" s="109">
        <v>2.35E-2</v>
      </c>
      <c r="J145" s="109">
        <v>-51.256999999999998</v>
      </c>
      <c r="K145" s="1">
        <f t="shared" si="3"/>
        <v>143</v>
      </c>
    </row>
    <row r="146" spans="1:11" hidden="1" x14ac:dyDescent="0.25">
      <c r="A146" s="109">
        <v>-1</v>
      </c>
      <c r="B146" s="109" t="s">
        <v>95</v>
      </c>
      <c r="C146" s="109" t="s">
        <v>92</v>
      </c>
      <c r="D146" s="109" t="s">
        <v>69</v>
      </c>
      <c r="E146" s="109">
        <v>-792.11739999999998</v>
      </c>
      <c r="F146" s="109">
        <v>14.196400000000001</v>
      </c>
      <c r="G146" s="109">
        <v>-0.81850000000000001</v>
      </c>
      <c r="H146" s="109">
        <v>-1.028</v>
      </c>
      <c r="I146" s="109">
        <v>0.65700000000000003</v>
      </c>
      <c r="J146" s="109">
        <v>-188.71799999999999</v>
      </c>
      <c r="K146" s="1">
        <f t="shared" si="3"/>
        <v>144</v>
      </c>
    </row>
    <row r="147" spans="1:11" hidden="1" x14ac:dyDescent="0.25">
      <c r="A147" s="109">
        <v>-1</v>
      </c>
      <c r="B147" s="109" t="s">
        <v>95</v>
      </c>
      <c r="C147" s="109" t="s">
        <v>92</v>
      </c>
      <c r="D147" s="109" t="s">
        <v>70</v>
      </c>
      <c r="E147" s="109">
        <v>-800.83609999999999</v>
      </c>
      <c r="F147" s="109">
        <v>14.196400000000001</v>
      </c>
      <c r="G147" s="109">
        <v>-0.81850000000000001</v>
      </c>
      <c r="H147" s="109">
        <v>-1.028</v>
      </c>
      <c r="I147" s="109">
        <v>-1.0848</v>
      </c>
      <c r="J147" s="109">
        <v>-120.9191</v>
      </c>
      <c r="K147" s="1">
        <f t="shared" si="3"/>
        <v>145</v>
      </c>
    </row>
    <row r="148" spans="1:11" hidden="1" x14ac:dyDescent="0.25">
      <c r="A148" s="109">
        <v>-1</v>
      </c>
      <c r="B148" s="109" t="s">
        <v>95</v>
      </c>
      <c r="C148" s="109" t="s">
        <v>93</v>
      </c>
      <c r="D148" s="109" t="s">
        <v>69</v>
      </c>
      <c r="E148" s="109">
        <v>0.84079999999999999</v>
      </c>
      <c r="F148" s="109">
        <v>54.892499999999998</v>
      </c>
      <c r="G148" s="109">
        <v>-7.4000000000000003E-3</v>
      </c>
      <c r="H148" s="109">
        <v>-0.44940000000000002</v>
      </c>
      <c r="I148" s="109">
        <v>1.8310999999999999</v>
      </c>
      <c r="J148" s="109">
        <v>269.38049999999998</v>
      </c>
      <c r="K148" s="1">
        <f t="shared" si="3"/>
        <v>146</v>
      </c>
    </row>
    <row r="149" spans="1:11" hidden="1" x14ac:dyDescent="0.25">
      <c r="A149" s="109">
        <v>-1</v>
      </c>
      <c r="B149" s="109" t="s">
        <v>95</v>
      </c>
      <c r="C149" s="109" t="s">
        <v>93</v>
      </c>
      <c r="D149" s="109" t="s">
        <v>70</v>
      </c>
      <c r="E149" s="109">
        <v>-5.6981999999999999</v>
      </c>
      <c r="F149" s="109">
        <v>54.892499999999998</v>
      </c>
      <c r="G149" s="109">
        <v>-7.4000000000000003E-3</v>
      </c>
      <c r="H149" s="109">
        <v>-0.44940000000000002</v>
      </c>
      <c r="I149" s="109">
        <v>0.17430000000000001</v>
      </c>
      <c r="J149" s="109">
        <v>228.6558</v>
      </c>
      <c r="K149" s="1">
        <f t="shared" si="3"/>
        <v>147</v>
      </c>
    </row>
    <row r="150" spans="1:11" hidden="1" x14ac:dyDescent="0.25">
      <c r="A150" s="109">
        <v>-1</v>
      </c>
      <c r="B150" s="109" t="s">
        <v>95</v>
      </c>
      <c r="C150" s="109" t="s">
        <v>94</v>
      </c>
      <c r="D150" s="109" t="s">
        <v>69</v>
      </c>
      <c r="E150" s="109">
        <v>-1067.4740999999999</v>
      </c>
      <c r="F150" s="109">
        <v>-21.015699999999999</v>
      </c>
      <c r="G150" s="109">
        <v>-1.0716000000000001</v>
      </c>
      <c r="H150" s="109">
        <v>-1.0432999999999999</v>
      </c>
      <c r="I150" s="109">
        <v>-4.3999999999999997E-2</v>
      </c>
      <c r="J150" s="109">
        <v>-493.1</v>
      </c>
      <c r="K150" s="1">
        <f t="shared" si="3"/>
        <v>148</v>
      </c>
    </row>
    <row r="151" spans="1:11" hidden="1" x14ac:dyDescent="0.25">
      <c r="A151" s="109">
        <v>-1</v>
      </c>
      <c r="B151" s="109" t="s">
        <v>95</v>
      </c>
      <c r="C151" s="109" t="s">
        <v>94</v>
      </c>
      <c r="D151" s="109" t="s">
        <v>70</v>
      </c>
      <c r="E151" s="109">
        <v>-1076.1928</v>
      </c>
      <c r="F151" s="109">
        <v>-21.015699999999999</v>
      </c>
      <c r="G151" s="109">
        <v>-1.0716000000000001</v>
      </c>
      <c r="H151" s="109">
        <v>-1.0432999999999999</v>
      </c>
      <c r="I151" s="109">
        <v>-1.0848</v>
      </c>
      <c r="J151" s="109">
        <v>-367.68329999999997</v>
      </c>
      <c r="K151" s="1">
        <f t="shared" si="3"/>
        <v>149</v>
      </c>
    </row>
    <row r="152" spans="1:11" hidden="1" x14ac:dyDescent="0.25">
      <c r="A152" s="109">
        <v>-1</v>
      </c>
      <c r="B152" s="109" t="s">
        <v>96</v>
      </c>
      <c r="C152" s="109" t="s">
        <v>68</v>
      </c>
      <c r="D152" s="109" t="s">
        <v>69</v>
      </c>
      <c r="E152" s="109">
        <v>-445.30650000000003</v>
      </c>
      <c r="F152" s="109">
        <v>5.8048000000000002</v>
      </c>
      <c r="G152" s="109">
        <v>-6.4100000000000004E-2</v>
      </c>
      <c r="H152" s="109">
        <v>6.5299999999999997E-2</v>
      </c>
      <c r="I152" s="109">
        <v>0.1103</v>
      </c>
      <c r="J152" s="109">
        <v>-127.3245</v>
      </c>
      <c r="K152" s="1">
        <f t="shared" si="3"/>
        <v>150</v>
      </c>
    </row>
    <row r="153" spans="1:11" x14ac:dyDescent="0.25">
      <c r="A153" s="109">
        <v>-1</v>
      </c>
      <c r="B153" s="109" t="s">
        <v>96</v>
      </c>
      <c r="C153" s="109" t="s">
        <v>68</v>
      </c>
      <c r="D153" s="109" t="s">
        <v>70</v>
      </c>
      <c r="E153" s="109">
        <v>-455.24400000000003</v>
      </c>
      <c r="F153" s="109">
        <v>5.8048000000000002</v>
      </c>
      <c r="G153" s="109">
        <v>-6.4100000000000004E-2</v>
      </c>
      <c r="H153" s="109">
        <v>6.5299999999999997E-2</v>
      </c>
      <c r="I153" s="109">
        <v>-4.9799999999999997E-2</v>
      </c>
      <c r="J153" s="109">
        <v>-112.8124</v>
      </c>
      <c r="K153" s="1">
        <f t="shared" si="3"/>
        <v>151</v>
      </c>
    </row>
    <row r="154" spans="1:11" hidden="1" x14ac:dyDescent="0.25">
      <c r="A154" s="109">
        <v>-1</v>
      </c>
      <c r="B154" s="109" t="s">
        <v>96</v>
      </c>
      <c r="C154" s="109" t="s">
        <v>71</v>
      </c>
      <c r="D154" s="109" t="s">
        <v>69</v>
      </c>
      <c r="E154" s="109">
        <v>-118.0962</v>
      </c>
      <c r="F154" s="109">
        <v>-1.0577000000000001</v>
      </c>
      <c r="G154" s="109">
        <v>-0.112</v>
      </c>
      <c r="H154" s="109">
        <v>-6.9999999999999999E-4</v>
      </c>
      <c r="I154" s="109">
        <v>0.1832</v>
      </c>
      <c r="J154" s="109">
        <v>-17.696899999999999</v>
      </c>
      <c r="K154" s="1">
        <f t="shared" si="3"/>
        <v>152</v>
      </c>
    </row>
    <row r="155" spans="1:11" x14ac:dyDescent="0.25">
      <c r="A155" s="109">
        <v>-1</v>
      </c>
      <c r="B155" s="109" t="s">
        <v>96</v>
      </c>
      <c r="C155" s="109" t="s">
        <v>71</v>
      </c>
      <c r="D155" s="109" t="s">
        <v>70</v>
      </c>
      <c r="E155" s="109">
        <v>-118.0962</v>
      </c>
      <c r="F155" s="109">
        <v>-1.0577000000000001</v>
      </c>
      <c r="G155" s="109">
        <v>-0.112</v>
      </c>
      <c r="H155" s="109">
        <v>-6.9999999999999999E-4</v>
      </c>
      <c r="I155" s="109">
        <v>-9.6699999999999994E-2</v>
      </c>
      <c r="J155" s="109">
        <v>-20.341100000000001</v>
      </c>
      <c r="K155" s="1">
        <f t="shared" si="3"/>
        <v>153</v>
      </c>
    </row>
    <row r="156" spans="1:11" hidden="1" x14ac:dyDescent="0.25">
      <c r="A156" s="109">
        <v>-1</v>
      </c>
      <c r="B156" s="109" t="s">
        <v>96</v>
      </c>
      <c r="C156" s="109" t="s">
        <v>72</v>
      </c>
      <c r="D156" s="109" t="s">
        <v>69</v>
      </c>
      <c r="E156" s="109">
        <v>216.71960000000001</v>
      </c>
      <c r="F156" s="109">
        <v>27.602599999999999</v>
      </c>
      <c r="G156" s="109">
        <v>0.33629999999999999</v>
      </c>
      <c r="H156" s="109">
        <v>7.9299999999999995E-2</v>
      </c>
      <c r="I156" s="109">
        <v>0.63239999999999996</v>
      </c>
      <c r="J156" s="109">
        <v>579.96310000000005</v>
      </c>
      <c r="K156" s="1">
        <f t="shared" si="3"/>
        <v>154</v>
      </c>
    </row>
    <row r="157" spans="1:11" x14ac:dyDescent="0.25">
      <c r="A157" s="109">
        <v>-1</v>
      </c>
      <c r="B157" s="109" t="s">
        <v>96</v>
      </c>
      <c r="C157" s="109" t="s">
        <v>72</v>
      </c>
      <c r="D157" s="109" t="s">
        <v>70</v>
      </c>
      <c r="E157" s="109">
        <v>216.71960000000001</v>
      </c>
      <c r="F157" s="109">
        <v>27.602599999999999</v>
      </c>
      <c r="G157" s="109">
        <v>0.33629999999999999</v>
      </c>
      <c r="H157" s="109">
        <v>7.9299999999999995E-2</v>
      </c>
      <c r="I157" s="109">
        <v>0.21740000000000001</v>
      </c>
      <c r="J157" s="109">
        <v>522.44809999999995</v>
      </c>
      <c r="K157" s="1">
        <f t="shared" si="3"/>
        <v>155</v>
      </c>
    </row>
    <row r="158" spans="1:11" hidden="1" x14ac:dyDescent="0.25">
      <c r="A158" s="109">
        <v>-1</v>
      </c>
      <c r="B158" s="109" t="s">
        <v>96</v>
      </c>
      <c r="C158" s="109" t="s">
        <v>73</v>
      </c>
      <c r="D158" s="109" t="s">
        <v>69</v>
      </c>
      <c r="E158" s="109">
        <v>157.94239999999999</v>
      </c>
      <c r="F158" s="109">
        <v>8.2291000000000007</v>
      </c>
      <c r="G158" s="109">
        <v>0.26469999999999999</v>
      </c>
      <c r="H158" s="109">
        <v>0.20449999999999999</v>
      </c>
      <c r="I158" s="109">
        <v>0.83150000000000002</v>
      </c>
      <c r="J158" s="109">
        <v>76.141800000000003</v>
      </c>
      <c r="K158" s="1">
        <f t="shared" si="3"/>
        <v>156</v>
      </c>
    </row>
    <row r="159" spans="1:11" x14ac:dyDescent="0.25">
      <c r="A159" s="109">
        <v>-1</v>
      </c>
      <c r="B159" s="109" t="s">
        <v>96</v>
      </c>
      <c r="C159" s="109" t="s">
        <v>73</v>
      </c>
      <c r="D159" s="109" t="s">
        <v>70</v>
      </c>
      <c r="E159" s="109">
        <v>157.94239999999999</v>
      </c>
      <c r="F159" s="109">
        <v>8.2291000000000007</v>
      </c>
      <c r="G159" s="109">
        <v>0.26469999999999999</v>
      </c>
      <c r="H159" s="109">
        <v>0.20449999999999999</v>
      </c>
      <c r="I159" s="109">
        <v>0.44340000000000002</v>
      </c>
      <c r="J159" s="109">
        <v>59.858600000000003</v>
      </c>
      <c r="K159" s="1">
        <f t="shared" si="3"/>
        <v>157</v>
      </c>
    </row>
    <row r="160" spans="1:11" hidden="1" x14ac:dyDescent="0.25">
      <c r="A160" s="109">
        <v>-1</v>
      </c>
      <c r="B160" s="109" t="s">
        <v>96</v>
      </c>
      <c r="C160" s="109" t="s">
        <v>74</v>
      </c>
      <c r="D160" s="109" t="s">
        <v>69</v>
      </c>
      <c r="E160" s="109">
        <v>-563.40260000000001</v>
      </c>
      <c r="F160" s="109">
        <v>4.7470999999999997</v>
      </c>
      <c r="G160" s="109">
        <v>-0.17599999999999999</v>
      </c>
      <c r="H160" s="109">
        <v>6.4699999999999994E-2</v>
      </c>
      <c r="I160" s="109">
        <v>0.29349999999999998</v>
      </c>
      <c r="J160" s="109">
        <v>-145.0214</v>
      </c>
      <c r="K160" s="1">
        <f t="shared" si="3"/>
        <v>158</v>
      </c>
    </row>
    <row r="161" spans="1:11" hidden="1" x14ac:dyDescent="0.25">
      <c r="A161" s="109">
        <v>-1</v>
      </c>
      <c r="B161" s="109" t="s">
        <v>96</v>
      </c>
      <c r="C161" s="109" t="s">
        <v>74</v>
      </c>
      <c r="D161" s="109" t="s">
        <v>70</v>
      </c>
      <c r="E161" s="109">
        <v>-573.34010000000001</v>
      </c>
      <c r="F161" s="109">
        <v>4.7470999999999997</v>
      </c>
      <c r="G161" s="109">
        <v>-0.17599999999999999</v>
      </c>
      <c r="H161" s="109">
        <v>6.4699999999999994E-2</v>
      </c>
      <c r="I161" s="109">
        <v>-0.14660000000000001</v>
      </c>
      <c r="J161" s="109">
        <v>-133.15360000000001</v>
      </c>
      <c r="K161" s="1">
        <f t="shared" si="3"/>
        <v>159</v>
      </c>
    </row>
    <row r="162" spans="1:11" hidden="1" x14ac:dyDescent="0.25">
      <c r="A162" s="109">
        <v>-1</v>
      </c>
      <c r="B162" s="109" t="s">
        <v>96</v>
      </c>
      <c r="C162" s="109" t="s">
        <v>75</v>
      </c>
      <c r="D162" s="109" t="s">
        <v>69</v>
      </c>
      <c r="E162" s="109">
        <v>-623.42909999999995</v>
      </c>
      <c r="F162" s="109">
        <v>8.1267999999999994</v>
      </c>
      <c r="G162" s="109">
        <v>-8.9700000000000002E-2</v>
      </c>
      <c r="H162" s="109">
        <v>9.1499999999999998E-2</v>
      </c>
      <c r="I162" s="109">
        <v>0.1545</v>
      </c>
      <c r="J162" s="109">
        <v>-178.2543</v>
      </c>
      <c r="K162" s="1">
        <f t="shared" si="3"/>
        <v>160</v>
      </c>
    </row>
    <row r="163" spans="1:11" hidden="1" x14ac:dyDescent="0.25">
      <c r="A163" s="109">
        <v>-1</v>
      </c>
      <c r="B163" s="109" t="s">
        <v>96</v>
      </c>
      <c r="C163" s="109" t="s">
        <v>75</v>
      </c>
      <c r="D163" s="109" t="s">
        <v>70</v>
      </c>
      <c r="E163" s="109">
        <v>-637.34159999999997</v>
      </c>
      <c r="F163" s="109">
        <v>8.1267999999999994</v>
      </c>
      <c r="G163" s="109">
        <v>-8.9700000000000002E-2</v>
      </c>
      <c r="H163" s="109">
        <v>9.1499999999999998E-2</v>
      </c>
      <c r="I163" s="109">
        <v>-6.9699999999999998E-2</v>
      </c>
      <c r="J163" s="109">
        <v>-157.9374</v>
      </c>
      <c r="K163" s="1">
        <f t="shared" si="3"/>
        <v>161</v>
      </c>
    </row>
    <row r="164" spans="1:11" hidden="1" x14ac:dyDescent="0.25">
      <c r="A164" s="109">
        <v>-1</v>
      </c>
      <c r="B164" s="109" t="s">
        <v>96</v>
      </c>
      <c r="C164" s="109" t="s">
        <v>76</v>
      </c>
      <c r="D164" s="109" t="s">
        <v>69</v>
      </c>
      <c r="E164" s="109">
        <v>-723.32159999999999</v>
      </c>
      <c r="F164" s="109">
        <v>5.2735000000000003</v>
      </c>
      <c r="G164" s="109">
        <v>-0.25600000000000001</v>
      </c>
      <c r="H164" s="109">
        <v>7.7299999999999994E-2</v>
      </c>
      <c r="I164" s="109">
        <v>0.42549999999999999</v>
      </c>
      <c r="J164" s="109">
        <v>-181.1045</v>
      </c>
      <c r="K164" s="1">
        <f t="shared" si="3"/>
        <v>162</v>
      </c>
    </row>
    <row r="165" spans="1:11" hidden="1" x14ac:dyDescent="0.25">
      <c r="A165" s="109">
        <v>-1</v>
      </c>
      <c r="B165" s="109" t="s">
        <v>96</v>
      </c>
      <c r="C165" s="109" t="s">
        <v>76</v>
      </c>
      <c r="D165" s="109" t="s">
        <v>70</v>
      </c>
      <c r="E165" s="109">
        <v>-735.24659999999994</v>
      </c>
      <c r="F165" s="109">
        <v>5.2735000000000003</v>
      </c>
      <c r="G165" s="109">
        <v>-0.25600000000000001</v>
      </c>
      <c r="H165" s="109">
        <v>7.7299999999999994E-2</v>
      </c>
      <c r="I165" s="109">
        <v>-0.21460000000000001</v>
      </c>
      <c r="J165" s="109">
        <v>-167.92070000000001</v>
      </c>
      <c r="K165" s="1">
        <f t="shared" si="3"/>
        <v>163</v>
      </c>
    </row>
    <row r="166" spans="1:11" hidden="1" x14ac:dyDescent="0.25">
      <c r="A166" s="109">
        <v>-1</v>
      </c>
      <c r="B166" s="109" t="s">
        <v>96</v>
      </c>
      <c r="C166" s="109" t="s">
        <v>77</v>
      </c>
      <c r="D166" s="109" t="s">
        <v>69</v>
      </c>
      <c r="E166" s="109">
        <v>-97.368499999999997</v>
      </c>
      <c r="F166" s="109">
        <v>43.868000000000002</v>
      </c>
      <c r="G166" s="109">
        <v>0.41320000000000001</v>
      </c>
      <c r="H166" s="109">
        <v>0.16980000000000001</v>
      </c>
      <c r="I166" s="109">
        <v>0.98460000000000003</v>
      </c>
      <c r="J166" s="109">
        <v>697.35619999999994</v>
      </c>
      <c r="K166" s="1">
        <f t="shared" si="3"/>
        <v>164</v>
      </c>
    </row>
    <row r="167" spans="1:11" hidden="1" x14ac:dyDescent="0.25">
      <c r="A167" s="109">
        <v>-1</v>
      </c>
      <c r="B167" s="109" t="s">
        <v>96</v>
      </c>
      <c r="C167" s="109" t="s">
        <v>77</v>
      </c>
      <c r="D167" s="109" t="s">
        <v>70</v>
      </c>
      <c r="E167" s="109">
        <v>-106.3122</v>
      </c>
      <c r="F167" s="109">
        <v>43.868000000000002</v>
      </c>
      <c r="G167" s="109">
        <v>0.41320000000000001</v>
      </c>
      <c r="H167" s="109">
        <v>0.16980000000000001</v>
      </c>
      <c r="I167" s="109">
        <v>0.25950000000000001</v>
      </c>
      <c r="J167" s="109">
        <v>629.89610000000005</v>
      </c>
      <c r="K167" s="1">
        <f t="shared" si="3"/>
        <v>165</v>
      </c>
    </row>
    <row r="168" spans="1:11" hidden="1" x14ac:dyDescent="0.25">
      <c r="A168" s="109">
        <v>-1</v>
      </c>
      <c r="B168" s="109" t="s">
        <v>96</v>
      </c>
      <c r="C168" s="109" t="s">
        <v>78</v>
      </c>
      <c r="D168" s="109" t="s">
        <v>69</v>
      </c>
      <c r="E168" s="109">
        <v>-704.18320000000006</v>
      </c>
      <c r="F168" s="109">
        <v>-33.4193</v>
      </c>
      <c r="G168" s="109">
        <v>-0.52849999999999997</v>
      </c>
      <c r="H168" s="109">
        <v>-5.2200000000000003E-2</v>
      </c>
      <c r="I168" s="109">
        <v>-0.78600000000000003</v>
      </c>
      <c r="J168" s="109">
        <v>-926.54039999999998</v>
      </c>
      <c r="K168" s="1">
        <f t="shared" si="3"/>
        <v>166</v>
      </c>
    </row>
    <row r="169" spans="1:11" hidden="1" x14ac:dyDescent="0.25">
      <c r="A169" s="109">
        <v>-1</v>
      </c>
      <c r="B169" s="109" t="s">
        <v>96</v>
      </c>
      <c r="C169" s="109" t="s">
        <v>78</v>
      </c>
      <c r="D169" s="109" t="s">
        <v>70</v>
      </c>
      <c r="E169" s="109">
        <v>-713.12689999999998</v>
      </c>
      <c r="F169" s="109">
        <v>-33.4193</v>
      </c>
      <c r="G169" s="109">
        <v>-0.52849999999999997</v>
      </c>
      <c r="H169" s="109">
        <v>-5.2200000000000003E-2</v>
      </c>
      <c r="I169" s="109">
        <v>-0.34920000000000001</v>
      </c>
      <c r="J169" s="109">
        <v>-832.95849999999996</v>
      </c>
      <c r="K169" s="1">
        <f t="shared" si="3"/>
        <v>167</v>
      </c>
    </row>
    <row r="170" spans="1:11" hidden="1" x14ac:dyDescent="0.25">
      <c r="A170" s="109">
        <v>-1</v>
      </c>
      <c r="B170" s="109" t="s">
        <v>96</v>
      </c>
      <c r="C170" s="109" t="s">
        <v>79</v>
      </c>
      <c r="D170" s="109" t="s">
        <v>69</v>
      </c>
      <c r="E170" s="109">
        <v>-97.368499999999997</v>
      </c>
      <c r="F170" s="109">
        <v>43.868000000000002</v>
      </c>
      <c r="G170" s="109">
        <v>0.41320000000000001</v>
      </c>
      <c r="H170" s="109">
        <v>0.16980000000000001</v>
      </c>
      <c r="I170" s="109">
        <v>0.98460000000000003</v>
      </c>
      <c r="J170" s="109">
        <v>697.35619999999994</v>
      </c>
      <c r="K170" s="1">
        <f t="shared" si="3"/>
        <v>168</v>
      </c>
    </row>
    <row r="171" spans="1:11" hidden="1" x14ac:dyDescent="0.25">
      <c r="A171" s="109">
        <v>-1</v>
      </c>
      <c r="B171" s="109" t="s">
        <v>96</v>
      </c>
      <c r="C171" s="109" t="s">
        <v>79</v>
      </c>
      <c r="D171" s="109" t="s">
        <v>70</v>
      </c>
      <c r="E171" s="109">
        <v>-106.3122</v>
      </c>
      <c r="F171" s="109">
        <v>43.868000000000002</v>
      </c>
      <c r="G171" s="109">
        <v>0.41320000000000001</v>
      </c>
      <c r="H171" s="109">
        <v>0.16980000000000001</v>
      </c>
      <c r="I171" s="109">
        <v>0.25950000000000001</v>
      </c>
      <c r="J171" s="109">
        <v>629.89610000000005</v>
      </c>
      <c r="K171" s="1">
        <f t="shared" si="3"/>
        <v>169</v>
      </c>
    </row>
    <row r="172" spans="1:11" hidden="1" x14ac:dyDescent="0.25">
      <c r="A172" s="109">
        <v>-1</v>
      </c>
      <c r="B172" s="109" t="s">
        <v>96</v>
      </c>
      <c r="C172" s="109" t="s">
        <v>80</v>
      </c>
      <c r="D172" s="109" t="s">
        <v>69</v>
      </c>
      <c r="E172" s="109">
        <v>-704.18320000000006</v>
      </c>
      <c r="F172" s="109">
        <v>-33.4193</v>
      </c>
      <c r="G172" s="109">
        <v>-0.52849999999999997</v>
      </c>
      <c r="H172" s="109">
        <v>-5.2200000000000003E-2</v>
      </c>
      <c r="I172" s="109">
        <v>-0.78600000000000003</v>
      </c>
      <c r="J172" s="109">
        <v>-926.54039999999998</v>
      </c>
      <c r="K172" s="1">
        <f t="shared" si="3"/>
        <v>170</v>
      </c>
    </row>
    <row r="173" spans="1:11" hidden="1" x14ac:dyDescent="0.25">
      <c r="A173" s="109">
        <v>-1</v>
      </c>
      <c r="B173" s="109" t="s">
        <v>96</v>
      </c>
      <c r="C173" s="109" t="s">
        <v>80</v>
      </c>
      <c r="D173" s="109" t="s">
        <v>70</v>
      </c>
      <c r="E173" s="109">
        <v>-713.12689999999998</v>
      </c>
      <c r="F173" s="109">
        <v>-33.4193</v>
      </c>
      <c r="G173" s="109">
        <v>-0.52849999999999997</v>
      </c>
      <c r="H173" s="109">
        <v>-5.2200000000000003E-2</v>
      </c>
      <c r="I173" s="109">
        <v>-0.34920000000000001</v>
      </c>
      <c r="J173" s="109">
        <v>-832.95849999999996</v>
      </c>
      <c r="K173" s="1">
        <f t="shared" si="3"/>
        <v>171</v>
      </c>
    </row>
    <row r="174" spans="1:11" hidden="1" x14ac:dyDescent="0.25">
      <c r="A174" s="109">
        <v>-1</v>
      </c>
      <c r="B174" s="109" t="s">
        <v>96</v>
      </c>
      <c r="C174" s="109" t="s">
        <v>81</v>
      </c>
      <c r="D174" s="109" t="s">
        <v>69</v>
      </c>
      <c r="E174" s="109">
        <v>-179.65649999999999</v>
      </c>
      <c r="F174" s="109">
        <v>16.745100000000001</v>
      </c>
      <c r="G174" s="109">
        <v>0.31290000000000001</v>
      </c>
      <c r="H174" s="109">
        <v>0.34499999999999997</v>
      </c>
      <c r="I174" s="109">
        <v>1.2633000000000001</v>
      </c>
      <c r="J174" s="109">
        <v>-7.9935999999999998</v>
      </c>
      <c r="K174" s="1">
        <f t="shared" si="3"/>
        <v>172</v>
      </c>
    </row>
    <row r="175" spans="1:11" hidden="1" x14ac:dyDescent="0.25">
      <c r="A175" s="109">
        <v>-1</v>
      </c>
      <c r="B175" s="109" t="s">
        <v>96</v>
      </c>
      <c r="C175" s="109" t="s">
        <v>81</v>
      </c>
      <c r="D175" s="109" t="s">
        <v>70</v>
      </c>
      <c r="E175" s="109">
        <v>-188.6003</v>
      </c>
      <c r="F175" s="109">
        <v>16.745100000000001</v>
      </c>
      <c r="G175" s="109">
        <v>0.31290000000000001</v>
      </c>
      <c r="H175" s="109">
        <v>0.34499999999999997</v>
      </c>
      <c r="I175" s="109">
        <v>0.57589999999999997</v>
      </c>
      <c r="J175" s="109">
        <v>-17.729199999999999</v>
      </c>
      <c r="K175" s="1">
        <f t="shared" si="3"/>
        <v>173</v>
      </c>
    </row>
    <row r="176" spans="1:11" hidden="1" x14ac:dyDescent="0.25">
      <c r="A176" s="109">
        <v>-1</v>
      </c>
      <c r="B176" s="109" t="s">
        <v>96</v>
      </c>
      <c r="C176" s="109" t="s">
        <v>82</v>
      </c>
      <c r="D176" s="109" t="s">
        <v>69</v>
      </c>
      <c r="E176" s="109">
        <v>-621.89509999999996</v>
      </c>
      <c r="F176" s="109">
        <v>-6.2964000000000002</v>
      </c>
      <c r="G176" s="109">
        <v>-0.42820000000000003</v>
      </c>
      <c r="H176" s="109">
        <v>-0.22739999999999999</v>
      </c>
      <c r="I176" s="109">
        <v>-1.0647</v>
      </c>
      <c r="J176" s="109">
        <v>-221.19059999999999</v>
      </c>
      <c r="K176" s="1">
        <f t="shared" si="3"/>
        <v>174</v>
      </c>
    </row>
    <row r="177" spans="1:11" hidden="1" x14ac:dyDescent="0.25">
      <c r="A177" s="109">
        <v>-1</v>
      </c>
      <c r="B177" s="109" t="s">
        <v>96</v>
      </c>
      <c r="C177" s="109" t="s">
        <v>82</v>
      </c>
      <c r="D177" s="109" t="s">
        <v>70</v>
      </c>
      <c r="E177" s="109">
        <v>-630.83889999999997</v>
      </c>
      <c r="F177" s="109">
        <v>-6.2964000000000002</v>
      </c>
      <c r="G177" s="109">
        <v>-0.42820000000000003</v>
      </c>
      <c r="H177" s="109">
        <v>-0.22739999999999999</v>
      </c>
      <c r="I177" s="109">
        <v>-0.66559999999999997</v>
      </c>
      <c r="J177" s="109">
        <v>-185.33320000000001</v>
      </c>
      <c r="K177" s="1">
        <f t="shared" si="3"/>
        <v>175</v>
      </c>
    </row>
    <row r="178" spans="1:11" hidden="1" x14ac:dyDescent="0.25">
      <c r="A178" s="109">
        <v>-1</v>
      </c>
      <c r="B178" s="109" t="s">
        <v>96</v>
      </c>
      <c r="C178" s="109" t="s">
        <v>83</v>
      </c>
      <c r="D178" s="109" t="s">
        <v>69</v>
      </c>
      <c r="E178" s="109">
        <v>-179.65649999999999</v>
      </c>
      <c r="F178" s="109">
        <v>16.745100000000001</v>
      </c>
      <c r="G178" s="109">
        <v>0.31290000000000001</v>
      </c>
      <c r="H178" s="109">
        <v>0.34499999999999997</v>
      </c>
      <c r="I178" s="109">
        <v>1.2633000000000001</v>
      </c>
      <c r="J178" s="109">
        <v>-7.9935999999999998</v>
      </c>
      <c r="K178" s="1">
        <f t="shared" si="3"/>
        <v>176</v>
      </c>
    </row>
    <row r="179" spans="1:11" hidden="1" x14ac:dyDescent="0.25">
      <c r="A179" s="109">
        <v>-1</v>
      </c>
      <c r="B179" s="109" t="s">
        <v>96</v>
      </c>
      <c r="C179" s="109" t="s">
        <v>83</v>
      </c>
      <c r="D179" s="109" t="s">
        <v>70</v>
      </c>
      <c r="E179" s="109">
        <v>-188.6003</v>
      </c>
      <c r="F179" s="109">
        <v>16.745100000000001</v>
      </c>
      <c r="G179" s="109">
        <v>0.31290000000000001</v>
      </c>
      <c r="H179" s="109">
        <v>0.34499999999999997</v>
      </c>
      <c r="I179" s="109">
        <v>0.57589999999999997</v>
      </c>
      <c r="J179" s="109">
        <v>-17.729199999999999</v>
      </c>
      <c r="K179" s="1">
        <f t="shared" si="3"/>
        <v>177</v>
      </c>
    </row>
    <row r="180" spans="1:11" hidden="1" x14ac:dyDescent="0.25">
      <c r="A180" s="109">
        <v>-1</v>
      </c>
      <c r="B180" s="109" t="s">
        <v>96</v>
      </c>
      <c r="C180" s="109" t="s">
        <v>84</v>
      </c>
      <c r="D180" s="109" t="s">
        <v>69</v>
      </c>
      <c r="E180" s="109">
        <v>-621.89509999999996</v>
      </c>
      <c r="F180" s="109">
        <v>-6.2964000000000002</v>
      </c>
      <c r="G180" s="109">
        <v>-0.42820000000000003</v>
      </c>
      <c r="H180" s="109">
        <v>-0.22739999999999999</v>
      </c>
      <c r="I180" s="109">
        <v>-1.0647</v>
      </c>
      <c r="J180" s="109">
        <v>-221.19059999999999</v>
      </c>
      <c r="K180" s="1">
        <f t="shared" si="3"/>
        <v>178</v>
      </c>
    </row>
    <row r="181" spans="1:11" hidden="1" x14ac:dyDescent="0.25">
      <c r="A181" s="109">
        <v>-1</v>
      </c>
      <c r="B181" s="109" t="s">
        <v>96</v>
      </c>
      <c r="C181" s="109" t="s">
        <v>84</v>
      </c>
      <c r="D181" s="109" t="s">
        <v>70</v>
      </c>
      <c r="E181" s="109">
        <v>-630.83889999999997</v>
      </c>
      <c r="F181" s="109">
        <v>-6.2964000000000002</v>
      </c>
      <c r="G181" s="109">
        <v>-0.42820000000000003</v>
      </c>
      <c r="H181" s="109">
        <v>-0.22739999999999999</v>
      </c>
      <c r="I181" s="109">
        <v>-0.66559999999999997</v>
      </c>
      <c r="J181" s="109">
        <v>-185.33320000000001</v>
      </c>
      <c r="K181" s="1">
        <f t="shared" si="3"/>
        <v>179</v>
      </c>
    </row>
    <row r="182" spans="1:11" hidden="1" x14ac:dyDescent="0.25">
      <c r="A182" s="109">
        <v>-1</v>
      </c>
      <c r="B182" s="109" t="s">
        <v>96</v>
      </c>
      <c r="C182" s="109" t="s">
        <v>85</v>
      </c>
      <c r="D182" s="109" t="s">
        <v>69</v>
      </c>
      <c r="E182" s="109">
        <v>-349.0566</v>
      </c>
      <c r="F182" s="109">
        <v>44.551699999999997</v>
      </c>
      <c r="G182" s="109">
        <v>0.28199999999999997</v>
      </c>
      <c r="H182" s="109">
        <v>0.18870000000000001</v>
      </c>
      <c r="I182" s="109">
        <v>1.2009000000000001</v>
      </c>
      <c r="J182" s="109">
        <v>641.46199999999999</v>
      </c>
      <c r="K182" s="1">
        <f t="shared" si="3"/>
        <v>180</v>
      </c>
    </row>
    <row r="183" spans="1:11" hidden="1" x14ac:dyDescent="0.25">
      <c r="A183" s="109">
        <v>-1</v>
      </c>
      <c r="B183" s="109" t="s">
        <v>96</v>
      </c>
      <c r="C183" s="109" t="s">
        <v>85</v>
      </c>
      <c r="D183" s="109" t="s">
        <v>70</v>
      </c>
      <c r="E183" s="109">
        <v>-360.98160000000001</v>
      </c>
      <c r="F183" s="109">
        <v>44.551699999999997</v>
      </c>
      <c r="G183" s="109">
        <v>0.28199999999999997</v>
      </c>
      <c r="H183" s="109">
        <v>0.18870000000000001</v>
      </c>
      <c r="I183" s="109">
        <v>0.14779999999999999</v>
      </c>
      <c r="J183" s="109">
        <v>575.71130000000005</v>
      </c>
      <c r="K183" s="1">
        <f t="shared" si="3"/>
        <v>181</v>
      </c>
    </row>
    <row r="184" spans="1:11" hidden="1" x14ac:dyDescent="0.25">
      <c r="A184" s="109">
        <v>-1</v>
      </c>
      <c r="B184" s="109" t="s">
        <v>96</v>
      </c>
      <c r="C184" s="109" t="s">
        <v>86</v>
      </c>
      <c r="D184" s="109" t="s">
        <v>69</v>
      </c>
      <c r="E184" s="109">
        <v>-955.87130000000002</v>
      </c>
      <c r="F184" s="109">
        <v>-32.735500000000002</v>
      </c>
      <c r="G184" s="109">
        <v>-0.65969999999999995</v>
      </c>
      <c r="H184" s="109">
        <v>-3.3300000000000003E-2</v>
      </c>
      <c r="I184" s="109">
        <v>-0.56969999999999998</v>
      </c>
      <c r="J184" s="109">
        <v>-982.43460000000005</v>
      </c>
      <c r="K184" s="1">
        <f t="shared" si="3"/>
        <v>182</v>
      </c>
    </row>
    <row r="185" spans="1:11" hidden="1" x14ac:dyDescent="0.25">
      <c r="A185" s="109">
        <v>-1</v>
      </c>
      <c r="B185" s="109" t="s">
        <v>96</v>
      </c>
      <c r="C185" s="109" t="s">
        <v>86</v>
      </c>
      <c r="D185" s="109" t="s">
        <v>70</v>
      </c>
      <c r="E185" s="109">
        <v>-967.79629999999997</v>
      </c>
      <c r="F185" s="109">
        <v>-32.735500000000002</v>
      </c>
      <c r="G185" s="109">
        <v>-0.65969999999999995</v>
      </c>
      <c r="H185" s="109">
        <v>-3.3300000000000003E-2</v>
      </c>
      <c r="I185" s="109">
        <v>-0.46079999999999999</v>
      </c>
      <c r="J185" s="109">
        <v>-887.14340000000004</v>
      </c>
      <c r="K185" s="1">
        <f t="shared" si="3"/>
        <v>183</v>
      </c>
    </row>
    <row r="186" spans="1:11" hidden="1" x14ac:dyDescent="0.25">
      <c r="A186" s="109">
        <v>-1</v>
      </c>
      <c r="B186" s="109" t="s">
        <v>96</v>
      </c>
      <c r="C186" s="109" t="s">
        <v>87</v>
      </c>
      <c r="D186" s="109" t="s">
        <v>69</v>
      </c>
      <c r="E186" s="109">
        <v>-349.0566</v>
      </c>
      <c r="F186" s="109">
        <v>44.551699999999997</v>
      </c>
      <c r="G186" s="109">
        <v>0.28199999999999997</v>
      </c>
      <c r="H186" s="109">
        <v>0.18870000000000001</v>
      </c>
      <c r="I186" s="109">
        <v>1.2009000000000001</v>
      </c>
      <c r="J186" s="109">
        <v>641.46199999999999</v>
      </c>
      <c r="K186" s="1">
        <f t="shared" si="3"/>
        <v>184</v>
      </c>
    </row>
    <row r="187" spans="1:11" hidden="1" x14ac:dyDescent="0.25">
      <c r="A187" s="109">
        <v>-1</v>
      </c>
      <c r="B187" s="109" t="s">
        <v>96</v>
      </c>
      <c r="C187" s="109" t="s">
        <v>87</v>
      </c>
      <c r="D187" s="109" t="s">
        <v>70</v>
      </c>
      <c r="E187" s="109">
        <v>-360.98160000000001</v>
      </c>
      <c r="F187" s="109">
        <v>44.551699999999997</v>
      </c>
      <c r="G187" s="109">
        <v>0.28199999999999997</v>
      </c>
      <c r="H187" s="109">
        <v>0.18870000000000001</v>
      </c>
      <c r="I187" s="109">
        <v>0.14779999999999999</v>
      </c>
      <c r="J187" s="109">
        <v>575.71130000000005</v>
      </c>
      <c r="K187" s="1">
        <f t="shared" si="3"/>
        <v>185</v>
      </c>
    </row>
    <row r="188" spans="1:11" hidden="1" x14ac:dyDescent="0.25">
      <c r="A188" s="109">
        <v>-1</v>
      </c>
      <c r="B188" s="109" t="s">
        <v>96</v>
      </c>
      <c r="C188" s="109" t="s">
        <v>88</v>
      </c>
      <c r="D188" s="109" t="s">
        <v>69</v>
      </c>
      <c r="E188" s="109">
        <v>-955.87130000000002</v>
      </c>
      <c r="F188" s="109">
        <v>-32.735500000000002</v>
      </c>
      <c r="G188" s="109">
        <v>-0.65969999999999995</v>
      </c>
      <c r="H188" s="109">
        <v>-3.3300000000000003E-2</v>
      </c>
      <c r="I188" s="109">
        <v>-0.56969999999999998</v>
      </c>
      <c r="J188" s="109">
        <v>-982.43460000000005</v>
      </c>
      <c r="K188" s="1">
        <f t="shared" si="3"/>
        <v>186</v>
      </c>
    </row>
    <row r="189" spans="1:11" hidden="1" x14ac:dyDescent="0.25">
      <c r="A189" s="109">
        <v>-1</v>
      </c>
      <c r="B189" s="109" t="s">
        <v>96</v>
      </c>
      <c r="C189" s="109" t="s">
        <v>88</v>
      </c>
      <c r="D189" s="109" t="s">
        <v>70</v>
      </c>
      <c r="E189" s="109">
        <v>-967.79629999999997</v>
      </c>
      <c r="F189" s="109">
        <v>-32.735500000000002</v>
      </c>
      <c r="G189" s="109">
        <v>-0.65969999999999995</v>
      </c>
      <c r="H189" s="109">
        <v>-3.3300000000000003E-2</v>
      </c>
      <c r="I189" s="109">
        <v>-0.46079999999999999</v>
      </c>
      <c r="J189" s="109">
        <v>-887.14340000000004</v>
      </c>
      <c r="K189" s="1">
        <f t="shared" si="3"/>
        <v>187</v>
      </c>
    </row>
    <row r="190" spans="1:11" hidden="1" x14ac:dyDescent="0.25">
      <c r="A190" s="109">
        <v>-1</v>
      </c>
      <c r="B190" s="109" t="s">
        <v>96</v>
      </c>
      <c r="C190" s="109" t="s">
        <v>89</v>
      </c>
      <c r="D190" s="109" t="s">
        <v>69</v>
      </c>
      <c r="E190" s="109">
        <v>-431.34460000000001</v>
      </c>
      <c r="F190" s="109">
        <v>17.428799999999999</v>
      </c>
      <c r="G190" s="109">
        <v>0.1817</v>
      </c>
      <c r="H190" s="109">
        <v>0.3639</v>
      </c>
      <c r="I190" s="109">
        <v>1.4796</v>
      </c>
      <c r="J190" s="109">
        <v>-63.887799999999999</v>
      </c>
      <c r="K190" s="1">
        <f t="shared" si="3"/>
        <v>188</v>
      </c>
    </row>
    <row r="191" spans="1:11" hidden="1" x14ac:dyDescent="0.25">
      <c r="A191" s="109">
        <v>-1</v>
      </c>
      <c r="B191" s="109" t="s">
        <v>96</v>
      </c>
      <c r="C191" s="109" t="s">
        <v>89</v>
      </c>
      <c r="D191" s="109" t="s">
        <v>70</v>
      </c>
      <c r="E191" s="109">
        <v>-443.26960000000003</v>
      </c>
      <c r="F191" s="109">
        <v>17.428799999999999</v>
      </c>
      <c r="G191" s="109">
        <v>0.1817</v>
      </c>
      <c r="H191" s="109">
        <v>0.3639</v>
      </c>
      <c r="I191" s="109">
        <v>0.4642</v>
      </c>
      <c r="J191" s="109">
        <v>-71.914100000000005</v>
      </c>
      <c r="K191" s="1">
        <f t="shared" si="3"/>
        <v>189</v>
      </c>
    </row>
    <row r="192" spans="1:11" hidden="1" x14ac:dyDescent="0.25">
      <c r="A192" s="109">
        <v>-1</v>
      </c>
      <c r="B192" s="109" t="s">
        <v>96</v>
      </c>
      <c r="C192" s="109" t="s">
        <v>90</v>
      </c>
      <c r="D192" s="109" t="s">
        <v>69</v>
      </c>
      <c r="E192" s="109">
        <v>-873.58320000000003</v>
      </c>
      <c r="F192" s="109">
        <v>-5.6125999999999996</v>
      </c>
      <c r="G192" s="109">
        <v>-0.55940000000000001</v>
      </c>
      <c r="H192" s="109">
        <v>-0.20849999999999999</v>
      </c>
      <c r="I192" s="109">
        <v>-0.84850000000000003</v>
      </c>
      <c r="J192" s="109">
        <v>-277.08479999999997</v>
      </c>
      <c r="K192" s="1">
        <f t="shared" si="3"/>
        <v>190</v>
      </c>
    </row>
    <row r="193" spans="1:11" hidden="1" x14ac:dyDescent="0.25">
      <c r="A193" s="109">
        <v>-1</v>
      </c>
      <c r="B193" s="109" t="s">
        <v>96</v>
      </c>
      <c r="C193" s="109" t="s">
        <v>90</v>
      </c>
      <c r="D193" s="109" t="s">
        <v>70</v>
      </c>
      <c r="E193" s="109">
        <v>-885.50819999999999</v>
      </c>
      <c r="F193" s="109">
        <v>-5.6125999999999996</v>
      </c>
      <c r="G193" s="109">
        <v>-0.55940000000000001</v>
      </c>
      <c r="H193" s="109">
        <v>-0.20849999999999999</v>
      </c>
      <c r="I193" s="109">
        <v>-0.7772</v>
      </c>
      <c r="J193" s="109">
        <v>-239.518</v>
      </c>
      <c r="K193" s="1">
        <f t="shared" si="3"/>
        <v>191</v>
      </c>
    </row>
    <row r="194" spans="1:11" hidden="1" x14ac:dyDescent="0.25">
      <c r="A194" s="109">
        <v>-1</v>
      </c>
      <c r="B194" s="109" t="s">
        <v>96</v>
      </c>
      <c r="C194" s="109" t="s">
        <v>91</v>
      </c>
      <c r="D194" s="109" t="s">
        <v>69</v>
      </c>
      <c r="E194" s="109">
        <v>-431.34460000000001</v>
      </c>
      <c r="F194" s="109">
        <v>17.428799999999999</v>
      </c>
      <c r="G194" s="109">
        <v>0.1817</v>
      </c>
      <c r="H194" s="109">
        <v>0.3639</v>
      </c>
      <c r="I194" s="109">
        <v>1.4796</v>
      </c>
      <c r="J194" s="109">
        <v>-63.887799999999999</v>
      </c>
      <c r="K194" s="1">
        <f t="shared" si="3"/>
        <v>192</v>
      </c>
    </row>
    <row r="195" spans="1:11" hidden="1" x14ac:dyDescent="0.25">
      <c r="A195" s="109">
        <v>-1</v>
      </c>
      <c r="B195" s="109" t="s">
        <v>96</v>
      </c>
      <c r="C195" s="109" t="s">
        <v>91</v>
      </c>
      <c r="D195" s="109" t="s">
        <v>70</v>
      </c>
      <c r="E195" s="109">
        <v>-443.26960000000003</v>
      </c>
      <c r="F195" s="109">
        <v>17.428799999999999</v>
      </c>
      <c r="G195" s="109">
        <v>0.1817</v>
      </c>
      <c r="H195" s="109">
        <v>0.3639</v>
      </c>
      <c r="I195" s="109">
        <v>0.4642</v>
      </c>
      <c r="J195" s="109">
        <v>-71.914100000000005</v>
      </c>
      <c r="K195" s="1">
        <f t="shared" si="3"/>
        <v>193</v>
      </c>
    </row>
    <row r="196" spans="1:11" hidden="1" x14ac:dyDescent="0.25">
      <c r="A196" s="109">
        <v>-1</v>
      </c>
      <c r="B196" s="109" t="s">
        <v>96</v>
      </c>
      <c r="C196" s="109" t="s">
        <v>92</v>
      </c>
      <c r="D196" s="109" t="s">
        <v>69</v>
      </c>
      <c r="E196" s="109">
        <v>-873.58320000000003</v>
      </c>
      <c r="F196" s="109">
        <v>-5.6125999999999996</v>
      </c>
      <c r="G196" s="109">
        <v>-0.55940000000000001</v>
      </c>
      <c r="H196" s="109">
        <v>-0.20849999999999999</v>
      </c>
      <c r="I196" s="109">
        <v>-0.84850000000000003</v>
      </c>
      <c r="J196" s="109">
        <v>-277.08479999999997</v>
      </c>
      <c r="K196" s="1">
        <f t="shared" si="3"/>
        <v>194</v>
      </c>
    </row>
    <row r="197" spans="1:11" hidden="1" x14ac:dyDescent="0.25">
      <c r="A197" s="109">
        <v>-1</v>
      </c>
      <c r="B197" s="109" t="s">
        <v>96</v>
      </c>
      <c r="C197" s="109" t="s">
        <v>92</v>
      </c>
      <c r="D197" s="109" t="s">
        <v>70</v>
      </c>
      <c r="E197" s="109">
        <v>-885.50819999999999</v>
      </c>
      <c r="F197" s="109">
        <v>-5.6125999999999996</v>
      </c>
      <c r="G197" s="109">
        <v>-0.55940000000000001</v>
      </c>
      <c r="H197" s="109">
        <v>-0.20849999999999999</v>
      </c>
      <c r="I197" s="109">
        <v>-0.7772</v>
      </c>
      <c r="J197" s="109">
        <v>-239.518</v>
      </c>
      <c r="K197" s="1">
        <f t="shared" si="3"/>
        <v>195</v>
      </c>
    </row>
    <row r="198" spans="1:11" hidden="1" x14ac:dyDescent="0.25">
      <c r="A198" s="109">
        <v>-1</v>
      </c>
      <c r="B198" s="109" t="s">
        <v>96</v>
      </c>
      <c r="C198" s="109" t="s">
        <v>93</v>
      </c>
      <c r="D198" s="109" t="s">
        <v>69</v>
      </c>
      <c r="E198" s="109">
        <v>-97.368499999999997</v>
      </c>
      <c r="F198" s="109">
        <v>44.551699999999997</v>
      </c>
      <c r="G198" s="109">
        <v>0.41320000000000001</v>
      </c>
      <c r="H198" s="109">
        <v>0.3639</v>
      </c>
      <c r="I198" s="109">
        <v>1.4796</v>
      </c>
      <c r="J198" s="109">
        <v>697.35619999999994</v>
      </c>
      <c r="K198" s="1">
        <f t="shared" ref="K198:K261" si="4">K197+1</f>
        <v>196</v>
      </c>
    </row>
    <row r="199" spans="1:11" hidden="1" x14ac:dyDescent="0.25">
      <c r="A199" s="109">
        <v>-1</v>
      </c>
      <c r="B199" s="109" t="s">
        <v>96</v>
      </c>
      <c r="C199" s="109" t="s">
        <v>93</v>
      </c>
      <c r="D199" s="109" t="s">
        <v>70</v>
      </c>
      <c r="E199" s="109">
        <v>-106.3122</v>
      </c>
      <c r="F199" s="109">
        <v>44.551699999999997</v>
      </c>
      <c r="G199" s="109">
        <v>0.41320000000000001</v>
      </c>
      <c r="H199" s="109">
        <v>0.3639</v>
      </c>
      <c r="I199" s="109">
        <v>0.57589999999999997</v>
      </c>
      <c r="J199" s="109">
        <v>629.89610000000005</v>
      </c>
      <c r="K199" s="1">
        <f t="shared" si="4"/>
        <v>197</v>
      </c>
    </row>
    <row r="200" spans="1:11" hidden="1" x14ac:dyDescent="0.25">
      <c r="A200" s="109">
        <v>-1</v>
      </c>
      <c r="B200" s="109" t="s">
        <v>96</v>
      </c>
      <c r="C200" s="109" t="s">
        <v>94</v>
      </c>
      <c r="D200" s="109" t="s">
        <v>69</v>
      </c>
      <c r="E200" s="109">
        <v>-955.87130000000002</v>
      </c>
      <c r="F200" s="109">
        <v>-33.4193</v>
      </c>
      <c r="G200" s="109">
        <v>-0.65969999999999995</v>
      </c>
      <c r="H200" s="109">
        <v>-0.22739999999999999</v>
      </c>
      <c r="I200" s="109">
        <v>-1.0647</v>
      </c>
      <c r="J200" s="109">
        <v>-982.43460000000005</v>
      </c>
      <c r="K200" s="1">
        <f t="shared" si="4"/>
        <v>198</v>
      </c>
    </row>
    <row r="201" spans="1:11" hidden="1" x14ac:dyDescent="0.25">
      <c r="A201" s="109">
        <v>-1</v>
      </c>
      <c r="B201" s="109" t="s">
        <v>96</v>
      </c>
      <c r="C201" s="109" t="s">
        <v>94</v>
      </c>
      <c r="D201" s="109" t="s">
        <v>70</v>
      </c>
      <c r="E201" s="109">
        <v>-967.79629999999997</v>
      </c>
      <c r="F201" s="109">
        <v>-33.4193</v>
      </c>
      <c r="G201" s="109">
        <v>-0.65969999999999995</v>
      </c>
      <c r="H201" s="109">
        <v>-0.22739999999999999</v>
      </c>
      <c r="I201" s="109">
        <v>-0.7772</v>
      </c>
      <c r="J201" s="109">
        <v>-887.14340000000004</v>
      </c>
      <c r="K201" s="1">
        <f t="shared" si="4"/>
        <v>199</v>
      </c>
    </row>
    <row r="202" spans="1:11" hidden="1" x14ac:dyDescent="0.25">
      <c r="A202" s="109">
        <v>-1</v>
      </c>
      <c r="B202" s="109" t="s">
        <v>97</v>
      </c>
      <c r="C202" s="109" t="s">
        <v>68</v>
      </c>
      <c r="D202" s="109" t="s">
        <v>69</v>
      </c>
      <c r="E202" s="109">
        <v>-10.227</v>
      </c>
      <c r="F202" s="109">
        <v>9.5251999999999999</v>
      </c>
      <c r="G202" s="109">
        <v>6.1600000000000002E-2</v>
      </c>
      <c r="H202" s="109">
        <v>-2.0999999999999999E-3</v>
      </c>
      <c r="I202" s="109">
        <v>-9.9900000000000003E-2</v>
      </c>
      <c r="J202" s="109">
        <v>-13.4581</v>
      </c>
      <c r="K202" s="1">
        <f t="shared" si="4"/>
        <v>200</v>
      </c>
    </row>
    <row r="203" spans="1:11" x14ac:dyDescent="0.25">
      <c r="A203" s="109">
        <v>-1</v>
      </c>
      <c r="B203" s="109" t="s">
        <v>97</v>
      </c>
      <c r="C203" s="109" t="s">
        <v>68</v>
      </c>
      <c r="D203" s="109" t="s">
        <v>70</v>
      </c>
      <c r="E203" s="109">
        <v>-11.742599999999999</v>
      </c>
      <c r="F203" s="109">
        <v>9.5251999999999999</v>
      </c>
      <c r="G203" s="109">
        <v>6.1600000000000002E-2</v>
      </c>
      <c r="H203" s="109">
        <v>-2.0999999999999999E-3</v>
      </c>
      <c r="I203" s="109">
        <v>5.3999999999999999E-2</v>
      </c>
      <c r="J203" s="109">
        <v>10.354900000000001</v>
      </c>
      <c r="K203" s="1">
        <f t="shared" si="4"/>
        <v>201</v>
      </c>
    </row>
    <row r="204" spans="1:11" hidden="1" x14ac:dyDescent="0.25">
      <c r="A204" s="109">
        <v>-1</v>
      </c>
      <c r="B204" s="109" t="s">
        <v>97</v>
      </c>
      <c r="C204" s="109" t="s">
        <v>71</v>
      </c>
      <c r="D204" s="109" t="s">
        <v>69</v>
      </c>
      <c r="E204" s="109">
        <v>-10.0405</v>
      </c>
      <c r="F204" s="109">
        <v>10.4689</v>
      </c>
      <c r="G204" s="109">
        <v>7.7700000000000005E-2</v>
      </c>
      <c r="H204" s="109">
        <v>-4.4000000000000003E-3</v>
      </c>
      <c r="I204" s="109">
        <v>-0.12989999999999999</v>
      </c>
      <c r="J204" s="109">
        <v>-14.5665</v>
      </c>
      <c r="K204" s="1">
        <f t="shared" si="4"/>
        <v>202</v>
      </c>
    </row>
    <row r="205" spans="1:11" x14ac:dyDescent="0.25">
      <c r="A205" s="109">
        <v>-1</v>
      </c>
      <c r="B205" s="109" t="s">
        <v>97</v>
      </c>
      <c r="C205" s="109" t="s">
        <v>71</v>
      </c>
      <c r="D205" s="109" t="s">
        <v>70</v>
      </c>
      <c r="E205" s="109">
        <v>-10.0405</v>
      </c>
      <c r="F205" s="109">
        <v>10.4689</v>
      </c>
      <c r="G205" s="109">
        <v>7.7700000000000005E-2</v>
      </c>
      <c r="H205" s="109">
        <v>-4.4000000000000003E-3</v>
      </c>
      <c r="I205" s="109">
        <v>6.4399999999999999E-2</v>
      </c>
      <c r="J205" s="109">
        <v>11.6058</v>
      </c>
      <c r="K205" s="1">
        <f t="shared" si="4"/>
        <v>203</v>
      </c>
    </row>
    <row r="206" spans="1:11" hidden="1" x14ac:dyDescent="0.25">
      <c r="A206" s="109">
        <v>-1</v>
      </c>
      <c r="B206" s="109" t="s">
        <v>97</v>
      </c>
      <c r="C206" s="109" t="s">
        <v>72</v>
      </c>
      <c r="D206" s="109" t="s">
        <v>69</v>
      </c>
      <c r="E206" s="109">
        <v>5.1769999999999996</v>
      </c>
      <c r="F206" s="109">
        <v>3.6093999999999999</v>
      </c>
      <c r="G206" s="109">
        <v>2.3900000000000001E-2</v>
      </c>
      <c r="H206" s="109">
        <v>1.6000000000000001E-3</v>
      </c>
      <c r="I206" s="109">
        <v>0.02</v>
      </c>
      <c r="J206" s="109">
        <v>3.5550999999999999</v>
      </c>
      <c r="K206" s="1">
        <f t="shared" si="4"/>
        <v>204</v>
      </c>
    </row>
    <row r="207" spans="1:11" x14ac:dyDescent="0.25">
      <c r="A207" s="109">
        <v>-1</v>
      </c>
      <c r="B207" s="109" t="s">
        <v>97</v>
      </c>
      <c r="C207" s="109" t="s">
        <v>72</v>
      </c>
      <c r="D207" s="109" t="s">
        <v>70</v>
      </c>
      <c r="E207" s="109">
        <v>5.1769999999999996</v>
      </c>
      <c r="F207" s="109">
        <v>3.6093999999999999</v>
      </c>
      <c r="G207" s="109">
        <v>2.3900000000000001E-2</v>
      </c>
      <c r="H207" s="109">
        <v>1.6000000000000001E-3</v>
      </c>
      <c r="I207" s="109">
        <v>3.9899999999999998E-2</v>
      </c>
      <c r="J207" s="109">
        <v>5.4695</v>
      </c>
      <c r="K207" s="1">
        <f t="shared" si="4"/>
        <v>205</v>
      </c>
    </row>
    <row r="208" spans="1:11" hidden="1" x14ac:dyDescent="0.25">
      <c r="A208" s="109">
        <v>-1</v>
      </c>
      <c r="B208" s="109" t="s">
        <v>97</v>
      </c>
      <c r="C208" s="109" t="s">
        <v>73</v>
      </c>
      <c r="D208" s="109" t="s">
        <v>69</v>
      </c>
      <c r="E208" s="109">
        <v>0.63770000000000004</v>
      </c>
      <c r="F208" s="109">
        <v>0.36</v>
      </c>
      <c r="G208" s="109">
        <v>0.1128</v>
      </c>
      <c r="H208" s="109">
        <v>2E-3</v>
      </c>
      <c r="I208" s="109">
        <v>9.8599999999999993E-2</v>
      </c>
      <c r="J208" s="109">
        <v>0.37459999999999999</v>
      </c>
      <c r="K208" s="1">
        <f t="shared" si="4"/>
        <v>206</v>
      </c>
    </row>
    <row r="209" spans="1:11" x14ac:dyDescent="0.25">
      <c r="A209" s="109">
        <v>-1</v>
      </c>
      <c r="B209" s="109" t="s">
        <v>97</v>
      </c>
      <c r="C209" s="109" t="s">
        <v>73</v>
      </c>
      <c r="D209" s="109" t="s">
        <v>70</v>
      </c>
      <c r="E209" s="109">
        <v>0.63770000000000004</v>
      </c>
      <c r="F209" s="109">
        <v>0.36</v>
      </c>
      <c r="G209" s="109">
        <v>0.1128</v>
      </c>
      <c r="H209" s="109">
        <v>2E-3</v>
      </c>
      <c r="I209" s="109">
        <v>0.18340000000000001</v>
      </c>
      <c r="J209" s="109">
        <v>0.53359999999999996</v>
      </c>
      <c r="K209" s="1">
        <f t="shared" si="4"/>
        <v>207</v>
      </c>
    </row>
    <row r="210" spans="1:11" hidden="1" x14ac:dyDescent="0.25">
      <c r="A210" s="109">
        <v>-1</v>
      </c>
      <c r="B210" s="109" t="s">
        <v>97</v>
      </c>
      <c r="C210" s="109" t="s">
        <v>74</v>
      </c>
      <c r="D210" s="109" t="s">
        <v>69</v>
      </c>
      <c r="E210" s="109">
        <v>-20.267499999999998</v>
      </c>
      <c r="F210" s="109">
        <v>19.9941</v>
      </c>
      <c r="G210" s="109">
        <v>0.13930000000000001</v>
      </c>
      <c r="H210" s="109">
        <v>-6.4999999999999997E-3</v>
      </c>
      <c r="I210" s="109">
        <v>-0.2298</v>
      </c>
      <c r="J210" s="109">
        <v>-28.024699999999999</v>
      </c>
      <c r="K210" s="1">
        <f t="shared" si="4"/>
        <v>208</v>
      </c>
    </row>
    <row r="211" spans="1:11" hidden="1" x14ac:dyDescent="0.25">
      <c r="A211" s="109">
        <v>-1</v>
      </c>
      <c r="B211" s="109" t="s">
        <v>97</v>
      </c>
      <c r="C211" s="109" t="s">
        <v>74</v>
      </c>
      <c r="D211" s="109" t="s">
        <v>70</v>
      </c>
      <c r="E211" s="109">
        <v>-21.783100000000001</v>
      </c>
      <c r="F211" s="109">
        <v>19.9941</v>
      </c>
      <c r="G211" s="109">
        <v>0.13930000000000001</v>
      </c>
      <c r="H211" s="109">
        <v>-6.4999999999999997E-3</v>
      </c>
      <c r="I211" s="109">
        <v>0.11849999999999999</v>
      </c>
      <c r="J211" s="109">
        <v>21.960699999999999</v>
      </c>
      <c r="K211" s="1">
        <f t="shared" si="4"/>
        <v>209</v>
      </c>
    </row>
    <row r="212" spans="1:11" hidden="1" x14ac:dyDescent="0.25">
      <c r="A212" s="109">
        <v>-1</v>
      </c>
      <c r="B212" s="109" t="s">
        <v>97</v>
      </c>
      <c r="C212" s="109" t="s">
        <v>75</v>
      </c>
      <c r="D212" s="109" t="s">
        <v>69</v>
      </c>
      <c r="E212" s="109">
        <v>-14.3178</v>
      </c>
      <c r="F212" s="109">
        <v>13.3353</v>
      </c>
      <c r="G212" s="109">
        <v>8.6199999999999999E-2</v>
      </c>
      <c r="H212" s="109">
        <v>-2.8999999999999998E-3</v>
      </c>
      <c r="I212" s="109">
        <v>-0.1399</v>
      </c>
      <c r="J212" s="109">
        <v>-18.8414</v>
      </c>
      <c r="K212" s="1">
        <f t="shared" si="4"/>
        <v>210</v>
      </c>
    </row>
    <row r="213" spans="1:11" hidden="1" x14ac:dyDescent="0.25">
      <c r="A213" s="109">
        <v>-1</v>
      </c>
      <c r="B213" s="109" t="s">
        <v>97</v>
      </c>
      <c r="C213" s="109" t="s">
        <v>75</v>
      </c>
      <c r="D213" s="109" t="s">
        <v>70</v>
      </c>
      <c r="E213" s="109">
        <v>-16.439599999999999</v>
      </c>
      <c r="F213" s="109">
        <v>13.3353</v>
      </c>
      <c r="G213" s="109">
        <v>8.6199999999999999E-2</v>
      </c>
      <c r="H213" s="109">
        <v>-2.8999999999999998E-3</v>
      </c>
      <c r="I213" s="109">
        <v>7.5600000000000001E-2</v>
      </c>
      <c r="J213" s="109">
        <v>14.4968</v>
      </c>
      <c r="K213" s="1">
        <f t="shared" si="4"/>
        <v>211</v>
      </c>
    </row>
    <row r="214" spans="1:11" hidden="1" x14ac:dyDescent="0.25">
      <c r="A214" s="109">
        <v>-1</v>
      </c>
      <c r="B214" s="109" t="s">
        <v>97</v>
      </c>
      <c r="C214" s="109" t="s">
        <v>76</v>
      </c>
      <c r="D214" s="109" t="s">
        <v>69</v>
      </c>
      <c r="E214" s="109">
        <v>-28.337199999999999</v>
      </c>
      <c r="F214" s="109">
        <v>28.180599999999998</v>
      </c>
      <c r="G214" s="109">
        <v>0.1983</v>
      </c>
      <c r="H214" s="109">
        <v>-9.5999999999999992E-3</v>
      </c>
      <c r="I214" s="109">
        <v>-0.32769999999999999</v>
      </c>
      <c r="J214" s="109">
        <v>-39.456200000000003</v>
      </c>
      <c r="K214" s="1">
        <f t="shared" si="4"/>
        <v>212</v>
      </c>
    </row>
    <row r="215" spans="1:11" hidden="1" x14ac:dyDescent="0.25">
      <c r="A215" s="109">
        <v>-1</v>
      </c>
      <c r="B215" s="109" t="s">
        <v>97</v>
      </c>
      <c r="C215" s="109" t="s">
        <v>76</v>
      </c>
      <c r="D215" s="109" t="s">
        <v>70</v>
      </c>
      <c r="E215" s="109">
        <v>-30.155999999999999</v>
      </c>
      <c r="F215" s="109">
        <v>28.180599999999998</v>
      </c>
      <c r="G215" s="109">
        <v>0.1983</v>
      </c>
      <c r="H215" s="109">
        <v>-9.5999999999999992E-3</v>
      </c>
      <c r="I215" s="109">
        <v>0.16789999999999999</v>
      </c>
      <c r="J215" s="109">
        <v>30.995200000000001</v>
      </c>
      <c r="K215" s="1">
        <f t="shared" si="4"/>
        <v>213</v>
      </c>
    </row>
    <row r="216" spans="1:11" hidden="1" x14ac:dyDescent="0.25">
      <c r="A216" s="109">
        <v>-1</v>
      </c>
      <c r="B216" s="109" t="s">
        <v>97</v>
      </c>
      <c r="C216" s="109" t="s">
        <v>77</v>
      </c>
      <c r="D216" s="109" t="s">
        <v>69</v>
      </c>
      <c r="E216" s="109">
        <v>-1.9564999999999999</v>
      </c>
      <c r="F216" s="109">
        <v>13.6259</v>
      </c>
      <c r="G216" s="109">
        <v>8.8900000000000007E-2</v>
      </c>
      <c r="H216" s="109">
        <v>4.0000000000000002E-4</v>
      </c>
      <c r="I216" s="109">
        <v>-6.1899999999999997E-2</v>
      </c>
      <c r="J216" s="109">
        <v>-7.1353</v>
      </c>
      <c r="K216" s="1">
        <f t="shared" si="4"/>
        <v>214</v>
      </c>
    </row>
    <row r="217" spans="1:11" hidden="1" x14ac:dyDescent="0.25">
      <c r="A217" s="109">
        <v>-1</v>
      </c>
      <c r="B217" s="109" t="s">
        <v>97</v>
      </c>
      <c r="C217" s="109" t="s">
        <v>77</v>
      </c>
      <c r="D217" s="109" t="s">
        <v>70</v>
      </c>
      <c r="E217" s="109">
        <v>-3.3205</v>
      </c>
      <c r="F217" s="109">
        <v>13.6259</v>
      </c>
      <c r="G217" s="109">
        <v>8.8900000000000007E-2</v>
      </c>
      <c r="H217" s="109">
        <v>4.0000000000000002E-4</v>
      </c>
      <c r="I217" s="109">
        <v>0.1045</v>
      </c>
      <c r="J217" s="109">
        <v>16.976700000000001</v>
      </c>
      <c r="K217" s="1">
        <f t="shared" si="4"/>
        <v>215</v>
      </c>
    </row>
    <row r="218" spans="1:11" hidden="1" x14ac:dyDescent="0.25">
      <c r="A218" s="109">
        <v>-1</v>
      </c>
      <c r="B218" s="109" t="s">
        <v>97</v>
      </c>
      <c r="C218" s="109" t="s">
        <v>78</v>
      </c>
      <c r="D218" s="109" t="s">
        <v>69</v>
      </c>
      <c r="E218" s="109">
        <v>-16.452100000000002</v>
      </c>
      <c r="F218" s="109">
        <v>3.5194999999999999</v>
      </c>
      <c r="G218" s="109">
        <v>2.1899999999999999E-2</v>
      </c>
      <c r="H218" s="109">
        <v>-4.1000000000000003E-3</v>
      </c>
      <c r="I218" s="109">
        <v>-0.1179</v>
      </c>
      <c r="J218" s="109">
        <v>-17.089400000000001</v>
      </c>
      <c r="K218" s="1">
        <f t="shared" si="4"/>
        <v>216</v>
      </c>
    </row>
    <row r="219" spans="1:11" hidden="1" x14ac:dyDescent="0.25">
      <c r="A219" s="109">
        <v>-1</v>
      </c>
      <c r="B219" s="109" t="s">
        <v>97</v>
      </c>
      <c r="C219" s="109" t="s">
        <v>78</v>
      </c>
      <c r="D219" s="109" t="s">
        <v>70</v>
      </c>
      <c r="E219" s="109">
        <v>-17.816199999999998</v>
      </c>
      <c r="F219" s="109">
        <v>3.5194999999999999</v>
      </c>
      <c r="G219" s="109">
        <v>2.1899999999999999E-2</v>
      </c>
      <c r="H219" s="109">
        <v>-4.1000000000000003E-3</v>
      </c>
      <c r="I219" s="109">
        <v>-7.1999999999999998E-3</v>
      </c>
      <c r="J219" s="109">
        <v>1.6620999999999999</v>
      </c>
      <c r="K219" s="1">
        <f t="shared" si="4"/>
        <v>217</v>
      </c>
    </row>
    <row r="220" spans="1:11" hidden="1" x14ac:dyDescent="0.25">
      <c r="A220" s="109">
        <v>-1</v>
      </c>
      <c r="B220" s="109" t="s">
        <v>97</v>
      </c>
      <c r="C220" s="109" t="s">
        <v>79</v>
      </c>
      <c r="D220" s="109" t="s">
        <v>69</v>
      </c>
      <c r="E220" s="109">
        <v>-1.9564999999999999</v>
      </c>
      <c r="F220" s="109">
        <v>13.6259</v>
      </c>
      <c r="G220" s="109">
        <v>8.8900000000000007E-2</v>
      </c>
      <c r="H220" s="109">
        <v>4.0000000000000002E-4</v>
      </c>
      <c r="I220" s="109">
        <v>-6.1899999999999997E-2</v>
      </c>
      <c r="J220" s="109">
        <v>-7.1353</v>
      </c>
      <c r="K220" s="1">
        <f t="shared" si="4"/>
        <v>218</v>
      </c>
    </row>
    <row r="221" spans="1:11" hidden="1" x14ac:dyDescent="0.25">
      <c r="A221" s="109">
        <v>-1</v>
      </c>
      <c r="B221" s="109" t="s">
        <v>97</v>
      </c>
      <c r="C221" s="109" t="s">
        <v>79</v>
      </c>
      <c r="D221" s="109" t="s">
        <v>70</v>
      </c>
      <c r="E221" s="109">
        <v>-3.3205</v>
      </c>
      <c r="F221" s="109">
        <v>13.6259</v>
      </c>
      <c r="G221" s="109">
        <v>8.8900000000000007E-2</v>
      </c>
      <c r="H221" s="109">
        <v>4.0000000000000002E-4</v>
      </c>
      <c r="I221" s="109">
        <v>0.1045</v>
      </c>
      <c r="J221" s="109">
        <v>16.976700000000001</v>
      </c>
      <c r="K221" s="1">
        <f t="shared" si="4"/>
        <v>219</v>
      </c>
    </row>
    <row r="222" spans="1:11" hidden="1" x14ac:dyDescent="0.25">
      <c r="A222" s="109">
        <v>-1</v>
      </c>
      <c r="B222" s="109" t="s">
        <v>97</v>
      </c>
      <c r="C222" s="109" t="s">
        <v>80</v>
      </c>
      <c r="D222" s="109" t="s">
        <v>69</v>
      </c>
      <c r="E222" s="109">
        <v>-16.452100000000002</v>
      </c>
      <c r="F222" s="109">
        <v>3.5194999999999999</v>
      </c>
      <c r="G222" s="109">
        <v>2.1899999999999999E-2</v>
      </c>
      <c r="H222" s="109">
        <v>-4.1000000000000003E-3</v>
      </c>
      <c r="I222" s="109">
        <v>-0.1179</v>
      </c>
      <c r="J222" s="109">
        <v>-17.089400000000001</v>
      </c>
      <c r="K222" s="1">
        <f t="shared" si="4"/>
        <v>220</v>
      </c>
    </row>
    <row r="223" spans="1:11" hidden="1" x14ac:dyDescent="0.25">
      <c r="A223" s="109">
        <v>-1</v>
      </c>
      <c r="B223" s="109" t="s">
        <v>97</v>
      </c>
      <c r="C223" s="109" t="s">
        <v>80</v>
      </c>
      <c r="D223" s="109" t="s">
        <v>70</v>
      </c>
      <c r="E223" s="109">
        <v>-17.816199999999998</v>
      </c>
      <c r="F223" s="109">
        <v>3.5194999999999999</v>
      </c>
      <c r="G223" s="109">
        <v>2.1899999999999999E-2</v>
      </c>
      <c r="H223" s="109">
        <v>-4.1000000000000003E-3</v>
      </c>
      <c r="I223" s="109">
        <v>-7.1999999999999998E-3</v>
      </c>
      <c r="J223" s="109">
        <v>1.6620999999999999</v>
      </c>
      <c r="K223" s="1">
        <f t="shared" si="4"/>
        <v>221</v>
      </c>
    </row>
    <row r="224" spans="1:11" hidden="1" x14ac:dyDescent="0.25">
      <c r="A224" s="109">
        <v>-1</v>
      </c>
      <c r="B224" s="109" t="s">
        <v>97</v>
      </c>
      <c r="C224" s="109" t="s">
        <v>81</v>
      </c>
      <c r="D224" s="109" t="s">
        <v>69</v>
      </c>
      <c r="E224" s="109">
        <v>-8.3115000000000006</v>
      </c>
      <c r="F224" s="109">
        <v>9.0767000000000007</v>
      </c>
      <c r="G224" s="109">
        <v>0.21329999999999999</v>
      </c>
      <c r="H224" s="109">
        <v>1E-3</v>
      </c>
      <c r="I224" s="109">
        <v>4.8099999999999997E-2</v>
      </c>
      <c r="J224" s="109">
        <v>-11.587899999999999</v>
      </c>
      <c r="K224" s="1">
        <f t="shared" si="4"/>
        <v>222</v>
      </c>
    </row>
    <row r="225" spans="1:11" hidden="1" x14ac:dyDescent="0.25">
      <c r="A225" s="109">
        <v>-1</v>
      </c>
      <c r="B225" s="109" t="s">
        <v>97</v>
      </c>
      <c r="C225" s="109" t="s">
        <v>81</v>
      </c>
      <c r="D225" s="109" t="s">
        <v>70</v>
      </c>
      <c r="E225" s="109">
        <v>-9.6755999999999993</v>
      </c>
      <c r="F225" s="109">
        <v>9.0767000000000007</v>
      </c>
      <c r="G225" s="109">
        <v>0.21329999999999999</v>
      </c>
      <c r="H225" s="109">
        <v>1E-3</v>
      </c>
      <c r="I225" s="109">
        <v>0.3054</v>
      </c>
      <c r="J225" s="109">
        <v>10.0664</v>
      </c>
      <c r="K225" s="1">
        <f t="shared" si="4"/>
        <v>223</v>
      </c>
    </row>
    <row r="226" spans="1:11" hidden="1" x14ac:dyDescent="0.25">
      <c r="A226" s="109">
        <v>-1</v>
      </c>
      <c r="B226" s="109" t="s">
        <v>97</v>
      </c>
      <c r="C226" s="109" t="s">
        <v>82</v>
      </c>
      <c r="D226" s="109" t="s">
        <v>69</v>
      </c>
      <c r="E226" s="109">
        <v>-10.097</v>
      </c>
      <c r="F226" s="109">
        <v>8.0686</v>
      </c>
      <c r="G226" s="109">
        <v>-0.10249999999999999</v>
      </c>
      <c r="H226" s="109">
        <v>-4.7000000000000002E-3</v>
      </c>
      <c r="I226" s="109">
        <v>-0.22789999999999999</v>
      </c>
      <c r="J226" s="109">
        <v>-12.636699999999999</v>
      </c>
      <c r="K226" s="1">
        <f t="shared" si="4"/>
        <v>224</v>
      </c>
    </row>
    <row r="227" spans="1:11" hidden="1" x14ac:dyDescent="0.25">
      <c r="A227" s="109">
        <v>-1</v>
      </c>
      <c r="B227" s="109" t="s">
        <v>97</v>
      </c>
      <c r="C227" s="109" t="s">
        <v>82</v>
      </c>
      <c r="D227" s="109" t="s">
        <v>70</v>
      </c>
      <c r="E227" s="109">
        <v>-11.4611</v>
      </c>
      <c r="F227" s="109">
        <v>8.0686</v>
      </c>
      <c r="G227" s="109">
        <v>-0.10249999999999999</v>
      </c>
      <c r="H227" s="109">
        <v>-4.7000000000000002E-3</v>
      </c>
      <c r="I227" s="109">
        <v>-0.20810000000000001</v>
      </c>
      <c r="J227" s="109">
        <v>8.5723000000000003</v>
      </c>
      <c r="K227" s="1">
        <f t="shared" si="4"/>
        <v>225</v>
      </c>
    </row>
    <row r="228" spans="1:11" hidden="1" x14ac:dyDescent="0.25">
      <c r="A228" s="109">
        <v>-1</v>
      </c>
      <c r="B228" s="109" t="s">
        <v>97</v>
      </c>
      <c r="C228" s="109" t="s">
        <v>83</v>
      </c>
      <c r="D228" s="109" t="s">
        <v>69</v>
      </c>
      <c r="E228" s="109">
        <v>-8.3115000000000006</v>
      </c>
      <c r="F228" s="109">
        <v>9.0767000000000007</v>
      </c>
      <c r="G228" s="109">
        <v>0.21329999999999999</v>
      </c>
      <c r="H228" s="109">
        <v>1E-3</v>
      </c>
      <c r="I228" s="109">
        <v>4.8099999999999997E-2</v>
      </c>
      <c r="J228" s="109">
        <v>-11.587899999999999</v>
      </c>
      <c r="K228" s="1">
        <f t="shared" si="4"/>
        <v>226</v>
      </c>
    </row>
    <row r="229" spans="1:11" hidden="1" x14ac:dyDescent="0.25">
      <c r="A229" s="109">
        <v>-1</v>
      </c>
      <c r="B229" s="109" t="s">
        <v>97</v>
      </c>
      <c r="C229" s="109" t="s">
        <v>83</v>
      </c>
      <c r="D229" s="109" t="s">
        <v>70</v>
      </c>
      <c r="E229" s="109">
        <v>-9.6755999999999993</v>
      </c>
      <c r="F229" s="109">
        <v>9.0767000000000007</v>
      </c>
      <c r="G229" s="109">
        <v>0.21329999999999999</v>
      </c>
      <c r="H229" s="109">
        <v>1E-3</v>
      </c>
      <c r="I229" s="109">
        <v>0.3054</v>
      </c>
      <c r="J229" s="109">
        <v>10.0664</v>
      </c>
      <c r="K229" s="1">
        <f t="shared" si="4"/>
        <v>227</v>
      </c>
    </row>
    <row r="230" spans="1:11" hidden="1" x14ac:dyDescent="0.25">
      <c r="A230" s="109">
        <v>-1</v>
      </c>
      <c r="B230" s="109" t="s">
        <v>97</v>
      </c>
      <c r="C230" s="109" t="s">
        <v>84</v>
      </c>
      <c r="D230" s="109" t="s">
        <v>69</v>
      </c>
      <c r="E230" s="109">
        <v>-10.097</v>
      </c>
      <c r="F230" s="109">
        <v>8.0686</v>
      </c>
      <c r="G230" s="109">
        <v>-0.10249999999999999</v>
      </c>
      <c r="H230" s="109">
        <v>-4.7000000000000002E-3</v>
      </c>
      <c r="I230" s="109">
        <v>-0.22789999999999999</v>
      </c>
      <c r="J230" s="109">
        <v>-12.636699999999999</v>
      </c>
      <c r="K230" s="1">
        <f t="shared" si="4"/>
        <v>228</v>
      </c>
    </row>
    <row r="231" spans="1:11" hidden="1" x14ac:dyDescent="0.25">
      <c r="A231" s="109">
        <v>-1</v>
      </c>
      <c r="B231" s="109" t="s">
        <v>97</v>
      </c>
      <c r="C231" s="109" t="s">
        <v>84</v>
      </c>
      <c r="D231" s="109" t="s">
        <v>70</v>
      </c>
      <c r="E231" s="109">
        <v>-11.4611</v>
      </c>
      <c r="F231" s="109">
        <v>8.0686</v>
      </c>
      <c r="G231" s="109">
        <v>-0.10249999999999999</v>
      </c>
      <c r="H231" s="109">
        <v>-4.7000000000000002E-3</v>
      </c>
      <c r="I231" s="109">
        <v>-0.20810000000000001</v>
      </c>
      <c r="J231" s="109">
        <v>8.5723000000000003</v>
      </c>
      <c r="K231" s="1">
        <f t="shared" si="4"/>
        <v>229</v>
      </c>
    </row>
    <row r="232" spans="1:11" hidden="1" x14ac:dyDescent="0.25">
      <c r="A232" s="109">
        <v>-1</v>
      </c>
      <c r="B232" s="109" t="s">
        <v>97</v>
      </c>
      <c r="C232" s="109" t="s">
        <v>85</v>
      </c>
      <c r="D232" s="109" t="s">
        <v>69</v>
      </c>
      <c r="E232" s="109">
        <v>-15.065099999999999</v>
      </c>
      <c r="F232" s="109">
        <v>26.952400000000001</v>
      </c>
      <c r="G232" s="109">
        <v>0.18509999999999999</v>
      </c>
      <c r="H232" s="109">
        <v>-4.5999999999999999E-3</v>
      </c>
      <c r="I232" s="109">
        <v>-0.2218</v>
      </c>
      <c r="J232" s="109">
        <v>-25.7392</v>
      </c>
      <c r="K232" s="1">
        <f t="shared" si="4"/>
        <v>230</v>
      </c>
    </row>
    <row r="233" spans="1:11" hidden="1" x14ac:dyDescent="0.25">
      <c r="A233" s="109">
        <v>-1</v>
      </c>
      <c r="B233" s="109" t="s">
        <v>97</v>
      </c>
      <c r="C233" s="109" t="s">
        <v>85</v>
      </c>
      <c r="D233" s="109" t="s">
        <v>70</v>
      </c>
      <c r="E233" s="109">
        <v>-16.883800000000001</v>
      </c>
      <c r="F233" s="109">
        <v>26.952400000000001</v>
      </c>
      <c r="G233" s="109">
        <v>0.18509999999999999</v>
      </c>
      <c r="H233" s="109">
        <v>-4.5999999999999999E-3</v>
      </c>
      <c r="I233" s="109">
        <v>0.18509999999999999</v>
      </c>
      <c r="J233" s="109">
        <v>31.689</v>
      </c>
      <c r="K233" s="1">
        <f t="shared" si="4"/>
        <v>231</v>
      </c>
    </row>
    <row r="234" spans="1:11" hidden="1" x14ac:dyDescent="0.25">
      <c r="A234" s="109">
        <v>-1</v>
      </c>
      <c r="B234" s="109" t="s">
        <v>97</v>
      </c>
      <c r="C234" s="109" t="s">
        <v>86</v>
      </c>
      <c r="D234" s="109" t="s">
        <v>69</v>
      </c>
      <c r="E234" s="109">
        <v>-29.560700000000001</v>
      </c>
      <c r="F234" s="109">
        <v>16.846</v>
      </c>
      <c r="G234" s="109">
        <v>0.1181</v>
      </c>
      <c r="H234" s="109">
        <v>-9.1999999999999998E-3</v>
      </c>
      <c r="I234" s="109">
        <v>-0.27779999999999999</v>
      </c>
      <c r="J234" s="109">
        <v>-35.693399999999997</v>
      </c>
      <c r="K234" s="1">
        <f t="shared" si="4"/>
        <v>232</v>
      </c>
    </row>
    <row r="235" spans="1:11" hidden="1" x14ac:dyDescent="0.25">
      <c r="A235" s="109">
        <v>-1</v>
      </c>
      <c r="B235" s="109" t="s">
        <v>97</v>
      </c>
      <c r="C235" s="109" t="s">
        <v>86</v>
      </c>
      <c r="D235" s="109" t="s">
        <v>70</v>
      </c>
      <c r="E235" s="109">
        <v>-31.3795</v>
      </c>
      <c r="F235" s="109">
        <v>16.846</v>
      </c>
      <c r="G235" s="109">
        <v>0.1181</v>
      </c>
      <c r="H235" s="109">
        <v>-9.1999999999999998E-3</v>
      </c>
      <c r="I235" s="109">
        <v>7.3400000000000007E-2</v>
      </c>
      <c r="J235" s="109">
        <v>16.374400000000001</v>
      </c>
      <c r="K235" s="1">
        <f t="shared" si="4"/>
        <v>233</v>
      </c>
    </row>
    <row r="236" spans="1:11" hidden="1" x14ac:dyDescent="0.25">
      <c r="A236" s="109">
        <v>-1</v>
      </c>
      <c r="B236" s="109" t="s">
        <v>97</v>
      </c>
      <c r="C236" s="109" t="s">
        <v>87</v>
      </c>
      <c r="D236" s="109" t="s">
        <v>69</v>
      </c>
      <c r="E236" s="109">
        <v>-15.065099999999999</v>
      </c>
      <c r="F236" s="109">
        <v>26.952400000000001</v>
      </c>
      <c r="G236" s="109">
        <v>0.18509999999999999</v>
      </c>
      <c r="H236" s="109">
        <v>-4.5999999999999999E-3</v>
      </c>
      <c r="I236" s="109">
        <v>-0.2218</v>
      </c>
      <c r="J236" s="109">
        <v>-25.7392</v>
      </c>
      <c r="K236" s="1">
        <f t="shared" si="4"/>
        <v>234</v>
      </c>
    </row>
    <row r="237" spans="1:11" hidden="1" x14ac:dyDescent="0.25">
      <c r="A237" s="109">
        <v>-1</v>
      </c>
      <c r="B237" s="109" t="s">
        <v>97</v>
      </c>
      <c r="C237" s="109" t="s">
        <v>87</v>
      </c>
      <c r="D237" s="109" t="s">
        <v>70</v>
      </c>
      <c r="E237" s="109">
        <v>-16.883800000000001</v>
      </c>
      <c r="F237" s="109">
        <v>26.952400000000001</v>
      </c>
      <c r="G237" s="109">
        <v>0.18509999999999999</v>
      </c>
      <c r="H237" s="109">
        <v>-4.5999999999999999E-3</v>
      </c>
      <c r="I237" s="109">
        <v>0.18509999999999999</v>
      </c>
      <c r="J237" s="109">
        <v>31.689</v>
      </c>
      <c r="K237" s="1">
        <f t="shared" si="4"/>
        <v>235</v>
      </c>
    </row>
    <row r="238" spans="1:11" hidden="1" x14ac:dyDescent="0.25">
      <c r="A238" s="109">
        <v>-1</v>
      </c>
      <c r="B238" s="109" t="s">
        <v>97</v>
      </c>
      <c r="C238" s="109" t="s">
        <v>88</v>
      </c>
      <c r="D238" s="109" t="s">
        <v>69</v>
      </c>
      <c r="E238" s="109">
        <v>-29.560700000000001</v>
      </c>
      <c r="F238" s="109">
        <v>16.846</v>
      </c>
      <c r="G238" s="109">
        <v>0.1181</v>
      </c>
      <c r="H238" s="109">
        <v>-9.1999999999999998E-3</v>
      </c>
      <c r="I238" s="109">
        <v>-0.27779999999999999</v>
      </c>
      <c r="J238" s="109">
        <v>-35.693399999999997</v>
      </c>
      <c r="K238" s="1">
        <f t="shared" si="4"/>
        <v>236</v>
      </c>
    </row>
    <row r="239" spans="1:11" hidden="1" x14ac:dyDescent="0.25">
      <c r="A239" s="109">
        <v>-1</v>
      </c>
      <c r="B239" s="109" t="s">
        <v>97</v>
      </c>
      <c r="C239" s="109" t="s">
        <v>88</v>
      </c>
      <c r="D239" s="109" t="s">
        <v>70</v>
      </c>
      <c r="E239" s="109">
        <v>-31.3795</v>
      </c>
      <c r="F239" s="109">
        <v>16.846</v>
      </c>
      <c r="G239" s="109">
        <v>0.1181</v>
      </c>
      <c r="H239" s="109">
        <v>-9.1999999999999998E-3</v>
      </c>
      <c r="I239" s="109">
        <v>7.3400000000000007E-2</v>
      </c>
      <c r="J239" s="109">
        <v>16.374400000000001</v>
      </c>
      <c r="K239" s="1">
        <f t="shared" si="4"/>
        <v>237</v>
      </c>
    </row>
    <row r="240" spans="1:11" hidden="1" x14ac:dyDescent="0.25">
      <c r="A240" s="109">
        <v>-1</v>
      </c>
      <c r="B240" s="109" t="s">
        <v>97</v>
      </c>
      <c r="C240" s="109" t="s">
        <v>89</v>
      </c>
      <c r="D240" s="109" t="s">
        <v>69</v>
      </c>
      <c r="E240" s="109">
        <v>-21.420200000000001</v>
      </c>
      <c r="F240" s="109">
        <v>22.403300000000002</v>
      </c>
      <c r="G240" s="109">
        <v>0.3095</v>
      </c>
      <c r="H240" s="109">
        <v>-4.1000000000000003E-3</v>
      </c>
      <c r="I240" s="109">
        <v>-0.1118</v>
      </c>
      <c r="J240" s="109">
        <v>-30.1919</v>
      </c>
      <c r="K240" s="1">
        <f t="shared" si="4"/>
        <v>238</v>
      </c>
    </row>
    <row r="241" spans="1:11" hidden="1" x14ac:dyDescent="0.25">
      <c r="A241" s="109">
        <v>-1</v>
      </c>
      <c r="B241" s="109" t="s">
        <v>97</v>
      </c>
      <c r="C241" s="109" t="s">
        <v>89</v>
      </c>
      <c r="D241" s="109" t="s">
        <v>70</v>
      </c>
      <c r="E241" s="109">
        <v>-23.238900000000001</v>
      </c>
      <c r="F241" s="109">
        <v>22.403300000000002</v>
      </c>
      <c r="G241" s="109">
        <v>0.3095</v>
      </c>
      <c r="H241" s="109">
        <v>-4.1000000000000003E-3</v>
      </c>
      <c r="I241" s="109">
        <v>0.38600000000000001</v>
      </c>
      <c r="J241" s="109">
        <v>24.778700000000001</v>
      </c>
      <c r="K241" s="1">
        <f t="shared" si="4"/>
        <v>239</v>
      </c>
    </row>
    <row r="242" spans="1:11" hidden="1" x14ac:dyDescent="0.25">
      <c r="A242" s="109">
        <v>-1</v>
      </c>
      <c r="B242" s="109" t="s">
        <v>97</v>
      </c>
      <c r="C242" s="109" t="s">
        <v>90</v>
      </c>
      <c r="D242" s="109" t="s">
        <v>69</v>
      </c>
      <c r="E242" s="109">
        <v>-23.2056</v>
      </c>
      <c r="F242" s="109">
        <v>21.395099999999999</v>
      </c>
      <c r="G242" s="109">
        <v>-6.3E-3</v>
      </c>
      <c r="H242" s="109">
        <v>-9.7999999999999997E-3</v>
      </c>
      <c r="I242" s="109">
        <v>-0.38779999999999998</v>
      </c>
      <c r="J242" s="109">
        <v>-31.2407</v>
      </c>
      <c r="K242" s="1">
        <f t="shared" si="4"/>
        <v>240</v>
      </c>
    </row>
    <row r="243" spans="1:11" hidden="1" x14ac:dyDescent="0.25">
      <c r="A243" s="109">
        <v>-1</v>
      </c>
      <c r="B243" s="109" t="s">
        <v>97</v>
      </c>
      <c r="C243" s="109" t="s">
        <v>90</v>
      </c>
      <c r="D243" s="109" t="s">
        <v>70</v>
      </c>
      <c r="E243" s="109">
        <v>-25.0244</v>
      </c>
      <c r="F243" s="109">
        <v>21.395099999999999</v>
      </c>
      <c r="G243" s="109">
        <v>-6.3E-3</v>
      </c>
      <c r="H243" s="109">
        <v>-9.7999999999999997E-3</v>
      </c>
      <c r="I243" s="109">
        <v>-0.1275</v>
      </c>
      <c r="J243" s="109">
        <v>23.284600000000001</v>
      </c>
      <c r="K243" s="1">
        <f t="shared" si="4"/>
        <v>241</v>
      </c>
    </row>
    <row r="244" spans="1:11" hidden="1" x14ac:dyDescent="0.25">
      <c r="A244" s="109">
        <v>-1</v>
      </c>
      <c r="B244" s="109" t="s">
        <v>97</v>
      </c>
      <c r="C244" s="109" t="s">
        <v>91</v>
      </c>
      <c r="D244" s="109" t="s">
        <v>69</v>
      </c>
      <c r="E244" s="109">
        <v>-21.420200000000001</v>
      </c>
      <c r="F244" s="109">
        <v>22.403300000000002</v>
      </c>
      <c r="G244" s="109">
        <v>0.3095</v>
      </c>
      <c r="H244" s="109">
        <v>-4.1000000000000003E-3</v>
      </c>
      <c r="I244" s="109">
        <v>-0.1118</v>
      </c>
      <c r="J244" s="109">
        <v>-30.1919</v>
      </c>
      <c r="K244" s="1">
        <f t="shared" si="4"/>
        <v>242</v>
      </c>
    </row>
    <row r="245" spans="1:11" hidden="1" x14ac:dyDescent="0.25">
      <c r="A245" s="109">
        <v>-1</v>
      </c>
      <c r="B245" s="109" t="s">
        <v>97</v>
      </c>
      <c r="C245" s="109" t="s">
        <v>91</v>
      </c>
      <c r="D245" s="109" t="s">
        <v>70</v>
      </c>
      <c r="E245" s="109">
        <v>-23.238900000000001</v>
      </c>
      <c r="F245" s="109">
        <v>22.403300000000002</v>
      </c>
      <c r="G245" s="109">
        <v>0.3095</v>
      </c>
      <c r="H245" s="109">
        <v>-4.1000000000000003E-3</v>
      </c>
      <c r="I245" s="109">
        <v>0.38600000000000001</v>
      </c>
      <c r="J245" s="109">
        <v>24.778700000000001</v>
      </c>
      <c r="K245" s="1">
        <f t="shared" si="4"/>
        <v>243</v>
      </c>
    </row>
    <row r="246" spans="1:11" hidden="1" x14ac:dyDescent="0.25">
      <c r="A246" s="109">
        <v>-1</v>
      </c>
      <c r="B246" s="109" t="s">
        <v>97</v>
      </c>
      <c r="C246" s="109" t="s">
        <v>92</v>
      </c>
      <c r="D246" s="109" t="s">
        <v>69</v>
      </c>
      <c r="E246" s="109">
        <v>-23.2056</v>
      </c>
      <c r="F246" s="109">
        <v>21.395099999999999</v>
      </c>
      <c r="G246" s="109">
        <v>-6.3E-3</v>
      </c>
      <c r="H246" s="109">
        <v>-9.7999999999999997E-3</v>
      </c>
      <c r="I246" s="109">
        <v>-0.38779999999999998</v>
      </c>
      <c r="J246" s="109">
        <v>-31.2407</v>
      </c>
      <c r="K246" s="1">
        <f t="shared" si="4"/>
        <v>244</v>
      </c>
    </row>
    <row r="247" spans="1:11" hidden="1" x14ac:dyDescent="0.25">
      <c r="A247" s="109">
        <v>-1</v>
      </c>
      <c r="B247" s="109" t="s">
        <v>97</v>
      </c>
      <c r="C247" s="109" t="s">
        <v>92</v>
      </c>
      <c r="D247" s="109" t="s">
        <v>70</v>
      </c>
      <c r="E247" s="109">
        <v>-25.0244</v>
      </c>
      <c r="F247" s="109">
        <v>21.395099999999999</v>
      </c>
      <c r="G247" s="109">
        <v>-6.3E-3</v>
      </c>
      <c r="H247" s="109">
        <v>-9.7999999999999997E-3</v>
      </c>
      <c r="I247" s="109">
        <v>-0.1275</v>
      </c>
      <c r="J247" s="109">
        <v>23.284600000000001</v>
      </c>
      <c r="K247" s="1">
        <f t="shared" si="4"/>
        <v>245</v>
      </c>
    </row>
    <row r="248" spans="1:11" hidden="1" x14ac:dyDescent="0.25">
      <c r="A248" s="109">
        <v>-1</v>
      </c>
      <c r="B248" s="109" t="s">
        <v>97</v>
      </c>
      <c r="C248" s="109" t="s">
        <v>93</v>
      </c>
      <c r="D248" s="109" t="s">
        <v>69</v>
      </c>
      <c r="E248" s="109">
        <v>-1.9564999999999999</v>
      </c>
      <c r="F248" s="109">
        <v>28.180599999999998</v>
      </c>
      <c r="G248" s="109">
        <v>0.3095</v>
      </c>
      <c r="H248" s="109">
        <v>1E-3</v>
      </c>
      <c r="I248" s="109">
        <v>4.8099999999999997E-2</v>
      </c>
      <c r="J248" s="109">
        <v>-7.1353</v>
      </c>
      <c r="K248" s="1">
        <f t="shared" si="4"/>
        <v>246</v>
      </c>
    </row>
    <row r="249" spans="1:11" hidden="1" x14ac:dyDescent="0.25">
      <c r="A249" s="109">
        <v>-1</v>
      </c>
      <c r="B249" s="109" t="s">
        <v>97</v>
      </c>
      <c r="C249" s="109" t="s">
        <v>93</v>
      </c>
      <c r="D249" s="109" t="s">
        <v>70</v>
      </c>
      <c r="E249" s="109">
        <v>-3.3205</v>
      </c>
      <c r="F249" s="109">
        <v>28.180599999999998</v>
      </c>
      <c r="G249" s="109">
        <v>0.3095</v>
      </c>
      <c r="H249" s="109">
        <v>1E-3</v>
      </c>
      <c r="I249" s="109">
        <v>0.38600000000000001</v>
      </c>
      <c r="J249" s="109">
        <v>31.689</v>
      </c>
      <c r="K249" s="1">
        <f t="shared" si="4"/>
        <v>247</v>
      </c>
    </row>
    <row r="250" spans="1:11" hidden="1" x14ac:dyDescent="0.25">
      <c r="A250" s="109">
        <v>-1</v>
      </c>
      <c r="B250" s="109" t="s">
        <v>97</v>
      </c>
      <c r="C250" s="109" t="s">
        <v>94</v>
      </c>
      <c r="D250" s="109" t="s">
        <v>69</v>
      </c>
      <c r="E250" s="109">
        <v>-29.560700000000001</v>
      </c>
      <c r="F250" s="109">
        <v>3.5194999999999999</v>
      </c>
      <c r="G250" s="109">
        <v>-0.10249999999999999</v>
      </c>
      <c r="H250" s="109">
        <v>-9.7999999999999997E-3</v>
      </c>
      <c r="I250" s="109">
        <v>-0.38779999999999998</v>
      </c>
      <c r="J250" s="109">
        <v>-39.456200000000003</v>
      </c>
      <c r="K250" s="1">
        <f t="shared" si="4"/>
        <v>248</v>
      </c>
    </row>
    <row r="251" spans="1:11" hidden="1" x14ac:dyDescent="0.25">
      <c r="A251" s="109">
        <v>-1</v>
      </c>
      <c r="B251" s="109" t="s">
        <v>97</v>
      </c>
      <c r="C251" s="109" t="s">
        <v>94</v>
      </c>
      <c r="D251" s="109" t="s">
        <v>70</v>
      </c>
      <c r="E251" s="109">
        <v>-31.3795</v>
      </c>
      <c r="F251" s="109">
        <v>3.5194999999999999</v>
      </c>
      <c r="G251" s="109">
        <v>-0.10249999999999999</v>
      </c>
      <c r="H251" s="109">
        <v>-9.7999999999999997E-3</v>
      </c>
      <c r="I251" s="109">
        <v>-0.20810000000000001</v>
      </c>
      <c r="J251" s="109">
        <v>1.6620999999999999</v>
      </c>
      <c r="K251" s="1">
        <f t="shared" si="4"/>
        <v>249</v>
      </c>
    </row>
    <row r="252" spans="1:11" hidden="1" x14ac:dyDescent="0.25">
      <c r="A252" s="109">
        <v>-1</v>
      </c>
      <c r="B252" s="109" t="s">
        <v>98</v>
      </c>
      <c r="C252" s="109" t="s">
        <v>68</v>
      </c>
      <c r="D252" s="109" t="s">
        <v>69</v>
      </c>
      <c r="E252" s="109">
        <v>-319.35640000000001</v>
      </c>
      <c r="F252" s="109">
        <v>4.3197999999999999</v>
      </c>
      <c r="G252" s="109">
        <v>0.11600000000000001</v>
      </c>
      <c r="H252" s="109">
        <v>4.1000000000000003E-3</v>
      </c>
      <c r="I252" s="109">
        <v>-0.19089999999999999</v>
      </c>
      <c r="J252" s="109">
        <v>-68.155699999999996</v>
      </c>
      <c r="K252" s="1">
        <f t="shared" si="4"/>
        <v>250</v>
      </c>
    </row>
    <row r="253" spans="1:11" x14ac:dyDescent="0.25">
      <c r="A253" s="109">
        <v>-1</v>
      </c>
      <c r="B253" s="109" t="s">
        <v>98</v>
      </c>
      <c r="C253" s="109" t="s">
        <v>68</v>
      </c>
      <c r="D253" s="109" t="s">
        <v>70</v>
      </c>
      <c r="E253" s="109">
        <v>-327.6533</v>
      </c>
      <c r="F253" s="109">
        <v>4.3197999999999999</v>
      </c>
      <c r="G253" s="109">
        <v>0.11600000000000001</v>
      </c>
      <c r="H253" s="109">
        <v>4.1000000000000003E-3</v>
      </c>
      <c r="I253" s="109">
        <v>9.9000000000000005E-2</v>
      </c>
      <c r="J253" s="109">
        <v>-57.356200000000001</v>
      </c>
      <c r="K253" s="1">
        <f t="shared" si="4"/>
        <v>251</v>
      </c>
    </row>
    <row r="254" spans="1:11" hidden="1" x14ac:dyDescent="0.25">
      <c r="A254" s="109">
        <v>-1</v>
      </c>
      <c r="B254" s="109" t="s">
        <v>98</v>
      </c>
      <c r="C254" s="109" t="s">
        <v>71</v>
      </c>
      <c r="D254" s="109" t="s">
        <v>69</v>
      </c>
      <c r="E254" s="109">
        <v>-87.650899999999993</v>
      </c>
      <c r="F254" s="109">
        <v>0.4869</v>
      </c>
      <c r="G254" s="109">
        <v>8.0999999999999996E-3</v>
      </c>
      <c r="H254" s="109">
        <v>-1.8200000000000001E-2</v>
      </c>
      <c r="I254" s="109">
        <v>-1.6400000000000001E-2</v>
      </c>
      <c r="J254" s="109">
        <v>-13.427099999999999</v>
      </c>
      <c r="K254" s="1">
        <f t="shared" si="4"/>
        <v>252</v>
      </c>
    </row>
    <row r="255" spans="1:11" x14ac:dyDescent="0.25">
      <c r="A255" s="109">
        <v>-1</v>
      </c>
      <c r="B255" s="109" t="s">
        <v>98</v>
      </c>
      <c r="C255" s="109" t="s">
        <v>71</v>
      </c>
      <c r="D255" s="109" t="s">
        <v>70</v>
      </c>
      <c r="E255" s="109">
        <v>-87.650899999999993</v>
      </c>
      <c r="F255" s="109">
        <v>0.4869</v>
      </c>
      <c r="G255" s="109">
        <v>8.0999999999999996E-3</v>
      </c>
      <c r="H255" s="109">
        <v>-1.8200000000000001E-2</v>
      </c>
      <c r="I255" s="109">
        <v>3.8999999999999998E-3</v>
      </c>
      <c r="J255" s="109">
        <v>-12.209899999999999</v>
      </c>
      <c r="K255" s="1">
        <f t="shared" si="4"/>
        <v>253</v>
      </c>
    </row>
    <row r="256" spans="1:11" hidden="1" x14ac:dyDescent="0.25">
      <c r="A256" s="109">
        <v>-1</v>
      </c>
      <c r="B256" s="109" t="s">
        <v>98</v>
      </c>
      <c r="C256" s="109" t="s">
        <v>72</v>
      </c>
      <c r="D256" s="109" t="s">
        <v>69</v>
      </c>
      <c r="E256" s="109">
        <v>196.65610000000001</v>
      </c>
      <c r="F256" s="109">
        <v>22.4041</v>
      </c>
      <c r="G256" s="109">
        <v>0.2205</v>
      </c>
      <c r="H256" s="109">
        <v>7.6600000000000001E-2</v>
      </c>
      <c r="I256" s="109">
        <v>0.43009999999999998</v>
      </c>
      <c r="J256" s="109">
        <v>339.77339999999998</v>
      </c>
      <c r="K256" s="1">
        <f t="shared" si="4"/>
        <v>254</v>
      </c>
    </row>
    <row r="257" spans="1:11" x14ac:dyDescent="0.25">
      <c r="A257" s="109">
        <v>-1</v>
      </c>
      <c r="B257" s="109" t="s">
        <v>98</v>
      </c>
      <c r="C257" s="109" t="s">
        <v>72</v>
      </c>
      <c r="D257" s="109" t="s">
        <v>70</v>
      </c>
      <c r="E257" s="109">
        <v>196.65610000000001</v>
      </c>
      <c r="F257" s="109">
        <v>22.4041</v>
      </c>
      <c r="G257" s="109">
        <v>0.2205</v>
      </c>
      <c r="H257" s="109">
        <v>7.6600000000000001E-2</v>
      </c>
      <c r="I257" s="109">
        <v>0.1288</v>
      </c>
      <c r="J257" s="109">
        <v>292.25209999999998</v>
      </c>
      <c r="K257" s="1">
        <f t="shared" si="4"/>
        <v>255</v>
      </c>
    </row>
    <row r="258" spans="1:11" hidden="1" x14ac:dyDescent="0.25">
      <c r="A258" s="109">
        <v>-1</v>
      </c>
      <c r="B258" s="109" t="s">
        <v>98</v>
      </c>
      <c r="C258" s="109" t="s">
        <v>73</v>
      </c>
      <c r="D258" s="109" t="s">
        <v>69</v>
      </c>
      <c r="E258" s="109">
        <v>27.328700000000001</v>
      </c>
      <c r="F258" s="109">
        <v>3.6627000000000001</v>
      </c>
      <c r="G258" s="109">
        <v>0.3841</v>
      </c>
      <c r="H258" s="109">
        <v>8.5699999999999998E-2</v>
      </c>
      <c r="I258" s="109">
        <v>1.0266</v>
      </c>
      <c r="J258" s="109">
        <v>38.029499999999999</v>
      </c>
      <c r="K258" s="1">
        <f t="shared" si="4"/>
        <v>256</v>
      </c>
    </row>
    <row r="259" spans="1:11" x14ac:dyDescent="0.25">
      <c r="A259" s="109">
        <v>-1</v>
      </c>
      <c r="B259" s="109" t="s">
        <v>98</v>
      </c>
      <c r="C259" s="109" t="s">
        <v>73</v>
      </c>
      <c r="D259" s="109" t="s">
        <v>70</v>
      </c>
      <c r="E259" s="109">
        <v>27.328700000000001</v>
      </c>
      <c r="F259" s="109">
        <v>3.6627000000000001</v>
      </c>
      <c r="G259" s="109">
        <v>0.3841</v>
      </c>
      <c r="H259" s="109">
        <v>8.5699999999999998E-2</v>
      </c>
      <c r="I259" s="109">
        <v>0.19769999999999999</v>
      </c>
      <c r="J259" s="109">
        <v>30.383700000000001</v>
      </c>
      <c r="K259" s="1">
        <f t="shared" si="4"/>
        <v>257</v>
      </c>
    </row>
    <row r="260" spans="1:11" hidden="1" x14ac:dyDescent="0.25">
      <c r="A260" s="109">
        <v>-1</v>
      </c>
      <c r="B260" s="109" t="s">
        <v>98</v>
      </c>
      <c r="C260" s="109" t="s">
        <v>74</v>
      </c>
      <c r="D260" s="109" t="s">
        <v>69</v>
      </c>
      <c r="E260" s="109">
        <v>-407.00729999999999</v>
      </c>
      <c r="F260" s="109">
        <v>4.8067000000000002</v>
      </c>
      <c r="G260" s="109">
        <v>0.1241</v>
      </c>
      <c r="H260" s="109">
        <v>-1.4E-2</v>
      </c>
      <c r="I260" s="109">
        <v>-0.20730000000000001</v>
      </c>
      <c r="J260" s="109">
        <v>-81.582800000000006</v>
      </c>
      <c r="K260" s="1">
        <f t="shared" si="4"/>
        <v>258</v>
      </c>
    </row>
    <row r="261" spans="1:11" hidden="1" x14ac:dyDescent="0.25">
      <c r="A261" s="109">
        <v>-1</v>
      </c>
      <c r="B261" s="109" t="s">
        <v>98</v>
      </c>
      <c r="C261" s="109" t="s">
        <v>74</v>
      </c>
      <c r="D261" s="109" t="s">
        <v>70</v>
      </c>
      <c r="E261" s="109">
        <v>-415.30419999999998</v>
      </c>
      <c r="F261" s="109">
        <v>4.8067000000000002</v>
      </c>
      <c r="G261" s="109">
        <v>0.1241</v>
      </c>
      <c r="H261" s="109">
        <v>-1.4E-2</v>
      </c>
      <c r="I261" s="109">
        <v>0.10290000000000001</v>
      </c>
      <c r="J261" s="109">
        <v>-69.566100000000006</v>
      </c>
      <c r="K261" s="1">
        <f t="shared" si="4"/>
        <v>259</v>
      </c>
    </row>
    <row r="262" spans="1:11" hidden="1" x14ac:dyDescent="0.25">
      <c r="A262" s="109">
        <v>-1</v>
      </c>
      <c r="B262" s="109" t="s">
        <v>98</v>
      </c>
      <c r="C262" s="109" t="s">
        <v>75</v>
      </c>
      <c r="D262" s="109" t="s">
        <v>69</v>
      </c>
      <c r="E262" s="109">
        <v>-447.09899999999999</v>
      </c>
      <c r="F262" s="109">
        <v>6.0476999999999999</v>
      </c>
      <c r="G262" s="109">
        <v>0.16239999999999999</v>
      </c>
      <c r="H262" s="109">
        <v>5.7999999999999996E-3</v>
      </c>
      <c r="I262" s="109">
        <v>-0.26719999999999999</v>
      </c>
      <c r="J262" s="109">
        <v>-95.417900000000003</v>
      </c>
      <c r="K262" s="1">
        <f t="shared" ref="K262:K325" si="5">K261+1</f>
        <v>260</v>
      </c>
    </row>
    <row r="263" spans="1:11" hidden="1" x14ac:dyDescent="0.25">
      <c r="A263" s="109">
        <v>-1</v>
      </c>
      <c r="B263" s="109" t="s">
        <v>98</v>
      </c>
      <c r="C263" s="109" t="s">
        <v>75</v>
      </c>
      <c r="D263" s="109" t="s">
        <v>70</v>
      </c>
      <c r="E263" s="109">
        <v>-458.71460000000002</v>
      </c>
      <c r="F263" s="109">
        <v>6.0476999999999999</v>
      </c>
      <c r="G263" s="109">
        <v>0.16239999999999999</v>
      </c>
      <c r="H263" s="109">
        <v>5.7999999999999996E-3</v>
      </c>
      <c r="I263" s="109">
        <v>0.13869999999999999</v>
      </c>
      <c r="J263" s="109">
        <v>-80.298699999999997</v>
      </c>
      <c r="K263" s="1">
        <f t="shared" si="5"/>
        <v>261</v>
      </c>
    </row>
    <row r="264" spans="1:11" hidden="1" x14ac:dyDescent="0.25">
      <c r="A264" s="109">
        <v>-1</v>
      </c>
      <c r="B264" s="109" t="s">
        <v>98</v>
      </c>
      <c r="C264" s="109" t="s">
        <v>76</v>
      </c>
      <c r="D264" s="109" t="s">
        <v>69</v>
      </c>
      <c r="E264" s="109">
        <v>-523.4692</v>
      </c>
      <c r="F264" s="109">
        <v>5.9627999999999997</v>
      </c>
      <c r="G264" s="109">
        <v>0.15210000000000001</v>
      </c>
      <c r="H264" s="109">
        <v>-2.41E-2</v>
      </c>
      <c r="I264" s="109">
        <v>-0.25530000000000003</v>
      </c>
      <c r="J264" s="109">
        <v>-103.2702</v>
      </c>
      <c r="K264" s="1">
        <f t="shared" si="5"/>
        <v>262</v>
      </c>
    </row>
    <row r="265" spans="1:11" hidden="1" x14ac:dyDescent="0.25">
      <c r="A265" s="109">
        <v>-1</v>
      </c>
      <c r="B265" s="109" t="s">
        <v>98</v>
      </c>
      <c r="C265" s="109" t="s">
        <v>76</v>
      </c>
      <c r="D265" s="109" t="s">
        <v>70</v>
      </c>
      <c r="E265" s="109">
        <v>-533.42539999999997</v>
      </c>
      <c r="F265" s="109">
        <v>5.9627999999999997</v>
      </c>
      <c r="G265" s="109">
        <v>0.15210000000000001</v>
      </c>
      <c r="H265" s="109">
        <v>-2.41E-2</v>
      </c>
      <c r="I265" s="109">
        <v>0.125</v>
      </c>
      <c r="J265" s="109">
        <v>-88.363299999999995</v>
      </c>
      <c r="K265" s="1">
        <f t="shared" si="5"/>
        <v>263</v>
      </c>
    </row>
    <row r="266" spans="1:11" hidden="1" x14ac:dyDescent="0.25">
      <c r="A266" s="109">
        <v>-1</v>
      </c>
      <c r="B266" s="109" t="s">
        <v>98</v>
      </c>
      <c r="C266" s="109" t="s">
        <v>77</v>
      </c>
      <c r="D266" s="109" t="s">
        <v>69</v>
      </c>
      <c r="E266" s="109">
        <v>-12.1023</v>
      </c>
      <c r="F266" s="109">
        <v>35.253500000000003</v>
      </c>
      <c r="G266" s="109">
        <v>0.41299999999999998</v>
      </c>
      <c r="H266" s="109">
        <v>0.111</v>
      </c>
      <c r="I266" s="109">
        <v>0.4304</v>
      </c>
      <c r="J266" s="109">
        <v>414.34269999999998</v>
      </c>
      <c r="K266" s="1">
        <f t="shared" si="5"/>
        <v>264</v>
      </c>
    </row>
    <row r="267" spans="1:11" hidden="1" x14ac:dyDescent="0.25">
      <c r="A267" s="109">
        <v>-1</v>
      </c>
      <c r="B267" s="109" t="s">
        <v>98</v>
      </c>
      <c r="C267" s="109" t="s">
        <v>77</v>
      </c>
      <c r="D267" s="109" t="s">
        <v>70</v>
      </c>
      <c r="E267" s="109">
        <v>-19.569500000000001</v>
      </c>
      <c r="F267" s="109">
        <v>35.253500000000003</v>
      </c>
      <c r="G267" s="109">
        <v>0.41299999999999998</v>
      </c>
      <c r="H267" s="109">
        <v>0.111</v>
      </c>
      <c r="I267" s="109">
        <v>0.26939999999999997</v>
      </c>
      <c r="J267" s="109">
        <v>357.5324</v>
      </c>
      <c r="K267" s="1">
        <f t="shared" si="5"/>
        <v>265</v>
      </c>
    </row>
    <row r="268" spans="1:11" hidden="1" x14ac:dyDescent="0.25">
      <c r="A268" s="109">
        <v>-1</v>
      </c>
      <c r="B268" s="109" t="s">
        <v>98</v>
      </c>
      <c r="C268" s="109" t="s">
        <v>78</v>
      </c>
      <c r="D268" s="109" t="s">
        <v>69</v>
      </c>
      <c r="E268" s="109">
        <v>-562.73929999999996</v>
      </c>
      <c r="F268" s="109">
        <v>-27.477900000000002</v>
      </c>
      <c r="G268" s="109">
        <v>-0.20430000000000001</v>
      </c>
      <c r="H268" s="109">
        <v>-0.10349999999999999</v>
      </c>
      <c r="I268" s="109">
        <v>-0.77390000000000003</v>
      </c>
      <c r="J268" s="109">
        <v>-537.02290000000005</v>
      </c>
      <c r="K268" s="1">
        <f t="shared" si="5"/>
        <v>266</v>
      </c>
    </row>
    <row r="269" spans="1:11" hidden="1" x14ac:dyDescent="0.25">
      <c r="A269" s="109">
        <v>-1</v>
      </c>
      <c r="B269" s="109" t="s">
        <v>98</v>
      </c>
      <c r="C269" s="109" t="s">
        <v>78</v>
      </c>
      <c r="D269" s="109" t="s">
        <v>70</v>
      </c>
      <c r="E269" s="109">
        <v>-570.20640000000003</v>
      </c>
      <c r="F269" s="109">
        <v>-27.477900000000002</v>
      </c>
      <c r="G269" s="109">
        <v>-0.20430000000000001</v>
      </c>
      <c r="H269" s="109">
        <v>-0.10349999999999999</v>
      </c>
      <c r="I269" s="109">
        <v>-9.11E-2</v>
      </c>
      <c r="J269" s="109">
        <v>-460.77359999999999</v>
      </c>
      <c r="K269" s="1">
        <f t="shared" si="5"/>
        <v>267</v>
      </c>
    </row>
    <row r="270" spans="1:11" hidden="1" x14ac:dyDescent="0.25">
      <c r="A270" s="109">
        <v>-1</v>
      </c>
      <c r="B270" s="109" t="s">
        <v>98</v>
      </c>
      <c r="C270" s="109" t="s">
        <v>79</v>
      </c>
      <c r="D270" s="109" t="s">
        <v>69</v>
      </c>
      <c r="E270" s="109">
        <v>-12.1023</v>
      </c>
      <c r="F270" s="109">
        <v>35.253500000000003</v>
      </c>
      <c r="G270" s="109">
        <v>0.41299999999999998</v>
      </c>
      <c r="H270" s="109">
        <v>0.111</v>
      </c>
      <c r="I270" s="109">
        <v>0.4304</v>
      </c>
      <c r="J270" s="109">
        <v>414.34269999999998</v>
      </c>
      <c r="K270" s="1">
        <f t="shared" si="5"/>
        <v>268</v>
      </c>
    </row>
    <row r="271" spans="1:11" hidden="1" x14ac:dyDescent="0.25">
      <c r="A271" s="109">
        <v>-1</v>
      </c>
      <c r="B271" s="109" t="s">
        <v>98</v>
      </c>
      <c r="C271" s="109" t="s">
        <v>79</v>
      </c>
      <c r="D271" s="109" t="s">
        <v>70</v>
      </c>
      <c r="E271" s="109">
        <v>-19.569500000000001</v>
      </c>
      <c r="F271" s="109">
        <v>35.253500000000003</v>
      </c>
      <c r="G271" s="109">
        <v>0.41299999999999998</v>
      </c>
      <c r="H271" s="109">
        <v>0.111</v>
      </c>
      <c r="I271" s="109">
        <v>0.26939999999999997</v>
      </c>
      <c r="J271" s="109">
        <v>357.5324</v>
      </c>
      <c r="K271" s="1">
        <f t="shared" si="5"/>
        <v>269</v>
      </c>
    </row>
    <row r="272" spans="1:11" hidden="1" x14ac:dyDescent="0.25">
      <c r="A272" s="109">
        <v>-1</v>
      </c>
      <c r="B272" s="109" t="s">
        <v>98</v>
      </c>
      <c r="C272" s="109" t="s">
        <v>80</v>
      </c>
      <c r="D272" s="109" t="s">
        <v>69</v>
      </c>
      <c r="E272" s="109">
        <v>-562.73929999999996</v>
      </c>
      <c r="F272" s="109">
        <v>-27.477900000000002</v>
      </c>
      <c r="G272" s="109">
        <v>-0.20430000000000001</v>
      </c>
      <c r="H272" s="109">
        <v>-0.10349999999999999</v>
      </c>
      <c r="I272" s="109">
        <v>-0.77390000000000003</v>
      </c>
      <c r="J272" s="109">
        <v>-537.02290000000005</v>
      </c>
      <c r="K272" s="1">
        <f t="shared" si="5"/>
        <v>270</v>
      </c>
    </row>
    <row r="273" spans="1:11" hidden="1" x14ac:dyDescent="0.25">
      <c r="A273" s="109">
        <v>-1</v>
      </c>
      <c r="B273" s="109" t="s">
        <v>98</v>
      </c>
      <c r="C273" s="109" t="s">
        <v>80</v>
      </c>
      <c r="D273" s="109" t="s">
        <v>70</v>
      </c>
      <c r="E273" s="109">
        <v>-570.20640000000003</v>
      </c>
      <c r="F273" s="109">
        <v>-27.477900000000002</v>
      </c>
      <c r="G273" s="109">
        <v>-0.20430000000000001</v>
      </c>
      <c r="H273" s="109">
        <v>-0.10349999999999999</v>
      </c>
      <c r="I273" s="109">
        <v>-9.11E-2</v>
      </c>
      <c r="J273" s="109">
        <v>-460.77359999999999</v>
      </c>
      <c r="K273" s="1">
        <f t="shared" si="5"/>
        <v>271</v>
      </c>
    </row>
    <row r="274" spans="1:11" hidden="1" x14ac:dyDescent="0.25">
      <c r="A274" s="109">
        <v>-1</v>
      </c>
      <c r="B274" s="109" t="s">
        <v>98</v>
      </c>
      <c r="C274" s="109" t="s">
        <v>81</v>
      </c>
      <c r="D274" s="109" t="s">
        <v>69</v>
      </c>
      <c r="E274" s="109">
        <v>-249.16050000000001</v>
      </c>
      <c r="F274" s="109">
        <v>9.0154999999999994</v>
      </c>
      <c r="G274" s="109">
        <v>0.64219999999999999</v>
      </c>
      <c r="H274" s="109">
        <v>0.1237</v>
      </c>
      <c r="I274" s="109">
        <v>1.2655000000000001</v>
      </c>
      <c r="J274" s="109">
        <v>-8.0988000000000007</v>
      </c>
      <c r="K274" s="1">
        <f t="shared" si="5"/>
        <v>272</v>
      </c>
    </row>
    <row r="275" spans="1:11" hidden="1" x14ac:dyDescent="0.25">
      <c r="A275" s="109">
        <v>-1</v>
      </c>
      <c r="B275" s="109" t="s">
        <v>98</v>
      </c>
      <c r="C275" s="109" t="s">
        <v>81</v>
      </c>
      <c r="D275" s="109" t="s">
        <v>70</v>
      </c>
      <c r="E275" s="109">
        <v>-256.6277</v>
      </c>
      <c r="F275" s="109">
        <v>9.0154999999999994</v>
      </c>
      <c r="G275" s="109">
        <v>0.64219999999999999</v>
      </c>
      <c r="H275" s="109">
        <v>0.1237</v>
      </c>
      <c r="I275" s="109">
        <v>0.3659</v>
      </c>
      <c r="J275" s="109">
        <v>-9.0835000000000008</v>
      </c>
      <c r="K275" s="1">
        <f t="shared" si="5"/>
        <v>273</v>
      </c>
    </row>
    <row r="276" spans="1:11" hidden="1" x14ac:dyDescent="0.25">
      <c r="A276" s="109">
        <v>-1</v>
      </c>
      <c r="B276" s="109" t="s">
        <v>98</v>
      </c>
      <c r="C276" s="109" t="s">
        <v>82</v>
      </c>
      <c r="D276" s="109" t="s">
        <v>69</v>
      </c>
      <c r="E276" s="109">
        <v>-325.68099999999998</v>
      </c>
      <c r="F276" s="109">
        <v>-1.2399</v>
      </c>
      <c r="G276" s="109">
        <v>-0.43340000000000001</v>
      </c>
      <c r="H276" s="109">
        <v>-0.1162</v>
      </c>
      <c r="I276" s="109">
        <v>-1.609</v>
      </c>
      <c r="J276" s="109">
        <v>-114.5814</v>
      </c>
      <c r="K276" s="1">
        <f t="shared" si="5"/>
        <v>274</v>
      </c>
    </row>
    <row r="277" spans="1:11" hidden="1" x14ac:dyDescent="0.25">
      <c r="A277" s="109">
        <v>-1</v>
      </c>
      <c r="B277" s="109" t="s">
        <v>98</v>
      </c>
      <c r="C277" s="109" t="s">
        <v>82</v>
      </c>
      <c r="D277" s="109" t="s">
        <v>70</v>
      </c>
      <c r="E277" s="109">
        <v>-333.14819999999997</v>
      </c>
      <c r="F277" s="109">
        <v>-1.2399</v>
      </c>
      <c r="G277" s="109">
        <v>-0.43340000000000001</v>
      </c>
      <c r="H277" s="109">
        <v>-0.1162</v>
      </c>
      <c r="I277" s="109">
        <v>-0.18759999999999999</v>
      </c>
      <c r="J277" s="109">
        <v>-94.157700000000006</v>
      </c>
      <c r="K277" s="1">
        <f t="shared" si="5"/>
        <v>275</v>
      </c>
    </row>
    <row r="278" spans="1:11" hidden="1" x14ac:dyDescent="0.25">
      <c r="A278" s="109">
        <v>-1</v>
      </c>
      <c r="B278" s="109" t="s">
        <v>98</v>
      </c>
      <c r="C278" s="109" t="s">
        <v>83</v>
      </c>
      <c r="D278" s="109" t="s">
        <v>69</v>
      </c>
      <c r="E278" s="109">
        <v>-249.16050000000001</v>
      </c>
      <c r="F278" s="109">
        <v>9.0154999999999994</v>
      </c>
      <c r="G278" s="109">
        <v>0.64219999999999999</v>
      </c>
      <c r="H278" s="109">
        <v>0.1237</v>
      </c>
      <c r="I278" s="109">
        <v>1.2655000000000001</v>
      </c>
      <c r="J278" s="109">
        <v>-8.0988000000000007</v>
      </c>
      <c r="K278" s="1">
        <f t="shared" si="5"/>
        <v>276</v>
      </c>
    </row>
    <row r="279" spans="1:11" hidden="1" x14ac:dyDescent="0.25">
      <c r="A279" s="109">
        <v>-1</v>
      </c>
      <c r="B279" s="109" t="s">
        <v>98</v>
      </c>
      <c r="C279" s="109" t="s">
        <v>83</v>
      </c>
      <c r="D279" s="109" t="s">
        <v>70</v>
      </c>
      <c r="E279" s="109">
        <v>-256.6277</v>
      </c>
      <c r="F279" s="109">
        <v>9.0154999999999994</v>
      </c>
      <c r="G279" s="109">
        <v>0.64219999999999999</v>
      </c>
      <c r="H279" s="109">
        <v>0.1237</v>
      </c>
      <c r="I279" s="109">
        <v>0.3659</v>
      </c>
      <c r="J279" s="109">
        <v>-9.0835000000000008</v>
      </c>
      <c r="K279" s="1">
        <f t="shared" si="5"/>
        <v>277</v>
      </c>
    </row>
    <row r="280" spans="1:11" hidden="1" x14ac:dyDescent="0.25">
      <c r="A280" s="109">
        <v>-1</v>
      </c>
      <c r="B280" s="109" t="s">
        <v>98</v>
      </c>
      <c r="C280" s="109" t="s">
        <v>84</v>
      </c>
      <c r="D280" s="109" t="s">
        <v>69</v>
      </c>
      <c r="E280" s="109">
        <v>-325.68099999999998</v>
      </c>
      <c r="F280" s="109">
        <v>-1.2399</v>
      </c>
      <c r="G280" s="109">
        <v>-0.43340000000000001</v>
      </c>
      <c r="H280" s="109">
        <v>-0.1162</v>
      </c>
      <c r="I280" s="109">
        <v>-1.609</v>
      </c>
      <c r="J280" s="109">
        <v>-114.5814</v>
      </c>
      <c r="K280" s="1">
        <f t="shared" si="5"/>
        <v>278</v>
      </c>
    </row>
    <row r="281" spans="1:11" hidden="1" x14ac:dyDescent="0.25">
      <c r="A281" s="109">
        <v>-1</v>
      </c>
      <c r="B281" s="109" t="s">
        <v>98</v>
      </c>
      <c r="C281" s="109" t="s">
        <v>84</v>
      </c>
      <c r="D281" s="109" t="s">
        <v>70</v>
      </c>
      <c r="E281" s="109">
        <v>-333.14819999999997</v>
      </c>
      <c r="F281" s="109">
        <v>-1.2399</v>
      </c>
      <c r="G281" s="109">
        <v>-0.43340000000000001</v>
      </c>
      <c r="H281" s="109">
        <v>-0.1162</v>
      </c>
      <c r="I281" s="109">
        <v>-0.18759999999999999</v>
      </c>
      <c r="J281" s="109">
        <v>-94.157700000000006</v>
      </c>
      <c r="K281" s="1">
        <f t="shared" si="5"/>
        <v>279</v>
      </c>
    </row>
    <row r="282" spans="1:11" hidden="1" x14ac:dyDescent="0.25">
      <c r="A282" s="109">
        <v>-1</v>
      </c>
      <c r="B282" s="109" t="s">
        <v>98</v>
      </c>
      <c r="C282" s="109" t="s">
        <v>85</v>
      </c>
      <c r="D282" s="109" t="s">
        <v>69</v>
      </c>
      <c r="E282" s="109">
        <v>-195.56010000000001</v>
      </c>
      <c r="F282" s="109">
        <v>37.036299999999997</v>
      </c>
      <c r="G282" s="109">
        <v>0.45600000000000002</v>
      </c>
      <c r="H282" s="109">
        <v>9.4100000000000003E-2</v>
      </c>
      <c r="I282" s="109">
        <v>0.35670000000000002</v>
      </c>
      <c r="J282" s="109">
        <v>380.46890000000002</v>
      </c>
      <c r="K282" s="1">
        <f t="shared" si="5"/>
        <v>280</v>
      </c>
    </row>
    <row r="283" spans="1:11" hidden="1" x14ac:dyDescent="0.25">
      <c r="A283" s="109">
        <v>-1</v>
      </c>
      <c r="B283" s="109" t="s">
        <v>98</v>
      </c>
      <c r="C283" s="109" t="s">
        <v>85</v>
      </c>
      <c r="D283" s="109" t="s">
        <v>70</v>
      </c>
      <c r="E283" s="109">
        <v>-205.5164</v>
      </c>
      <c r="F283" s="109">
        <v>37.036299999999997</v>
      </c>
      <c r="G283" s="109">
        <v>0.45600000000000002</v>
      </c>
      <c r="H283" s="109">
        <v>9.4100000000000003E-2</v>
      </c>
      <c r="I283" s="109">
        <v>0.30299999999999999</v>
      </c>
      <c r="J283" s="109">
        <v>328.11559999999997</v>
      </c>
      <c r="K283" s="1">
        <f t="shared" si="5"/>
        <v>281</v>
      </c>
    </row>
    <row r="284" spans="1:11" hidden="1" x14ac:dyDescent="0.25">
      <c r="A284" s="109">
        <v>-1</v>
      </c>
      <c r="B284" s="109" t="s">
        <v>98</v>
      </c>
      <c r="C284" s="109" t="s">
        <v>86</v>
      </c>
      <c r="D284" s="109" t="s">
        <v>69</v>
      </c>
      <c r="E284" s="109">
        <v>-746.19709999999998</v>
      </c>
      <c r="F284" s="109">
        <v>-25.6951</v>
      </c>
      <c r="G284" s="109">
        <v>-0.16139999999999999</v>
      </c>
      <c r="H284" s="109">
        <v>-0.1205</v>
      </c>
      <c r="I284" s="109">
        <v>-0.84760000000000002</v>
      </c>
      <c r="J284" s="109">
        <v>-570.89670000000001</v>
      </c>
      <c r="K284" s="1">
        <f t="shared" si="5"/>
        <v>282</v>
      </c>
    </row>
    <row r="285" spans="1:11" hidden="1" x14ac:dyDescent="0.25">
      <c r="A285" s="109">
        <v>-1</v>
      </c>
      <c r="B285" s="109" t="s">
        <v>98</v>
      </c>
      <c r="C285" s="109" t="s">
        <v>86</v>
      </c>
      <c r="D285" s="109" t="s">
        <v>70</v>
      </c>
      <c r="E285" s="109">
        <v>-756.15329999999994</v>
      </c>
      <c r="F285" s="109">
        <v>-25.6951</v>
      </c>
      <c r="G285" s="109">
        <v>-0.16139999999999999</v>
      </c>
      <c r="H285" s="109">
        <v>-0.1205</v>
      </c>
      <c r="I285" s="109">
        <v>-5.7599999999999998E-2</v>
      </c>
      <c r="J285" s="109">
        <v>-490.19029999999998</v>
      </c>
      <c r="K285" s="1">
        <f t="shared" si="5"/>
        <v>283</v>
      </c>
    </row>
    <row r="286" spans="1:11" hidden="1" x14ac:dyDescent="0.25">
      <c r="A286" s="109">
        <v>-1</v>
      </c>
      <c r="B286" s="109" t="s">
        <v>98</v>
      </c>
      <c r="C286" s="109" t="s">
        <v>87</v>
      </c>
      <c r="D286" s="109" t="s">
        <v>69</v>
      </c>
      <c r="E286" s="109">
        <v>-195.56010000000001</v>
      </c>
      <c r="F286" s="109">
        <v>37.036299999999997</v>
      </c>
      <c r="G286" s="109">
        <v>0.45600000000000002</v>
      </c>
      <c r="H286" s="109">
        <v>9.4100000000000003E-2</v>
      </c>
      <c r="I286" s="109">
        <v>0.35670000000000002</v>
      </c>
      <c r="J286" s="109">
        <v>380.46890000000002</v>
      </c>
      <c r="K286" s="1">
        <f t="shared" si="5"/>
        <v>284</v>
      </c>
    </row>
    <row r="287" spans="1:11" hidden="1" x14ac:dyDescent="0.25">
      <c r="A287" s="109">
        <v>-1</v>
      </c>
      <c r="B287" s="109" t="s">
        <v>98</v>
      </c>
      <c r="C287" s="109" t="s">
        <v>87</v>
      </c>
      <c r="D287" s="109" t="s">
        <v>70</v>
      </c>
      <c r="E287" s="109">
        <v>-205.5164</v>
      </c>
      <c r="F287" s="109">
        <v>37.036299999999997</v>
      </c>
      <c r="G287" s="109">
        <v>0.45600000000000002</v>
      </c>
      <c r="H287" s="109">
        <v>9.4100000000000003E-2</v>
      </c>
      <c r="I287" s="109">
        <v>0.30299999999999999</v>
      </c>
      <c r="J287" s="109">
        <v>328.11559999999997</v>
      </c>
      <c r="K287" s="1">
        <f t="shared" si="5"/>
        <v>285</v>
      </c>
    </row>
    <row r="288" spans="1:11" hidden="1" x14ac:dyDescent="0.25">
      <c r="A288" s="109">
        <v>-1</v>
      </c>
      <c r="B288" s="109" t="s">
        <v>98</v>
      </c>
      <c r="C288" s="109" t="s">
        <v>88</v>
      </c>
      <c r="D288" s="109" t="s">
        <v>69</v>
      </c>
      <c r="E288" s="109">
        <v>-746.19709999999998</v>
      </c>
      <c r="F288" s="109">
        <v>-25.6951</v>
      </c>
      <c r="G288" s="109">
        <v>-0.16139999999999999</v>
      </c>
      <c r="H288" s="109">
        <v>-0.1205</v>
      </c>
      <c r="I288" s="109">
        <v>-0.84760000000000002</v>
      </c>
      <c r="J288" s="109">
        <v>-570.89670000000001</v>
      </c>
      <c r="K288" s="1">
        <f t="shared" si="5"/>
        <v>286</v>
      </c>
    </row>
    <row r="289" spans="1:11" hidden="1" x14ac:dyDescent="0.25">
      <c r="A289" s="109">
        <v>-1</v>
      </c>
      <c r="B289" s="109" t="s">
        <v>98</v>
      </c>
      <c r="C289" s="109" t="s">
        <v>88</v>
      </c>
      <c r="D289" s="109" t="s">
        <v>70</v>
      </c>
      <c r="E289" s="109">
        <v>-756.15329999999994</v>
      </c>
      <c r="F289" s="109">
        <v>-25.6951</v>
      </c>
      <c r="G289" s="109">
        <v>-0.16139999999999999</v>
      </c>
      <c r="H289" s="109">
        <v>-0.1205</v>
      </c>
      <c r="I289" s="109">
        <v>-5.7599999999999998E-2</v>
      </c>
      <c r="J289" s="109">
        <v>-490.19029999999998</v>
      </c>
      <c r="K289" s="1">
        <f t="shared" si="5"/>
        <v>287</v>
      </c>
    </row>
    <row r="290" spans="1:11" hidden="1" x14ac:dyDescent="0.25">
      <c r="A290" s="109">
        <v>-1</v>
      </c>
      <c r="B290" s="109" t="s">
        <v>98</v>
      </c>
      <c r="C290" s="109" t="s">
        <v>89</v>
      </c>
      <c r="D290" s="109" t="s">
        <v>69</v>
      </c>
      <c r="E290" s="109">
        <v>-432.61840000000001</v>
      </c>
      <c r="F290" s="109">
        <v>10.798299999999999</v>
      </c>
      <c r="G290" s="109">
        <v>0.68510000000000004</v>
      </c>
      <c r="H290" s="109">
        <v>0.1067</v>
      </c>
      <c r="I290" s="109">
        <v>1.1918</v>
      </c>
      <c r="J290" s="109">
        <v>-41.9726</v>
      </c>
      <c r="K290" s="1">
        <f t="shared" si="5"/>
        <v>288</v>
      </c>
    </row>
    <row r="291" spans="1:11" hidden="1" x14ac:dyDescent="0.25">
      <c r="A291" s="109">
        <v>-1</v>
      </c>
      <c r="B291" s="109" t="s">
        <v>98</v>
      </c>
      <c r="C291" s="109" t="s">
        <v>89</v>
      </c>
      <c r="D291" s="109" t="s">
        <v>70</v>
      </c>
      <c r="E291" s="109">
        <v>-442.57459999999998</v>
      </c>
      <c r="F291" s="109">
        <v>10.798299999999999</v>
      </c>
      <c r="G291" s="109">
        <v>0.68510000000000004</v>
      </c>
      <c r="H291" s="109">
        <v>0.1067</v>
      </c>
      <c r="I291" s="109">
        <v>0.39950000000000002</v>
      </c>
      <c r="J291" s="109">
        <v>-38.5002</v>
      </c>
      <c r="K291" s="1">
        <f t="shared" si="5"/>
        <v>289</v>
      </c>
    </row>
    <row r="292" spans="1:11" hidden="1" x14ac:dyDescent="0.25">
      <c r="A292" s="109">
        <v>-1</v>
      </c>
      <c r="B292" s="109" t="s">
        <v>98</v>
      </c>
      <c r="C292" s="109" t="s">
        <v>90</v>
      </c>
      <c r="D292" s="109" t="s">
        <v>69</v>
      </c>
      <c r="E292" s="109">
        <v>-509.13889999999998</v>
      </c>
      <c r="F292" s="109">
        <v>0.54290000000000005</v>
      </c>
      <c r="G292" s="109">
        <v>-0.39050000000000001</v>
      </c>
      <c r="H292" s="109">
        <v>-0.1331</v>
      </c>
      <c r="I292" s="109">
        <v>-1.6827000000000001</v>
      </c>
      <c r="J292" s="109">
        <v>-148.45519999999999</v>
      </c>
      <c r="K292" s="1">
        <f t="shared" si="5"/>
        <v>290</v>
      </c>
    </row>
    <row r="293" spans="1:11" hidden="1" x14ac:dyDescent="0.25">
      <c r="A293" s="109">
        <v>-1</v>
      </c>
      <c r="B293" s="109" t="s">
        <v>98</v>
      </c>
      <c r="C293" s="109" t="s">
        <v>90</v>
      </c>
      <c r="D293" s="109" t="s">
        <v>70</v>
      </c>
      <c r="E293" s="109">
        <v>-519.0951</v>
      </c>
      <c r="F293" s="109">
        <v>0.54290000000000005</v>
      </c>
      <c r="G293" s="109">
        <v>-0.39050000000000001</v>
      </c>
      <c r="H293" s="109">
        <v>-0.1331</v>
      </c>
      <c r="I293" s="109">
        <v>-0.15409999999999999</v>
      </c>
      <c r="J293" s="109">
        <v>-123.5745</v>
      </c>
      <c r="K293" s="1">
        <f t="shared" si="5"/>
        <v>291</v>
      </c>
    </row>
    <row r="294" spans="1:11" hidden="1" x14ac:dyDescent="0.25">
      <c r="A294" s="109">
        <v>-1</v>
      </c>
      <c r="B294" s="109" t="s">
        <v>98</v>
      </c>
      <c r="C294" s="109" t="s">
        <v>91</v>
      </c>
      <c r="D294" s="109" t="s">
        <v>69</v>
      </c>
      <c r="E294" s="109">
        <v>-432.61840000000001</v>
      </c>
      <c r="F294" s="109">
        <v>10.798299999999999</v>
      </c>
      <c r="G294" s="109">
        <v>0.68510000000000004</v>
      </c>
      <c r="H294" s="109">
        <v>0.1067</v>
      </c>
      <c r="I294" s="109">
        <v>1.1918</v>
      </c>
      <c r="J294" s="109">
        <v>-41.9726</v>
      </c>
      <c r="K294" s="1">
        <f t="shared" si="5"/>
        <v>292</v>
      </c>
    </row>
    <row r="295" spans="1:11" hidden="1" x14ac:dyDescent="0.25">
      <c r="A295" s="109">
        <v>-1</v>
      </c>
      <c r="B295" s="109" t="s">
        <v>98</v>
      </c>
      <c r="C295" s="109" t="s">
        <v>91</v>
      </c>
      <c r="D295" s="109" t="s">
        <v>70</v>
      </c>
      <c r="E295" s="109">
        <v>-442.57459999999998</v>
      </c>
      <c r="F295" s="109">
        <v>10.798299999999999</v>
      </c>
      <c r="G295" s="109">
        <v>0.68510000000000004</v>
      </c>
      <c r="H295" s="109">
        <v>0.1067</v>
      </c>
      <c r="I295" s="109">
        <v>0.39950000000000002</v>
      </c>
      <c r="J295" s="109">
        <v>-38.5002</v>
      </c>
      <c r="K295" s="1">
        <f t="shared" si="5"/>
        <v>293</v>
      </c>
    </row>
    <row r="296" spans="1:11" hidden="1" x14ac:dyDescent="0.25">
      <c r="A296" s="109">
        <v>-1</v>
      </c>
      <c r="B296" s="109" t="s">
        <v>98</v>
      </c>
      <c r="C296" s="109" t="s">
        <v>92</v>
      </c>
      <c r="D296" s="109" t="s">
        <v>69</v>
      </c>
      <c r="E296" s="109">
        <v>-509.13889999999998</v>
      </c>
      <c r="F296" s="109">
        <v>0.54290000000000005</v>
      </c>
      <c r="G296" s="109">
        <v>-0.39050000000000001</v>
      </c>
      <c r="H296" s="109">
        <v>-0.1331</v>
      </c>
      <c r="I296" s="109">
        <v>-1.6827000000000001</v>
      </c>
      <c r="J296" s="109">
        <v>-148.45519999999999</v>
      </c>
      <c r="K296" s="1">
        <f t="shared" si="5"/>
        <v>294</v>
      </c>
    </row>
    <row r="297" spans="1:11" hidden="1" x14ac:dyDescent="0.25">
      <c r="A297" s="109">
        <v>-1</v>
      </c>
      <c r="B297" s="109" t="s">
        <v>98</v>
      </c>
      <c r="C297" s="109" t="s">
        <v>92</v>
      </c>
      <c r="D297" s="109" t="s">
        <v>70</v>
      </c>
      <c r="E297" s="109">
        <v>-519.0951</v>
      </c>
      <c r="F297" s="109">
        <v>0.54290000000000005</v>
      </c>
      <c r="G297" s="109">
        <v>-0.39050000000000001</v>
      </c>
      <c r="H297" s="109">
        <v>-0.1331</v>
      </c>
      <c r="I297" s="109">
        <v>-0.15409999999999999</v>
      </c>
      <c r="J297" s="109">
        <v>-123.5745</v>
      </c>
      <c r="K297" s="1">
        <f t="shared" si="5"/>
        <v>295</v>
      </c>
    </row>
    <row r="298" spans="1:11" hidden="1" x14ac:dyDescent="0.25">
      <c r="A298" s="109">
        <v>-1</v>
      </c>
      <c r="B298" s="109" t="s">
        <v>98</v>
      </c>
      <c r="C298" s="109" t="s">
        <v>93</v>
      </c>
      <c r="D298" s="109" t="s">
        <v>69</v>
      </c>
      <c r="E298" s="109">
        <v>-12.1023</v>
      </c>
      <c r="F298" s="109">
        <v>37.036299999999997</v>
      </c>
      <c r="G298" s="109">
        <v>0.68510000000000004</v>
      </c>
      <c r="H298" s="109">
        <v>0.1237</v>
      </c>
      <c r="I298" s="109">
        <v>1.2655000000000001</v>
      </c>
      <c r="J298" s="109">
        <v>414.34269999999998</v>
      </c>
      <c r="K298" s="1">
        <f t="shared" si="5"/>
        <v>296</v>
      </c>
    </row>
    <row r="299" spans="1:11" hidden="1" x14ac:dyDescent="0.25">
      <c r="A299" s="109">
        <v>-1</v>
      </c>
      <c r="B299" s="109" t="s">
        <v>98</v>
      </c>
      <c r="C299" s="109" t="s">
        <v>93</v>
      </c>
      <c r="D299" s="109" t="s">
        <v>70</v>
      </c>
      <c r="E299" s="109">
        <v>-19.569500000000001</v>
      </c>
      <c r="F299" s="109">
        <v>37.036299999999997</v>
      </c>
      <c r="G299" s="109">
        <v>0.68510000000000004</v>
      </c>
      <c r="H299" s="109">
        <v>0.1237</v>
      </c>
      <c r="I299" s="109">
        <v>0.39950000000000002</v>
      </c>
      <c r="J299" s="109">
        <v>357.5324</v>
      </c>
      <c r="K299" s="1">
        <f t="shared" si="5"/>
        <v>297</v>
      </c>
    </row>
    <row r="300" spans="1:11" hidden="1" x14ac:dyDescent="0.25">
      <c r="A300" s="109">
        <v>-1</v>
      </c>
      <c r="B300" s="109" t="s">
        <v>98</v>
      </c>
      <c r="C300" s="109" t="s">
        <v>94</v>
      </c>
      <c r="D300" s="109" t="s">
        <v>69</v>
      </c>
      <c r="E300" s="109">
        <v>-746.19709999999998</v>
      </c>
      <c r="F300" s="109">
        <v>-27.477900000000002</v>
      </c>
      <c r="G300" s="109">
        <v>-0.43340000000000001</v>
      </c>
      <c r="H300" s="109">
        <v>-0.1331</v>
      </c>
      <c r="I300" s="109">
        <v>-1.6827000000000001</v>
      </c>
      <c r="J300" s="109">
        <v>-570.89670000000001</v>
      </c>
      <c r="K300" s="1">
        <f t="shared" si="5"/>
        <v>298</v>
      </c>
    </row>
    <row r="301" spans="1:11" hidden="1" x14ac:dyDescent="0.25">
      <c r="A301" s="109">
        <v>-1</v>
      </c>
      <c r="B301" s="109" t="s">
        <v>98</v>
      </c>
      <c r="C301" s="109" t="s">
        <v>94</v>
      </c>
      <c r="D301" s="109" t="s">
        <v>70</v>
      </c>
      <c r="E301" s="109">
        <v>-756.15329999999994</v>
      </c>
      <c r="F301" s="109">
        <v>-27.477900000000002</v>
      </c>
      <c r="G301" s="109">
        <v>-0.43340000000000001</v>
      </c>
      <c r="H301" s="109">
        <v>-0.1331</v>
      </c>
      <c r="I301" s="109">
        <v>-0.18759999999999999</v>
      </c>
      <c r="J301" s="109">
        <v>-490.19029999999998</v>
      </c>
      <c r="K301" s="1">
        <f t="shared" si="5"/>
        <v>299</v>
      </c>
    </row>
    <row r="302" spans="1:11" hidden="1" x14ac:dyDescent="0.25">
      <c r="A302" s="109">
        <v>-1</v>
      </c>
      <c r="B302" s="109" t="s">
        <v>99</v>
      </c>
      <c r="C302" s="109" t="s">
        <v>68</v>
      </c>
      <c r="D302" s="109" t="s">
        <v>69</v>
      </c>
      <c r="E302" s="109">
        <v>-43.812399999999997</v>
      </c>
      <c r="F302" s="109">
        <v>0.34449999999999997</v>
      </c>
      <c r="G302" s="109">
        <v>7.3700000000000002E-2</v>
      </c>
      <c r="H302" s="109">
        <v>2.86E-2</v>
      </c>
      <c r="I302" s="109">
        <v>-0.12790000000000001</v>
      </c>
      <c r="J302" s="109">
        <v>-2.6145</v>
      </c>
      <c r="K302" s="1">
        <f t="shared" si="5"/>
        <v>300</v>
      </c>
    </row>
    <row r="303" spans="1:11" x14ac:dyDescent="0.25">
      <c r="A303" s="109">
        <v>-1</v>
      </c>
      <c r="B303" s="109" t="s">
        <v>99</v>
      </c>
      <c r="C303" s="109" t="s">
        <v>68</v>
      </c>
      <c r="D303" s="109" t="s">
        <v>70</v>
      </c>
      <c r="E303" s="109">
        <v>-46.812399999999997</v>
      </c>
      <c r="F303" s="109">
        <v>0.34449999999999997</v>
      </c>
      <c r="G303" s="109">
        <v>7.3700000000000002E-2</v>
      </c>
      <c r="H303" s="109">
        <v>2.86E-2</v>
      </c>
      <c r="I303" s="109">
        <v>5.6300000000000003E-2</v>
      </c>
      <c r="J303" s="109">
        <v>-1.7533000000000001</v>
      </c>
      <c r="K303" s="1">
        <f t="shared" si="5"/>
        <v>301</v>
      </c>
    </row>
    <row r="304" spans="1:11" hidden="1" x14ac:dyDescent="0.25">
      <c r="A304" s="109">
        <v>-1</v>
      </c>
      <c r="B304" s="109" t="s">
        <v>99</v>
      </c>
      <c r="C304" s="109" t="s">
        <v>71</v>
      </c>
      <c r="D304" s="109" t="s">
        <v>69</v>
      </c>
      <c r="E304" s="109">
        <v>-40.023800000000001</v>
      </c>
      <c r="F304" s="109">
        <v>-1.9420999999999999</v>
      </c>
      <c r="G304" s="109">
        <v>7.3200000000000001E-2</v>
      </c>
      <c r="H304" s="109">
        <v>2.64E-2</v>
      </c>
      <c r="I304" s="109">
        <v>-0.1236</v>
      </c>
      <c r="J304" s="109">
        <v>2.9723000000000002</v>
      </c>
      <c r="K304" s="1">
        <f t="shared" si="5"/>
        <v>302</v>
      </c>
    </row>
    <row r="305" spans="1:11" x14ac:dyDescent="0.25">
      <c r="A305" s="109">
        <v>-1</v>
      </c>
      <c r="B305" s="109" t="s">
        <v>99</v>
      </c>
      <c r="C305" s="109" t="s">
        <v>71</v>
      </c>
      <c r="D305" s="109" t="s">
        <v>70</v>
      </c>
      <c r="E305" s="109">
        <v>-40.023800000000001</v>
      </c>
      <c r="F305" s="109">
        <v>-1.9420999999999999</v>
      </c>
      <c r="G305" s="109">
        <v>7.3200000000000001E-2</v>
      </c>
      <c r="H305" s="109">
        <v>2.64E-2</v>
      </c>
      <c r="I305" s="109">
        <v>5.9499999999999997E-2</v>
      </c>
      <c r="J305" s="109">
        <v>-1.8828</v>
      </c>
      <c r="K305" s="1">
        <f t="shared" si="5"/>
        <v>303</v>
      </c>
    </row>
    <row r="306" spans="1:11" hidden="1" x14ac:dyDescent="0.25">
      <c r="A306" s="109">
        <v>-1</v>
      </c>
      <c r="B306" s="109" t="s">
        <v>99</v>
      </c>
      <c r="C306" s="109" t="s">
        <v>72</v>
      </c>
      <c r="D306" s="109" t="s">
        <v>69</v>
      </c>
      <c r="E306" s="109">
        <v>0.76559999999999995</v>
      </c>
      <c r="F306" s="109">
        <v>9.8483000000000001</v>
      </c>
      <c r="G306" s="109">
        <v>3.5499999999999997E-2</v>
      </c>
      <c r="H306" s="109">
        <v>4.8999999999999998E-3</v>
      </c>
      <c r="I306" s="109">
        <v>5.1400000000000001E-2</v>
      </c>
      <c r="J306" s="109">
        <v>28.536300000000001</v>
      </c>
      <c r="K306" s="1">
        <f t="shared" si="5"/>
        <v>304</v>
      </c>
    </row>
    <row r="307" spans="1:11" x14ac:dyDescent="0.25">
      <c r="A307" s="109">
        <v>-1</v>
      </c>
      <c r="B307" s="109" t="s">
        <v>99</v>
      </c>
      <c r="C307" s="109" t="s">
        <v>72</v>
      </c>
      <c r="D307" s="109" t="s">
        <v>70</v>
      </c>
      <c r="E307" s="109">
        <v>0.76559999999999995</v>
      </c>
      <c r="F307" s="109">
        <v>9.8483000000000001</v>
      </c>
      <c r="G307" s="109">
        <v>3.5499999999999997E-2</v>
      </c>
      <c r="H307" s="109">
        <v>4.8999999999999998E-3</v>
      </c>
      <c r="I307" s="109">
        <v>4.19E-2</v>
      </c>
      <c r="J307" s="109">
        <v>5.2622</v>
      </c>
      <c r="K307" s="1">
        <f t="shared" si="5"/>
        <v>305</v>
      </c>
    </row>
    <row r="308" spans="1:11" hidden="1" x14ac:dyDescent="0.25">
      <c r="A308" s="109">
        <v>-1</v>
      </c>
      <c r="B308" s="109" t="s">
        <v>99</v>
      </c>
      <c r="C308" s="109" t="s">
        <v>73</v>
      </c>
      <c r="D308" s="109" t="s">
        <v>69</v>
      </c>
      <c r="E308" s="109">
        <v>0.14449999999999999</v>
      </c>
      <c r="F308" s="109">
        <v>2.4823</v>
      </c>
      <c r="G308" s="109">
        <v>0.13289999999999999</v>
      </c>
      <c r="H308" s="109">
        <v>2.1000000000000001E-2</v>
      </c>
      <c r="I308" s="109">
        <v>0.1129</v>
      </c>
      <c r="J308" s="109">
        <v>5.1124000000000001</v>
      </c>
      <c r="K308" s="1">
        <f t="shared" si="5"/>
        <v>306</v>
      </c>
    </row>
    <row r="309" spans="1:11" x14ac:dyDescent="0.25">
      <c r="A309" s="109">
        <v>-1</v>
      </c>
      <c r="B309" s="109" t="s">
        <v>99</v>
      </c>
      <c r="C309" s="109" t="s">
        <v>73</v>
      </c>
      <c r="D309" s="109" t="s">
        <v>70</v>
      </c>
      <c r="E309" s="109">
        <v>0.14449999999999999</v>
      </c>
      <c r="F309" s="109">
        <v>2.4823</v>
      </c>
      <c r="G309" s="109">
        <v>0.13289999999999999</v>
      </c>
      <c r="H309" s="109">
        <v>2.1000000000000001E-2</v>
      </c>
      <c r="I309" s="109">
        <v>0.2205</v>
      </c>
      <c r="J309" s="109">
        <v>1.4903999999999999</v>
      </c>
      <c r="K309" s="1">
        <f t="shared" si="5"/>
        <v>307</v>
      </c>
    </row>
    <row r="310" spans="1:11" hidden="1" x14ac:dyDescent="0.25">
      <c r="A310" s="109">
        <v>-1</v>
      </c>
      <c r="B310" s="109" t="s">
        <v>99</v>
      </c>
      <c r="C310" s="109" t="s">
        <v>74</v>
      </c>
      <c r="D310" s="109" t="s">
        <v>69</v>
      </c>
      <c r="E310" s="109">
        <v>-83.836100000000002</v>
      </c>
      <c r="F310" s="109">
        <v>-1.5975999999999999</v>
      </c>
      <c r="G310" s="109">
        <v>0.1469</v>
      </c>
      <c r="H310" s="109">
        <v>5.5E-2</v>
      </c>
      <c r="I310" s="109">
        <v>-0.2515</v>
      </c>
      <c r="J310" s="109">
        <v>0.35780000000000001</v>
      </c>
      <c r="K310" s="1">
        <f t="shared" si="5"/>
        <v>308</v>
      </c>
    </row>
    <row r="311" spans="1:11" hidden="1" x14ac:dyDescent="0.25">
      <c r="A311" s="109">
        <v>-1</v>
      </c>
      <c r="B311" s="109" t="s">
        <v>99</v>
      </c>
      <c r="C311" s="109" t="s">
        <v>74</v>
      </c>
      <c r="D311" s="109" t="s">
        <v>70</v>
      </c>
      <c r="E311" s="109">
        <v>-86.836100000000002</v>
      </c>
      <c r="F311" s="109">
        <v>-1.5975999999999999</v>
      </c>
      <c r="G311" s="109">
        <v>0.1469</v>
      </c>
      <c r="H311" s="109">
        <v>5.5E-2</v>
      </c>
      <c r="I311" s="109">
        <v>0.1158</v>
      </c>
      <c r="J311" s="109">
        <v>-3.6360999999999999</v>
      </c>
      <c r="K311" s="1">
        <f t="shared" si="5"/>
        <v>309</v>
      </c>
    </row>
    <row r="312" spans="1:11" hidden="1" x14ac:dyDescent="0.25">
      <c r="A312" s="109">
        <v>-1</v>
      </c>
      <c r="B312" s="109" t="s">
        <v>99</v>
      </c>
      <c r="C312" s="109" t="s">
        <v>75</v>
      </c>
      <c r="D312" s="109" t="s">
        <v>69</v>
      </c>
      <c r="E312" s="109">
        <v>-61.337299999999999</v>
      </c>
      <c r="F312" s="109">
        <v>0.48230000000000001</v>
      </c>
      <c r="G312" s="109">
        <v>0.1032</v>
      </c>
      <c r="H312" s="109">
        <v>0.04</v>
      </c>
      <c r="I312" s="109">
        <v>-0.17910000000000001</v>
      </c>
      <c r="J312" s="109">
        <v>-3.6602999999999999</v>
      </c>
      <c r="K312" s="1">
        <f t="shared" si="5"/>
        <v>310</v>
      </c>
    </row>
    <row r="313" spans="1:11" hidden="1" x14ac:dyDescent="0.25">
      <c r="A313" s="109">
        <v>-1</v>
      </c>
      <c r="B313" s="109" t="s">
        <v>99</v>
      </c>
      <c r="C313" s="109" t="s">
        <v>75</v>
      </c>
      <c r="D313" s="109" t="s">
        <v>70</v>
      </c>
      <c r="E313" s="109">
        <v>-65.537300000000002</v>
      </c>
      <c r="F313" s="109">
        <v>0.48230000000000001</v>
      </c>
      <c r="G313" s="109">
        <v>0.1032</v>
      </c>
      <c r="H313" s="109">
        <v>0.04</v>
      </c>
      <c r="I313" s="109">
        <v>7.8799999999999995E-2</v>
      </c>
      <c r="J313" s="109">
        <v>-2.4546000000000001</v>
      </c>
      <c r="K313" s="1">
        <f t="shared" si="5"/>
        <v>311</v>
      </c>
    </row>
    <row r="314" spans="1:11" hidden="1" x14ac:dyDescent="0.25">
      <c r="A314" s="109">
        <v>-1</v>
      </c>
      <c r="B314" s="109" t="s">
        <v>99</v>
      </c>
      <c r="C314" s="109" t="s">
        <v>76</v>
      </c>
      <c r="D314" s="109" t="s">
        <v>69</v>
      </c>
      <c r="E314" s="109">
        <v>-116.6129</v>
      </c>
      <c r="F314" s="109">
        <v>-2.6939000000000002</v>
      </c>
      <c r="G314" s="109">
        <v>0.2056</v>
      </c>
      <c r="H314" s="109">
        <v>7.6600000000000001E-2</v>
      </c>
      <c r="I314" s="109">
        <v>-0.3513</v>
      </c>
      <c r="J314" s="109">
        <v>1.6183000000000001</v>
      </c>
      <c r="K314" s="1">
        <f t="shared" si="5"/>
        <v>312</v>
      </c>
    </row>
    <row r="315" spans="1:11" hidden="1" x14ac:dyDescent="0.25">
      <c r="A315" s="109">
        <v>-1</v>
      </c>
      <c r="B315" s="109" t="s">
        <v>99</v>
      </c>
      <c r="C315" s="109" t="s">
        <v>76</v>
      </c>
      <c r="D315" s="109" t="s">
        <v>70</v>
      </c>
      <c r="E315" s="109">
        <v>-120.2129</v>
      </c>
      <c r="F315" s="109">
        <v>-2.6939000000000002</v>
      </c>
      <c r="G315" s="109">
        <v>0.2056</v>
      </c>
      <c r="H315" s="109">
        <v>7.6600000000000001E-2</v>
      </c>
      <c r="I315" s="109">
        <v>0.1628</v>
      </c>
      <c r="J315" s="109">
        <v>-5.1165000000000003</v>
      </c>
      <c r="K315" s="1">
        <f t="shared" si="5"/>
        <v>313</v>
      </c>
    </row>
    <row r="316" spans="1:11" hidden="1" x14ac:dyDescent="0.25">
      <c r="A316" s="109">
        <v>-1</v>
      </c>
      <c r="B316" s="109" t="s">
        <v>99</v>
      </c>
      <c r="C316" s="109" t="s">
        <v>77</v>
      </c>
      <c r="D316" s="109" t="s">
        <v>69</v>
      </c>
      <c r="E316" s="109">
        <v>-38.359299999999998</v>
      </c>
      <c r="F316" s="109">
        <v>14.0976</v>
      </c>
      <c r="G316" s="109">
        <v>0.11600000000000001</v>
      </c>
      <c r="H316" s="109">
        <v>3.2500000000000001E-2</v>
      </c>
      <c r="I316" s="109">
        <v>-4.3099999999999999E-2</v>
      </c>
      <c r="J316" s="109">
        <v>37.597799999999999</v>
      </c>
      <c r="K316" s="1">
        <f t="shared" si="5"/>
        <v>314</v>
      </c>
    </row>
    <row r="317" spans="1:11" hidden="1" x14ac:dyDescent="0.25">
      <c r="A317" s="109">
        <v>-1</v>
      </c>
      <c r="B317" s="109" t="s">
        <v>99</v>
      </c>
      <c r="C317" s="109" t="s">
        <v>77</v>
      </c>
      <c r="D317" s="109" t="s">
        <v>70</v>
      </c>
      <c r="E317" s="109">
        <v>-41.0593</v>
      </c>
      <c r="F317" s="109">
        <v>14.0976</v>
      </c>
      <c r="G317" s="109">
        <v>0.11600000000000001</v>
      </c>
      <c r="H317" s="109">
        <v>3.2500000000000001E-2</v>
      </c>
      <c r="I317" s="109">
        <v>0.1094</v>
      </c>
      <c r="J317" s="109">
        <v>5.7892000000000001</v>
      </c>
      <c r="K317" s="1">
        <f t="shared" si="5"/>
        <v>315</v>
      </c>
    </row>
    <row r="318" spans="1:11" hidden="1" x14ac:dyDescent="0.25">
      <c r="A318" s="109">
        <v>-1</v>
      </c>
      <c r="B318" s="109" t="s">
        <v>99</v>
      </c>
      <c r="C318" s="109" t="s">
        <v>78</v>
      </c>
      <c r="D318" s="109" t="s">
        <v>69</v>
      </c>
      <c r="E318" s="109">
        <v>-40.502899999999997</v>
      </c>
      <c r="F318" s="109">
        <v>-13.477499999999999</v>
      </c>
      <c r="G318" s="109">
        <v>1.66E-2</v>
      </c>
      <c r="H318" s="109">
        <v>1.89E-2</v>
      </c>
      <c r="I318" s="109">
        <v>-0.18709999999999999</v>
      </c>
      <c r="J318" s="109">
        <v>-42.303899999999999</v>
      </c>
      <c r="K318" s="1">
        <f t="shared" si="5"/>
        <v>316</v>
      </c>
    </row>
    <row r="319" spans="1:11" hidden="1" x14ac:dyDescent="0.25">
      <c r="A319" s="109">
        <v>-1</v>
      </c>
      <c r="B319" s="109" t="s">
        <v>99</v>
      </c>
      <c r="C319" s="109" t="s">
        <v>78</v>
      </c>
      <c r="D319" s="109" t="s">
        <v>70</v>
      </c>
      <c r="E319" s="109">
        <v>-43.2029</v>
      </c>
      <c r="F319" s="109">
        <v>-13.477499999999999</v>
      </c>
      <c r="G319" s="109">
        <v>1.66E-2</v>
      </c>
      <c r="H319" s="109">
        <v>1.89E-2</v>
      </c>
      <c r="I319" s="109">
        <v>-8.0000000000000002E-3</v>
      </c>
      <c r="J319" s="109">
        <v>-8.9451000000000001</v>
      </c>
      <c r="K319" s="1">
        <f t="shared" si="5"/>
        <v>317</v>
      </c>
    </row>
    <row r="320" spans="1:11" hidden="1" x14ac:dyDescent="0.25">
      <c r="A320" s="109">
        <v>-1</v>
      </c>
      <c r="B320" s="109" t="s">
        <v>99</v>
      </c>
      <c r="C320" s="109" t="s">
        <v>79</v>
      </c>
      <c r="D320" s="109" t="s">
        <v>69</v>
      </c>
      <c r="E320" s="109">
        <v>-38.359299999999998</v>
      </c>
      <c r="F320" s="109">
        <v>14.0976</v>
      </c>
      <c r="G320" s="109">
        <v>0.11600000000000001</v>
      </c>
      <c r="H320" s="109">
        <v>3.2500000000000001E-2</v>
      </c>
      <c r="I320" s="109">
        <v>-4.3099999999999999E-2</v>
      </c>
      <c r="J320" s="109">
        <v>37.597799999999999</v>
      </c>
      <c r="K320" s="1">
        <f t="shared" si="5"/>
        <v>318</v>
      </c>
    </row>
    <row r="321" spans="1:11" hidden="1" x14ac:dyDescent="0.25">
      <c r="A321" s="109">
        <v>-1</v>
      </c>
      <c r="B321" s="109" t="s">
        <v>99</v>
      </c>
      <c r="C321" s="109" t="s">
        <v>79</v>
      </c>
      <c r="D321" s="109" t="s">
        <v>70</v>
      </c>
      <c r="E321" s="109">
        <v>-41.0593</v>
      </c>
      <c r="F321" s="109">
        <v>14.0976</v>
      </c>
      <c r="G321" s="109">
        <v>0.11600000000000001</v>
      </c>
      <c r="H321" s="109">
        <v>3.2500000000000001E-2</v>
      </c>
      <c r="I321" s="109">
        <v>0.1094</v>
      </c>
      <c r="J321" s="109">
        <v>5.7892000000000001</v>
      </c>
      <c r="K321" s="1">
        <f t="shared" si="5"/>
        <v>319</v>
      </c>
    </row>
    <row r="322" spans="1:11" hidden="1" x14ac:dyDescent="0.25">
      <c r="A322" s="109">
        <v>-1</v>
      </c>
      <c r="B322" s="109" t="s">
        <v>99</v>
      </c>
      <c r="C322" s="109" t="s">
        <v>80</v>
      </c>
      <c r="D322" s="109" t="s">
        <v>69</v>
      </c>
      <c r="E322" s="109">
        <v>-40.502899999999997</v>
      </c>
      <c r="F322" s="109">
        <v>-13.477499999999999</v>
      </c>
      <c r="G322" s="109">
        <v>1.66E-2</v>
      </c>
      <c r="H322" s="109">
        <v>1.89E-2</v>
      </c>
      <c r="I322" s="109">
        <v>-0.18709999999999999</v>
      </c>
      <c r="J322" s="109">
        <v>-42.303899999999999</v>
      </c>
      <c r="K322" s="1">
        <f t="shared" si="5"/>
        <v>320</v>
      </c>
    </row>
    <row r="323" spans="1:11" hidden="1" x14ac:dyDescent="0.25">
      <c r="A323" s="109">
        <v>-1</v>
      </c>
      <c r="B323" s="109" t="s">
        <v>99</v>
      </c>
      <c r="C323" s="109" t="s">
        <v>80</v>
      </c>
      <c r="D323" s="109" t="s">
        <v>70</v>
      </c>
      <c r="E323" s="109">
        <v>-43.2029</v>
      </c>
      <c r="F323" s="109">
        <v>-13.477499999999999</v>
      </c>
      <c r="G323" s="109">
        <v>1.66E-2</v>
      </c>
      <c r="H323" s="109">
        <v>1.89E-2</v>
      </c>
      <c r="I323" s="109">
        <v>-8.0000000000000002E-3</v>
      </c>
      <c r="J323" s="109">
        <v>-8.9451000000000001</v>
      </c>
      <c r="K323" s="1">
        <f t="shared" si="5"/>
        <v>321</v>
      </c>
    </row>
    <row r="324" spans="1:11" hidden="1" x14ac:dyDescent="0.25">
      <c r="A324" s="109">
        <v>-1</v>
      </c>
      <c r="B324" s="109" t="s">
        <v>99</v>
      </c>
      <c r="C324" s="109" t="s">
        <v>81</v>
      </c>
      <c r="D324" s="109" t="s">
        <v>69</v>
      </c>
      <c r="E324" s="109">
        <v>-39.2288</v>
      </c>
      <c r="F324" s="109">
        <v>3.7852000000000001</v>
      </c>
      <c r="G324" s="109">
        <v>0.25230000000000002</v>
      </c>
      <c r="H324" s="109">
        <v>5.5100000000000003E-2</v>
      </c>
      <c r="I324" s="109">
        <v>4.2900000000000001E-2</v>
      </c>
      <c r="J324" s="109">
        <v>4.8042999999999996</v>
      </c>
      <c r="K324" s="1">
        <f t="shared" si="5"/>
        <v>322</v>
      </c>
    </row>
    <row r="325" spans="1:11" hidden="1" x14ac:dyDescent="0.25">
      <c r="A325" s="109">
        <v>-1</v>
      </c>
      <c r="B325" s="109" t="s">
        <v>99</v>
      </c>
      <c r="C325" s="109" t="s">
        <v>81</v>
      </c>
      <c r="D325" s="109" t="s">
        <v>70</v>
      </c>
      <c r="E325" s="109">
        <v>-41.928800000000003</v>
      </c>
      <c r="F325" s="109">
        <v>3.7852000000000001</v>
      </c>
      <c r="G325" s="109">
        <v>0.25230000000000002</v>
      </c>
      <c r="H325" s="109">
        <v>5.5100000000000003E-2</v>
      </c>
      <c r="I325" s="109">
        <v>0.3594</v>
      </c>
      <c r="J325" s="109">
        <v>0.50870000000000004</v>
      </c>
      <c r="K325" s="1">
        <f t="shared" si="5"/>
        <v>323</v>
      </c>
    </row>
    <row r="326" spans="1:11" hidden="1" x14ac:dyDescent="0.25">
      <c r="A326" s="109">
        <v>-1</v>
      </c>
      <c r="B326" s="109" t="s">
        <v>99</v>
      </c>
      <c r="C326" s="109" t="s">
        <v>82</v>
      </c>
      <c r="D326" s="109" t="s">
        <v>69</v>
      </c>
      <c r="E326" s="109">
        <v>-39.633499999999998</v>
      </c>
      <c r="F326" s="109">
        <v>-3.1650999999999998</v>
      </c>
      <c r="G326" s="109">
        <v>-0.1197</v>
      </c>
      <c r="H326" s="109">
        <v>-3.5999999999999999E-3</v>
      </c>
      <c r="I326" s="109">
        <v>-0.27310000000000001</v>
      </c>
      <c r="J326" s="109">
        <v>-9.5103000000000009</v>
      </c>
      <c r="K326" s="1">
        <f t="shared" ref="K326:K389" si="6">K325+1</f>
        <v>324</v>
      </c>
    </row>
    <row r="327" spans="1:11" hidden="1" x14ac:dyDescent="0.25">
      <c r="A327" s="109">
        <v>-1</v>
      </c>
      <c r="B327" s="109" t="s">
        <v>99</v>
      </c>
      <c r="C327" s="109" t="s">
        <v>82</v>
      </c>
      <c r="D327" s="109" t="s">
        <v>70</v>
      </c>
      <c r="E327" s="109">
        <v>-42.333500000000001</v>
      </c>
      <c r="F327" s="109">
        <v>-3.1650999999999998</v>
      </c>
      <c r="G327" s="109">
        <v>-0.1197</v>
      </c>
      <c r="H327" s="109">
        <v>-3.5999999999999999E-3</v>
      </c>
      <c r="I327" s="109">
        <v>-0.2581</v>
      </c>
      <c r="J327" s="109">
        <v>-3.6646000000000001</v>
      </c>
      <c r="K327" s="1">
        <f t="shared" si="6"/>
        <v>325</v>
      </c>
    </row>
    <row r="328" spans="1:11" hidden="1" x14ac:dyDescent="0.25">
      <c r="A328" s="109">
        <v>-1</v>
      </c>
      <c r="B328" s="109" t="s">
        <v>99</v>
      </c>
      <c r="C328" s="109" t="s">
        <v>83</v>
      </c>
      <c r="D328" s="109" t="s">
        <v>69</v>
      </c>
      <c r="E328" s="109">
        <v>-39.2288</v>
      </c>
      <c r="F328" s="109">
        <v>3.7852000000000001</v>
      </c>
      <c r="G328" s="109">
        <v>0.25230000000000002</v>
      </c>
      <c r="H328" s="109">
        <v>5.5100000000000003E-2</v>
      </c>
      <c r="I328" s="109">
        <v>4.2900000000000001E-2</v>
      </c>
      <c r="J328" s="109">
        <v>4.8042999999999996</v>
      </c>
      <c r="K328" s="1">
        <f t="shared" si="6"/>
        <v>326</v>
      </c>
    </row>
    <row r="329" spans="1:11" hidden="1" x14ac:dyDescent="0.25">
      <c r="A329" s="109">
        <v>-1</v>
      </c>
      <c r="B329" s="109" t="s">
        <v>99</v>
      </c>
      <c r="C329" s="109" t="s">
        <v>83</v>
      </c>
      <c r="D329" s="109" t="s">
        <v>70</v>
      </c>
      <c r="E329" s="109">
        <v>-41.928800000000003</v>
      </c>
      <c r="F329" s="109">
        <v>3.7852000000000001</v>
      </c>
      <c r="G329" s="109">
        <v>0.25230000000000002</v>
      </c>
      <c r="H329" s="109">
        <v>5.5100000000000003E-2</v>
      </c>
      <c r="I329" s="109">
        <v>0.3594</v>
      </c>
      <c r="J329" s="109">
        <v>0.50870000000000004</v>
      </c>
      <c r="K329" s="1">
        <f t="shared" si="6"/>
        <v>327</v>
      </c>
    </row>
    <row r="330" spans="1:11" hidden="1" x14ac:dyDescent="0.25">
      <c r="A330" s="109">
        <v>-1</v>
      </c>
      <c r="B330" s="109" t="s">
        <v>99</v>
      </c>
      <c r="C330" s="109" t="s">
        <v>84</v>
      </c>
      <c r="D330" s="109" t="s">
        <v>69</v>
      </c>
      <c r="E330" s="109">
        <v>-39.633499999999998</v>
      </c>
      <c r="F330" s="109">
        <v>-3.1650999999999998</v>
      </c>
      <c r="G330" s="109">
        <v>-0.1197</v>
      </c>
      <c r="H330" s="109">
        <v>-3.5999999999999999E-3</v>
      </c>
      <c r="I330" s="109">
        <v>-0.27310000000000001</v>
      </c>
      <c r="J330" s="109">
        <v>-9.5103000000000009</v>
      </c>
      <c r="K330" s="1">
        <f t="shared" si="6"/>
        <v>328</v>
      </c>
    </row>
    <row r="331" spans="1:11" hidden="1" x14ac:dyDescent="0.25">
      <c r="A331" s="109">
        <v>-1</v>
      </c>
      <c r="B331" s="109" t="s">
        <v>99</v>
      </c>
      <c r="C331" s="109" t="s">
        <v>84</v>
      </c>
      <c r="D331" s="109" t="s">
        <v>70</v>
      </c>
      <c r="E331" s="109">
        <v>-42.333500000000001</v>
      </c>
      <c r="F331" s="109">
        <v>-3.1650999999999998</v>
      </c>
      <c r="G331" s="109">
        <v>-0.1197</v>
      </c>
      <c r="H331" s="109">
        <v>-3.5999999999999999E-3</v>
      </c>
      <c r="I331" s="109">
        <v>-0.2581</v>
      </c>
      <c r="J331" s="109">
        <v>-3.6646000000000001</v>
      </c>
      <c r="K331" s="1">
        <f t="shared" si="6"/>
        <v>329</v>
      </c>
    </row>
    <row r="332" spans="1:11" hidden="1" x14ac:dyDescent="0.25">
      <c r="A332" s="109">
        <v>-1</v>
      </c>
      <c r="B332" s="109" t="s">
        <v>99</v>
      </c>
      <c r="C332" s="109" t="s">
        <v>85</v>
      </c>
      <c r="D332" s="109" t="s">
        <v>69</v>
      </c>
      <c r="E332" s="109">
        <v>-91.526799999999994</v>
      </c>
      <c r="F332" s="109">
        <v>12.258900000000001</v>
      </c>
      <c r="G332" s="109">
        <v>0.2114</v>
      </c>
      <c r="H332" s="109">
        <v>6.7500000000000004E-2</v>
      </c>
      <c r="I332" s="109">
        <v>-0.2051</v>
      </c>
      <c r="J332" s="109">
        <v>39.785800000000002</v>
      </c>
      <c r="K332" s="1">
        <f t="shared" si="6"/>
        <v>330</v>
      </c>
    </row>
    <row r="333" spans="1:11" hidden="1" x14ac:dyDescent="0.25">
      <c r="A333" s="109">
        <v>-1</v>
      </c>
      <c r="B333" s="109" t="s">
        <v>99</v>
      </c>
      <c r="C333" s="109" t="s">
        <v>85</v>
      </c>
      <c r="D333" s="109" t="s">
        <v>70</v>
      </c>
      <c r="E333" s="109">
        <v>-95.126800000000003</v>
      </c>
      <c r="F333" s="109">
        <v>12.258900000000001</v>
      </c>
      <c r="G333" s="109">
        <v>0.2114</v>
      </c>
      <c r="H333" s="109">
        <v>6.7500000000000004E-2</v>
      </c>
      <c r="I333" s="109">
        <v>0.18579999999999999</v>
      </c>
      <c r="J333" s="109">
        <v>3.3803999999999998</v>
      </c>
      <c r="K333" s="1">
        <f t="shared" si="6"/>
        <v>331</v>
      </c>
    </row>
    <row r="334" spans="1:11" hidden="1" x14ac:dyDescent="0.25">
      <c r="A334" s="109">
        <v>-1</v>
      </c>
      <c r="B334" s="109" t="s">
        <v>99</v>
      </c>
      <c r="C334" s="109" t="s">
        <v>86</v>
      </c>
      <c r="D334" s="109" t="s">
        <v>69</v>
      </c>
      <c r="E334" s="109">
        <v>-93.670400000000001</v>
      </c>
      <c r="F334" s="109">
        <v>-15.3163</v>
      </c>
      <c r="G334" s="109">
        <v>0.1119</v>
      </c>
      <c r="H334" s="109">
        <v>5.3900000000000003E-2</v>
      </c>
      <c r="I334" s="109">
        <v>-0.34910000000000002</v>
      </c>
      <c r="J334" s="109">
        <v>-40.115900000000003</v>
      </c>
      <c r="K334" s="1">
        <f t="shared" si="6"/>
        <v>332</v>
      </c>
    </row>
    <row r="335" spans="1:11" hidden="1" x14ac:dyDescent="0.25">
      <c r="A335" s="109">
        <v>-1</v>
      </c>
      <c r="B335" s="109" t="s">
        <v>99</v>
      </c>
      <c r="C335" s="109" t="s">
        <v>86</v>
      </c>
      <c r="D335" s="109" t="s">
        <v>70</v>
      </c>
      <c r="E335" s="109">
        <v>-97.270399999999995</v>
      </c>
      <c r="F335" s="109">
        <v>-15.3163</v>
      </c>
      <c r="G335" s="109">
        <v>0.1119</v>
      </c>
      <c r="H335" s="109">
        <v>5.3900000000000003E-2</v>
      </c>
      <c r="I335" s="109">
        <v>6.8400000000000002E-2</v>
      </c>
      <c r="J335" s="109">
        <v>-11.353899999999999</v>
      </c>
      <c r="K335" s="1">
        <f t="shared" si="6"/>
        <v>333</v>
      </c>
    </row>
    <row r="336" spans="1:11" hidden="1" x14ac:dyDescent="0.25">
      <c r="A336" s="109">
        <v>-1</v>
      </c>
      <c r="B336" s="109" t="s">
        <v>99</v>
      </c>
      <c r="C336" s="109" t="s">
        <v>87</v>
      </c>
      <c r="D336" s="109" t="s">
        <v>69</v>
      </c>
      <c r="E336" s="109">
        <v>-91.526799999999994</v>
      </c>
      <c r="F336" s="109">
        <v>12.258900000000001</v>
      </c>
      <c r="G336" s="109">
        <v>0.2114</v>
      </c>
      <c r="H336" s="109">
        <v>6.7500000000000004E-2</v>
      </c>
      <c r="I336" s="109">
        <v>-0.2051</v>
      </c>
      <c r="J336" s="109">
        <v>39.785800000000002</v>
      </c>
      <c r="K336" s="1">
        <f t="shared" si="6"/>
        <v>334</v>
      </c>
    </row>
    <row r="337" spans="1:11" hidden="1" x14ac:dyDescent="0.25">
      <c r="A337" s="109">
        <v>-1</v>
      </c>
      <c r="B337" s="109" t="s">
        <v>99</v>
      </c>
      <c r="C337" s="109" t="s">
        <v>87</v>
      </c>
      <c r="D337" s="109" t="s">
        <v>70</v>
      </c>
      <c r="E337" s="109">
        <v>-95.126800000000003</v>
      </c>
      <c r="F337" s="109">
        <v>12.258900000000001</v>
      </c>
      <c r="G337" s="109">
        <v>0.2114</v>
      </c>
      <c r="H337" s="109">
        <v>6.7500000000000004E-2</v>
      </c>
      <c r="I337" s="109">
        <v>0.18579999999999999</v>
      </c>
      <c r="J337" s="109">
        <v>3.3803999999999998</v>
      </c>
      <c r="K337" s="1">
        <f t="shared" si="6"/>
        <v>335</v>
      </c>
    </row>
    <row r="338" spans="1:11" hidden="1" x14ac:dyDescent="0.25">
      <c r="A338" s="109">
        <v>-1</v>
      </c>
      <c r="B338" s="109" t="s">
        <v>99</v>
      </c>
      <c r="C338" s="109" t="s">
        <v>88</v>
      </c>
      <c r="D338" s="109" t="s">
        <v>69</v>
      </c>
      <c r="E338" s="109">
        <v>-93.670400000000001</v>
      </c>
      <c r="F338" s="109">
        <v>-15.3163</v>
      </c>
      <c r="G338" s="109">
        <v>0.1119</v>
      </c>
      <c r="H338" s="109">
        <v>5.3900000000000003E-2</v>
      </c>
      <c r="I338" s="109">
        <v>-0.34910000000000002</v>
      </c>
      <c r="J338" s="109">
        <v>-40.115900000000003</v>
      </c>
      <c r="K338" s="1">
        <f t="shared" si="6"/>
        <v>336</v>
      </c>
    </row>
    <row r="339" spans="1:11" hidden="1" x14ac:dyDescent="0.25">
      <c r="A339" s="109">
        <v>-1</v>
      </c>
      <c r="B339" s="109" t="s">
        <v>99</v>
      </c>
      <c r="C339" s="109" t="s">
        <v>88</v>
      </c>
      <c r="D339" s="109" t="s">
        <v>70</v>
      </c>
      <c r="E339" s="109">
        <v>-97.270399999999995</v>
      </c>
      <c r="F339" s="109">
        <v>-15.3163</v>
      </c>
      <c r="G339" s="109">
        <v>0.1119</v>
      </c>
      <c r="H339" s="109">
        <v>5.3900000000000003E-2</v>
      </c>
      <c r="I339" s="109">
        <v>6.8400000000000002E-2</v>
      </c>
      <c r="J339" s="109">
        <v>-11.353899999999999</v>
      </c>
      <c r="K339" s="1">
        <f t="shared" si="6"/>
        <v>337</v>
      </c>
    </row>
    <row r="340" spans="1:11" hidden="1" x14ac:dyDescent="0.25">
      <c r="A340" s="109">
        <v>-1</v>
      </c>
      <c r="B340" s="109" t="s">
        <v>99</v>
      </c>
      <c r="C340" s="109" t="s">
        <v>89</v>
      </c>
      <c r="D340" s="109" t="s">
        <v>69</v>
      </c>
      <c r="E340" s="109">
        <v>-92.396299999999997</v>
      </c>
      <c r="F340" s="109">
        <v>1.9464999999999999</v>
      </c>
      <c r="G340" s="109">
        <v>0.34770000000000001</v>
      </c>
      <c r="H340" s="109">
        <v>9.01E-2</v>
      </c>
      <c r="I340" s="109">
        <v>-0.1191</v>
      </c>
      <c r="J340" s="109">
        <v>6.9922000000000004</v>
      </c>
      <c r="K340" s="1">
        <f t="shared" si="6"/>
        <v>338</v>
      </c>
    </row>
    <row r="341" spans="1:11" hidden="1" x14ac:dyDescent="0.25">
      <c r="A341" s="109">
        <v>-1</v>
      </c>
      <c r="B341" s="109" t="s">
        <v>99</v>
      </c>
      <c r="C341" s="109" t="s">
        <v>89</v>
      </c>
      <c r="D341" s="109" t="s">
        <v>70</v>
      </c>
      <c r="E341" s="109">
        <v>-95.996300000000005</v>
      </c>
      <c r="F341" s="109">
        <v>1.9464999999999999</v>
      </c>
      <c r="G341" s="109">
        <v>0.34770000000000001</v>
      </c>
      <c r="H341" s="109">
        <v>9.01E-2</v>
      </c>
      <c r="I341" s="109">
        <v>0.43580000000000002</v>
      </c>
      <c r="J341" s="109">
        <v>-1.9000999999999999</v>
      </c>
      <c r="K341" s="1">
        <f t="shared" si="6"/>
        <v>339</v>
      </c>
    </row>
    <row r="342" spans="1:11" hidden="1" x14ac:dyDescent="0.25">
      <c r="A342" s="109">
        <v>-1</v>
      </c>
      <c r="B342" s="109" t="s">
        <v>99</v>
      </c>
      <c r="C342" s="109" t="s">
        <v>90</v>
      </c>
      <c r="D342" s="109" t="s">
        <v>69</v>
      </c>
      <c r="E342" s="109">
        <v>-92.801000000000002</v>
      </c>
      <c r="F342" s="109">
        <v>-5.0038999999999998</v>
      </c>
      <c r="G342" s="109">
        <v>-2.4299999999999999E-2</v>
      </c>
      <c r="H342" s="109">
        <v>3.1399999999999997E-2</v>
      </c>
      <c r="I342" s="109">
        <v>-0.43509999999999999</v>
      </c>
      <c r="J342" s="109">
        <v>-7.3224</v>
      </c>
      <c r="K342" s="1">
        <f t="shared" si="6"/>
        <v>340</v>
      </c>
    </row>
    <row r="343" spans="1:11" hidden="1" x14ac:dyDescent="0.25">
      <c r="A343" s="109">
        <v>-1</v>
      </c>
      <c r="B343" s="109" t="s">
        <v>99</v>
      </c>
      <c r="C343" s="109" t="s">
        <v>90</v>
      </c>
      <c r="D343" s="109" t="s">
        <v>70</v>
      </c>
      <c r="E343" s="109">
        <v>-96.400999999999996</v>
      </c>
      <c r="F343" s="109">
        <v>-5.0038999999999998</v>
      </c>
      <c r="G343" s="109">
        <v>-2.4299999999999999E-2</v>
      </c>
      <c r="H343" s="109">
        <v>3.1399999999999997E-2</v>
      </c>
      <c r="I343" s="109">
        <v>-0.1817</v>
      </c>
      <c r="J343" s="109">
        <v>-6.0734000000000004</v>
      </c>
      <c r="K343" s="1">
        <f t="shared" si="6"/>
        <v>341</v>
      </c>
    </row>
    <row r="344" spans="1:11" hidden="1" x14ac:dyDescent="0.25">
      <c r="A344" s="109">
        <v>-1</v>
      </c>
      <c r="B344" s="109" t="s">
        <v>99</v>
      </c>
      <c r="C344" s="109" t="s">
        <v>91</v>
      </c>
      <c r="D344" s="109" t="s">
        <v>69</v>
      </c>
      <c r="E344" s="109">
        <v>-92.396299999999997</v>
      </c>
      <c r="F344" s="109">
        <v>1.9464999999999999</v>
      </c>
      <c r="G344" s="109">
        <v>0.34770000000000001</v>
      </c>
      <c r="H344" s="109">
        <v>9.01E-2</v>
      </c>
      <c r="I344" s="109">
        <v>-0.1191</v>
      </c>
      <c r="J344" s="109">
        <v>6.9922000000000004</v>
      </c>
      <c r="K344" s="1">
        <f t="shared" si="6"/>
        <v>342</v>
      </c>
    </row>
    <row r="345" spans="1:11" hidden="1" x14ac:dyDescent="0.25">
      <c r="A345" s="109">
        <v>-1</v>
      </c>
      <c r="B345" s="109" t="s">
        <v>99</v>
      </c>
      <c r="C345" s="109" t="s">
        <v>91</v>
      </c>
      <c r="D345" s="109" t="s">
        <v>70</v>
      </c>
      <c r="E345" s="109">
        <v>-95.996300000000005</v>
      </c>
      <c r="F345" s="109">
        <v>1.9464999999999999</v>
      </c>
      <c r="G345" s="109">
        <v>0.34770000000000001</v>
      </c>
      <c r="H345" s="109">
        <v>9.01E-2</v>
      </c>
      <c r="I345" s="109">
        <v>0.43580000000000002</v>
      </c>
      <c r="J345" s="109">
        <v>-1.9000999999999999</v>
      </c>
      <c r="K345" s="1">
        <f t="shared" si="6"/>
        <v>343</v>
      </c>
    </row>
    <row r="346" spans="1:11" hidden="1" x14ac:dyDescent="0.25">
      <c r="A346" s="109">
        <v>-1</v>
      </c>
      <c r="B346" s="109" t="s">
        <v>99</v>
      </c>
      <c r="C346" s="109" t="s">
        <v>92</v>
      </c>
      <c r="D346" s="109" t="s">
        <v>69</v>
      </c>
      <c r="E346" s="109">
        <v>-92.801000000000002</v>
      </c>
      <c r="F346" s="109">
        <v>-5.0038999999999998</v>
      </c>
      <c r="G346" s="109">
        <v>-2.4299999999999999E-2</v>
      </c>
      <c r="H346" s="109">
        <v>3.1399999999999997E-2</v>
      </c>
      <c r="I346" s="109">
        <v>-0.43509999999999999</v>
      </c>
      <c r="J346" s="109">
        <v>-7.3224</v>
      </c>
      <c r="K346" s="1">
        <f t="shared" si="6"/>
        <v>344</v>
      </c>
    </row>
    <row r="347" spans="1:11" hidden="1" x14ac:dyDescent="0.25">
      <c r="A347" s="109">
        <v>-1</v>
      </c>
      <c r="B347" s="109" t="s">
        <v>99</v>
      </c>
      <c r="C347" s="109" t="s">
        <v>92</v>
      </c>
      <c r="D347" s="109" t="s">
        <v>70</v>
      </c>
      <c r="E347" s="109">
        <v>-96.400999999999996</v>
      </c>
      <c r="F347" s="109">
        <v>-5.0038999999999998</v>
      </c>
      <c r="G347" s="109">
        <v>-2.4299999999999999E-2</v>
      </c>
      <c r="H347" s="109">
        <v>3.1399999999999997E-2</v>
      </c>
      <c r="I347" s="109">
        <v>-0.1817</v>
      </c>
      <c r="J347" s="109">
        <v>-6.0734000000000004</v>
      </c>
      <c r="K347" s="1">
        <f t="shared" si="6"/>
        <v>345</v>
      </c>
    </row>
    <row r="348" spans="1:11" hidden="1" x14ac:dyDescent="0.25">
      <c r="A348" s="109">
        <v>-1</v>
      </c>
      <c r="B348" s="109" t="s">
        <v>99</v>
      </c>
      <c r="C348" s="109" t="s">
        <v>93</v>
      </c>
      <c r="D348" s="109" t="s">
        <v>69</v>
      </c>
      <c r="E348" s="109">
        <v>-38.359299999999998</v>
      </c>
      <c r="F348" s="109">
        <v>14.0976</v>
      </c>
      <c r="G348" s="109">
        <v>0.34770000000000001</v>
      </c>
      <c r="H348" s="109">
        <v>9.01E-2</v>
      </c>
      <c r="I348" s="109">
        <v>4.2900000000000001E-2</v>
      </c>
      <c r="J348" s="109">
        <v>39.785800000000002</v>
      </c>
      <c r="K348" s="1">
        <f t="shared" si="6"/>
        <v>346</v>
      </c>
    </row>
    <row r="349" spans="1:11" hidden="1" x14ac:dyDescent="0.25">
      <c r="A349" s="109">
        <v>-1</v>
      </c>
      <c r="B349" s="109" t="s">
        <v>99</v>
      </c>
      <c r="C349" s="109" t="s">
        <v>93</v>
      </c>
      <c r="D349" s="109" t="s">
        <v>70</v>
      </c>
      <c r="E349" s="109">
        <v>-41.0593</v>
      </c>
      <c r="F349" s="109">
        <v>14.0976</v>
      </c>
      <c r="G349" s="109">
        <v>0.34770000000000001</v>
      </c>
      <c r="H349" s="109">
        <v>9.01E-2</v>
      </c>
      <c r="I349" s="109">
        <v>0.43580000000000002</v>
      </c>
      <c r="J349" s="109">
        <v>5.7892000000000001</v>
      </c>
      <c r="K349" s="1">
        <f t="shared" si="6"/>
        <v>347</v>
      </c>
    </row>
    <row r="350" spans="1:11" hidden="1" x14ac:dyDescent="0.25">
      <c r="A350" s="109">
        <v>-1</v>
      </c>
      <c r="B350" s="109" t="s">
        <v>99</v>
      </c>
      <c r="C350" s="109" t="s">
        <v>94</v>
      </c>
      <c r="D350" s="109" t="s">
        <v>69</v>
      </c>
      <c r="E350" s="109">
        <v>-116.6129</v>
      </c>
      <c r="F350" s="109">
        <v>-15.3163</v>
      </c>
      <c r="G350" s="109">
        <v>-0.1197</v>
      </c>
      <c r="H350" s="109">
        <v>-3.5999999999999999E-3</v>
      </c>
      <c r="I350" s="109">
        <v>-0.43509999999999999</v>
      </c>
      <c r="J350" s="109">
        <v>-42.303899999999999</v>
      </c>
      <c r="K350" s="1">
        <f t="shared" si="6"/>
        <v>348</v>
      </c>
    </row>
    <row r="351" spans="1:11" hidden="1" x14ac:dyDescent="0.25">
      <c r="A351" s="109">
        <v>-1</v>
      </c>
      <c r="B351" s="109" t="s">
        <v>99</v>
      </c>
      <c r="C351" s="109" t="s">
        <v>94</v>
      </c>
      <c r="D351" s="109" t="s">
        <v>70</v>
      </c>
      <c r="E351" s="109">
        <v>-120.2129</v>
      </c>
      <c r="F351" s="109">
        <v>-15.3163</v>
      </c>
      <c r="G351" s="109">
        <v>-0.1197</v>
      </c>
      <c r="H351" s="109">
        <v>-3.5999999999999999E-3</v>
      </c>
      <c r="I351" s="109">
        <v>-0.2581</v>
      </c>
      <c r="J351" s="109">
        <v>-11.353899999999999</v>
      </c>
      <c r="K351" s="1">
        <f t="shared" si="6"/>
        <v>349</v>
      </c>
    </row>
    <row r="352" spans="1:11" hidden="1" x14ac:dyDescent="0.25">
      <c r="A352" s="109">
        <v>-1</v>
      </c>
      <c r="B352" s="109" t="s">
        <v>100</v>
      </c>
      <c r="C352" s="109" t="s">
        <v>68</v>
      </c>
      <c r="D352" s="109" t="s">
        <v>69</v>
      </c>
      <c r="E352" s="109">
        <v>-503.35160000000002</v>
      </c>
      <c r="F352" s="109">
        <v>24.772300000000001</v>
      </c>
      <c r="G352" s="109">
        <v>0.7228</v>
      </c>
      <c r="H352" s="109">
        <v>0.82640000000000002</v>
      </c>
      <c r="I352" s="109">
        <v>-1.2091000000000001</v>
      </c>
      <c r="J352" s="109">
        <v>-169.65039999999999</v>
      </c>
      <c r="K352" s="1">
        <f t="shared" si="6"/>
        <v>350</v>
      </c>
    </row>
    <row r="353" spans="1:11" x14ac:dyDescent="0.25">
      <c r="A353" s="109">
        <v>-1</v>
      </c>
      <c r="B353" s="109" t="s">
        <v>100</v>
      </c>
      <c r="C353" s="109" t="s">
        <v>68</v>
      </c>
      <c r="D353" s="109" t="s">
        <v>70</v>
      </c>
      <c r="E353" s="109">
        <v>-511.16410000000002</v>
      </c>
      <c r="F353" s="109">
        <v>24.772300000000001</v>
      </c>
      <c r="G353" s="109">
        <v>0.7228</v>
      </c>
      <c r="H353" s="109">
        <v>0.82640000000000002</v>
      </c>
      <c r="I353" s="109">
        <v>0.59789999999999999</v>
      </c>
      <c r="J353" s="109">
        <v>-107.7197</v>
      </c>
      <c r="K353" s="1">
        <f t="shared" si="6"/>
        <v>351</v>
      </c>
    </row>
    <row r="354" spans="1:11" hidden="1" x14ac:dyDescent="0.25">
      <c r="A354" s="109">
        <v>-1</v>
      </c>
      <c r="B354" s="109" t="s">
        <v>100</v>
      </c>
      <c r="C354" s="109" t="s">
        <v>71</v>
      </c>
      <c r="D354" s="109" t="s">
        <v>69</v>
      </c>
      <c r="E354" s="109">
        <v>-137.7466</v>
      </c>
      <c r="F354" s="109">
        <v>8.9044000000000008</v>
      </c>
      <c r="G354" s="109">
        <v>0.1908</v>
      </c>
      <c r="H354" s="109">
        <v>0.18459999999999999</v>
      </c>
      <c r="I354" s="109">
        <v>-0.32129999999999997</v>
      </c>
      <c r="J354" s="109">
        <v>-54.319200000000002</v>
      </c>
      <c r="K354" s="1">
        <f t="shared" si="6"/>
        <v>352</v>
      </c>
    </row>
    <row r="355" spans="1:11" x14ac:dyDescent="0.25">
      <c r="A355" s="109">
        <v>-1</v>
      </c>
      <c r="B355" s="109" t="s">
        <v>100</v>
      </c>
      <c r="C355" s="109" t="s">
        <v>71</v>
      </c>
      <c r="D355" s="109" t="s">
        <v>70</v>
      </c>
      <c r="E355" s="109">
        <v>-137.7466</v>
      </c>
      <c r="F355" s="109">
        <v>8.9044000000000008</v>
      </c>
      <c r="G355" s="109">
        <v>0.1908</v>
      </c>
      <c r="H355" s="109">
        <v>0.18459999999999999</v>
      </c>
      <c r="I355" s="109">
        <v>0.15570000000000001</v>
      </c>
      <c r="J355" s="109">
        <v>-32.058199999999999</v>
      </c>
      <c r="K355" s="1">
        <f t="shared" si="6"/>
        <v>353</v>
      </c>
    </row>
    <row r="356" spans="1:11" hidden="1" x14ac:dyDescent="0.25">
      <c r="A356" s="109">
        <v>-1</v>
      </c>
      <c r="B356" s="109" t="s">
        <v>100</v>
      </c>
      <c r="C356" s="109" t="s">
        <v>72</v>
      </c>
      <c r="D356" s="109" t="s">
        <v>69</v>
      </c>
      <c r="E356" s="109">
        <v>352.9599</v>
      </c>
      <c r="F356" s="109">
        <v>24.335699999999999</v>
      </c>
      <c r="G356" s="109">
        <v>0.15110000000000001</v>
      </c>
      <c r="H356" s="109">
        <v>0.2034</v>
      </c>
      <c r="I356" s="109">
        <v>0.2273</v>
      </c>
      <c r="J356" s="109">
        <v>310.36040000000003</v>
      </c>
      <c r="K356" s="1">
        <f t="shared" si="6"/>
        <v>354</v>
      </c>
    </row>
    <row r="357" spans="1:11" x14ac:dyDescent="0.25">
      <c r="A357" s="109">
        <v>-1</v>
      </c>
      <c r="B357" s="109" t="s">
        <v>100</v>
      </c>
      <c r="C357" s="109" t="s">
        <v>72</v>
      </c>
      <c r="D357" s="109" t="s">
        <v>70</v>
      </c>
      <c r="E357" s="109">
        <v>352.9599</v>
      </c>
      <c r="F357" s="109">
        <v>24.335699999999999</v>
      </c>
      <c r="G357" s="109">
        <v>0.15110000000000001</v>
      </c>
      <c r="H357" s="109">
        <v>0.2034</v>
      </c>
      <c r="I357" s="109">
        <v>0.15820000000000001</v>
      </c>
      <c r="J357" s="109">
        <v>258.73809999999997</v>
      </c>
      <c r="K357" s="1">
        <f t="shared" si="6"/>
        <v>355</v>
      </c>
    </row>
    <row r="358" spans="1:11" hidden="1" x14ac:dyDescent="0.25">
      <c r="A358" s="109">
        <v>-1</v>
      </c>
      <c r="B358" s="109" t="s">
        <v>100</v>
      </c>
      <c r="C358" s="109" t="s">
        <v>73</v>
      </c>
      <c r="D358" s="109" t="s">
        <v>69</v>
      </c>
      <c r="E358" s="109">
        <v>58.379899999999999</v>
      </c>
      <c r="F358" s="109">
        <v>5.7404999999999999</v>
      </c>
      <c r="G358" s="109">
        <v>0.15429999999999999</v>
      </c>
      <c r="H358" s="109">
        <v>0.11550000000000001</v>
      </c>
      <c r="I358" s="109">
        <v>0.31219999999999998</v>
      </c>
      <c r="J358" s="109">
        <v>43.588999999999999</v>
      </c>
      <c r="K358" s="1">
        <f t="shared" si="6"/>
        <v>356</v>
      </c>
    </row>
    <row r="359" spans="1:11" x14ac:dyDescent="0.25">
      <c r="A359" s="109">
        <v>-1</v>
      </c>
      <c r="B359" s="109" t="s">
        <v>100</v>
      </c>
      <c r="C359" s="109" t="s">
        <v>73</v>
      </c>
      <c r="D359" s="109" t="s">
        <v>70</v>
      </c>
      <c r="E359" s="109">
        <v>58.379899999999999</v>
      </c>
      <c r="F359" s="109">
        <v>5.7404999999999999</v>
      </c>
      <c r="G359" s="109">
        <v>0.15429999999999999</v>
      </c>
      <c r="H359" s="109">
        <v>0.11550000000000001</v>
      </c>
      <c r="I359" s="109">
        <v>0.42549999999999999</v>
      </c>
      <c r="J359" s="109">
        <v>31.103899999999999</v>
      </c>
      <c r="K359" s="1">
        <f t="shared" si="6"/>
        <v>357</v>
      </c>
    </row>
    <row r="360" spans="1:11" hidden="1" x14ac:dyDescent="0.25">
      <c r="A360" s="109">
        <v>-1</v>
      </c>
      <c r="B360" s="109" t="s">
        <v>100</v>
      </c>
      <c r="C360" s="109" t="s">
        <v>74</v>
      </c>
      <c r="D360" s="109" t="s">
        <v>69</v>
      </c>
      <c r="E360" s="109">
        <v>-641.09820000000002</v>
      </c>
      <c r="F360" s="109">
        <v>33.676699999999997</v>
      </c>
      <c r="G360" s="109">
        <v>0.91359999999999997</v>
      </c>
      <c r="H360" s="109">
        <v>1.0111000000000001</v>
      </c>
      <c r="I360" s="109">
        <v>-1.5304</v>
      </c>
      <c r="J360" s="109">
        <v>-223.96960000000001</v>
      </c>
      <c r="K360" s="1">
        <f t="shared" si="6"/>
        <v>358</v>
      </c>
    </row>
    <row r="361" spans="1:11" hidden="1" x14ac:dyDescent="0.25">
      <c r="A361" s="109">
        <v>-1</v>
      </c>
      <c r="B361" s="109" t="s">
        <v>100</v>
      </c>
      <c r="C361" s="109" t="s">
        <v>74</v>
      </c>
      <c r="D361" s="109" t="s">
        <v>70</v>
      </c>
      <c r="E361" s="109">
        <v>-648.91070000000002</v>
      </c>
      <c r="F361" s="109">
        <v>33.676699999999997</v>
      </c>
      <c r="G361" s="109">
        <v>0.91359999999999997</v>
      </c>
      <c r="H361" s="109">
        <v>1.0111000000000001</v>
      </c>
      <c r="I361" s="109">
        <v>0.75360000000000005</v>
      </c>
      <c r="J361" s="109">
        <v>-139.77789999999999</v>
      </c>
      <c r="K361" s="1">
        <f t="shared" si="6"/>
        <v>359</v>
      </c>
    </row>
    <row r="362" spans="1:11" hidden="1" x14ac:dyDescent="0.25">
      <c r="A362" s="109">
        <v>-1</v>
      </c>
      <c r="B362" s="109" t="s">
        <v>100</v>
      </c>
      <c r="C362" s="109" t="s">
        <v>75</v>
      </c>
      <c r="D362" s="109" t="s">
        <v>69</v>
      </c>
      <c r="E362" s="109">
        <v>-704.69219999999996</v>
      </c>
      <c r="F362" s="109">
        <v>34.681199999999997</v>
      </c>
      <c r="G362" s="109">
        <v>1.0119</v>
      </c>
      <c r="H362" s="109">
        <v>1.157</v>
      </c>
      <c r="I362" s="109">
        <v>-1.6927000000000001</v>
      </c>
      <c r="J362" s="109">
        <v>-237.51050000000001</v>
      </c>
      <c r="K362" s="1">
        <f t="shared" si="6"/>
        <v>360</v>
      </c>
    </row>
    <row r="363" spans="1:11" hidden="1" x14ac:dyDescent="0.25">
      <c r="A363" s="109">
        <v>-1</v>
      </c>
      <c r="B363" s="109" t="s">
        <v>100</v>
      </c>
      <c r="C363" s="109" t="s">
        <v>75</v>
      </c>
      <c r="D363" s="109" t="s">
        <v>70</v>
      </c>
      <c r="E363" s="109">
        <v>-715.62969999999996</v>
      </c>
      <c r="F363" s="109">
        <v>34.681199999999997</v>
      </c>
      <c r="G363" s="109">
        <v>1.0119</v>
      </c>
      <c r="H363" s="109">
        <v>1.157</v>
      </c>
      <c r="I363" s="109">
        <v>0.83699999999999997</v>
      </c>
      <c r="J363" s="109">
        <v>-150.8075</v>
      </c>
      <c r="K363" s="1">
        <f t="shared" si="6"/>
        <v>361</v>
      </c>
    </row>
    <row r="364" spans="1:11" hidden="1" x14ac:dyDescent="0.25">
      <c r="A364" s="109">
        <v>-1</v>
      </c>
      <c r="B364" s="109" t="s">
        <v>100</v>
      </c>
      <c r="C364" s="109" t="s">
        <v>76</v>
      </c>
      <c r="D364" s="109" t="s">
        <v>69</v>
      </c>
      <c r="E364" s="109">
        <v>-824.41650000000004</v>
      </c>
      <c r="F364" s="109">
        <v>43.973799999999997</v>
      </c>
      <c r="G364" s="109">
        <v>1.1727000000000001</v>
      </c>
      <c r="H364" s="109">
        <v>1.2870999999999999</v>
      </c>
      <c r="I364" s="109">
        <v>-1.9650000000000001</v>
      </c>
      <c r="J364" s="109">
        <v>-290.49119999999999</v>
      </c>
      <c r="K364" s="1">
        <f t="shared" si="6"/>
        <v>362</v>
      </c>
    </row>
    <row r="365" spans="1:11" hidden="1" x14ac:dyDescent="0.25">
      <c r="A365" s="109">
        <v>-1</v>
      </c>
      <c r="B365" s="109" t="s">
        <v>100</v>
      </c>
      <c r="C365" s="109" t="s">
        <v>76</v>
      </c>
      <c r="D365" s="109" t="s">
        <v>70</v>
      </c>
      <c r="E365" s="109">
        <v>-833.79150000000004</v>
      </c>
      <c r="F365" s="109">
        <v>43.973799999999997</v>
      </c>
      <c r="G365" s="109">
        <v>1.1727000000000001</v>
      </c>
      <c r="H365" s="109">
        <v>1.2870999999999999</v>
      </c>
      <c r="I365" s="109">
        <v>0.96660000000000001</v>
      </c>
      <c r="J365" s="109">
        <v>-180.55670000000001</v>
      </c>
      <c r="K365" s="1">
        <f t="shared" si="6"/>
        <v>363</v>
      </c>
    </row>
    <row r="366" spans="1:11" hidden="1" x14ac:dyDescent="0.25">
      <c r="A366" s="109">
        <v>-1</v>
      </c>
      <c r="B366" s="109" t="s">
        <v>100</v>
      </c>
      <c r="C366" s="109" t="s">
        <v>77</v>
      </c>
      <c r="D366" s="109" t="s">
        <v>69</v>
      </c>
      <c r="E366" s="109">
        <v>41.127400000000002</v>
      </c>
      <c r="F366" s="109">
        <v>56.365099999999998</v>
      </c>
      <c r="G366" s="109">
        <v>0.86199999999999999</v>
      </c>
      <c r="H366" s="109">
        <v>1.0286</v>
      </c>
      <c r="I366" s="109">
        <v>-0.77</v>
      </c>
      <c r="J366" s="109">
        <v>281.81920000000002</v>
      </c>
      <c r="K366" s="1">
        <f t="shared" si="6"/>
        <v>364</v>
      </c>
    </row>
    <row r="367" spans="1:11" hidden="1" x14ac:dyDescent="0.25">
      <c r="A367" s="109">
        <v>-1</v>
      </c>
      <c r="B367" s="109" t="s">
        <v>100</v>
      </c>
      <c r="C367" s="109" t="s">
        <v>77</v>
      </c>
      <c r="D367" s="109" t="s">
        <v>70</v>
      </c>
      <c r="E367" s="109">
        <v>34.0961</v>
      </c>
      <c r="F367" s="109">
        <v>56.365099999999998</v>
      </c>
      <c r="G367" s="109">
        <v>0.86199999999999999</v>
      </c>
      <c r="H367" s="109">
        <v>1.0286</v>
      </c>
      <c r="I367" s="109">
        <v>0.75960000000000005</v>
      </c>
      <c r="J367" s="109">
        <v>265.28570000000002</v>
      </c>
      <c r="K367" s="1">
        <f t="shared" si="6"/>
        <v>365</v>
      </c>
    </row>
    <row r="368" spans="1:11" hidden="1" x14ac:dyDescent="0.25">
      <c r="A368" s="109">
        <v>-1</v>
      </c>
      <c r="B368" s="109" t="s">
        <v>100</v>
      </c>
      <c r="C368" s="109" t="s">
        <v>78</v>
      </c>
      <c r="D368" s="109" t="s">
        <v>69</v>
      </c>
      <c r="E368" s="109">
        <v>-947.16030000000001</v>
      </c>
      <c r="F368" s="109">
        <v>-11.775</v>
      </c>
      <c r="G368" s="109">
        <v>0.439</v>
      </c>
      <c r="H368" s="109">
        <v>0.45900000000000002</v>
      </c>
      <c r="I368" s="109">
        <v>-1.4063000000000001</v>
      </c>
      <c r="J368" s="109">
        <v>-587.18989999999997</v>
      </c>
      <c r="K368" s="1">
        <f t="shared" si="6"/>
        <v>366</v>
      </c>
    </row>
    <row r="369" spans="1:11" hidden="1" x14ac:dyDescent="0.25">
      <c r="A369" s="109">
        <v>-1</v>
      </c>
      <c r="B369" s="109" t="s">
        <v>100</v>
      </c>
      <c r="C369" s="109" t="s">
        <v>78</v>
      </c>
      <c r="D369" s="109" t="s">
        <v>70</v>
      </c>
      <c r="E369" s="109">
        <v>-954.19150000000002</v>
      </c>
      <c r="F369" s="109">
        <v>-11.775</v>
      </c>
      <c r="G369" s="109">
        <v>0.439</v>
      </c>
      <c r="H369" s="109">
        <v>0.45900000000000002</v>
      </c>
      <c r="I369" s="109">
        <v>0.31659999999999999</v>
      </c>
      <c r="J369" s="109">
        <v>-459.18110000000001</v>
      </c>
      <c r="K369" s="1">
        <f t="shared" si="6"/>
        <v>367</v>
      </c>
    </row>
    <row r="370" spans="1:11" hidden="1" x14ac:dyDescent="0.25">
      <c r="A370" s="109">
        <v>-1</v>
      </c>
      <c r="B370" s="109" t="s">
        <v>100</v>
      </c>
      <c r="C370" s="109" t="s">
        <v>79</v>
      </c>
      <c r="D370" s="109" t="s">
        <v>69</v>
      </c>
      <c r="E370" s="109">
        <v>41.127400000000002</v>
      </c>
      <c r="F370" s="109">
        <v>56.365099999999998</v>
      </c>
      <c r="G370" s="109">
        <v>0.86199999999999999</v>
      </c>
      <c r="H370" s="109">
        <v>1.0286</v>
      </c>
      <c r="I370" s="109">
        <v>-0.77</v>
      </c>
      <c r="J370" s="109">
        <v>281.81920000000002</v>
      </c>
      <c r="K370" s="1">
        <f t="shared" si="6"/>
        <v>368</v>
      </c>
    </row>
    <row r="371" spans="1:11" hidden="1" x14ac:dyDescent="0.25">
      <c r="A371" s="109">
        <v>-1</v>
      </c>
      <c r="B371" s="109" t="s">
        <v>100</v>
      </c>
      <c r="C371" s="109" t="s">
        <v>79</v>
      </c>
      <c r="D371" s="109" t="s">
        <v>70</v>
      </c>
      <c r="E371" s="109">
        <v>34.0961</v>
      </c>
      <c r="F371" s="109">
        <v>56.365099999999998</v>
      </c>
      <c r="G371" s="109">
        <v>0.86199999999999999</v>
      </c>
      <c r="H371" s="109">
        <v>1.0286</v>
      </c>
      <c r="I371" s="109">
        <v>0.75960000000000005</v>
      </c>
      <c r="J371" s="109">
        <v>265.28570000000002</v>
      </c>
      <c r="K371" s="1">
        <f t="shared" si="6"/>
        <v>369</v>
      </c>
    </row>
    <row r="372" spans="1:11" hidden="1" x14ac:dyDescent="0.25">
      <c r="A372" s="109">
        <v>-1</v>
      </c>
      <c r="B372" s="109" t="s">
        <v>100</v>
      </c>
      <c r="C372" s="109" t="s">
        <v>80</v>
      </c>
      <c r="D372" s="109" t="s">
        <v>69</v>
      </c>
      <c r="E372" s="109">
        <v>-947.16030000000001</v>
      </c>
      <c r="F372" s="109">
        <v>-11.775</v>
      </c>
      <c r="G372" s="109">
        <v>0.439</v>
      </c>
      <c r="H372" s="109">
        <v>0.45900000000000002</v>
      </c>
      <c r="I372" s="109">
        <v>-1.4063000000000001</v>
      </c>
      <c r="J372" s="109">
        <v>-587.18989999999997</v>
      </c>
      <c r="K372" s="1">
        <f t="shared" si="6"/>
        <v>370</v>
      </c>
    </row>
    <row r="373" spans="1:11" hidden="1" x14ac:dyDescent="0.25">
      <c r="A373" s="109">
        <v>-1</v>
      </c>
      <c r="B373" s="109" t="s">
        <v>100</v>
      </c>
      <c r="C373" s="109" t="s">
        <v>80</v>
      </c>
      <c r="D373" s="109" t="s">
        <v>70</v>
      </c>
      <c r="E373" s="109">
        <v>-954.19150000000002</v>
      </c>
      <c r="F373" s="109">
        <v>-11.775</v>
      </c>
      <c r="G373" s="109">
        <v>0.439</v>
      </c>
      <c r="H373" s="109">
        <v>0.45900000000000002</v>
      </c>
      <c r="I373" s="109">
        <v>0.31659999999999999</v>
      </c>
      <c r="J373" s="109">
        <v>-459.18110000000001</v>
      </c>
      <c r="K373" s="1">
        <f t="shared" si="6"/>
        <v>371</v>
      </c>
    </row>
    <row r="374" spans="1:11" hidden="1" x14ac:dyDescent="0.25">
      <c r="A374" s="109">
        <v>-1</v>
      </c>
      <c r="B374" s="109" t="s">
        <v>100</v>
      </c>
      <c r="C374" s="109" t="s">
        <v>81</v>
      </c>
      <c r="D374" s="109" t="s">
        <v>69</v>
      </c>
      <c r="E374" s="109">
        <v>-371.28460000000001</v>
      </c>
      <c r="F374" s="109">
        <v>30.331800000000001</v>
      </c>
      <c r="G374" s="109">
        <v>0.86660000000000004</v>
      </c>
      <c r="H374" s="109">
        <v>0.90549999999999997</v>
      </c>
      <c r="I374" s="109">
        <v>-0.65110000000000001</v>
      </c>
      <c r="J374" s="109">
        <v>-91.660700000000006</v>
      </c>
      <c r="K374" s="1">
        <f t="shared" si="6"/>
        <v>372</v>
      </c>
    </row>
    <row r="375" spans="1:11" hidden="1" x14ac:dyDescent="0.25">
      <c r="A375" s="109">
        <v>-1</v>
      </c>
      <c r="B375" s="109" t="s">
        <v>100</v>
      </c>
      <c r="C375" s="109" t="s">
        <v>81</v>
      </c>
      <c r="D375" s="109" t="s">
        <v>70</v>
      </c>
      <c r="E375" s="109">
        <v>-378.31580000000002</v>
      </c>
      <c r="F375" s="109">
        <v>30.331800000000001</v>
      </c>
      <c r="G375" s="109">
        <v>0.86660000000000004</v>
      </c>
      <c r="H375" s="109">
        <v>0.90549999999999997</v>
      </c>
      <c r="I375" s="109">
        <v>1.1337999999999999</v>
      </c>
      <c r="J375" s="109">
        <v>-53.402299999999997</v>
      </c>
      <c r="K375" s="1">
        <f t="shared" si="6"/>
        <v>373</v>
      </c>
    </row>
    <row r="376" spans="1:11" hidden="1" x14ac:dyDescent="0.25">
      <c r="A376" s="109">
        <v>-1</v>
      </c>
      <c r="B376" s="109" t="s">
        <v>100</v>
      </c>
      <c r="C376" s="109" t="s">
        <v>82</v>
      </c>
      <c r="D376" s="109" t="s">
        <v>69</v>
      </c>
      <c r="E376" s="109">
        <v>-534.74829999999997</v>
      </c>
      <c r="F376" s="109">
        <v>14.2583</v>
      </c>
      <c r="G376" s="109">
        <v>0.43440000000000001</v>
      </c>
      <c r="H376" s="109">
        <v>0.58209999999999995</v>
      </c>
      <c r="I376" s="109">
        <v>-1.5251999999999999</v>
      </c>
      <c r="J376" s="109">
        <v>-213.71</v>
      </c>
      <c r="K376" s="1">
        <f t="shared" si="6"/>
        <v>374</v>
      </c>
    </row>
    <row r="377" spans="1:11" hidden="1" x14ac:dyDescent="0.25">
      <c r="A377" s="109">
        <v>-1</v>
      </c>
      <c r="B377" s="109" t="s">
        <v>100</v>
      </c>
      <c r="C377" s="109" t="s">
        <v>82</v>
      </c>
      <c r="D377" s="109" t="s">
        <v>70</v>
      </c>
      <c r="E377" s="109">
        <v>-541.77959999999996</v>
      </c>
      <c r="F377" s="109">
        <v>14.2583</v>
      </c>
      <c r="G377" s="109">
        <v>0.43440000000000001</v>
      </c>
      <c r="H377" s="109">
        <v>0.58209999999999995</v>
      </c>
      <c r="I377" s="109">
        <v>-5.7599999999999998E-2</v>
      </c>
      <c r="J377" s="109">
        <v>-140.4931</v>
      </c>
      <c r="K377" s="1">
        <f t="shared" si="6"/>
        <v>375</v>
      </c>
    </row>
    <row r="378" spans="1:11" hidden="1" x14ac:dyDescent="0.25">
      <c r="A378" s="109">
        <v>-1</v>
      </c>
      <c r="B378" s="109" t="s">
        <v>100</v>
      </c>
      <c r="C378" s="109" t="s">
        <v>83</v>
      </c>
      <c r="D378" s="109" t="s">
        <v>69</v>
      </c>
      <c r="E378" s="109">
        <v>-371.28460000000001</v>
      </c>
      <c r="F378" s="109">
        <v>30.331800000000001</v>
      </c>
      <c r="G378" s="109">
        <v>0.86660000000000004</v>
      </c>
      <c r="H378" s="109">
        <v>0.90549999999999997</v>
      </c>
      <c r="I378" s="109">
        <v>-0.65110000000000001</v>
      </c>
      <c r="J378" s="109">
        <v>-91.660700000000006</v>
      </c>
      <c r="K378" s="1">
        <f t="shared" si="6"/>
        <v>376</v>
      </c>
    </row>
    <row r="379" spans="1:11" hidden="1" x14ac:dyDescent="0.25">
      <c r="A379" s="109">
        <v>-1</v>
      </c>
      <c r="B379" s="109" t="s">
        <v>100</v>
      </c>
      <c r="C379" s="109" t="s">
        <v>83</v>
      </c>
      <c r="D379" s="109" t="s">
        <v>70</v>
      </c>
      <c r="E379" s="109">
        <v>-378.31580000000002</v>
      </c>
      <c r="F379" s="109">
        <v>30.331800000000001</v>
      </c>
      <c r="G379" s="109">
        <v>0.86660000000000004</v>
      </c>
      <c r="H379" s="109">
        <v>0.90549999999999997</v>
      </c>
      <c r="I379" s="109">
        <v>1.1337999999999999</v>
      </c>
      <c r="J379" s="109">
        <v>-53.402299999999997</v>
      </c>
      <c r="K379" s="1">
        <f t="shared" si="6"/>
        <v>377</v>
      </c>
    </row>
    <row r="380" spans="1:11" hidden="1" x14ac:dyDescent="0.25">
      <c r="A380" s="109">
        <v>-1</v>
      </c>
      <c r="B380" s="109" t="s">
        <v>100</v>
      </c>
      <c r="C380" s="109" t="s">
        <v>84</v>
      </c>
      <c r="D380" s="109" t="s">
        <v>69</v>
      </c>
      <c r="E380" s="109">
        <v>-534.74829999999997</v>
      </c>
      <c r="F380" s="109">
        <v>14.2583</v>
      </c>
      <c r="G380" s="109">
        <v>0.43440000000000001</v>
      </c>
      <c r="H380" s="109">
        <v>0.58209999999999995</v>
      </c>
      <c r="I380" s="109">
        <v>-1.5251999999999999</v>
      </c>
      <c r="J380" s="109">
        <v>-213.71</v>
      </c>
      <c r="K380" s="1">
        <f t="shared" si="6"/>
        <v>378</v>
      </c>
    </row>
    <row r="381" spans="1:11" hidden="1" x14ac:dyDescent="0.25">
      <c r="A381" s="109">
        <v>-1</v>
      </c>
      <c r="B381" s="109" t="s">
        <v>100</v>
      </c>
      <c r="C381" s="109" t="s">
        <v>84</v>
      </c>
      <c r="D381" s="109" t="s">
        <v>70</v>
      </c>
      <c r="E381" s="109">
        <v>-541.77959999999996</v>
      </c>
      <c r="F381" s="109">
        <v>14.2583</v>
      </c>
      <c r="G381" s="109">
        <v>0.43440000000000001</v>
      </c>
      <c r="H381" s="109">
        <v>0.58209999999999995</v>
      </c>
      <c r="I381" s="109">
        <v>-5.7599999999999998E-2</v>
      </c>
      <c r="J381" s="109">
        <v>-140.4931</v>
      </c>
      <c r="K381" s="1">
        <f t="shared" si="6"/>
        <v>379</v>
      </c>
    </row>
    <row r="382" spans="1:11" hidden="1" x14ac:dyDescent="0.25">
      <c r="A382" s="109">
        <v>-1</v>
      </c>
      <c r="B382" s="109" t="s">
        <v>100</v>
      </c>
      <c r="C382" s="109" t="s">
        <v>85</v>
      </c>
      <c r="D382" s="109" t="s">
        <v>69</v>
      </c>
      <c r="E382" s="109">
        <v>-247.62469999999999</v>
      </c>
      <c r="F382" s="109">
        <v>72.7012</v>
      </c>
      <c r="G382" s="109">
        <v>1.2697000000000001</v>
      </c>
      <c r="H382" s="109">
        <v>1.4611000000000001</v>
      </c>
      <c r="I382" s="109">
        <v>-1.454</v>
      </c>
      <c r="J382" s="109">
        <v>176.60489999999999</v>
      </c>
      <c r="K382" s="1">
        <f t="shared" si="6"/>
        <v>380</v>
      </c>
    </row>
    <row r="383" spans="1:11" hidden="1" x14ac:dyDescent="0.25">
      <c r="A383" s="109">
        <v>-1</v>
      </c>
      <c r="B383" s="109" t="s">
        <v>100</v>
      </c>
      <c r="C383" s="109" t="s">
        <v>85</v>
      </c>
      <c r="D383" s="109" t="s">
        <v>70</v>
      </c>
      <c r="E383" s="109">
        <v>-256.99970000000002</v>
      </c>
      <c r="F383" s="109">
        <v>72.7012</v>
      </c>
      <c r="G383" s="109">
        <v>1.2697000000000001</v>
      </c>
      <c r="H383" s="109">
        <v>1.4611000000000001</v>
      </c>
      <c r="I383" s="109">
        <v>1.0947</v>
      </c>
      <c r="J383" s="109">
        <v>200.91159999999999</v>
      </c>
      <c r="K383" s="1">
        <f t="shared" si="6"/>
        <v>381</v>
      </c>
    </row>
    <row r="384" spans="1:11" hidden="1" x14ac:dyDescent="0.25">
      <c r="A384" s="109">
        <v>-1</v>
      </c>
      <c r="B384" s="109" t="s">
        <v>100</v>
      </c>
      <c r="C384" s="109" t="s">
        <v>86</v>
      </c>
      <c r="D384" s="109" t="s">
        <v>69</v>
      </c>
      <c r="E384" s="109">
        <v>-1235.9123</v>
      </c>
      <c r="F384" s="109">
        <v>4.5610999999999997</v>
      </c>
      <c r="G384" s="109">
        <v>0.84670000000000001</v>
      </c>
      <c r="H384" s="109">
        <v>0.89159999999999995</v>
      </c>
      <c r="I384" s="109">
        <v>-2.0903999999999998</v>
      </c>
      <c r="J384" s="109">
        <v>-692.40419999999995</v>
      </c>
      <c r="K384" s="1">
        <f t="shared" si="6"/>
        <v>382</v>
      </c>
    </row>
    <row r="385" spans="1:11" hidden="1" x14ac:dyDescent="0.25">
      <c r="A385" s="109">
        <v>-1</v>
      </c>
      <c r="B385" s="109" t="s">
        <v>100</v>
      </c>
      <c r="C385" s="109" t="s">
        <v>86</v>
      </c>
      <c r="D385" s="109" t="s">
        <v>70</v>
      </c>
      <c r="E385" s="109">
        <v>-1245.2873</v>
      </c>
      <c r="F385" s="109">
        <v>4.5610999999999997</v>
      </c>
      <c r="G385" s="109">
        <v>0.84670000000000001</v>
      </c>
      <c r="H385" s="109">
        <v>0.89159999999999995</v>
      </c>
      <c r="I385" s="109">
        <v>0.65169999999999995</v>
      </c>
      <c r="J385" s="109">
        <v>-523.55520000000001</v>
      </c>
      <c r="K385" s="1">
        <f t="shared" si="6"/>
        <v>383</v>
      </c>
    </row>
    <row r="386" spans="1:11" hidden="1" x14ac:dyDescent="0.25">
      <c r="A386" s="109">
        <v>-1</v>
      </c>
      <c r="B386" s="109" t="s">
        <v>100</v>
      </c>
      <c r="C386" s="109" t="s">
        <v>87</v>
      </c>
      <c r="D386" s="109" t="s">
        <v>69</v>
      </c>
      <c r="E386" s="109">
        <v>-247.62469999999999</v>
      </c>
      <c r="F386" s="109">
        <v>72.7012</v>
      </c>
      <c r="G386" s="109">
        <v>1.2697000000000001</v>
      </c>
      <c r="H386" s="109">
        <v>1.4611000000000001</v>
      </c>
      <c r="I386" s="109">
        <v>-1.454</v>
      </c>
      <c r="J386" s="109">
        <v>176.60489999999999</v>
      </c>
      <c r="K386" s="1">
        <f t="shared" si="6"/>
        <v>384</v>
      </c>
    </row>
    <row r="387" spans="1:11" hidden="1" x14ac:dyDescent="0.25">
      <c r="A387" s="109">
        <v>-1</v>
      </c>
      <c r="B387" s="109" t="s">
        <v>100</v>
      </c>
      <c r="C387" s="109" t="s">
        <v>87</v>
      </c>
      <c r="D387" s="109" t="s">
        <v>70</v>
      </c>
      <c r="E387" s="109">
        <v>-256.99970000000002</v>
      </c>
      <c r="F387" s="109">
        <v>72.7012</v>
      </c>
      <c r="G387" s="109">
        <v>1.2697000000000001</v>
      </c>
      <c r="H387" s="109">
        <v>1.4611000000000001</v>
      </c>
      <c r="I387" s="109">
        <v>1.0947</v>
      </c>
      <c r="J387" s="109">
        <v>200.91159999999999</v>
      </c>
      <c r="K387" s="1">
        <f t="shared" si="6"/>
        <v>385</v>
      </c>
    </row>
    <row r="388" spans="1:11" hidden="1" x14ac:dyDescent="0.25">
      <c r="A388" s="109">
        <v>-1</v>
      </c>
      <c r="B388" s="109" t="s">
        <v>100</v>
      </c>
      <c r="C388" s="109" t="s">
        <v>88</v>
      </c>
      <c r="D388" s="109" t="s">
        <v>69</v>
      </c>
      <c r="E388" s="109">
        <v>-1235.9123</v>
      </c>
      <c r="F388" s="109">
        <v>4.5610999999999997</v>
      </c>
      <c r="G388" s="109">
        <v>0.84670000000000001</v>
      </c>
      <c r="H388" s="109">
        <v>0.89159999999999995</v>
      </c>
      <c r="I388" s="109">
        <v>-2.0903999999999998</v>
      </c>
      <c r="J388" s="109">
        <v>-692.40419999999995</v>
      </c>
      <c r="K388" s="1">
        <f t="shared" si="6"/>
        <v>386</v>
      </c>
    </row>
    <row r="389" spans="1:11" hidden="1" x14ac:dyDescent="0.25">
      <c r="A389" s="109">
        <v>-1</v>
      </c>
      <c r="B389" s="109" t="s">
        <v>100</v>
      </c>
      <c r="C389" s="109" t="s">
        <v>88</v>
      </c>
      <c r="D389" s="109" t="s">
        <v>70</v>
      </c>
      <c r="E389" s="109">
        <v>-1245.2873</v>
      </c>
      <c r="F389" s="109">
        <v>4.5610999999999997</v>
      </c>
      <c r="G389" s="109">
        <v>0.84670000000000001</v>
      </c>
      <c r="H389" s="109">
        <v>0.89159999999999995</v>
      </c>
      <c r="I389" s="109">
        <v>0.65169999999999995</v>
      </c>
      <c r="J389" s="109">
        <v>-523.55520000000001</v>
      </c>
      <c r="K389" s="1">
        <f t="shared" si="6"/>
        <v>387</v>
      </c>
    </row>
    <row r="390" spans="1:11" hidden="1" x14ac:dyDescent="0.25">
      <c r="A390" s="109">
        <v>-1</v>
      </c>
      <c r="B390" s="109" t="s">
        <v>100</v>
      </c>
      <c r="C390" s="109" t="s">
        <v>89</v>
      </c>
      <c r="D390" s="109" t="s">
        <v>69</v>
      </c>
      <c r="E390" s="109">
        <v>-660.03660000000002</v>
      </c>
      <c r="F390" s="109">
        <v>46.667900000000003</v>
      </c>
      <c r="G390" s="109">
        <v>1.2742</v>
      </c>
      <c r="H390" s="109">
        <v>1.3381000000000001</v>
      </c>
      <c r="I390" s="109">
        <v>-1.3351999999999999</v>
      </c>
      <c r="J390" s="109">
        <v>-196.875</v>
      </c>
      <c r="K390" s="1">
        <f t="shared" ref="K390:K453" si="7">K389+1</f>
        <v>388</v>
      </c>
    </row>
    <row r="391" spans="1:11" hidden="1" x14ac:dyDescent="0.25">
      <c r="A391" s="109">
        <v>-1</v>
      </c>
      <c r="B391" s="109" t="s">
        <v>100</v>
      </c>
      <c r="C391" s="109" t="s">
        <v>89</v>
      </c>
      <c r="D391" s="109" t="s">
        <v>70</v>
      </c>
      <c r="E391" s="109">
        <v>-669.41160000000002</v>
      </c>
      <c r="F391" s="109">
        <v>46.667900000000003</v>
      </c>
      <c r="G391" s="109">
        <v>1.2742</v>
      </c>
      <c r="H391" s="109">
        <v>1.3381000000000001</v>
      </c>
      <c r="I391" s="109">
        <v>1.4689000000000001</v>
      </c>
      <c r="J391" s="109">
        <v>-117.7764</v>
      </c>
      <c r="K391" s="1">
        <f t="shared" si="7"/>
        <v>389</v>
      </c>
    </row>
    <row r="392" spans="1:11" hidden="1" x14ac:dyDescent="0.25">
      <c r="A392" s="109">
        <v>-1</v>
      </c>
      <c r="B392" s="109" t="s">
        <v>100</v>
      </c>
      <c r="C392" s="109" t="s">
        <v>90</v>
      </c>
      <c r="D392" s="109" t="s">
        <v>69</v>
      </c>
      <c r="E392" s="109">
        <v>-823.50040000000001</v>
      </c>
      <c r="F392" s="109">
        <v>30.5944</v>
      </c>
      <c r="G392" s="109">
        <v>0.84209999999999996</v>
      </c>
      <c r="H392" s="109">
        <v>1.0145999999999999</v>
      </c>
      <c r="I392" s="109">
        <v>-2.2092000000000001</v>
      </c>
      <c r="J392" s="109">
        <v>-318.92430000000002</v>
      </c>
      <c r="K392" s="1">
        <f t="shared" si="7"/>
        <v>390</v>
      </c>
    </row>
    <row r="393" spans="1:11" hidden="1" x14ac:dyDescent="0.25">
      <c r="A393" s="109">
        <v>-1</v>
      </c>
      <c r="B393" s="109" t="s">
        <v>100</v>
      </c>
      <c r="C393" s="109" t="s">
        <v>90</v>
      </c>
      <c r="D393" s="109" t="s">
        <v>70</v>
      </c>
      <c r="E393" s="109">
        <v>-832.87540000000001</v>
      </c>
      <c r="F393" s="109">
        <v>30.5944</v>
      </c>
      <c r="G393" s="109">
        <v>0.84209999999999996</v>
      </c>
      <c r="H393" s="109">
        <v>1.0145999999999999</v>
      </c>
      <c r="I393" s="109">
        <v>0.27750000000000002</v>
      </c>
      <c r="J393" s="109">
        <v>-204.8672</v>
      </c>
      <c r="K393" s="1">
        <f t="shared" si="7"/>
        <v>391</v>
      </c>
    </row>
    <row r="394" spans="1:11" hidden="1" x14ac:dyDescent="0.25">
      <c r="A394" s="109">
        <v>-1</v>
      </c>
      <c r="B394" s="109" t="s">
        <v>100</v>
      </c>
      <c r="C394" s="109" t="s">
        <v>91</v>
      </c>
      <c r="D394" s="109" t="s">
        <v>69</v>
      </c>
      <c r="E394" s="109">
        <v>-660.03660000000002</v>
      </c>
      <c r="F394" s="109">
        <v>46.667900000000003</v>
      </c>
      <c r="G394" s="109">
        <v>1.2742</v>
      </c>
      <c r="H394" s="109">
        <v>1.3381000000000001</v>
      </c>
      <c r="I394" s="109">
        <v>-1.3351999999999999</v>
      </c>
      <c r="J394" s="109">
        <v>-196.875</v>
      </c>
      <c r="K394" s="1">
        <f t="shared" si="7"/>
        <v>392</v>
      </c>
    </row>
    <row r="395" spans="1:11" hidden="1" x14ac:dyDescent="0.25">
      <c r="A395" s="109">
        <v>-1</v>
      </c>
      <c r="B395" s="109" t="s">
        <v>100</v>
      </c>
      <c r="C395" s="109" t="s">
        <v>91</v>
      </c>
      <c r="D395" s="109" t="s">
        <v>70</v>
      </c>
      <c r="E395" s="109">
        <v>-669.41160000000002</v>
      </c>
      <c r="F395" s="109">
        <v>46.667900000000003</v>
      </c>
      <c r="G395" s="109">
        <v>1.2742</v>
      </c>
      <c r="H395" s="109">
        <v>1.3381000000000001</v>
      </c>
      <c r="I395" s="109">
        <v>1.4689000000000001</v>
      </c>
      <c r="J395" s="109">
        <v>-117.7764</v>
      </c>
      <c r="K395" s="1">
        <f t="shared" si="7"/>
        <v>393</v>
      </c>
    </row>
    <row r="396" spans="1:11" hidden="1" x14ac:dyDescent="0.25">
      <c r="A396" s="109">
        <v>-1</v>
      </c>
      <c r="B396" s="109" t="s">
        <v>100</v>
      </c>
      <c r="C396" s="109" t="s">
        <v>92</v>
      </c>
      <c r="D396" s="109" t="s">
        <v>69</v>
      </c>
      <c r="E396" s="109">
        <v>-823.50040000000001</v>
      </c>
      <c r="F396" s="109">
        <v>30.5944</v>
      </c>
      <c r="G396" s="109">
        <v>0.84209999999999996</v>
      </c>
      <c r="H396" s="109">
        <v>1.0145999999999999</v>
      </c>
      <c r="I396" s="109">
        <v>-2.2092000000000001</v>
      </c>
      <c r="J396" s="109">
        <v>-318.92430000000002</v>
      </c>
      <c r="K396" s="1">
        <f t="shared" si="7"/>
        <v>394</v>
      </c>
    </row>
    <row r="397" spans="1:11" hidden="1" x14ac:dyDescent="0.25">
      <c r="A397" s="109">
        <v>-1</v>
      </c>
      <c r="B397" s="109" t="s">
        <v>100</v>
      </c>
      <c r="C397" s="109" t="s">
        <v>92</v>
      </c>
      <c r="D397" s="109" t="s">
        <v>70</v>
      </c>
      <c r="E397" s="109">
        <v>-832.87540000000001</v>
      </c>
      <c r="F397" s="109">
        <v>30.5944</v>
      </c>
      <c r="G397" s="109">
        <v>0.84209999999999996</v>
      </c>
      <c r="H397" s="109">
        <v>1.0145999999999999</v>
      </c>
      <c r="I397" s="109">
        <v>0.27750000000000002</v>
      </c>
      <c r="J397" s="109">
        <v>-204.8672</v>
      </c>
      <c r="K397" s="1">
        <f t="shared" si="7"/>
        <v>395</v>
      </c>
    </row>
    <row r="398" spans="1:11" hidden="1" x14ac:dyDescent="0.25">
      <c r="A398" s="109">
        <v>-1</v>
      </c>
      <c r="B398" s="109" t="s">
        <v>100</v>
      </c>
      <c r="C398" s="109" t="s">
        <v>93</v>
      </c>
      <c r="D398" s="109" t="s">
        <v>69</v>
      </c>
      <c r="E398" s="109">
        <v>41.127400000000002</v>
      </c>
      <c r="F398" s="109">
        <v>72.7012</v>
      </c>
      <c r="G398" s="109">
        <v>1.2742</v>
      </c>
      <c r="H398" s="109">
        <v>1.4611000000000001</v>
      </c>
      <c r="I398" s="109">
        <v>-0.65110000000000001</v>
      </c>
      <c r="J398" s="109">
        <v>281.81920000000002</v>
      </c>
      <c r="K398" s="1">
        <f t="shared" si="7"/>
        <v>396</v>
      </c>
    </row>
    <row r="399" spans="1:11" hidden="1" x14ac:dyDescent="0.25">
      <c r="A399" s="109">
        <v>-1</v>
      </c>
      <c r="B399" s="109" t="s">
        <v>100</v>
      </c>
      <c r="C399" s="109" t="s">
        <v>93</v>
      </c>
      <c r="D399" s="109" t="s">
        <v>70</v>
      </c>
      <c r="E399" s="109">
        <v>34.0961</v>
      </c>
      <c r="F399" s="109">
        <v>72.7012</v>
      </c>
      <c r="G399" s="109">
        <v>1.2742</v>
      </c>
      <c r="H399" s="109">
        <v>1.4611000000000001</v>
      </c>
      <c r="I399" s="109">
        <v>1.4689000000000001</v>
      </c>
      <c r="J399" s="109">
        <v>265.28570000000002</v>
      </c>
      <c r="K399" s="1">
        <f t="shared" si="7"/>
        <v>397</v>
      </c>
    </row>
    <row r="400" spans="1:11" hidden="1" x14ac:dyDescent="0.25">
      <c r="A400" s="109">
        <v>-1</v>
      </c>
      <c r="B400" s="109" t="s">
        <v>100</v>
      </c>
      <c r="C400" s="109" t="s">
        <v>94</v>
      </c>
      <c r="D400" s="109" t="s">
        <v>69</v>
      </c>
      <c r="E400" s="109">
        <v>-1235.9123</v>
      </c>
      <c r="F400" s="109">
        <v>-11.775</v>
      </c>
      <c r="G400" s="109">
        <v>0.43440000000000001</v>
      </c>
      <c r="H400" s="109">
        <v>0.45900000000000002</v>
      </c>
      <c r="I400" s="109">
        <v>-2.2092000000000001</v>
      </c>
      <c r="J400" s="109">
        <v>-692.40419999999995</v>
      </c>
      <c r="K400" s="1">
        <f t="shared" si="7"/>
        <v>398</v>
      </c>
    </row>
    <row r="401" spans="1:11" hidden="1" x14ac:dyDescent="0.25">
      <c r="A401" s="109">
        <v>-1</v>
      </c>
      <c r="B401" s="109" t="s">
        <v>100</v>
      </c>
      <c r="C401" s="109" t="s">
        <v>94</v>
      </c>
      <c r="D401" s="109" t="s">
        <v>70</v>
      </c>
      <c r="E401" s="109">
        <v>-1245.2873</v>
      </c>
      <c r="F401" s="109">
        <v>-11.775</v>
      </c>
      <c r="G401" s="109">
        <v>0.43440000000000001</v>
      </c>
      <c r="H401" s="109">
        <v>0.45900000000000002</v>
      </c>
      <c r="I401" s="109">
        <v>-5.7599999999999998E-2</v>
      </c>
      <c r="J401" s="109">
        <v>-523.55520000000001</v>
      </c>
      <c r="K401" s="1">
        <f t="shared" si="7"/>
        <v>399</v>
      </c>
    </row>
    <row r="402" spans="1:11" hidden="1" x14ac:dyDescent="0.25">
      <c r="A402" s="109">
        <v>-1</v>
      </c>
      <c r="B402" s="109" t="s">
        <v>101</v>
      </c>
      <c r="C402" s="109" t="s">
        <v>68</v>
      </c>
      <c r="D402" s="109" t="s">
        <v>69</v>
      </c>
      <c r="E402" s="109">
        <v>-406.25790000000001</v>
      </c>
      <c r="F402" s="109">
        <v>-37.672499999999999</v>
      </c>
      <c r="G402" s="109">
        <v>1.0068999999999999</v>
      </c>
      <c r="H402" s="109">
        <v>-0.16819999999999999</v>
      </c>
      <c r="I402" s="109">
        <v>-1.6746000000000001</v>
      </c>
      <c r="J402" s="109">
        <v>127.3062</v>
      </c>
      <c r="K402" s="1">
        <f t="shared" si="7"/>
        <v>400</v>
      </c>
    </row>
    <row r="403" spans="1:11" x14ac:dyDescent="0.25">
      <c r="A403" s="109">
        <v>-1</v>
      </c>
      <c r="B403" s="109" t="s">
        <v>101</v>
      </c>
      <c r="C403" s="109" t="s">
        <v>68</v>
      </c>
      <c r="D403" s="109" t="s">
        <v>70</v>
      </c>
      <c r="E403" s="109">
        <v>-416.19540000000001</v>
      </c>
      <c r="F403" s="109">
        <v>-37.672499999999999</v>
      </c>
      <c r="G403" s="109">
        <v>1.0068999999999999</v>
      </c>
      <c r="H403" s="109">
        <v>-0.16819999999999999</v>
      </c>
      <c r="I403" s="109">
        <v>0.84260000000000002</v>
      </c>
      <c r="J403" s="109">
        <v>33.1248</v>
      </c>
      <c r="K403" s="1">
        <f t="shared" si="7"/>
        <v>401</v>
      </c>
    </row>
    <row r="404" spans="1:11" hidden="1" x14ac:dyDescent="0.25">
      <c r="A404" s="109">
        <v>-1</v>
      </c>
      <c r="B404" s="109" t="s">
        <v>101</v>
      </c>
      <c r="C404" s="109" t="s">
        <v>71</v>
      </c>
      <c r="D404" s="109" t="s">
        <v>69</v>
      </c>
      <c r="E404" s="109">
        <v>-108.5175</v>
      </c>
      <c r="F404" s="109">
        <v>-11.103899999999999</v>
      </c>
      <c r="G404" s="109">
        <v>0.35210000000000002</v>
      </c>
      <c r="H404" s="109">
        <v>-3.6499999999999998E-2</v>
      </c>
      <c r="I404" s="109">
        <v>-0.59030000000000005</v>
      </c>
      <c r="J404" s="109">
        <v>41.031399999999998</v>
      </c>
      <c r="K404" s="1">
        <f t="shared" si="7"/>
        <v>402</v>
      </c>
    </row>
    <row r="405" spans="1:11" x14ac:dyDescent="0.25">
      <c r="A405" s="109">
        <v>-1</v>
      </c>
      <c r="B405" s="109" t="s">
        <v>101</v>
      </c>
      <c r="C405" s="109" t="s">
        <v>71</v>
      </c>
      <c r="D405" s="109" t="s">
        <v>70</v>
      </c>
      <c r="E405" s="109">
        <v>-108.5175</v>
      </c>
      <c r="F405" s="109">
        <v>-11.103899999999999</v>
      </c>
      <c r="G405" s="109">
        <v>0.35210000000000002</v>
      </c>
      <c r="H405" s="109">
        <v>-3.6499999999999998E-2</v>
      </c>
      <c r="I405" s="109">
        <v>0.28999999999999998</v>
      </c>
      <c r="J405" s="109">
        <v>13.2715</v>
      </c>
      <c r="K405" s="1">
        <f t="shared" si="7"/>
        <v>403</v>
      </c>
    </row>
    <row r="406" spans="1:11" hidden="1" x14ac:dyDescent="0.25">
      <c r="A406" s="109">
        <v>-1</v>
      </c>
      <c r="B406" s="109" t="s">
        <v>101</v>
      </c>
      <c r="C406" s="109" t="s">
        <v>72</v>
      </c>
      <c r="D406" s="109" t="s">
        <v>69</v>
      </c>
      <c r="E406" s="109">
        <v>186.7064</v>
      </c>
      <c r="F406" s="109">
        <v>20.593299999999999</v>
      </c>
      <c r="G406" s="109">
        <v>0.51529999999999998</v>
      </c>
      <c r="H406" s="109">
        <v>0.97409999999999997</v>
      </c>
      <c r="I406" s="109">
        <v>0.83020000000000005</v>
      </c>
      <c r="J406" s="109">
        <v>458.59519999999998</v>
      </c>
      <c r="K406" s="1">
        <f t="shared" si="7"/>
        <v>404</v>
      </c>
    </row>
    <row r="407" spans="1:11" x14ac:dyDescent="0.25">
      <c r="A407" s="109">
        <v>-1</v>
      </c>
      <c r="B407" s="109" t="s">
        <v>101</v>
      </c>
      <c r="C407" s="109" t="s">
        <v>72</v>
      </c>
      <c r="D407" s="109" t="s">
        <v>70</v>
      </c>
      <c r="E407" s="109">
        <v>186.7064</v>
      </c>
      <c r="F407" s="109">
        <v>20.593299999999999</v>
      </c>
      <c r="G407" s="109">
        <v>0.51529999999999998</v>
      </c>
      <c r="H407" s="109">
        <v>0.97409999999999997</v>
      </c>
      <c r="I407" s="109">
        <v>0.46179999999999999</v>
      </c>
      <c r="J407" s="109">
        <v>463.68119999999999</v>
      </c>
      <c r="K407" s="1">
        <f t="shared" si="7"/>
        <v>405</v>
      </c>
    </row>
    <row r="408" spans="1:11" hidden="1" x14ac:dyDescent="0.25">
      <c r="A408" s="109">
        <v>-1</v>
      </c>
      <c r="B408" s="109" t="s">
        <v>101</v>
      </c>
      <c r="C408" s="109" t="s">
        <v>73</v>
      </c>
      <c r="D408" s="109" t="s">
        <v>69</v>
      </c>
      <c r="E408" s="109">
        <v>55.117600000000003</v>
      </c>
      <c r="F408" s="109">
        <v>7.4892000000000003</v>
      </c>
      <c r="G408" s="109">
        <v>0.47539999999999999</v>
      </c>
      <c r="H408" s="109">
        <v>1.8404</v>
      </c>
      <c r="I408" s="109">
        <v>1.2356</v>
      </c>
      <c r="J408" s="109">
        <v>66.063000000000002</v>
      </c>
      <c r="K408" s="1">
        <f t="shared" si="7"/>
        <v>406</v>
      </c>
    </row>
    <row r="409" spans="1:11" x14ac:dyDescent="0.25">
      <c r="A409" s="109">
        <v>-1</v>
      </c>
      <c r="B409" s="109" t="s">
        <v>101</v>
      </c>
      <c r="C409" s="109" t="s">
        <v>73</v>
      </c>
      <c r="D409" s="109" t="s">
        <v>70</v>
      </c>
      <c r="E409" s="109">
        <v>55.117600000000003</v>
      </c>
      <c r="F409" s="109">
        <v>7.4892000000000003</v>
      </c>
      <c r="G409" s="109">
        <v>0.47539999999999999</v>
      </c>
      <c r="H409" s="109">
        <v>1.8404</v>
      </c>
      <c r="I409" s="109">
        <v>0.311</v>
      </c>
      <c r="J409" s="109">
        <v>63.295299999999997</v>
      </c>
      <c r="K409" s="1">
        <f t="shared" si="7"/>
        <v>407</v>
      </c>
    </row>
    <row r="410" spans="1:11" hidden="1" x14ac:dyDescent="0.25">
      <c r="A410" s="109">
        <v>-1</v>
      </c>
      <c r="B410" s="109" t="s">
        <v>101</v>
      </c>
      <c r="C410" s="109" t="s">
        <v>74</v>
      </c>
      <c r="D410" s="109" t="s">
        <v>69</v>
      </c>
      <c r="E410" s="109">
        <v>-514.77539999999999</v>
      </c>
      <c r="F410" s="109">
        <v>-48.776499999999999</v>
      </c>
      <c r="G410" s="109">
        <v>1.359</v>
      </c>
      <c r="H410" s="109">
        <v>-0.20469999999999999</v>
      </c>
      <c r="I410" s="109">
        <v>-2.2648999999999999</v>
      </c>
      <c r="J410" s="109">
        <v>168.33750000000001</v>
      </c>
      <c r="K410" s="1">
        <f t="shared" si="7"/>
        <v>408</v>
      </c>
    </row>
    <row r="411" spans="1:11" hidden="1" x14ac:dyDescent="0.25">
      <c r="A411" s="109">
        <v>-1</v>
      </c>
      <c r="B411" s="109" t="s">
        <v>101</v>
      </c>
      <c r="C411" s="109" t="s">
        <v>74</v>
      </c>
      <c r="D411" s="109" t="s">
        <v>70</v>
      </c>
      <c r="E411" s="109">
        <v>-524.71289999999999</v>
      </c>
      <c r="F411" s="109">
        <v>-48.776499999999999</v>
      </c>
      <c r="G411" s="109">
        <v>1.359</v>
      </c>
      <c r="H411" s="109">
        <v>-0.20469999999999999</v>
      </c>
      <c r="I411" s="109">
        <v>1.1327</v>
      </c>
      <c r="J411" s="109">
        <v>46.396299999999997</v>
      </c>
      <c r="K411" s="1">
        <f t="shared" si="7"/>
        <v>409</v>
      </c>
    </row>
    <row r="412" spans="1:11" hidden="1" x14ac:dyDescent="0.25">
      <c r="A412" s="109">
        <v>-1</v>
      </c>
      <c r="B412" s="109" t="s">
        <v>101</v>
      </c>
      <c r="C412" s="109" t="s">
        <v>75</v>
      </c>
      <c r="D412" s="109" t="s">
        <v>69</v>
      </c>
      <c r="E412" s="109">
        <v>-568.76110000000006</v>
      </c>
      <c r="F412" s="109">
        <v>-52.741599999999998</v>
      </c>
      <c r="G412" s="109">
        <v>1.4096</v>
      </c>
      <c r="H412" s="109">
        <v>-0.23549999999999999</v>
      </c>
      <c r="I412" s="109">
        <v>-2.3443999999999998</v>
      </c>
      <c r="J412" s="109">
        <v>178.2286</v>
      </c>
      <c r="K412" s="1">
        <f t="shared" si="7"/>
        <v>410</v>
      </c>
    </row>
    <row r="413" spans="1:11" hidden="1" x14ac:dyDescent="0.25">
      <c r="A413" s="109">
        <v>-1</v>
      </c>
      <c r="B413" s="109" t="s">
        <v>101</v>
      </c>
      <c r="C413" s="109" t="s">
        <v>75</v>
      </c>
      <c r="D413" s="109" t="s">
        <v>70</v>
      </c>
      <c r="E413" s="109">
        <v>-582.67359999999996</v>
      </c>
      <c r="F413" s="109">
        <v>-52.741599999999998</v>
      </c>
      <c r="G413" s="109">
        <v>1.4096</v>
      </c>
      <c r="H413" s="109">
        <v>-0.23549999999999999</v>
      </c>
      <c r="I413" s="109">
        <v>1.1797</v>
      </c>
      <c r="J413" s="109">
        <v>46.374699999999997</v>
      </c>
      <c r="K413" s="1">
        <f t="shared" si="7"/>
        <v>411</v>
      </c>
    </row>
    <row r="414" spans="1:11" hidden="1" x14ac:dyDescent="0.25">
      <c r="A414" s="109">
        <v>-1</v>
      </c>
      <c r="B414" s="109" t="s">
        <v>101</v>
      </c>
      <c r="C414" s="109" t="s">
        <v>76</v>
      </c>
      <c r="D414" s="109" t="s">
        <v>69</v>
      </c>
      <c r="E414" s="109">
        <v>-661.13739999999996</v>
      </c>
      <c r="F414" s="109">
        <v>-62.973300000000002</v>
      </c>
      <c r="G414" s="109">
        <v>1.7717000000000001</v>
      </c>
      <c r="H414" s="109">
        <v>-0.26019999999999999</v>
      </c>
      <c r="I414" s="109">
        <v>-2.9540000000000002</v>
      </c>
      <c r="J414" s="109">
        <v>218.41759999999999</v>
      </c>
      <c r="K414" s="1">
        <f t="shared" si="7"/>
        <v>412</v>
      </c>
    </row>
    <row r="415" spans="1:11" hidden="1" x14ac:dyDescent="0.25">
      <c r="A415" s="109">
        <v>-1</v>
      </c>
      <c r="B415" s="109" t="s">
        <v>101</v>
      </c>
      <c r="C415" s="109" t="s">
        <v>76</v>
      </c>
      <c r="D415" s="109" t="s">
        <v>70</v>
      </c>
      <c r="E415" s="109">
        <v>-673.06240000000003</v>
      </c>
      <c r="F415" s="109">
        <v>-62.973300000000002</v>
      </c>
      <c r="G415" s="109">
        <v>1.7717000000000001</v>
      </c>
      <c r="H415" s="109">
        <v>-0.26019999999999999</v>
      </c>
      <c r="I415" s="109">
        <v>1.4752000000000001</v>
      </c>
      <c r="J415" s="109">
        <v>60.984200000000001</v>
      </c>
      <c r="K415" s="1">
        <f t="shared" si="7"/>
        <v>413</v>
      </c>
    </row>
    <row r="416" spans="1:11" hidden="1" x14ac:dyDescent="0.25">
      <c r="A416" s="109">
        <v>-1</v>
      </c>
      <c r="B416" s="109" t="s">
        <v>101</v>
      </c>
      <c r="C416" s="109" t="s">
        <v>77</v>
      </c>
      <c r="D416" s="109" t="s">
        <v>69</v>
      </c>
      <c r="E416" s="109">
        <v>-104.2432</v>
      </c>
      <c r="F416" s="109">
        <v>-5.0747</v>
      </c>
      <c r="G416" s="109">
        <v>1.6275999999999999</v>
      </c>
      <c r="H416" s="109">
        <v>1.2122999999999999</v>
      </c>
      <c r="I416" s="109">
        <v>-0.3448</v>
      </c>
      <c r="J416" s="109">
        <v>756.60879999999997</v>
      </c>
      <c r="K416" s="1">
        <f t="shared" si="7"/>
        <v>414</v>
      </c>
    </row>
    <row r="417" spans="1:11" hidden="1" x14ac:dyDescent="0.25">
      <c r="A417" s="109">
        <v>-1</v>
      </c>
      <c r="B417" s="109" t="s">
        <v>101</v>
      </c>
      <c r="C417" s="109" t="s">
        <v>77</v>
      </c>
      <c r="D417" s="109" t="s">
        <v>70</v>
      </c>
      <c r="E417" s="109">
        <v>-113.187</v>
      </c>
      <c r="F417" s="109">
        <v>-5.0747</v>
      </c>
      <c r="G417" s="109">
        <v>1.6275999999999999</v>
      </c>
      <c r="H417" s="109">
        <v>1.2122999999999999</v>
      </c>
      <c r="I417" s="109">
        <v>1.4049</v>
      </c>
      <c r="J417" s="109">
        <v>678.96600000000001</v>
      </c>
      <c r="K417" s="1">
        <f t="shared" si="7"/>
        <v>415</v>
      </c>
    </row>
    <row r="418" spans="1:11" hidden="1" x14ac:dyDescent="0.25">
      <c r="A418" s="109">
        <v>-1</v>
      </c>
      <c r="B418" s="109" t="s">
        <v>101</v>
      </c>
      <c r="C418" s="109" t="s">
        <v>78</v>
      </c>
      <c r="D418" s="109" t="s">
        <v>69</v>
      </c>
      <c r="E418" s="109">
        <v>-627.02099999999996</v>
      </c>
      <c r="F418" s="109">
        <v>-62.735900000000001</v>
      </c>
      <c r="G418" s="109">
        <v>0.18479999999999999</v>
      </c>
      <c r="H418" s="109">
        <v>-1.5150999999999999</v>
      </c>
      <c r="I418" s="109">
        <v>-2.6695000000000002</v>
      </c>
      <c r="J418" s="109">
        <v>-527.45770000000005</v>
      </c>
      <c r="K418" s="1">
        <f t="shared" si="7"/>
        <v>416</v>
      </c>
    </row>
    <row r="419" spans="1:11" hidden="1" x14ac:dyDescent="0.25">
      <c r="A419" s="109">
        <v>-1</v>
      </c>
      <c r="B419" s="109" t="s">
        <v>101</v>
      </c>
      <c r="C419" s="109" t="s">
        <v>78</v>
      </c>
      <c r="D419" s="109" t="s">
        <v>70</v>
      </c>
      <c r="E419" s="109">
        <v>-635.96479999999997</v>
      </c>
      <c r="F419" s="109">
        <v>-62.735900000000001</v>
      </c>
      <c r="G419" s="109">
        <v>0.18479999999999999</v>
      </c>
      <c r="H419" s="109">
        <v>-1.5150999999999999</v>
      </c>
      <c r="I419" s="109">
        <v>0.1119</v>
      </c>
      <c r="J419" s="109">
        <v>-619.34140000000002</v>
      </c>
      <c r="K419" s="1">
        <f t="shared" si="7"/>
        <v>417</v>
      </c>
    </row>
    <row r="420" spans="1:11" hidden="1" x14ac:dyDescent="0.25">
      <c r="A420" s="109">
        <v>-1</v>
      </c>
      <c r="B420" s="109" t="s">
        <v>101</v>
      </c>
      <c r="C420" s="109" t="s">
        <v>79</v>
      </c>
      <c r="D420" s="109" t="s">
        <v>69</v>
      </c>
      <c r="E420" s="109">
        <v>-104.2432</v>
      </c>
      <c r="F420" s="109">
        <v>-5.0747</v>
      </c>
      <c r="G420" s="109">
        <v>1.6275999999999999</v>
      </c>
      <c r="H420" s="109">
        <v>1.2122999999999999</v>
      </c>
      <c r="I420" s="109">
        <v>-0.3448</v>
      </c>
      <c r="J420" s="109">
        <v>756.60879999999997</v>
      </c>
      <c r="K420" s="1">
        <f t="shared" si="7"/>
        <v>418</v>
      </c>
    </row>
    <row r="421" spans="1:11" hidden="1" x14ac:dyDescent="0.25">
      <c r="A421" s="109">
        <v>-1</v>
      </c>
      <c r="B421" s="109" t="s">
        <v>101</v>
      </c>
      <c r="C421" s="109" t="s">
        <v>79</v>
      </c>
      <c r="D421" s="109" t="s">
        <v>70</v>
      </c>
      <c r="E421" s="109">
        <v>-113.187</v>
      </c>
      <c r="F421" s="109">
        <v>-5.0747</v>
      </c>
      <c r="G421" s="109">
        <v>1.6275999999999999</v>
      </c>
      <c r="H421" s="109">
        <v>1.2122999999999999</v>
      </c>
      <c r="I421" s="109">
        <v>1.4049</v>
      </c>
      <c r="J421" s="109">
        <v>678.96600000000001</v>
      </c>
      <c r="K421" s="1">
        <f t="shared" si="7"/>
        <v>419</v>
      </c>
    </row>
    <row r="422" spans="1:11" hidden="1" x14ac:dyDescent="0.25">
      <c r="A422" s="109">
        <v>-1</v>
      </c>
      <c r="B422" s="109" t="s">
        <v>101</v>
      </c>
      <c r="C422" s="109" t="s">
        <v>80</v>
      </c>
      <c r="D422" s="109" t="s">
        <v>69</v>
      </c>
      <c r="E422" s="109">
        <v>-627.02099999999996</v>
      </c>
      <c r="F422" s="109">
        <v>-62.735900000000001</v>
      </c>
      <c r="G422" s="109">
        <v>0.18479999999999999</v>
      </c>
      <c r="H422" s="109">
        <v>-1.5150999999999999</v>
      </c>
      <c r="I422" s="109">
        <v>-2.6695000000000002</v>
      </c>
      <c r="J422" s="109">
        <v>-527.45770000000005</v>
      </c>
      <c r="K422" s="1">
        <f t="shared" si="7"/>
        <v>420</v>
      </c>
    </row>
    <row r="423" spans="1:11" hidden="1" x14ac:dyDescent="0.25">
      <c r="A423" s="109">
        <v>-1</v>
      </c>
      <c r="B423" s="109" t="s">
        <v>101</v>
      </c>
      <c r="C423" s="109" t="s">
        <v>80</v>
      </c>
      <c r="D423" s="109" t="s">
        <v>70</v>
      </c>
      <c r="E423" s="109">
        <v>-635.96479999999997</v>
      </c>
      <c r="F423" s="109">
        <v>-62.735900000000001</v>
      </c>
      <c r="G423" s="109">
        <v>0.18479999999999999</v>
      </c>
      <c r="H423" s="109">
        <v>-1.5150999999999999</v>
      </c>
      <c r="I423" s="109">
        <v>0.1119</v>
      </c>
      <c r="J423" s="109">
        <v>-619.34140000000002</v>
      </c>
      <c r="K423" s="1">
        <f t="shared" si="7"/>
        <v>421</v>
      </c>
    </row>
    <row r="424" spans="1:11" hidden="1" x14ac:dyDescent="0.25">
      <c r="A424" s="109">
        <v>-1</v>
      </c>
      <c r="B424" s="109" t="s">
        <v>101</v>
      </c>
      <c r="C424" s="109" t="s">
        <v>81</v>
      </c>
      <c r="D424" s="109" t="s">
        <v>69</v>
      </c>
      <c r="E424" s="109">
        <v>-288.4674</v>
      </c>
      <c r="F424" s="109">
        <v>-23.420400000000001</v>
      </c>
      <c r="G424" s="109">
        <v>1.5717000000000001</v>
      </c>
      <c r="H424" s="109">
        <v>2.4251</v>
      </c>
      <c r="I424" s="109">
        <v>0.2228</v>
      </c>
      <c r="J424" s="109">
        <v>207.06379999999999</v>
      </c>
      <c r="K424" s="1">
        <f t="shared" si="7"/>
        <v>422</v>
      </c>
    </row>
    <row r="425" spans="1:11" hidden="1" x14ac:dyDescent="0.25">
      <c r="A425" s="109">
        <v>-1</v>
      </c>
      <c r="B425" s="109" t="s">
        <v>101</v>
      </c>
      <c r="C425" s="109" t="s">
        <v>81</v>
      </c>
      <c r="D425" s="109" t="s">
        <v>70</v>
      </c>
      <c r="E425" s="109">
        <v>-297.41120000000001</v>
      </c>
      <c r="F425" s="109">
        <v>-23.420400000000001</v>
      </c>
      <c r="G425" s="109">
        <v>1.5717000000000001</v>
      </c>
      <c r="H425" s="109">
        <v>2.4251</v>
      </c>
      <c r="I425" s="109">
        <v>1.1938</v>
      </c>
      <c r="J425" s="109">
        <v>118.42570000000001</v>
      </c>
      <c r="K425" s="1">
        <f t="shared" si="7"/>
        <v>423</v>
      </c>
    </row>
    <row r="426" spans="1:11" hidden="1" x14ac:dyDescent="0.25">
      <c r="A426" s="109">
        <v>-1</v>
      </c>
      <c r="B426" s="109" t="s">
        <v>101</v>
      </c>
      <c r="C426" s="109" t="s">
        <v>82</v>
      </c>
      <c r="D426" s="109" t="s">
        <v>69</v>
      </c>
      <c r="E426" s="109">
        <v>-442.79680000000002</v>
      </c>
      <c r="F426" s="109">
        <v>-44.3902</v>
      </c>
      <c r="G426" s="109">
        <v>0.2407</v>
      </c>
      <c r="H426" s="109">
        <v>-2.7279</v>
      </c>
      <c r="I426" s="109">
        <v>-3.2370000000000001</v>
      </c>
      <c r="J426" s="109">
        <v>22.087299999999999</v>
      </c>
      <c r="K426" s="1">
        <f t="shared" si="7"/>
        <v>424</v>
      </c>
    </row>
    <row r="427" spans="1:11" hidden="1" x14ac:dyDescent="0.25">
      <c r="A427" s="109">
        <v>-1</v>
      </c>
      <c r="B427" s="109" t="s">
        <v>101</v>
      </c>
      <c r="C427" s="109" t="s">
        <v>82</v>
      </c>
      <c r="D427" s="109" t="s">
        <v>70</v>
      </c>
      <c r="E427" s="109">
        <v>-451.7405</v>
      </c>
      <c r="F427" s="109">
        <v>-44.3902</v>
      </c>
      <c r="G427" s="109">
        <v>0.2407</v>
      </c>
      <c r="H427" s="109">
        <v>-2.7279</v>
      </c>
      <c r="I427" s="109">
        <v>0.32300000000000001</v>
      </c>
      <c r="J427" s="109">
        <v>-58.801000000000002</v>
      </c>
      <c r="K427" s="1">
        <f t="shared" si="7"/>
        <v>425</v>
      </c>
    </row>
    <row r="428" spans="1:11" hidden="1" x14ac:dyDescent="0.25">
      <c r="A428" s="109">
        <v>-1</v>
      </c>
      <c r="B428" s="109" t="s">
        <v>101</v>
      </c>
      <c r="C428" s="109" t="s">
        <v>83</v>
      </c>
      <c r="D428" s="109" t="s">
        <v>69</v>
      </c>
      <c r="E428" s="109">
        <v>-288.4674</v>
      </c>
      <c r="F428" s="109">
        <v>-23.420400000000001</v>
      </c>
      <c r="G428" s="109">
        <v>1.5717000000000001</v>
      </c>
      <c r="H428" s="109">
        <v>2.4251</v>
      </c>
      <c r="I428" s="109">
        <v>0.2228</v>
      </c>
      <c r="J428" s="109">
        <v>207.06379999999999</v>
      </c>
      <c r="K428" s="1">
        <f t="shared" si="7"/>
        <v>426</v>
      </c>
    </row>
    <row r="429" spans="1:11" hidden="1" x14ac:dyDescent="0.25">
      <c r="A429" s="109">
        <v>-1</v>
      </c>
      <c r="B429" s="109" t="s">
        <v>101</v>
      </c>
      <c r="C429" s="109" t="s">
        <v>83</v>
      </c>
      <c r="D429" s="109" t="s">
        <v>70</v>
      </c>
      <c r="E429" s="109">
        <v>-297.41120000000001</v>
      </c>
      <c r="F429" s="109">
        <v>-23.420400000000001</v>
      </c>
      <c r="G429" s="109">
        <v>1.5717000000000001</v>
      </c>
      <c r="H429" s="109">
        <v>2.4251</v>
      </c>
      <c r="I429" s="109">
        <v>1.1938</v>
      </c>
      <c r="J429" s="109">
        <v>118.42570000000001</v>
      </c>
      <c r="K429" s="1">
        <f t="shared" si="7"/>
        <v>427</v>
      </c>
    </row>
    <row r="430" spans="1:11" hidden="1" x14ac:dyDescent="0.25">
      <c r="A430" s="109">
        <v>-1</v>
      </c>
      <c r="B430" s="109" t="s">
        <v>101</v>
      </c>
      <c r="C430" s="109" t="s">
        <v>84</v>
      </c>
      <c r="D430" s="109" t="s">
        <v>69</v>
      </c>
      <c r="E430" s="109">
        <v>-442.79680000000002</v>
      </c>
      <c r="F430" s="109">
        <v>-44.3902</v>
      </c>
      <c r="G430" s="109">
        <v>0.2407</v>
      </c>
      <c r="H430" s="109">
        <v>-2.7279</v>
      </c>
      <c r="I430" s="109">
        <v>-3.2370000000000001</v>
      </c>
      <c r="J430" s="109">
        <v>22.087299999999999</v>
      </c>
      <c r="K430" s="1">
        <f t="shared" si="7"/>
        <v>428</v>
      </c>
    </row>
    <row r="431" spans="1:11" hidden="1" x14ac:dyDescent="0.25">
      <c r="A431" s="109">
        <v>-1</v>
      </c>
      <c r="B431" s="109" t="s">
        <v>101</v>
      </c>
      <c r="C431" s="109" t="s">
        <v>84</v>
      </c>
      <c r="D431" s="109" t="s">
        <v>70</v>
      </c>
      <c r="E431" s="109">
        <v>-451.7405</v>
      </c>
      <c r="F431" s="109">
        <v>-44.3902</v>
      </c>
      <c r="G431" s="109">
        <v>0.2407</v>
      </c>
      <c r="H431" s="109">
        <v>-2.7279</v>
      </c>
      <c r="I431" s="109">
        <v>0.32300000000000001</v>
      </c>
      <c r="J431" s="109">
        <v>-58.801000000000002</v>
      </c>
      <c r="K431" s="1">
        <f t="shared" si="7"/>
        <v>429</v>
      </c>
    </row>
    <row r="432" spans="1:11" hidden="1" x14ac:dyDescent="0.25">
      <c r="A432" s="109">
        <v>-1</v>
      </c>
      <c r="B432" s="109" t="s">
        <v>101</v>
      </c>
      <c r="C432" s="109" t="s">
        <v>85</v>
      </c>
      <c r="D432" s="109" t="s">
        <v>69</v>
      </c>
      <c r="E432" s="109">
        <v>-334.63799999999998</v>
      </c>
      <c r="F432" s="109">
        <v>-27.480399999999999</v>
      </c>
      <c r="G432" s="109">
        <v>2.2818000000000001</v>
      </c>
      <c r="H432" s="109">
        <v>1.1254</v>
      </c>
      <c r="I432" s="109">
        <v>-1.4375</v>
      </c>
      <c r="J432" s="109">
        <v>835.83199999999999</v>
      </c>
      <c r="K432" s="1">
        <f t="shared" si="7"/>
        <v>430</v>
      </c>
    </row>
    <row r="433" spans="1:11" hidden="1" x14ac:dyDescent="0.25">
      <c r="A433" s="109">
        <v>-1</v>
      </c>
      <c r="B433" s="109" t="s">
        <v>101</v>
      </c>
      <c r="C433" s="109" t="s">
        <v>85</v>
      </c>
      <c r="D433" s="109" t="s">
        <v>70</v>
      </c>
      <c r="E433" s="109">
        <v>-346.56299999999999</v>
      </c>
      <c r="F433" s="109">
        <v>-27.480399999999999</v>
      </c>
      <c r="G433" s="109">
        <v>2.2818000000000001</v>
      </c>
      <c r="H433" s="109">
        <v>1.1254</v>
      </c>
      <c r="I433" s="109">
        <v>1.9477</v>
      </c>
      <c r="J433" s="109">
        <v>702.17499999999995</v>
      </c>
      <c r="K433" s="1">
        <f t="shared" si="7"/>
        <v>431</v>
      </c>
    </row>
    <row r="434" spans="1:11" hidden="1" x14ac:dyDescent="0.25">
      <c r="A434" s="109">
        <v>-1</v>
      </c>
      <c r="B434" s="109" t="s">
        <v>101</v>
      </c>
      <c r="C434" s="109" t="s">
        <v>86</v>
      </c>
      <c r="D434" s="109" t="s">
        <v>69</v>
      </c>
      <c r="E434" s="109">
        <v>-857.41589999999997</v>
      </c>
      <c r="F434" s="109">
        <v>-85.141599999999997</v>
      </c>
      <c r="G434" s="109">
        <v>0.83899999999999997</v>
      </c>
      <c r="H434" s="109">
        <v>-1.6020000000000001</v>
      </c>
      <c r="I434" s="109">
        <v>-3.7622</v>
      </c>
      <c r="J434" s="109">
        <v>-448.23450000000003</v>
      </c>
      <c r="K434" s="1">
        <f t="shared" si="7"/>
        <v>432</v>
      </c>
    </row>
    <row r="435" spans="1:11" hidden="1" x14ac:dyDescent="0.25">
      <c r="A435" s="109">
        <v>-1</v>
      </c>
      <c r="B435" s="109" t="s">
        <v>101</v>
      </c>
      <c r="C435" s="109" t="s">
        <v>86</v>
      </c>
      <c r="D435" s="109" t="s">
        <v>70</v>
      </c>
      <c r="E435" s="109">
        <v>-869.34090000000003</v>
      </c>
      <c r="F435" s="109">
        <v>-85.141599999999997</v>
      </c>
      <c r="G435" s="109">
        <v>0.83899999999999997</v>
      </c>
      <c r="H435" s="109">
        <v>-1.6020000000000001</v>
      </c>
      <c r="I435" s="109">
        <v>0.65469999999999995</v>
      </c>
      <c r="J435" s="109">
        <v>-596.13239999999996</v>
      </c>
      <c r="K435" s="1">
        <f t="shared" si="7"/>
        <v>433</v>
      </c>
    </row>
    <row r="436" spans="1:11" hidden="1" x14ac:dyDescent="0.25">
      <c r="A436" s="109">
        <v>-1</v>
      </c>
      <c r="B436" s="109" t="s">
        <v>101</v>
      </c>
      <c r="C436" s="109" t="s">
        <v>87</v>
      </c>
      <c r="D436" s="109" t="s">
        <v>69</v>
      </c>
      <c r="E436" s="109">
        <v>-334.63799999999998</v>
      </c>
      <c r="F436" s="109">
        <v>-27.480399999999999</v>
      </c>
      <c r="G436" s="109">
        <v>2.2818000000000001</v>
      </c>
      <c r="H436" s="109">
        <v>1.1254</v>
      </c>
      <c r="I436" s="109">
        <v>-1.4375</v>
      </c>
      <c r="J436" s="109">
        <v>835.83199999999999</v>
      </c>
      <c r="K436" s="1">
        <f t="shared" si="7"/>
        <v>434</v>
      </c>
    </row>
    <row r="437" spans="1:11" hidden="1" x14ac:dyDescent="0.25">
      <c r="A437" s="109">
        <v>-1</v>
      </c>
      <c r="B437" s="109" t="s">
        <v>101</v>
      </c>
      <c r="C437" s="109" t="s">
        <v>87</v>
      </c>
      <c r="D437" s="109" t="s">
        <v>70</v>
      </c>
      <c r="E437" s="109">
        <v>-346.56299999999999</v>
      </c>
      <c r="F437" s="109">
        <v>-27.480399999999999</v>
      </c>
      <c r="G437" s="109">
        <v>2.2818000000000001</v>
      </c>
      <c r="H437" s="109">
        <v>1.1254</v>
      </c>
      <c r="I437" s="109">
        <v>1.9477</v>
      </c>
      <c r="J437" s="109">
        <v>702.17499999999995</v>
      </c>
      <c r="K437" s="1">
        <f t="shared" si="7"/>
        <v>435</v>
      </c>
    </row>
    <row r="438" spans="1:11" hidden="1" x14ac:dyDescent="0.25">
      <c r="A438" s="109">
        <v>-1</v>
      </c>
      <c r="B438" s="109" t="s">
        <v>101</v>
      </c>
      <c r="C438" s="109" t="s">
        <v>88</v>
      </c>
      <c r="D438" s="109" t="s">
        <v>69</v>
      </c>
      <c r="E438" s="109">
        <v>-857.41589999999997</v>
      </c>
      <c r="F438" s="109">
        <v>-85.141599999999997</v>
      </c>
      <c r="G438" s="109">
        <v>0.83899999999999997</v>
      </c>
      <c r="H438" s="109">
        <v>-1.6020000000000001</v>
      </c>
      <c r="I438" s="109">
        <v>-3.7622</v>
      </c>
      <c r="J438" s="109">
        <v>-448.23450000000003</v>
      </c>
      <c r="K438" s="1">
        <f t="shared" si="7"/>
        <v>436</v>
      </c>
    </row>
    <row r="439" spans="1:11" hidden="1" x14ac:dyDescent="0.25">
      <c r="A439" s="109">
        <v>-1</v>
      </c>
      <c r="B439" s="109" t="s">
        <v>101</v>
      </c>
      <c r="C439" s="109" t="s">
        <v>88</v>
      </c>
      <c r="D439" s="109" t="s">
        <v>70</v>
      </c>
      <c r="E439" s="109">
        <v>-869.34090000000003</v>
      </c>
      <c r="F439" s="109">
        <v>-85.141599999999997</v>
      </c>
      <c r="G439" s="109">
        <v>0.83899999999999997</v>
      </c>
      <c r="H439" s="109">
        <v>-1.6020000000000001</v>
      </c>
      <c r="I439" s="109">
        <v>0.65469999999999995</v>
      </c>
      <c r="J439" s="109">
        <v>-596.13239999999996</v>
      </c>
      <c r="K439" s="1">
        <f t="shared" si="7"/>
        <v>437</v>
      </c>
    </row>
    <row r="440" spans="1:11" hidden="1" x14ac:dyDescent="0.25">
      <c r="A440" s="109">
        <v>-1</v>
      </c>
      <c r="B440" s="109" t="s">
        <v>101</v>
      </c>
      <c r="C440" s="109" t="s">
        <v>89</v>
      </c>
      <c r="D440" s="109" t="s">
        <v>69</v>
      </c>
      <c r="E440" s="109">
        <v>-518.8623</v>
      </c>
      <c r="F440" s="109">
        <v>-45.826000000000001</v>
      </c>
      <c r="G440" s="109">
        <v>2.2259000000000002</v>
      </c>
      <c r="H440" s="109">
        <v>2.3382000000000001</v>
      </c>
      <c r="I440" s="109">
        <v>-0.86990000000000001</v>
      </c>
      <c r="J440" s="109">
        <v>286.28699999999998</v>
      </c>
      <c r="K440" s="1">
        <f t="shared" si="7"/>
        <v>438</v>
      </c>
    </row>
    <row r="441" spans="1:11" hidden="1" x14ac:dyDescent="0.25">
      <c r="A441" s="109">
        <v>-1</v>
      </c>
      <c r="B441" s="109" t="s">
        <v>101</v>
      </c>
      <c r="C441" s="109" t="s">
        <v>89</v>
      </c>
      <c r="D441" s="109" t="s">
        <v>70</v>
      </c>
      <c r="E441" s="109">
        <v>-530.78729999999996</v>
      </c>
      <c r="F441" s="109">
        <v>-45.826000000000001</v>
      </c>
      <c r="G441" s="109">
        <v>2.2259000000000002</v>
      </c>
      <c r="H441" s="109">
        <v>2.3382000000000001</v>
      </c>
      <c r="I441" s="109">
        <v>1.7365999999999999</v>
      </c>
      <c r="J441" s="109">
        <v>141.63470000000001</v>
      </c>
      <c r="K441" s="1">
        <f t="shared" si="7"/>
        <v>439</v>
      </c>
    </row>
    <row r="442" spans="1:11" hidden="1" x14ac:dyDescent="0.25">
      <c r="A442" s="109">
        <v>-1</v>
      </c>
      <c r="B442" s="109" t="s">
        <v>101</v>
      </c>
      <c r="C442" s="109" t="s">
        <v>90</v>
      </c>
      <c r="D442" s="109" t="s">
        <v>69</v>
      </c>
      <c r="E442" s="109">
        <v>-673.19159999999999</v>
      </c>
      <c r="F442" s="109">
        <v>-66.795900000000003</v>
      </c>
      <c r="G442" s="109">
        <v>0.89490000000000003</v>
      </c>
      <c r="H442" s="109">
        <v>-2.8149000000000002</v>
      </c>
      <c r="I442" s="109">
        <v>-4.3296999999999999</v>
      </c>
      <c r="J442" s="109">
        <v>101.3105</v>
      </c>
      <c r="K442" s="1">
        <f t="shared" si="7"/>
        <v>440</v>
      </c>
    </row>
    <row r="443" spans="1:11" hidden="1" x14ac:dyDescent="0.25">
      <c r="A443" s="109">
        <v>-1</v>
      </c>
      <c r="B443" s="109" t="s">
        <v>101</v>
      </c>
      <c r="C443" s="109" t="s">
        <v>90</v>
      </c>
      <c r="D443" s="109" t="s">
        <v>70</v>
      </c>
      <c r="E443" s="109">
        <v>-685.11659999999995</v>
      </c>
      <c r="F443" s="109">
        <v>-66.795900000000003</v>
      </c>
      <c r="G443" s="109">
        <v>0.89490000000000003</v>
      </c>
      <c r="H443" s="109">
        <v>-2.8149000000000002</v>
      </c>
      <c r="I443" s="109">
        <v>0.86580000000000001</v>
      </c>
      <c r="J443" s="109">
        <v>-35.592100000000002</v>
      </c>
      <c r="K443" s="1">
        <f t="shared" si="7"/>
        <v>441</v>
      </c>
    </row>
    <row r="444" spans="1:11" hidden="1" x14ac:dyDescent="0.25">
      <c r="A444" s="109">
        <v>-1</v>
      </c>
      <c r="B444" s="109" t="s">
        <v>101</v>
      </c>
      <c r="C444" s="109" t="s">
        <v>91</v>
      </c>
      <c r="D444" s="109" t="s">
        <v>69</v>
      </c>
      <c r="E444" s="109">
        <v>-518.8623</v>
      </c>
      <c r="F444" s="109">
        <v>-45.826000000000001</v>
      </c>
      <c r="G444" s="109">
        <v>2.2259000000000002</v>
      </c>
      <c r="H444" s="109">
        <v>2.3382000000000001</v>
      </c>
      <c r="I444" s="109">
        <v>-0.86990000000000001</v>
      </c>
      <c r="J444" s="109">
        <v>286.28699999999998</v>
      </c>
      <c r="K444" s="1">
        <f t="shared" si="7"/>
        <v>442</v>
      </c>
    </row>
    <row r="445" spans="1:11" hidden="1" x14ac:dyDescent="0.25">
      <c r="A445" s="109">
        <v>-1</v>
      </c>
      <c r="B445" s="109" t="s">
        <v>101</v>
      </c>
      <c r="C445" s="109" t="s">
        <v>91</v>
      </c>
      <c r="D445" s="109" t="s">
        <v>70</v>
      </c>
      <c r="E445" s="109">
        <v>-530.78729999999996</v>
      </c>
      <c r="F445" s="109">
        <v>-45.826000000000001</v>
      </c>
      <c r="G445" s="109">
        <v>2.2259000000000002</v>
      </c>
      <c r="H445" s="109">
        <v>2.3382000000000001</v>
      </c>
      <c r="I445" s="109">
        <v>1.7365999999999999</v>
      </c>
      <c r="J445" s="109">
        <v>141.63470000000001</v>
      </c>
      <c r="K445" s="1">
        <f t="shared" si="7"/>
        <v>443</v>
      </c>
    </row>
    <row r="446" spans="1:11" hidden="1" x14ac:dyDescent="0.25">
      <c r="A446" s="109">
        <v>-1</v>
      </c>
      <c r="B446" s="109" t="s">
        <v>101</v>
      </c>
      <c r="C446" s="109" t="s">
        <v>92</v>
      </c>
      <c r="D446" s="109" t="s">
        <v>69</v>
      </c>
      <c r="E446" s="109">
        <v>-673.19159999999999</v>
      </c>
      <c r="F446" s="109">
        <v>-66.795900000000003</v>
      </c>
      <c r="G446" s="109">
        <v>0.89490000000000003</v>
      </c>
      <c r="H446" s="109">
        <v>-2.8149000000000002</v>
      </c>
      <c r="I446" s="109">
        <v>-4.3296999999999999</v>
      </c>
      <c r="J446" s="109">
        <v>101.3105</v>
      </c>
      <c r="K446" s="1">
        <f t="shared" si="7"/>
        <v>444</v>
      </c>
    </row>
    <row r="447" spans="1:11" hidden="1" x14ac:dyDescent="0.25">
      <c r="A447" s="109">
        <v>-1</v>
      </c>
      <c r="B447" s="109" t="s">
        <v>101</v>
      </c>
      <c r="C447" s="109" t="s">
        <v>92</v>
      </c>
      <c r="D447" s="109" t="s">
        <v>70</v>
      </c>
      <c r="E447" s="109">
        <v>-685.11659999999995</v>
      </c>
      <c r="F447" s="109">
        <v>-66.795900000000003</v>
      </c>
      <c r="G447" s="109">
        <v>0.89490000000000003</v>
      </c>
      <c r="H447" s="109">
        <v>-2.8149000000000002</v>
      </c>
      <c r="I447" s="109">
        <v>0.86580000000000001</v>
      </c>
      <c r="J447" s="109">
        <v>-35.592100000000002</v>
      </c>
      <c r="K447" s="1">
        <f t="shared" si="7"/>
        <v>445</v>
      </c>
    </row>
    <row r="448" spans="1:11" hidden="1" x14ac:dyDescent="0.25">
      <c r="A448" s="109">
        <v>-1</v>
      </c>
      <c r="B448" s="109" t="s">
        <v>101</v>
      </c>
      <c r="C448" s="109" t="s">
        <v>93</v>
      </c>
      <c r="D448" s="109" t="s">
        <v>69</v>
      </c>
      <c r="E448" s="109">
        <v>-104.2432</v>
      </c>
      <c r="F448" s="109">
        <v>-5.0747</v>
      </c>
      <c r="G448" s="109">
        <v>2.2818000000000001</v>
      </c>
      <c r="H448" s="109">
        <v>2.4251</v>
      </c>
      <c r="I448" s="109">
        <v>0.2228</v>
      </c>
      <c r="J448" s="109">
        <v>835.83199999999999</v>
      </c>
      <c r="K448" s="1">
        <f t="shared" si="7"/>
        <v>446</v>
      </c>
    </row>
    <row r="449" spans="1:11" hidden="1" x14ac:dyDescent="0.25">
      <c r="A449" s="109">
        <v>-1</v>
      </c>
      <c r="B449" s="109" t="s">
        <v>101</v>
      </c>
      <c r="C449" s="109" t="s">
        <v>93</v>
      </c>
      <c r="D449" s="109" t="s">
        <v>70</v>
      </c>
      <c r="E449" s="109">
        <v>-113.187</v>
      </c>
      <c r="F449" s="109">
        <v>-5.0747</v>
      </c>
      <c r="G449" s="109">
        <v>2.2818000000000001</v>
      </c>
      <c r="H449" s="109">
        <v>2.4251</v>
      </c>
      <c r="I449" s="109">
        <v>1.9477</v>
      </c>
      <c r="J449" s="109">
        <v>702.17499999999995</v>
      </c>
      <c r="K449" s="1">
        <f t="shared" si="7"/>
        <v>447</v>
      </c>
    </row>
    <row r="450" spans="1:11" hidden="1" x14ac:dyDescent="0.25">
      <c r="A450" s="109">
        <v>-1</v>
      </c>
      <c r="B450" s="109" t="s">
        <v>101</v>
      </c>
      <c r="C450" s="109" t="s">
        <v>94</v>
      </c>
      <c r="D450" s="109" t="s">
        <v>69</v>
      </c>
      <c r="E450" s="109">
        <v>-857.41589999999997</v>
      </c>
      <c r="F450" s="109">
        <v>-85.141599999999997</v>
      </c>
      <c r="G450" s="109">
        <v>0.18479999999999999</v>
      </c>
      <c r="H450" s="109">
        <v>-2.8149000000000002</v>
      </c>
      <c r="I450" s="109">
        <v>-4.3296999999999999</v>
      </c>
      <c r="J450" s="109">
        <v>-527.45770000000005</v>
      </c>
      <c r="K450" s="1">
        <f t="shared" si="7"/>
        <v>448</v>
      </c>
    </row>
    <row r="451" spans="1:11" hidden="1" x14ac:dyDescent="0.25">
      <c r="A451" s="109">
        <v>-1</v>
      </c>
      <c r="B451" s="109" t="s">
        <v>101</v>
      </c>
      <c r="C451" s="109" t="s">
        <v>94</v>
      </c>
      <c r="D451" s="109" t="s">
        <v>70</v>
      </c>
      <c r="E451" s="109">
        <v>-869.34090000000003</v>
      </c>
      <c r="F451" s="109">
        <v>-85.141599999999997</v>
      </c>
      <c r="G451" s="109">
        <v>0.18479999999999999</v>
      </c>
      <c r="H451" s="109">
        <v>-2.8149000000000002</v>
      </c>
      <c r="I451" s="109">
        <v>0.1119</v>
      </c>
      <c r="J451" s="109">
        <v>-619.34140000000002</v>
      </c>
      <c r="K451" s="1">
        <f t="shared" si="7"/>
        <v>449</v>
      </c>
    </row>
    <row r="452" spans="1:11" hidden="1" x14ac:dyDescent="0.25">
      <c r="A452" s="109">
        <v>-1</v>
      </c>
      <c r="B452" s="109" t="s">
        <v>102</v>
      </c>
      <c r="C452" s="109" t="s">
        <v>68</v>
      </c>
      <c r="D452" s="109" t="s">
        <v>69</v>
      </c>
      <c r="E452" s="109">
        <v>-183.9991</v>
      </c>
      <c r="F452" s="109">
        <v>-1.782</v>
      </c>
      <c r="G452" s="109">
        <v>-0.3246</v>
      </c>
      <c r="H452" s="109">
        <v>-4.2000000000000003E-2</v>
      </c>
      <c r="I452" s="109">
        <v>0.53920000000000001</v>
      </c>
      <c r="J452" s="109">
        <v>1.9458</v>
      </c>
      <c r="K452" s="1">
        <f t="shared" si="7"/>
        <v>450</v>
      </c>
    </row>
    <row r="453" spans="1:11" x14ac:dyDescent="0.25">
      <c r="A453" s="109">
        <v>-1</v>
      </c>
      <c r="B453" s="109" t="s">
        <v>102</v>
      </c>
      <c r="C453" s="109" t="s">
        <v>68</v>
      </c>
      <c r="D453" s="109" t="s">
        <v>70</v>
      </c>
      <c r="E453" s="109">
        <v>-186.35849999999999</v>
      </c>
      <c r="F453" s="109">
        <v>-1.782</v>
      </c>
      <c r="G453" s="109">
        <v>-0.3246</v>
      </c>
      <c r="H453" s="109">
        <v>-4.2000000000000003E-2</v>
      </c>
      <c r="I453" s="109">
        <v>-0.27229999999999999</v>
      </c>
      <c r="J453" s="109">
        <v>-2.5091000000000001</v>
      </c>
      <c r="K453" s="1">
        <f t="shared" si="7"/>
        <v>451</v>
      </c>
    </row>
    <row r="454" spans="1:11" hidden="1" x14ac:dyDescent="0.25">
      <c r="A454" s="109">
        <v>-1</v>
      </c>
      <c r="B454" s="109" t="s">
        <v>102</v>
      </c>
      <c r="C454" s="109" t="s">
        <v>71</v>
      </c>
      <c r="D454" s="109" t="s">
        <v>69</v>
      </c>
      <c r="E454" s="109">
        <v>-46.058</v>
      </c>
      <c r="F454" s="109">
        <v>0.50849999999999995</v>
      </c>
      <c r="G454" s="109">
        <v>-0.155</v>
      </c>
      <c r="H454" s="109">
        <v>-1.2699999999999999E-2</v>
      </c>
      <c r="I454" s="109">
        <v>0.25740000000000002</v>
      </c>
      <c r="J454" s="109">
        <v>-1.0448999999999999</v>
      </c>
      <c r="K454" s="1">
        <f t="shared" ref="K454:K517" si="8">K453+1</f>
        <v>452</v>
      </c>
    </row>
    <row r="455" spans="1:11" x14ac:dyDescent="0.25">
      <c r="A455" s="109">
        <v>-1</v>
      </c>
      <c r="B455" s="109" t="s">
        <v>102</v>
      </c>
      <c r="C455" s="109" t="s">
        <v>71</v>
      </c>
      <c r="D455" s="109" t="s">
        <v>70</v>
      </c>
      <c r="E455" s="109">
        <v>-46.058</v>
      </c>
      <c r="F455" s="109">
        <v>0.50849999999999995</v>
      </c>
      <c r="G455" s="109">
        <v>-0.155</v>
      </c>
      <c r="H455" s="109">
        <v>-1.2699999999999999E-2</v>
      </c>
      <c r="I455" s="109">
        <v>-0.13020000000000001</v>
      </c>
      <c r="J455" s="109">
        <v>0.2263</v>
      </c>
      <c r="K455" s="1">
        <f t="shared" si="8"/>
        <v>453</v>
      </c>
    </row>
    <row r="456" spans="1:11" hidden="1" x14ac:dyDescent="0.25">
      <c r="A456" s="109">
        <v>-1</v>
      </c>
      <c r="B456" s="109" t="s">
        <v>102</v>
      </c>
      <c r="C456" s="109" t="s">
        <v>72</v>
      </c>
      <c r="D456" s="109" t="s">
        <v>69</v>
      </c>
      <c r="E456" s="109">
        <v>155.8038</v>
      </c>
      <c r="F456" s="109">
        <v>4.0515999999999996</v>
      </c>
      <c r="G456" s="109">
        <v>8.14E-2</v>
      </c>
      <c r="H456" s="109">
        <v>5.1000000000000004E-3</v>
      </c>
      <c r="I456" s="109">
        <v>0.1361</v>
      </c>
      <c r="J456" s="109">
        <v>11.0467</v>
      </c>
      <c r="K456" s="1">
        <f t="shared" si="8"/>
        <v>454</v>
      </c>
    </row>
    <row r="457" spans="1:11" x14ac:dyDescent="0.25">
      <c r="A457" s="109">
        <v>-1</v>
      </c>
      <c r="B457" s="109" t="s">
        <v>102</v>
      </c>
      <c r="C457" s="109" t="s">
        <v>72</v>
      </c>
      <c r="D457" s="109" t="s">
        <v>70</v>
      </c>
      <c r="E457" s="109">
        <v>155.8038</v>
      </c>
      <c r="F457" s="109">
        <v>4.0515999999999996</v>
      </c>
      <c r="G457" s="109">
        <v>8.14E-2</v>
      </c>
      <c r="H457" s="109">
        <v>5.1000000000000004E-3</v>
      </c>
      <c r="I457" s="109">
        <v>7.0800000000000002E-2</v>
      </c>
      <c r="J457" s="109">
        <v>5.1279000000000003</v>
      </c>
      <c r="K457" s="1">
        <f t="shared" si="8"/>
        <v>455</v>
      </c>
    </row>
    <row r="458" spans="1:11" hidden="1" x14ac:dyDescent="0.25">
      <c r="A458" s="109">
        <v>-1</v>
      </c>
      <c r="B458" s="109" t="s">
        <v>102</v>
      </c>
      <c r="C458" s="109" t="s">
        <v>73</v>
      </c>
      <c r="D458" s="109" t="s">
        <v>69</v>
      </c>
      <c r="E458" s="109">
        <v>58.2361</v>
      </c>
      <c r="F458" s="109">
        <v>2.3866999999999998</v>
      </c>
      <c r="G458" s="109">
        <v>7.7200000000000005E-2</v>
      </c>
      <c r="H458" s="109">
        <v>1.6299999999999999E-2</v>
      </c>
      <c r="I458" s="109">
        <v>9.0499999999999997E-2</v>
      </c>
      <c r="J458" s="109">
        <v>4.4181999999999997</v>
      </c>
      <c r="K458" s="1">
        <f t="shared" si="8"/>
        <v>456</v>
      </c>
    </row>
    <row r="459" spans="1:11" x14ac:dyDescent="0.25">
      <c r="A459" s="109">
        <v>-1</v>
      </c>
      <c r="B459" s="109" t="s">
        <v>102</v>
      </c>
      <c r="C459" s="109" t="s">
        <v>73</v>
      </c>
      <c r="D459" s="109" t="s">
        <v>70</v>
      </c>
      <c r="E459" s="109">
        <v>58.2361</v>
      </c>
      <c r="F459" s="109">
        <v>2.3866999999999998</v>
      </c>
      <c r="G459" s="109">
        <v>7.7200000000000005E-2</v>
      </c>
      <c r="H459" s="109">
        <v>1.6299999999999999E-2</v>
      </c>
      <c r="I459" s="109">
        <v>0.15659999999999999</v>
      </c>
      <c r="J459" s="109">
        <v>1.6633</v>
      </c>
      <c r="K459" s="1">
        <f t="shared" si="8"/>
        <v>457</v>
      </c>
    </row>
    <row r="460" spans="1:11" hidden="1" x14ac:dyDescent="0.25">
      <c r="A460" s="109">
        <v>-1</v>
      </c>
      <c r="B460" s="109" t="s">
        <v>102</v>
      </c>
      <c r="C460" s="109" t="s">
        <v>74</v>
      </c>
      <c r="D460" s="109" t="s">
        <v>69</v>
      </c>
      <c r="E460" s="109">
        <v>-230.05709999999999</v>
      </c>
      <c r="F460" s="109">
        <v>-1.2735000000000001</v>
      </c>
      <c r="G460" s="109">
        <v>-0.47960000000000003</v>
      </c>
      <c r="H460" s="109">
        <v>-5.4699999999999999E-2</v>
      </c>
      <c r="I460" s="109">
        <v>0.79659999999999997</v>
      </c>
      <c r="J460" s="109">
        <v>0.90090000000000003</v>
      </c>
      <c r="K460" s="1">
        <f t="shared" si="8"/>
        <v>458</v>
      </c>
    </row>
    <row r="461" spans="1:11" hidden="1" x14ac:dyDescent="0.25">
      <c r="A461" s="109">
        <v>-1</v>
      </c>
      <c r="B461" s="109" t="s">
        <v>102</v>
      </c>
      <c r="C461" s="109" t="s">
        <v>74</v>
      </c>
      <c r="D461" s="109" t="s">
        <v>70</v>
      </c>
      <c r="E461" s="109">
        <v>-232.41650000000001</v>
      </c>
      <c r="F461" s="109">
        <v>-1.2735000000000001</v>
      </c>
      <c r="G461" s="109">
        <v>-0.47960000000000003</v>
      </c>
      <c r="H461" s="109">
        <v>-5.4699999999999999E-2</v>
      </c>
      <c r="I461" s="109">
        <v>-0.40250000000000002</v>
      </c>
      <c r="J461" s="109">
        <v>-2.2827999999999999</v>
      </c>
      <c r="K461" s="1">
        <f t="shared" si="8"/>
        <v>459</v>
      </c>
    </row>
    <row r="462" spans="1:11" hidden="1" x14ac:dyDescent="0.25">
      <c r="A462" s="109">
        <v>-1</v>
      </c>
      <c r="B462" s="109" t="s">
        <v>102</v>
      </c>
      <c r="C462" s="109" t="s">
        <v>75</v>
      </c>
      <c r="D462" s="109" t="s">
        <v>69</v>
      </c>
      <c r="E462" s="109">
        <v>-257.59879999999998</v>
      </c>
      <c r="F462" s="109">
        <v>-2.4948000000000001</v>
      </c>
      <c r="G462" s="109">
        <v>-0.45440000000000003</v>
      </c>
      <c r="H462" s="109">
        <v>-5.8799999999999998E-2</v>
      </c>
      <c r="I462" s="109">
        <v>0.75490000000000002</v>
      </c>
      <c r="J462" s="109">
        <v>2.7241</v>
      </c>
      <c r="K462" s="1">
        <f t="shared" si="8"/>
        <v>460</v>
      </c>
    </row>
    <row r="463" spans="1:11" hidden="1" x14ac:dyDescent="0.25">
      <c r="A463" s="109">
        <v>-1</v>
      </c>
      <c r="B463" s="109" t="s">
        <v>102</v>
      </c>
      <c r="C463" s="109" t="s">
        <v>75</v>
      </c>
      <c r="D463" s="109" t="s">
        <v>70</v>
      </c>
      <c r="E463" s="109">
        <v>-260.90190000000001</v>
      </c>
      <c r="F463" s="109">
        <v>-2.4948000000000001</v>
      </c>
      <c r="G463" s="109">
        <v>-0.45440000000000003</v>
      </c>
      <c r="H463" s="109">
        <v>-5.8799999999999998E-2</v>
      </c>
      <c r="I463" s="109">
        <v>-0.38119999999999998</v>
      </c>
      <c r="J463" s="109">
        <v>-3.5127000000000002</v>
      </c>
      <c r="K463" s="1">
        <f t="shared" si="8"/>
        <v>461</v>
      </c>
    </row>
    <row r="464" spans="1:11" hidden="1" x14ac:dyDescent="0.25">
      <c r="A464" s="109">
        <v>-1</v>
      </c>
      <c r="B464" s="109" t="s">
        <v>102</v>
      </c>
      <c r="C464" s="109" t="s">
        <v>76</v>
      </c>
      <c r="D464" s="109" t="s">
        <v>69</v>
      </c>
      <c r="E464" s="109">
        <v>-294.49180000000001</v>
      </c>
      <c r="F464" s="109">
        <v>-1.3248</v>
      </c>
      <c r="G464" s="109">
        <v>-0.63759999999999994</v>
      </c>
      <c r="H464" s="109">
        <v>-7.0699999999999999E-2</v>
      </c>
      <c r="I464" s="109">
        <v>1.0589</v>
      </c>
      <c r="J464" s="109">
        <v>0.66310000000000002</v>
      </c>
      <c r="K464" s="1">
        <f t="shared" si="8"/>
        <v>462</v>
      </c>
    </row>
    <row r="465" spans="1:11" hidden="1" x14ac:dyDescent="0.25">
      <c r="A465" s="109">
        <v>-1</v>
      </c>
      <c r="B465" s="109" t="s">
        <v>102</v>
      </c>
      <c r="C465" s="109" t="s">
        <v>76</v>
      </c>
      <c r="D465" s="109" t="s">
        <v>70</v>
      </c>
      <c r="E465" s="109">
        <v>-297.32299999999998</v>
      </c>
      <c r="F465" s="109">
        <v>-1.3248</v>
      </c>
      <c r="G465" s="109">
        <v>-0.63759999999999994</v>
      </c>
      <c r="H465" s="109">
        <v>-7.0699999999999999E-2</v>
      </c>
      <c r="I465" s="109">
        <v>-0.53510000000000002</v>
      </c>
      <c r="J465" s="109">
        <v>-2.6488999999999998</v>
      </c>
      <c r="K465" s="1">
        <f t="shared" si="8"/>
        <v>463</v>
      </c>
    </row>
    <row r="466" spans="1:11" hidden="1" x14ac:dyDescent="0.25">
      <c r="A466" s="109">
        <v>-1</v>
      </c>
      <c r="B466" s="109" t="s">
        <v>102</v>
      </c>
      <c r="C466" s="109" t="s">
        <v>77</v>
      </c>
      <c r="D466" s="109" t="s">
        <v>69</v>
      </c>
      <c r="E466" s="109">
        <v>52.5261</v>
      </c>
      <c r="F466" s="109">
        <v>4.0685000000000002</v>
      </c>
      <c r="G466" s="109">
        <v>-0.17810000000000001</v>
      </c>
      <c r="H466" s="109">
        <v>-3.0599999999999999E-2</v>
      </c>
      <c r="I466" s="109">
        <v>0.67579999999999996</v>
      </c>
      <c r="J466" s="109">
        <v>17.2166</v>
      </c>
      <c r="K466" s="1">
        <f t="shared" si="8"/>
        <v>464</v>
      </c>
    </row>
    <row r="467" spans="1:11" hidden="1" x14ac:dyDescent="0.25">
      <c r="A467" s="109">
        <v>-1</v>
      </c>
      <c r="B467" s="109" t="s">
        <v>102</v>
      </c>
      <c r="C467" s="109" t="s">
        <v>77</v>
      </c>
      <c r="D467" s="109" t="s">
        <v>70</v>
      </c>
      <c r="E467" s="109">
        <v>50.402700000000003</v>
      </c>
      <c r="F467" s="109">
        <v>4.0685000000000002</v>
      </c>
      <c r="G467" s="109">
        <v>-0.17810000000000001</v>
      </c>
      <c r="H467" s="109">
        <v>-3.0599999999999999E-2</v>
      </c>
      <c r="I467" s="109">
        <v>-0.14599999999999999</v>
      </c>
      <c r="J467" s="109">
        <v>4.9207999999999998</v>
      </c>
      <c r="K467" s="1">
        <f t="shared" si="8"/>
        <v>465</v>
      </c>
    </row>
    <row r="468" spans="1:11" hidden="1" x14ac:dyDescent="0.25">
      <c r="A468" s="109">
        <v>-1</v>
      </c>
      <c r="B468" s="109" t="s">
        <v>102</v>
      </c>
      <c r="C468" s="109" t="s">
        <v>78</v>
      </c>
      <c r="D468" s="109" t="s">
        <v>69</v>
      </c>
      <c r="E468" s="109">
        <v>-383.72460000000001</v>
      </c>
      <c r="F468" s="109">
        <v>-7.2759999999999998</v>
      </c>
      <c r="G468" s="109">
        <v>-0.40620000000000001</v>
      </c>
      <c r="H468" s="109">
        <v>-4.4999999999999998E-2</v>
      </c>
      <c r="I468" s="109">
        <v>0.29480000000000001</v>
      </c>
      <c r="J468" s="109">
        <v>-13.7142</v>
      </c>
      <c r="K468" s="1">
        <f t="shared" si="8"/>
        <v>466</v>
      </c>
    </row>
    <row r="469" spans="1:11" hidden="1" x14ac:dyDescent="0.25">
      <c r="A469" s="109">
        <v>-1</v>
      </c>
      <c r="B469" s="109" t="s">
        <v>102</v>
      </c>
      <c r="C469" s="109" t="s">
        <v>78</v>
      </c>
      <c r="D469" s="109" t="s">
        <v>70</v>
      </c>
      <c r="E469" s="109">
        <v>-385.84800000000001</v>
      </c>
      <c r="F469" s="109">
        <v>-7.2759999999999998</v>
      </c>
      <c r="G469" s="109">
        <v>-0.40620000000000001</v>
      </c>
      <c r="H469" s="109">
        <v>-4.4999999999999998E-2</v>
      </c>
      <c r="I469" s="109">
        <v>-0.34410000000000002</v>
      </c>
      <c r="J469" s="109">
        <v>-9.4372000000000007</v>
      </c>
      <c r="K469" s="1">
        <f t="shared" si="8"/>
        <v>467</v>
      </c>
    </row>
    <row r="470" spans="1:11" hidden="1" x14ac:dyDescent="0.25">
      <c r="A470" s="109">
        <v>-1</v>
      </c>
      <c r="B470" s="109" t="s">
        <v>102</v>
      </c>
      <c r="C470" s="109" t="s">
        <v>79</v>
      </c>
      <c r="D470" s="109" t="s">
        <v>69</v>
      </c>
      <c r="E470" s="109">
        <v>52.5261</v>
      </c>
      <c r="F470" s="109">
        <v>4.0685000000000002</v>
      </c>
      <c r="G470" s="109">
        <v>-0.17810000000000001</v>
      </c>
      <c r="H470" s="109">
        <v>-3.0599999999999999E-2</v>
      </c>
      <c r="I470" s="109">
        <v>0.67579999999999996</v>
      </c>
      <c r="J470" s="109">
        <v>17.2166</v>
      </c>
      <c r="K470" s="1">
        <f t="shared" si="8"/>
        <v>468</v>
      </c>
    </row>
    <row r="471" spans="1:11" hidden="1" x14ac:dyDescent="0.25">
      <c r="A471" s="109">
        <v>-1</v>
      </c>
      <c r="B471" s="109" t="s">
        <v>102</v>
      </c>
      <c r="C471" s="109" t="s">
        <v>79</v>
      </c>
      <c r="D471" s="109" t="s">
        <v>70</v>
      </c>
      <c r="E471" s="109">
        <v>50.402700000000003</v>
      </c>
      <c r="F471" s="109">
        <v>4.0685000000000002</v>
      </c>
      <c r="G471" s="109">
        <v>-0.17810000000000001</v>
      </c>
      <c r="H471" s="109">
        <v>-3.0599999999999999E-2</v>
      </c>
      <c r="I471" s="109">
        <v>-0.14599999999999999</v>
      </c>
      <c r="J471" s="109">
        <v>4.9207999999999998</v>
      </c>
      <c r="K471" s="1">
        <f t="shared" si="8"/>
        <v>469</v>
      </c>
    </row>
    <row r="472" spans="1:11" hidden="1" x14ac:dyDescent="0.25">
      <c r="A472" s="109">
        <v>-1</v>
      </c>
      <c r="B472" s="109" t="s">
        <v>102</v>
      </c>
      <c r="C472" s="109" t="s">
        <v>80</v>
      </c>
      <c r="D472" s="109" t="s">
        <v>69</v>
      </c>
      <c r="E472" s="109">
        <v>-383.72460000000001</v>
      </c>
      <c r="F472" s="109">
        <v>-7.2759999999999998</v>
      </c>
      <c r="G472" s="109">
        <v>-0.40620000000000001</v>
      </c>
      <c r="H472" s="109">
        <v>-4.4999999999999998E-2</v>
      </c>
      <c r="I472" s="109">
        <v>0.29480000000000001</v>
      </c>
      <c r="J472" s="109">
        <v>-13.7142</v>
      </c>
      <c r="K472" s="1">
        <f t="shared" si="8"/>
        <v>470</v>
      </c>
    </row>
    <row r="473" spans="1:11" hidden="1" x14ac:dyDescent="0.25">
      <c r="A473" s="109">
        <v>-1</v>
      </c>
      <c r="B473" s="109" t="s">
        <v>102</v>
      </c>
      <c r="C473" s="109" t="s">
        <v>80</v>
      </c>
      <c r="D473" s="109" t="s">
        <v>70</v>
      </c>
      <c r="E473" s="109">
        <v>-385.84800000000001</v>
      </c>
      <c r="F473" s="109">
        <v>-7.2759999999999998</v>
      </c>
      <c r="G473" s="109">
        <v>-0.40620000000000001</v>
      </c>
      <c r="H473" s="109">
        <v>-4.4999999999999998E-2</v>
      </c>
      <c r="I473" s="109">
        <v>-0.34410000000000002</v>
      </c>
      <c r="J473" s="109">
        <v>-9.4372000000000007</v>
      </c>
      <c r="K473" s="1">
        <f t="shared" si="8"/>
        <v>471</v>
      </c>
    </row>
    <row r="474" spans="1:11" hidden="1" x14ac:dyDescent="0.25">
      <c r="A474" s="109">
        <v>-1</v>
      </c>
      <c r="B474" s="109" t="s">
        <v>102</v>
      </c>
      <c r="C474" s="109" t="s">
        <v>81</v>
      </c>
      <c r="D474" s="109" t="s">
        <v>69</v>
      </c>
      <c r="E474" s="109">
        <v>-84.068700000000007</v>
      </c>
      <c r="F474" s="109">
        <v>1.7376</v>
      </c>
      <c r="G474" s="109">
        <v>-0.184</v>
      </c>
      <c r="H474" s="109">
        <v>-1.49E-2</v>
      </c>
      <c r="I474" s="109">
        <v>0.61199999999999999</v>
      </c>
      <c r="J474" s="109">
        <v>7.9367000000000001</v>
      </c>
      <c r="K474" s="1">
        <f t="shared" si="8"/>
        <v>472</v>
      </c>
    </row>
    <row r="475" spans="1:11" hidden="1" x14ac:dyDescent="0.25">
      <c r="A475" s="109">
        <v>-1</v>
      </c>
      <c r="B475" s="109" t="s">
        <v>102</v>
      </c>
      <c r="C475" s="109" t="s">
        <v>81</v>
      </c>
      <c r="D475" s="109" t="s">
        <v>70</v>
      </c>
      <c r="E475" s="109">
        <v>-86.1922</v>
      </c>
      <c r="F475" s="109">
        <v>1.7376</v>
      </c>
      <c r="G475" s="109">
        <v>-0.184</v>
      </c>
      <c r="H475" s="109">
        <v>-1.49E-2</v>
      </c>
      <c r="I475" s="109">
        <v>-2.5899999999999999E-2</v>
      </c>
      <c r="J475" s="109">
        <v>7.0400000000000004E-2</v>
      </c>
      <c r="K475" s="1">
        <f t="shared" si="8"/>
        <v>473</v>
      </c>
    </row>
    <row r="476" spans="1:11" hidden="1" x14ac:dyDescent="0.25">
      <c r="A476" s="109">
        <v>-1</v>
      </c>
      <c r="B476" s="109" t="s">
        <v>102</v>
      </c>
      <c r="C476" s="109" t="s">
        <v>82</v>
      </c>
      <c r="D476" s="109" t="s">
        <v>69</v>
      </c>
      <c r="E476" s="109">
        <v>-247.12970000000001</v>
      </c>
      <c r="F476" s="109">
        <v>-4.9451999999999998</v>
      </c>
      <c r="G476" s="109">
        <v>-0.40029999999999999</v>
      </c>
      <c r="H476" s="109">
        <v>-6.0600000000000001E-2</v>
      </c>
      <c r="I476" s="109">
        <v>0.35859999999999997</v>
      </c>
      <c r="J476" s="109">
        <v>-4.4341999999999997</v>
      </c>
      <c r="K476" s="1">
        <f t="shared" si="8"/>
        <v>474</v>
      </c>
    </row>
    <row r="477" spans="1:11" hidden="1" x14ac:dyDescent="0.25">
      <c r="A477" s="109">
        <v>-1</v>
      </c>
      <c r="B477" s="109" t="s">
        <v>102</v>
      </c>
      <c r="C477" s="109" t="s">
        <v>82</v>
      </c>
      <c r="D477" s="109" t="s">
        <v>70</v>
      </c>
      <c r="E477" s="109">
        <v>-249.25319999999999</v>
      </c>
      <c r="F477" s="109">
        <v>-4.9451999999999998</v>
      </c>
      <c r="G477" s="109">
        <v>-0.40029999999999999</v>
      </c>
      <c r="H477" s="109">
        <v>-6.0600000000000001E-2</v>
      </c>
      <c r="I477" s="109">
        <v>-0.4642</v>
      </c>
      <c r="J477" s="109">
        <v>-4.5868000000000002</v>
      </c>
      <c r="K477" s="1">
        <f t="shared" si="8"/>
        <v>475</v>
      </c>
    </row>
    <row r="478" spans="1:11" hidden="1" x14ac:dyDescent="0.25">
      <c r="A478" s="109">
        <v>-1</v>
      </c>
      <c r="B478" s="109" t="s">
        <v>102</v>
      </c>
      <c r="C478" s="109" t="s">
        <v>83</v>
      </c>
      <c r="D478" s="109" t="s">
        <v>69</v>
      </c>
      <c r="E478" s="109">
        <v>-84.068700000000007</v>
      </c>
      <c r="F478" s="109">
        <v>1.7376</v>
      </c>
      <c r="G478" s="109">
        <v>-0.184</v>
      </c>
      <c r="H478" s="109">
        <v>-1.49E-2</v>
      </c>
      <c r="I478" s="109">
        <v>0.61199999999999999</v>
      </c>
      <c r="J478" s="109">
        <v>7.9367000000000001</v>
      </c>
      <c r="K478" s="1">
        <f t="shared" si="8"/>
        <v>476</v>
      </c>
    </row>
    <row r="479" spans="1:11" hidden="1" x14ac:dyDescent="0.25">
      <c r="A479" s="109">
        <v>-1</v>
      </c>
      <c r="B479" s="109" t="s">
        <v>102</v>
      </c>
      <c r="C479" s="109" t="s">
        <v>83</v>
      </c>
      <c r="D479" s="109" t="s">
        <v>70</v>
      </c>
      <c r="E479" s="109">
        <v>-86.1922</v>
      </c>
      <c r="F479" s="109">
        <v>1.7376</v>
      </c>
      <c r="G479" s="109">
        <v>-0.184</v>
      </c>
      <c r="H479" s="109">
        <v>-1.49E-2</v>
      </c>
      <c r="I479" s="109">
        <v>-2.5899999999999999E-2</v>
      </c>
      <c r="J479" s="109">
        <v>7.0400000000000004E-2</v>
      </c>
      <c r="K479" s="1">
        <f t="shared" si="8"/>
        <v>477</v>
      </c>
    </row>
    <row r="480" spans="1:11" hidden="1" x14ac:dyDescent="0.25">
      <c r="A480" s="109">
        <v>-1</v>
      </c>
      <c r="B480" s="109" t="s">
        <v>102</v>
      </c>
      <c r="C480" s="109" t="s">
        <v>84</v>
      </c>
      <c r="D480" s="109" t="s">
        <v>69</v>
      </c>
      <c r="E480" s="109">
        <v>-247.12970000000001</v>
      </c>
      <c r="F480" s="109">
        <v>-4.9451999999999998</v>
      </c>
      <c r="G480" s="109">
        <v>-0.40029999999999999</v>
      </c>
      <c r="H480" s="109">
        <v>-6.0600000000000001E-2</v>
      </c>
      <c r="I480" s="109">
        <v>0.35859999999999997</v>
      </c>
      <c r="J480" s="109">
        <v>-4.4341999999999997</v>
      </c>
      <c r="K480" s="1">
        <f t="shared" si="8"/>
        <v>478</v>
      </c>
    </row>
    <row r="481" spans="1:11" hidden="1" x14ac:dyDescent="0.25">
      <c r="A481" s="109">
        <v>-1</v>
      </c>
      <c r="B481" s="109" t="s">
        <v>102</v>
      </c>
      <c r="C481" s="109" t="s">
        <v>84</v>
      </c>
      <c r="D481" s="109" t="s">
        <v>70</v>
      </c>
      <c r="E481" s="109">
        <v>-249.25319999999999</v>
      </c>
      <c r="F481" s="109">
        <v>-4.9451999999999998</v>
      </c>
      <c r="G481" s="109">
        <v>-0.40029999999999999</v>
      </c>
      <c r="H481" s="109">
        <v>-6.0600000000000001E-2</v>
      </c>
      <c r="I481" s="109">
        <v>-0.4642</v>
      </c>
      <c r="J481" s="109">
        <v>-4.5868000000000002</v>
      </c>
      <c r="K481" s="1">
        <f t="shared" si="8"/>
        <v>479</v>
      </c>
    </row>
    <row r="482" spans="1:11" hidden="1" x14ac:dyDescent="0.25">
      <c r="A482" s="109">
        <v>-1</v>
      </c>
      <c r="B482" s="109" t="s">
        <v>102</v>
      </c>
      <c r="C482" s="109" t="s">
        <v>85</v>
      </c>
      <c r="D482" s="109" t="s">
        <v>69</v>
      </c>
      <c r="E482" s="109">
        <v>-48.7316</v>
      </c>
      <c r="F482" s="109">
        <v>4.0423999999999998</v>
      </c>
      <c r="G482" s="109">
        <v>-0.43049999999999999</v>
      </c>
      <c r="H482" s="109">
        <v>-5.5899999999999998E-2</v>
      </c>
      <c r="I482" s="109">
        <v>1.095</v>
      </c>
      <c r="J482" s="109">
        <v>16.755500000000001</v>
      </c>
      <c r="K482" s="1">
        <f t="shared" si="8"/>
        <v>480</v>
      </c>
    </row>
    <row r="483" spans="1:11" hidden="1" x14ac:dyDescent="0.25">
      <c r="A483" s="109">
        <v>-1</v>
      </c>
      <c r="B483" s="109" t="s">
        <v>102</v>
      </c>
      <c r="C483" s="109" t="s">
        <v>85</v>
      </c>
      <c r="D483" s="109" t="s">
        <v>70</v>
      </c>
      <c r="E483" s="109">
        <v>-51.562899999999999</v>
      </c>
      <c r="F483" s="109">
        <v>4.0423999999999998</v>
      </c>
      <c r="G483" s="109">
        <v>-0.43049999999999999</v>
      </c>
      <c r="H483" s="109">
        <v>-5.5899999999999998E-2</v>
      </c>
      <c r="I483" s="109">
        <v>-0.3579</v>
      </c>
      <c r="J483" s="109">
        <v>4.3944000000000001</v>
      </c>
      <c r="K483" s="1">
        <f t="shared" si="8"/>
        <v>481</v>
      </c>
    </row>
    <row r="484" spans="1:11" hidden="1" x14ac:dyDescent="0.25">
      <c r="A484" s="109">
        <v>-1</v>
      </c>
      <c r="B484" s="109" t="s">
        <v>102</v>
      </c>
      <c r="C484" s="109" t="s">
        <v>86</v>
      </c>
      <c r="D484" s="109" t="s">
        <v>69</v>
      </c>
      <c r="E484" s="109">
        <v>-484.98230000000001</v>
      </c>
      <c r="F484" s="109">
        <v>-7.3022</v>
      </c>
      <c r="G484" s="109">
        <v>-0.65859999999999996</v>
      </c>
      <c r="H484" s="109">
        <v>-7.0300000000000001E-2</v>
      </c>
      <c r="I484" s="109">
        <v>0.71389999999999998</v>
      </c>
      <c r="J484" s="109">
        <v>-14.1753</v>
      </c>
      <c r="K484" s="1">
        <f t="shared" si="8"/>
        <v>482</v>
      </c>
    </row>
    <row r="485" spans="1:11" hidden="1" x14ac:dyDescent="0.25">
      <c r="A485" s="109">
        <v>-1</v>
      </c>
      <c r="B485" s="109" t="s">
        <v>102</v>
      </c>
      <c r="C485" s="109" t="s">
        <v>86</v>
      </c>
      <c r="D485" s="109" t="s">
        <v>70</v>
      </c>
      <c r="E485" s="109">
        <v>-487.81360000000001</v>
      </c>
      <c r="F485" s="109">
        <v>-7.3022</v>
      </c>
      <c r="G485" s="109">
        <v>-0.65859999999999996</v>
      </c>
      <c r="H485" s="109">
        <v>-7.0300000000000001E-2</v>
      </c>
      <c r="I485" s="109">
        <v>-0.55600000000000005</v>
      </c>
      <c r="J485" s="109">
        <v>-9.9636999999999993</v>
      </c>
      <c r="K485" s="1">
        <f t="shared" si="8"/>
        <v>483</v>
      </c>
    </row>
    <row r="486" spans="1:11" hidden="1" x14ac:dyDescent="0.25">
      <c r="A486" s="109">
        <v>-1</v>
      </c>
      <c r="B486" s="109" t="s">
        <v>102</v>
      </c>
      <c r="C486" s="109" t="s">
        <v>87</v>
      </c>
      <c r="D486" s="109" t="s">
        <v>69</v>
      </c>
      <c r="E486" s="109">
        <v>-48.7316</v>
      </c>
      <c r="F486" s="109">
        <v>4.0423999999999998</v>
      </c>
      <c r="G486" s="109">
        <v>-0.43049999999999999</v>
      </c>
      <c r="H486" s="109">
        <v>-5.5899999999999998E-2</v>
      </c>
      <c r="I486" s="109">
        <v>1.095</v>
      </c>
      <c r="J486" s="109">
        <v>16.755500000000001</v>
      </c>
      <c r="K486" s="1">
        <f t="shared" si="8"/>
        <v>484</v>
      </c>
    </row>
    <row r="487" spans="1:11" hidden="1" x14ac:dyDescent="0.25">
      <c r="A487" s="109">
        <v>-1</v>
      </c>
      <c r="B487" s="109" t="s">
        <v>102</v>
      </c>
      <c r="C487" s="109" t="s">
        <v>87</v>
      </c>
      <c r="D487" s="109" t="s">
        <v>70</v>
      </c>
      <c r="E487" s="109">
        <v>-51.562899999999999</v>
      </c>
      <c r="F487" s="109">
        <v>4.0423999999999998</v>
      </c>
      <c r="G487" s="109">
        <v>-0.43049999999999999</v>
      </c>
      <c r="H487" s="109">
        <v>-5.5899999999999998E-2</v>
      </c>
      <c r="I487" s="109">
        <v>-0.3579</v>
      </c>
      <c r="J487" s="109">
        <v>4.3944000000000001</v>
      </c>
      <c r="K487" s="1">
        <f t="shared" si="8"/>
        <v>485</v>
      </c>
    </row>
    <row r="488" spans="1:11" hidden="1" x14ac:dyDescent="0.25">
      <c r="A488" s="109">
        <v>-1</v>
      </c>
      <c r="B488" s="109" t="s">
        <v>102</v>
      </c>
      <c r="C488" s="109" t="s">
        <v>88</v>
      </c>
      <c r="D488" s="109" t="s">
        <v>69</v>
      </c>
      <c r="E488" s="109">
        <v>-484.98230000000001</v>
      </c>
      <c r="F488" s="109">
        <v>-7.3022</v>
      </c>
      <c r="G488" s="109">
        <v>-0.65859999999999996</v>
      </c>
      <c r="H488" s="109">
        <v>-7.0300000000000001E-2</v>
      </c>
      <c r="I488" s="109">
        <v>0.71389999999999998</v>
      </c>
      <c r="J488" s="109">
        <v>-14.1753</v>
      </c>
      <c r="K488" s="1">
        <f t="shared" si="8"/>
        <v>486</v>
      </c>
    </row>
    <row r="489" spans="1:11" hidden="1" x14ac:dyDescent="0.25">
      <c r="A489" s="109">
        <v>-1</v>
      </c>
      <c r="B489" s="109" t="s">
        <v>102</v>
      </c>
      <c r="C489" s="109" t="s">
        <v>88</v>
      </c>
      <c r="D489" s="109" t="s">
        <v>70</v>
      </c>
      <c r="E489" s="109">
        <v>-487.81360000000001</v>
      </c>
      <c r="F489" s="109">
        <v>-7.3022</v>
      </c>
      <c r="G489" s="109">
        <v>-0.65859999999999996</v>
      </c>
      <c r="H489" s="109">
        <v>-7.0300000000000001E-2</v>
      </c>
      <c r="I489" s="109">
        <v>-0.55600000000000005</v>
      </c>
      <c r="J489" s="109">
        <v>-9.9636999999999993</v>
      </c>
      <c r="K489" s="1">
        <f t="shared" si="8"/>
        <v>487</v>
      </c>
    </row>
    <row r="490" spans="1:11" hidden="1" x14ac:dyDescent="0.25">
      <c r="A490" s="109">
        <v>-1</v>
      </c>
      <c r="B490" s="109" t="s">
        <v>102</v>
      </c>
      <c r="C490" s="109" t="s">
        <v>89</v>
      </c>
      <c r="D490" s="109" t="s">
        <v>69</v>
      </c>
      <c r="E490" s="109">
        <v>-185.32650000000001</v>
      </c>
      <c r="F490" s="109">
        <v>1.7115</v>
      </c>
      <c r="G490" s="109">
        <v>-0.43640000000000001</v>
      </c>
      <c r="H490" s="109">
        <v>-4.02E-2</v>
      </c>
      <c r="I490" s="109">
        <v>1.0310999999999999</v>
      </c>
      <c r="J490" s="109">
        <v>7.4755000000000003</v>
      </c>
      <c r="K490" s="1">
        <f t="shared" si="8"/>
        <v>488</v>
      </c>
    </row>
    <row r="491" spans="1:11" hidden="1" x14ac:dyDescent="0.25">
      <c r="A491" s="109">
        <v>-1</v>
      </c>
      <c r="B491" s="109" t="s">
        <v>102</v>
      </c>
      <c r="C491" s="109" t="s">
        <v>89</v>
      </c>
      <c r="D491" s="109" t="s">
        <v>70</v>
      </c>
      <c r="E491" s="109">
        <v>-188.15770000000001</v>
      </c>
      <c r="F491" s="109">
        <v>1.7115</v>
      </c>
      <c r="G491" s="109">
        <v>-0.43640000000000001</v>
      </c>
      <c r="H491" s="109">
        <v>-4.02E-2</v>
      </c>
      <c r="I491" s="109">
        <v>-0.23780000000000001</v>
      </c>
      <c r="J491" s="109">
        <v>-0.45610000000000001</v>
      </c>
      <c r="K491" s="1">
        <f t="shared" si="8"/>
        <v>489</v>
      </c>
    </row>
    <row r="492" spans="1:11" hidden="1" x14ac:dyDescent="0.25">
      <c r="A492" s="109">
        <v>-1</v>
      </c>
      <c r="B492" s="109" t="s">
        <v>102</v>
      </c>
      <c r="C492" s="109" t="s">
        <v>90</v>
      </c>
      <c r="D492" s="109" t="s">
        <v>69</v>
      </c>
      <c r="E492" s="109">
        <v>-348.38749999999999</v>
      </c>
      <c r="F492" s="109">
        <v>-4.9713000000000003</v>
      </c>
      <c r="G492" s="109">
        <v>-0.65269999999999995</v>
      </c>
      <c r="H492" s="109">
        <v>-8.5900000000000004E-2</v>
      </c>
      <c r="I492" s="109">
        <v>0.77780000000000005</v>
      </c>
      <c r="J492" s="109">
        <v>-4.8952999999999998</v>
      </c>
      <c r="K492" s="1">
        <f t="shared" si="8"/>
        <v>490</v>
      </c>
    </row>
    <row r="493" spans="1:11" hidden="1" x14ac:dyDescent="0.25">
      <c r="A493" s="109">
        <v>-1</v>
      </c>
      <c r="B493" s="109" t="s">
        <v>102</v>
      </c>
      <c r="C493" s="109" t="s">
        <v>90</v>
      </c>
      <c r="D493" s="109" t="s">
        <v>70</v>
      </c>
      <c r="E493" s="109">
        <v>-351.21870000000001</v>
      </c>
      <c r="F493" s="109">
        <v>-4.9713000000000003</v>
      </c>
      <c r="G493" s="109">
        <v>-0.65269999999999995</v>
      </c>
      <c r="H493" s="109">
        <v>-8.5900000000000004E-2</v>
      </c>
      <c r="I493" s="109">
        <v>-0.67610000000000003</v>
      </c>
      <c r="J493" s="109">
        <v>-5.1132</v>
      </c>
      <c r="K493" s="1">
        <f t="shared" si="8"/>
        <v>491</v>
      </c>
    </row>
    <row r="494" spans="1:11" hidden="1" x14ac:dyDescent="0.25">
      <c r="A494" s="109">
        <v>-1</v>
      </c>
      <c r="B494" s="109" t="s">
        <v>102</v>
      </c>
      <c r="C494" s="109" t="s">
        <v>91</v>
      </c>
      <c r="D494" s="109" t="s">
        <v>69</v>
      </c>
      <c r="E494" s="109">
        <v>-185.32650000000001</v>
      </c>
      <c r="F494" s="109">
        <v>1.7115</v>
      </c>
      <c r="G494" s="109">
        <v>-0.43640000000000001</v>
      </c>
      <c r="H494" s="109">
        <v>-4.02E-2</v>
      </c>
      <c r="I494" s="109">
        <v>1.0310999999999999</v>
      </c>
      <c r="J494" s="109">
        <v>7.4755000000000003</v>
      </c>
      <c r="K494" s="1">
        <f t="shared" si="8"/>
        <v>492</v>
      </c>
    </row>
    <row r="495" spans="1:11" hidden="1" x14ac:dyDescent="0.25">
      <c r="A495" s="109">
        <v>-1</v>
      </c>
      <c r="B495" s="109" t="s">
        <v>102</v>
      </c>
      <c r="C495" s="109" t="s">
        <v>91</v>
      </c>
      <c r="D495" s="109" t="s">
        <v>70</v>
      </c>
      <c r="E495" s="109">
        <v>-188.15770000000001</v>
      </c>
      <c r="F495" s="109">
        <v>1.7115</v>
      </c>
      <c r="G495" s="109">
        <v>-0.43640000000000001</v>
      </c>
      <c r="H495" s="109">
        <v>-4.02E-2</v>
      </c>
      <c r="I495" s="109">
        <v>-0.23780000000000001</v>
      </c>
      <c r="J495" s="109">
        <v>-0.45610000000000001</v>
      </c>
      <c r="K495" s="1">
        <f t="shared" si="8"/>
        <v>493</v>
      </c>
    </row>
    <row r="496" spans="1:11" hidden="1" x14ac:dyDescent="0.25">
      <c r="A496" s="109">
        <v>-1</v>
      </c>
      <c r="B496" s="109" t="s">
        <v>102</v>
      </c>
      <c r="C496" s="109" t="s">
        <v>92</v>
      </c>
      <c r="D496" s="109" t="s">
        <v>69</v>
      </c>
      <c r="E496" s="109">
        <v>-348.38749999999999</v>
      </c>
      <c r="F496" s="109">
        <v>-4.9713000000000003</v>
      </c>
      <c r="G496" s="109">
        <v>-0.65269999999999995</v>
      </c>
      <c r="H496" s="109">
        <v>-8.5900000000000004E-2</v>
      </c>
      <c r="I496" s="109">
        <v>0.77780000000000005</v>
      </c>
      <c r="J496" s="109">
        <v>-4.8952999999999998</v>
      </c>
      <c r="K496" s="1">
        <f t="shared" si="8"/>
        <v>494</v>
      </c>
    </row>
    <row r="497" spans="1:11" hidden="1" x14ac:dyDescent="0.25">
      <c r="A497" s="109">
        <v>-1</v>
      </c>
      <c r="B497" s="109" t="s">
        <v>102</v>
      </c>
      <c r="C497" s="109" t="s">
        <v>92</v>
      </c>
      <c r="D497" s="109" t="s">
        <v>70</v>
      </c>
      <c r="E497" s="109">
        <v>-351.21870000000001</v>
      </c>
      <c r="F497" s="109">
        <v>-4.9713000000000003</v>
      </c>
      <c r="G497" s="109">
        <v>-0.65269999999999995</v>
      </c>
      <c r="H497" s="109">
        <v>-8.5900000000000004E-2</v>
      </c>
      <c r="I497" s="109">
        <v>-0.67610000000000003</v>
      </c>
      <c r="J497" s="109">
        <v>-5.1132</v>
      </c>
      <c r="K497" s="1">
        <f t="shared" si="8"/>
        <v>495</v>
      </c>
    </row>
    <row r="498" spans="1:11" hidden="1" x14ac:dyDescent="0.25">
      <c r="A498" s="109">
        <v>-1</v>
      </c>
      <c r="B498" s="109" t="s">
        <v>102</v>
      </c>
      <c r="C498" s="109" t="s">
        <v>93</v>
      </c>
      <c r="D498" s="109" t="s">
        <v>69</v>
      </c>
      <c r="E498" s="109">
        <v>52.5261</v>
      </c>
      <c r="F498" s="109">
        <v>4.0685000000000002</v>
      </c>
      <c r="G498" s="109">
        <v>-0.17810000000000001</v>
      </c>
      <c r="H498" s="109">
        <v>-1.49E-2</v>
      </c>
      <c r="I498" s="109">
        <v>1.095</v>
      </c>
      <c r="J498" s="109">
        <v>17.2166</v>
      </c>
      <c r="K498" s="1">
        <f t="shared" si="8"/>
        <v>496</v>
      </c>
    </row>
    <row r="499" spans="1:11" hidden="1" x14ac:dyDescent="0.25">
      <c r="A499" s="109">
        <v>-1</v>
      </c>
      <c r="B499" s="109" t="s">
        <v>102</v>
      </c>
      <c r="C499" s="109" t="s">
        <v>93</v>
      </c>
      <c r="D499" s="109" t="s">
        <v>70</v>
      </c>
      <c r="E499" s="109">
        <v>50.402700000000003</v>
      </c>
      <c r="F499" s="109">
        <v>4.0685000000000002</v>
      </c>
      <c r="G499" s="109">
        <v>-0.17810000000000001</v>
      </c>
      <c r="H499" s="109">
        <v>-1.49E-2</v>
      </c>
      <c r="I499" s="109">
        <v>-2.5899999999999999E-2</v>
      </c>
      <c r="J499" s="109">
        <v>4.9207999999999998</v>
      </c>
      <c r="K499" s="1">
        <f t="shared" si="8"/>
        <v>497</v>
      </c>
    </row>
    <row r="500" spans="1:11" hidden="1" x14ac:dyDescent="0.25">
      <c r="A500" s="109">
        <v>-1</v>
      </c>
      <c r="B500" s="109" t="s">
        <v>102</v>
      </c>
      <c r="C500" s="109" t="s">
        <v>94</v>
      </c>
      <c r="D500" s="109" t="s">
        <v>69</v>
      </c>
      <c r="E500" s="109">
        <v>-484.98230000000001</v>
      </c>
      <c r="F500" s="109">
        <v>-7.3022</v>
      </c>
      <c r="G500" s="109">
        <v>-0.65859999999999996</v>
      </c>
      <c r="H500" s="109">
        <v>-8.5900000000000004E-2</v>
      </c>
      <c r="I500" s="109">
        <v>0.29480000000000001</v>
      </c>
      <c r="J500" s="109">
        <v>-14.1753</v>
      </c>
      <c r="K500" s="1">
        <f t="shared" si="8"/>
        <v>498</v>
      </c>
    </row>
    <row r="501" spans="1:11" hidden="1" x14ac:dyDescent="0.25">
      <c r="A501" s="109">
        <v>-1</v>
      </c>
      <c r="B501" s="109" t="s">
        <v>102</v>
      </c>
      <c r="C501" s="109" t="s">
        <v>94</v>
      </c>
      <c r="D501" s="109" t="s">
        <v>70</v>
      </c>
      <c r="E501" s="109">
        <v>-487.81360000000001</v>
      </c>
      <c r="F501" s="109">
        <v>-7.3022</v>
      </c>
      <c r="G501" s="109">
        <v>-0.65859999999999996</v>
      </c>
      <c r="H501" s="109">
        <v>-8.5900000000000004E-2</v>
      </c>
      <c r="I501" s="109">
        <v>-0.67610000000000003</v>
      </c>
      <c r="J501" s="109">
        <v>-9.9636999999999993</v>
      </c>
      <c r="K501" s="1">
        <f t="shared" si="8"/>
        <v>499</v>
      </c>
    </row>
    <row r="502" spans="1:11" hidden="1" x14ac:dyDescent="0.25">
      <c r="A502" s="109">
        <v>-1</v>
      </c>
      <c r="B502" s="109" t="s">
        <v>103</v>
      </c>
      <c r="C502" s="109" t="s">
        <v>68</v>
      </c>
      <c r="D502" s="109" t="s">
        <v>69</v>
      </c>
      <c r="E502" s="109">
        <v>-217.99690000000001</v>
      </c>
      <c r="F502" s="109">
        <v>18.187799999999999</v>
      </c>
      <c r="G502" s="109">
        <v>-1.1292</v>
      </c>
      <c r="H502" s="109">
        <v>-6.6299999999999998E-2</v>
      </c>
      <c r="I502" s="109">
        <v>1.8805000000000001</v>
      </c>
      <c r="J502" s="109">
        <v>-41.496400000000001</v>
      </c>
      <c r="K502" s="1">
        <f t="shared" si="8"/>
        <v>500</v>
      </c>
    </row>
    <row r="503" spans="1:11" x14ac:dyDescent="0.25">
      <c r="A503" s="109">
        <v>-1</v>
      </c>
      <c r="B503" s="109" t="s">
        <v>103</v>
      </c>
      <c r="C503" s="109" t="s">
        <v>68</v>
      </c>
      <c r="D503" s="109" t="s">
        <v>70</v>
      </c>
      <c r="E503" s="109">
        <v>-221.65309999999999</v>
      </c>
      <c r="F503" s="109">
        <v>18.187799999999999</v>
      </c>
      <c r="G503" s="109">
        <v>-1.1292</v>
      </c>
      <c r="H503" s="109">
        <v>-6.6299999999999998E-2</v>
      </c>
      <c r="I503" s="109">
        <v>-0.94240000000000002</v>
      </c>
      <c r="J503" s="109">
        <v>3.9731000000000001</v>
      </c>
      <c r="K503" s="1">
        <f t="shared" si="8"/>
        <v>501</v>
      </c>
    </row>
    <row r="504" spans="1:11" hidden="1" x14ac:dyDescent="0.25">
      <c r="A504" s="109">
        <v>-1</v>
      </c>
      <c r="B504" s="109" t="s">
        <v>103</v>
      </c>
      <c r="C504" s="109" t="s">
        <v>71</v>
      </c>
      <c r="D504" s="109" t="s">
        <v>69</v>
      </c>
      <c r="E504" s="109">
        <v>-52.384399999999999</v>
      </c>
      <c r="F504" s="109">
        <v>4.5486000000000004</v>
      </c>
      <c r="G504" s="109">
        <v>-0.34079999999999999</v>
      </c>
      <c r="H504" s="109">
        <v>-2.0000000000000001E-4</v>
      </c>
      <c r="I504" s="109">
        <v>0.56659999999999999</v>
      </c>
      <c r="J504" s="109">
        <v>-10.4117</v>
      </c>
      <c r="K504" s="1">
        <f t="shared" si="8"/>
        <v>502</v>
      </c>
    </row>
    <row r="505" spans="1:11" x14ac:dyDescent="0.25">
      <c r="A505" s="109">
        <v>-1</v>
      </c>
      <c r="B505" s="109" t="s">
        <v>103</v>
      </c>
      <c r="C505" s="109" t="s">
        <v>71</v>
      </c>
      <c r="D505" s="109" t="s">
        <v>70</v>
      </c>
      <c r="E505" s="109">
        <v>-52.384399999999999</v>
      </c>
      <c r="F505" s="109">
        <v>4.5486000000000004</v>
      </c>
      <c r="G505" s="109">
        <v>-0.34079999999999999</v>
      </c>
      <c r="H505" s="109">
        <v>-2.0000000000000001E-4</v>
      </c>
      <c r="I505" s="109">
        <v>-0.28549999999999998</v>
      </c>
      <c r="J505" s="109">
        <v>0.95979999999999999</v>
      </c>
      <c r="K505" s="1">
        <f t="shared" si="8"/>
        <v>503</v>
      </c>
    </row>
    <row r="506" spans="1:11" hidden="1" x14ac:dyDescent="0.25">
      <c r="A506" s="109">
        <v>-1</v>
      </c>
      <c r="B506" s="109" t="s">
        <v>103</v>
      </c>
      <c r="C506" s="109" t="s">
        <v>72</v>
      </c>
      <c r="D506" s="109" t="s">
        <v>69</v>
      </c>
      <c r="E506" s="109">
        <v>74.104399999999998</v>
      </c>
      <c r="F506" s="109">
        <v>14.889099999999999</v>
      </c>
      <c r="G506" s="109">
        <v>0.24110000000000001</v>
      </c>
      <c r="H506" s="109">
        <v>1.84E-2</v>
      </c>
      <c r="I506" s="109">
        <v>0.41270000000000001</v>
      </c>
      <c r="J506" s="109">
        <v>45.842799999999997</v>
      </c>
      <c r="K506" s="1">
        <f t="shared" si="8"/>
        <v>504</v>
      </c>
    </row>
    <row r="507" spans="1:11" x14ac:dyDescent="0.25">
      <c r="A507" s="109">
        <v>-1</v>
      </c>
      <c r="B507" s="109" t="s">
        <v>103</v>
      </c>
      <c r="C507" s="109" t="s">
        <v>72</v>
      </c>
      <c r="D507" s="109" t="s">
        <v>70</v>
      </c>
      <c r="E507" s="109">
        <v>74.104399999999998</v>
      </c>
      <c r="F507" s="109">
        <v>14.889099999999999</v>
      </c>
      <c r="G507" s="109">
        <v>0.24110000000000001</v>
      </c>
      <c r="H507" s="109">
        <v>1.84E-2</v>
      </c>
      <c r="I507" s="109">
        <v>0.19220000000000001</v>
      </c>
      <c r="J507" s="109">
        <v>19.3446</v>
      </c>
      <c r="K507" s="1">
        <f t="shared" si="8"/>
        <v>505</v>
      </c>
    </row>
    <row r="508" spans="1:11" hidden="1" x14ac:dyDescent="0.25">
      <c r="A508" s="109">
        <v>-1</v>
      </c>
      <c r="B508" s="109" t="s">
        <v>103</v>
      </c>
      <c r="C508" s="109" t="s">
        <v>73</v>
      </c>
      <c r="D508" s="109" t="s">
        <v>69</v>
      </c>
      <c r="E508" s="109">
        <v>37.843699999999998</v>
      </c>
      <c r="F508" s="109">
        <v>11.2386</v>
      </c>
      <c r="G508" s="109">
        <v>0.41020000000000001</v>
      </c>
      <c r="H508" s="109">
        <v>5.6300000000000003E-2</v>
      </c>
      <c r="I508" s="109">
        <v>0.52959999999999996</v>
      </c>
      <c r="J508" s="109">
        <v>25.4541</v>
      </c>
      <c r="K508" s="1">
        <f t="shared" si="8"/>
        <v>506</v>
      </c>
    </row>
    <row r="509" spans="1:11" x14ac:dyDescent="0.25">
      <c r="A509" s="109">
        <v>-1</v>
      </c>
      <c r="B509" s="109" t="s">
        <v>103</v>
      </c>
      <c r="C509" s="109" t="s">
        <v>73</v>
      </c>
      <c r="D509" s="109" t="s">
        <v>70</v>
      </c>
      <c r="E509" s="109">
        <v>37.843699999999998</v>
      </c>
      <c r="F509" s="109">
        <v>11.2386</v>
      </c>
      <c r="G509" s="109">
        <v>0.41020000000000001</v>
      </c>
      <c r="H509" s="109">
        <v>5.6300000000000003E-2</v>
      </c>
      <c r="I509" s="109">
        <v>0.4995</v>
      </c>
      <c r="J509" s="109">
        <v>3.34</v>
      </c>
      <c r="K509" s="1">
        <f t="shared" si="8"/>
        <v>507</v>
      </c>
    </row>
    <row r="510" spans="1:11" hidden="1" x14ac:dyDescent="0.25">
      <c r="A510" s="109">
        <v>-1</v>
      </c>
      <c r="B510" s="109" t="s">
        <v>103</v>
      </c>
      <c r="C510" s="109" t="s">
        <v>74</v>
      </c>
      <c r="D510" s="109" t="s">
        <v>69</v>
      </c>
      <c r="E510" s="109">
        <v>-270.38130000000001</v>
      </c>
      <c r="F510" s="109">
        <v>22.7364</v>
      </c>
      <c r="G510" s="109">
        <v>-1.47</v>
      </c>
      <c r="H510" s="109">
        <v>-6.6600000000000006E-2</v>
      </c>
      <c r="I510" s="109">
        <v>2.4470999999999998</v>
      </c>
      <c r="J510" s="109">
        <v>-51.908099999999997</v>
      </c>
      <c r="K510" s="1">
        <f t="shared" si="8"/>
        <v>508</v>
      </c>
    </row>
    <row r="511" spans="1:11" hidden="1" x14ac:dyDescent="0.25">
      <c r="A511" s="109">
        <v>-1</v>
      </c>
      <c r="B511" s="109" t="s">
        <v>103</v>
      </c>
      <c r="C511" s="109" t="s">
        <v>74</v>
      </c>
      <c r="D511" s="109" t="s">
        <v>70</v>
      </c>
      <c r="E511" s="109">
        <v>-274.03750000000002</v>
      </c>
      <c r="F511" s="109">
        <v>22.7364</v>
      </c>
      <c r="G511" s="109">
        <v>-1.47</v>
      </c>
      <c r="H511" s="109">
        <v>-6.6600000000000006E-2</v>
      </c>
      <c r="I511" s="109">
        <v>-1.228</v>
      </c>
      <c r="J511" s="109">
        <v>4.9329999999999998</v>
      </c>
      <c r="K511" s="1">
        <f t="shared" si="8"/>
        <v>509</v>
      </c>
    </row>
    <row r="512" spans="1:11" hidden="1" x14ac:dyDescent="0.25">
      <c r="A512" s="109">
        <v>-1</v>
      </c>
      <c r="B512" s="109" t="s">
        <v>103</v>
      </c>
      <c r="C512" s="109" t="s">
        <v>75</v>
      </c>
      <c r="D512" s="109" t="s">
        <v>69</v>
      </c>
      <c r="E512" s="109">
        <v>-305.19560000000001</v>
      </c>
      <c r="F512" s="109">
        <v>25.462900000000001</v>
      </c>
      <c r="G512" s="109">
        <v>-1.5809</v>
      </c>
      <c r="H512" s="109">
        <v>-9.2899999999999996E-2</v>
      </c>
      <c r="I512" s="109">
        <v>2.6328</v>
      </c>
      <c r="J512" s="109">
        <v>-58.094900000000003</v>
      </c>
      <c r="K512" s="1">
        <f t="shared" si="8"/>
        <v>510</v>
      </c>
    </row>
    <row r="513" spans="1:11" hidden="1" x14ac:dyDescent="0.25">
      <c r="A513" s="109">
        <v>-1</v>
      </c>
      <c r="B513" s="109" t="s">
        <v>103</v>
      </c>
      <c r="C513" s="109" t="s">
        <v>75</v>
      </c>
      <c r="D513" s="109" t="s">
        <v>70</v>
      </c>
      <c r="E513" s="109">
        <v>-310.3143</v>
      </c>
      <c r="F513" s="109">
        <v>25.462900000000001</v>
      </c>
      <c r="G513" s="109">
        <v>-1.5809</v>
      </c>
      <c r="H513" s="109">
        <v>-9.2899999999999996E-2</v>
      </c>
      <c r="I513" s="109">
        <v>-1.3193999999999999</v>
      </c>
      <c r="J513" s="109">
        <v>5.5624000000000002</v>
      </c>
      <c r="K513" s="1">
        <f t="shared" si="8"/>
        <v>511</v>
      </c>
    </row>
    <row r="514" spans="1:11" hidden="1" x14ac:dyDescent="0.25">
      <c r="A514" s="109">
        <v>-1</v>
      </c>
      <c r="B514" s="109" t="s">
        <v>103</v>
      </c>
      <c r="C514" s="109" t="s">
        <v>76</v>
      </c>
      <c r="D514" s="109" t="s">
        <v>69</v>
      </c>
      <c r="E514" s="109">
        <v>-345.41129999999998</v>
      </c>
      <c r="F514" s="109">
        <v>29.103100000000001</v>
      </c>
      <c r="G514" s="109">
        <v>-1.9004000000000001</v>
      </c>
      <c r="H514" s="109">
        <v>-0.08</v>
      </c>
      <c r="I514" s="109">
        <v>3.1631999999999998</v>
      </c>
      <c r="J514" s="109">
        <v>-66.454300000000003</v>
      </c>
      <c r="K514" s="1">
        <f t="shared" si="8"/>
        <v>512</v>
      </c>
    </row>
    <row r="515" spans="1:11" hidden="1" x14ac:dyDescent="0.25">
      <c r="A515" s="109">
        <v>-1</v>
      </c>
      <c r="B515" s="109" t="s">
        <v>103</v>
      </c>
      <c r="C515" s="109" t="s">
        <v>76</v>
      </c>
      <c r="D515" s="109" t="s">
        <v>70</v>
      </c>
      <c r="E515" s="109">
        <v>-349.79880000000003</v>
      </c>
      <c r="F515" s="109">
        <v>29.103100000000001</v>
      </c>
      <c r="G515" s="109">
        <v>-1.9004000000000001</v>
      </c>
      <c r="H515" s="109">
        <v>-0.08</v>
      </c>
      <c r="I515" s="109">
        <v>-1.5878000000000001</v>
      </c>
      <c r="J515" s="109">
        <v>6.3034999999999997</v>
      </c>
      <c r="K515" s="1">
        <f t="shared" si="8"/>
        <v>513</v>
      </c>
    </row>
    <row r="516" spans="1:11" hidden="1" x14ac:dyDescent="0.25">
      <c r="A516" s="109">
        <v>-1</v>
      </c>
      <c r="B516" s="109" t="s">
        <v>103</v>
      </c>
      <c r="C516" s="109" t="s">
        <v>77</v>
      </c>
      <c r="D516" s="109" t="s">
        <v>69</v>
      </c>
      <c r="E516" s="109">
        <v>-92.450999999999993</v>
      </c>
      <c r="F516" s="109">
        <v>37.213700000000003</v>
      </c>
      <c r="G516" s="109">
        <v>-0.67879999999999996</v>
      </c>
      <c r="H516" s="109">
        <v>-3.39E-2</v>
      </c>
      <c r="I516" s="109">
        <v>2.2702</v>
      </c>
      <c r="J516" s="109">
        <v>26.833200000000001</v>
      </c>
      <c r="K516" s="1">
        <f t="shared" si="8"/>
        <v>514</v>
      </c>
    </row>
    <row r="517" spans="1:11" hidden="1" x14ac:dyDescent="0.25">
      <c r="A517" s="109">
        <v>-1</v>
      </c>
      <c r="B517" s="109" t="s">
        <v>103</v>
      </c>
      <c r="C517" s="109" t="s">
        <v>77</v>
      </c>
      <c r="D517" s="109" t="s">
        <v>70</v>
      </c>
      <c r="E517" s="109">
        <v>-95.741600000000005</v>
      </c>
      <c r="F517" s="109">
        <v>37.213700000000003</v>
      </c>
      <c r="G517" s="109">
        <v>-0.67879999999999996</v>
      </c>
      <c r="H517" s="109">
        <v>-3.39E-2</v>
      </c>
      <c r="I517" s="109">
        <v>-0.57909999999999995</v>
      </c>
      <c r="J517" s="109">
        <v>30.658300000000001</v>
      </c>
      <c r="K517" s="1">
        <f t="shared" si="8"/>
        <v>515</v>
      </c>
    </row>
    <row r="518" spans="1:11" hidden="1" x14ac:dyDescent="0.25">
      <c r="A518" s="109">
        <v>-1</v>
      </c>
      <c r="B518" s="109" t="s">
        <v>103</v>
      </c>
      <c r="C518" s="109" t="s">
        <v>78</v>
      </c>
      <c r="D518" s="109" t="s">
        <v>69</v>
      </c>
      <c r="E518" s="109">
        <v>-299.9434</v>
      </c>
      <c r="F518" s="109">
        <v>-4.4756999999999998</v>
      </c>
      <c r="G518" s="109">
        <v>-1.3537999999999999</v>
      </c>
      <c r="H518" s="109">
        <v>-8.5500000000000007E-2</v>
      </c>
      <c r="I518" s="109">
        <v>1.1148</v>
      </c>
      <c r="J518" s="109">
        <v>-101.52670000000001</v>
      </c>
      <c r="K518" s="1">
        <f t="shared" ref="K518:K581" si="9">K517+1</f>
        <v>516</v>
      </c>
    </row>
    <row r="519" spans="1:11" hidden="1" x14ac:dyDescent="0.25">
      <c r="A519" s="109">
        <v>-1</v>
      </c>
      <c r="B519" s="109" t="s">
        <v>103</v>
      </c>
      <c r="C519" s="109" t="s">
        <v>78</v>
      </c>
      <c r="D519" s="109" t="s">
        <v>70</v>
      </c>
      <c r="E519" s="109">
        <v>-303.23399999999998</v>
      </c>
      <c r="F519" s="109">
        <v>-4.4756999999999998</v>
      </c>
      <c r="G519" s="109">
        <v>-1.3537999999999999</v>
      </c>
      <c r="H519" s="109">
        <v>-8.5500000000000007E-2</v>
      </c>
      <c r="I519" s="109">
        <v>-1.1173</v>
      </c>
      <c r="J519" s="109">
        <v>-23.506699999999999</v>
      </c>
      <c r="K519" s="1">
        <f t="shared" si="9"/>
        <v>517</v>
      </c>
    </row>
    <row r="520" spans="1:11" hidden="1" x14ac:dyDescent="0.25">
      <c r="A520" s="109">
        <v>-1</v>
      </c>
      <c r="B520" s="109" t="s">
        <v>103</v>
      </c>
      <c r="C520" s="109" t="s">
        <v>79</v>
      </c>
      <c r="D520" s="109" t="s">
        <v>69</v>
      </c>
      <c r="E520" s="109">
        <v>-92.450999999999993</v>
      </c>
      <c r="F520" s="109">
        <v>37.213700000000003</v>
      </c>
      <c r="G520" s="109">
        <v>-0.67879999999999996</v>
      </c>
      <c r="H520" s="109">
        <v>-3.39E-2</v>
      </c>
      <c r="I520" s="109">
        <v>2.2702</v>
      </c>
      <c r="J520" s="109">
        <v>26.833200000000001</v>
      </c>
      <c r="K520" s="1">
        <f t="shared" si="9"/>
        <v>518</v>
      </c>
    </row>
    <row r="521" spans="1:11" hidden="1" x14ac:dyDescent="0.25">
      <c r="A521" s="109">
        <v>-1</v>
      </c>
      <c r="B521" s="109" t="s">
        <v>103</v>
      </c>
      <c r="C521" s="109" t="s">
        <v>79</v>
      </c>
      <c r="D521" s="109" t="s">
        <v>70</v>
      </c>
      <c r="E521" s="109">
        <v>-95.741600000000005</v>
      </c>
      <c r="F521" s="109">
        <v>37.213700000000003</v>
      </c>
      <c r="G521" s="109">
        <v>-0.67879999999999996</v>
      </c>
      <c r="H521" s="109">
        <v>-3.39E-2</v>
      </c>
      <c r="I521" s="109">
        <v>-0.57909999999999995</v>
      </c>
      <c r="J521" s="109">
        <v>30.658300000000001</v>
      </c>
      <c r="K521" s="1">
        <f t="shared" si="9"/>
        <v>519</v>
      </c>
    </row>
    <row r="522" spans="1:11" hidden="1" x14ac:dyDescent="0.25">
      <c r="A522" s="109">
        <v>-1</v>
      </c>
      <c r="B522" s="109" t="s">
        <v>103</v>
      </c>
      <c r="C522" s="109" t="s">
        <v>80</v>
      </c>
      <c r="D522" s="109" t="s">
        <v>69</v>
      </c>
      <c r="E522" s="109">
        <v>-299.9434</v>
      </c>
      <c r="F522" s="109">
        <v>-4.4756999999999998</v>
      </c>
      <c r="G522" s="109">
        <v>-1.3537999999999999</v>
      </c>
      <c r="H522" s="109">
        <v>-8.5500000000000007E-2</v>
      </c>
      <c r="I522" s="109">
        <v>1.1148</v>
      </c>
      <c r="J522" s="109">
        <v>-101.52670000000001</v>
      </c>
      <c r="K522" s="1">
        <f t="shared" si="9"/>
        <v>520</v>
      </c>
    </row>
    <row r="523" spans="1:11" hidden="1" x14ac:dyDescent="0.25">
      <c r="A523" s="109">
        <v>-1</v>
      </c>
      <c r="B523" s="109" t="s">
        <v>103</v>
      </c>
      <c r="C523" s="109" t="s">
        <v>80</v>
      </c>
      <c r="D523" s="109" t="s">
        <v>70</v>
      </c>
      <c r="E523" s="109">
        <v>-303.23399999999998</v>
      </c>
      <c r="F523" s="109">
        <v>-4.4756999999999998</v>
      </c>
      <c r="G523" s="109">
        <v>-1.3537999999999999</v>
      </c>
      <c r="H523" s="109">
        <v>-8.5500000000000007E-2</v>
      </c>
      <c r="I523" s="109">
        <v>-1.1173</v>
      </c>
      <c r="J523" s="109">
        <v>-23.506699999999999</v>
      </c>
      <c r="K523" s="1">
        <f t="shared" si="9"/>
        <v>521</v>
      </c>
    </row>
    <row r="524" spans="1:11" hidden="1" x14ac:dyDescent="0.25">
      <c r="A524" s="109">
        <v>-1</v>
      </c>
      <c r="B524" s="109" t="s">
        <v>103</v>
      </c>
      <c r="C524" s="109" t="s">
        <v>81</v>
      </c>
      <c r="D524" s="109" t="s">
        <v>69</v>
      </c>
      <c r="E524" s="109">
        <v>-143.2159</v>
      </c>
      <c r="F524" s="109">
        <v>32.103099999999998</v>
      </c>
      <c r="G524" s="109">
        <v>-0.442</v>
      </c>
      <c r="H524" s="109">
        <v>1.9199999999999998E-2</v>
      </c>
      <c r="I524" s="109">
        <v>2.4340000000000002</v>
      </c>
      <c r="J524" s="109">
        <v>-1.7110000000000001</v>
      </c>
      <c r="K524" s="1">
        <f t="shared" si="9"/>
        <v>522</v>
      </c>
    </row>
    <row r="525" spans="1:11" hidden="1" x14ac:dyDescent="0.25">
      <c r="A525" s="109">
        <v>-1</v>
      </c>
      <c r="B525" s="109" t="s">
        <v>103</v>
      </c>
      <c r="C525" s="109" t="s">
        <v>81</v>
      </c>
      <c r="D525" s="109" t="s">
        <v>70</v>
      </c>
      <c r="E525" s="109">
        <v>-146.50659999999999</v>
      </c>
      <c r="F525" s="109">
        <v>32.103099999999998</v>
      </c>
      <c r="G525" s="109">
        <v>-0.442</v>
      </c>
      <c r="H525" s="109">
        <v>1.9199999999999998E-2</v>
      </c>
      <c r="I525" s="109">
        <v>-0.14899999999999999</v>
      </c>
      <c r="J525" s="109">
        <v>8.2517999999999994</v>
      </c>
      <c r="K525" s="1">
        <f t="shared" si="9"/>
        <v>523</v>
      </c>
    </row>
    <row r="526" spans="1:11" hidden="1" x14ac:dyDescent="0.25">
      <c r="A526" s="109">
        <v>-1</v>
      </c>
      <c r="B526" s="109" t="s">
        <v>103</v>
      </c>
      <c r="C526" s="109" t="s">
        <v>82</v>
      </c>
      <c r="D526" s="109" t="s">
        <v>69</v>
      </c>
      <c r="E526" s="109">
        <v>-249.17840000000001</v>
      </c>
      <c r="F526" s="109">
        <v>0.63490000000000002</v>
      </c>
      <c r="G526" s="109">
        <v>-1.5906</v>
      </c>
      <c r="H526" s="109">
        <v>-0.1386</v>
      </c>
      <c r="I526" s="109">
        <v>0.95099999999999996</v>
      </c>
      <c r="J526" s="109">
        <v>-72.982500000000002</v>
      </c>
      <c r="K526" s="1">
        <f t="shared" si="9"/>
        <v>524</v>
      </c>
    </row>
    <row r="527" spans="1:11" hidden="1" x14ac:dyDescent="0.25">
      <c r="A527" s="109">
        <v>-1</v>
      </c>
      <c r="B527" s="109" t="s">
        <v>103</v>
      </c>
      <c r="C527" s="109" t="s">
        <v>82</v>
      </c>
      <c r="D527" s="109" t="s">
        <v>70</v>
      </c>
      <c r="E527" s="109">
        <v>-252.46899999999999</v>
      </c>
      <c r="F527" s="109">
        <v>0.63490000000000002</v>
      </c>
      <c r="G527" s="109">
        <v>-1.5906</v>
      </c>
      <c r="H527" s="109">
        <v>-0.1386</v>
      </c>
      <c r="I527" s="109">
        <v>-1.5474000000000001</v>
      </c>
      <c r="J527" s="109">
        <v>-1.1001000000000001</v>
      </c>
      <c r="K527" s="1">
        <f t="shared" si="9"/>
        <v>525</v>
      </c>
    </row>
    <row r="528" spans="1:11" hidden="1" x14ac:dyDescent="0.25">
      <c r="A528" s="109">
        <v>-1</v>
      </c>
      <c r="B528" s="109" t="s">
        <v>103</v>
      </c>
      <c r="C528" s="109" t="s">
        <v>83</v>
      </c>
      <c r="D528" s="109" t="s">
        <v>69</v>
      </c>
      <c r="E528" s="109">
        <v>-143.2159</v>
      </c>
      <c r="F528" s="109">
        <v>32.103099999999998</v>
      </c>
      <c r="G528" s="109">
        <v>-0.442</v>
      </c>
      <c r="H528" s="109">
        <v>1.9199999999999998E-2</v>
      </c>
      <c r="I528" s="109">
        <v>2.4340000000000002</v>
      </c>
      <c r="J528" s="109">
        <v>-1.7110000000000001</v>
      </c>
      <c r="K528" s="1">
        <f t="shared" si="9"/>
        <v>526</v>
      </c>
    </row>
    <row r="529" spans="1:11" hidden="1" x14ac:dyDescent="0.25">
      <c r="A529" s="109">
        <v>-1</v>
      </c>
      <c r="B529" s="109" t="s">
        <v>103</v>
      </c>
      <c r="C529" s="109" t="s">
        <v>83</v>
      </c>
      <c r="D529" s="109" t="s">
        <v>70</v>
      </c>
      <c r="E529" s="109">
        <v>-146.50659999999999</v>
      </c>
      <c r="F529" s="109">
        <v>32.103099999999998</v>
      </c>
      <c r="G529" s="109">
        <v>-0.442</v>
      </c>
      <c r="H529" s="109">
        <v>1.9199999999999998E-2</v>
      </c>
      <c r="I529" s="109">
        <v>-0.14899999999999999</v>
      </c>
      <c r="J529" s="109">
        <v>8.2517999999999994</v>
      </c>
      <c r="K529" s="1">
        <f t="shared" si="9"/>
        <v>527</v>
      </c>
    </row>
    <row r="530" spans="1:11" hidden="1" x14ac:dyDescent="0.25">
      <c r="A530" s="109">
        <v>-1</v>
      </c>
      <c r="B530" s="109" t="s">
        <v>103</v>
      </c>
      <c r="C530" s="109" t="s">
        <v>84</v>
      </c>
      <c r="D530" s="109" t="s">
        <v>69</v>
      </c>
      <c r="E530" s="109">
        <v>-249.17840000000001</v>
      </c>
      <c r="F530" s="109">
        <v>0.63490000000000002</v>
      </c>
      <c r="G530" s="109">
        <v>-1.5906</v>
      </c>
      <c r="H530" s="109">
        <v>-0.1386</v>
      </c>
      <c r="I530" s="109">
        <v>0.95099999999999996</v>
      </c>
      <c r="J530" s="109">
        <v>-72.982500000000002</v>
      </c>
      <c r="K530" s="1">
        <f t="shared" si="9"/>
        <v>528</v>
      </c>
    </row>
    <row r="531" spans="1:11" hidden="1" x14ac:dyDescent="0.25">
      <c r="A531" s="109">
        <v>-1</v>
      </c>
      <c r="B531" s="109" t="s">
        <v>103</v>
      </c>
      <c r="C531" s="109" t="s">
        <v>84</v>
      </c>
      <c r="D531" s="109" t="s">
        <v>70</v>
      </c>
      <c r="E531" s="109">
        <v>-252.46899999999999</v>
      </c>
      <c r="F531" s="109">
        <v>0.63490000000000002</v>
      </c>
      <c r="G531" s="109">
        <v>-1.5906</v>
      </c>
      <c r="H531" s="109">
        <v>-0.1386</v>
      </c>
      <c r="I531" s="109">
        <v>-1.5474000000000001</v>
      </c>
      <c r="J531" s="109">
        <v>-1.1001000000000001</v>
      </c>
      <c r="K531" s="1">
        <f t="shared" si="9"/>
        <v>529</v>
      </c>
    </row>
    <row r="532" spans="1:11" hidden="1" x14ac:dyDescent="0.25">
      <c r="A532" s="109">
        <v>-1</v>
      </c>
      <c r="B532" s="109" t="s">
        <v>103</v>
      </c>
      <c r="C532" s="109" t="s">
        <v>85</v>
      </c>
      <c r="D532" s="109" t="s">
        <v>69</v>
      </c>
      <c r="E532" s="109">
        <v>-210.23439999999999</v>
      </c>
      <c r="F532" s="109">
        <v>47.218699999999998</v>
      </c>
      <c r="G532" s="109">
        <v>-1.3584000000000001</v>
      </c>
      <c r="H532" s="109">
        <v>-5.4100000000000002E-2</v>
      </c>
      <c r="I532" s="109">
        <v>3.4009999999999998</v>
      </c>
      <c r="J532" s="109">
        <v>3.9725999999999999</v>
      </c>
      <c r="K532" s="1">
        <f t="shared" si="9"/>
        <v>530</v>
      </c>
    </row>
    <row r="533" spans="1:11" hidden="1" x14ac:dyDescent="0.25">
      <c r="A533" s="109">
        <v>-1</v>
      </c>
      <c r="B533" s="109" t="s">
        <v>103</v>
      </c>
      <c r="C533" s="109" t="s">
        <v>85</v>
      </c>
      <c r="D533" s="109" t="s">
        <v>70</v>
      </c>
      <c r="E533" s="109">
        <v>-214.62190000000001</v>
      </c>
      <c r="F533" s="109">
        <v>47.218699999999998</v>
      </c>
      <c r="G533" s="109">
        <v>-1.3584000000000001</v>
      </c>
      <c r="H533" s="109">
        <v>-5.4100000000000002E-2</v>
      </c>
      <c r="I533" s="109">
        <v>-1.1473</v>
      </c>
      <c r="J533" s="109">
        <v>32.810099999999998</v>
      </c>
      <c r="K533" s="1">
        <f t="shared" si="9"/>
        <v>531</v>
      </c>
    </row>
    <row r="534" spans="1:11" hidden="1" x14ac:dyDescent="0.25">
      <c r="A534" s="109">
        <v>-1</v>
      </c>
      <c r="B534" s="109" t="s">
        <v>103</v>
      </c>
      <c r="C534" s="109" t="s">
        <v>86</v>
      </c>
      <c r="D534" s="109" t="s">
        <v>69</v>
      </c>
      <c r="E534" s="109">
        <v>-417.7269</v>
      </c>
      <c r="F534" s="109">
        <v>5.5293000000000001</v>
      </c>
      <c r="G534" s="109">
        <v>-2.0333999999999999</v>
      </c>
      <c r="H534" s="109">
        <v>-0.1056</v>
      </c>
      <c r="I534" s="109">
        <v>2.2454999999999998</v>
      </c>
      <c r="J534" s="109">
        <v>-124.3873</v>
      </c>
      <c r="K534" s="1">
        <f t="shared" si="9"/>
        <v>532</v>
      </c>
    </row>
    <row r="535" spans="1:11" hidden="1" x14ac:dyDescent="0.25">
      <c r="A535" s="109">
        <v>-1</v>
      </c>
      <c r="B535" s="109" t="s">
        <v>103</v>
      </c>
      <c r="C535" s="109" t="s">
        <v>86</v>
      </c>
      <c r="D535" s="109" t="s">
        <v>70</v>
      </c>
      <c r="E535" s="109">
        <v>-422.11439999999999</v>
      </c>
      <c r="F535" s="109">
        <v>5.5293000000000001</v>
      </c>
      <c r="G535" s="109">
        <v>-2.0333999999999999</v>
      </c>
      <c r="H535" s="109">
        <v>-0.1056</v>
      </c>
      <c r="I535" s="109">
        <v>-1.6856</v>
      </c>
      <c r="J535" s="109">
        <v>-21.354900000000001</v>
      </c>
      <c r="K535" s="1">
        <f t="shared" si="9"/>
        <v>533</v>
      </c>
    </row>
    <row r="536" spans="1:11" hidden="1" x14ac:dyDescent="0.25">
      <c r="A536" s="109">
        <v>-1</v>
      </c>
      <c r="B536" s="109" t="s">
        <v>103</v>
      </c>
      <c r="C536" s="109" t="s">
        <v>87</v>
      </c>
      <c r="D536" s="109" t="s">
        <v>69</v>
      </c>
      <c r="E536" s="109">
        <v>-210.23439999999999</v>
      </c>
      <c r="F536" s="109">
        <v>47.218699999999998</v>
      </c>
      <c r="G536" s="109">
        <v>-1.3584000000000001</v>
      </c>
      <c r="H536" s="109">
        <v>-5.4100000000000002E-2</v>
      </c>
      <c r="I536" s="109">
        <v>3.4009999999999998</v>
      </c>
      <c r="J536" s="109">
        <v>3.9725999999999999</v>
      </c>
      <c r="K536" s="1">
        <f t="shared" si="9"/>
        <v>534</v>
      </c>
    </row>
    <row r="537" spans="1:11" hidden="1" x14ac:dyDescent="0.25">
      <c r="A537" s="109">
        <v>-1</v>
      </c>
      <c r="B537" s="109" t="s">
        <v>103</v>
      </c>
      <c r="C537" s="109" t="s">
        <v>87</v>
      </c>
      <c r="D537" s="109" t="s">
        <v>70</v>
      </c>
      <c r="E537" s="109">
        <v>-214.62190000000001</v>
      </c>
      <c r="F537" s="109">
        <v>47.218699999999998</v>
      </c>
      <c r="G537" s="109">
        <v>-1.3584000000000001</v>
      </c>
      <c r="H537" s="109">
        <v>-5.4100000000000002E-2</v>
      </c>
      <c r="I537" s="109">
        <v>-1.1473</v>
      </c>
      <c r="J537" s="109">
        <v>32.810099999999998</v>
      </c>
      <c r="K537" s="1">
        <f t="shared" si="9"/>
        <v>535</v>
      </c>
    </row>
    <row r="538" spans="1:11" hidden="1" x14ac:dyDescent="0.25">
      <c r="A538" s="109">
        <v>-1</v>
      </c>
      <c r="B538" s="109" t="s">
        <v>103</v>
      </c>
      <c r="C538" s="109" t="s">
        <v>88</v>
      </c>
      <c r="D538" s="109" t="s">
        <v>69</v>
      </c>
      <c r="E538" s="109">
        <v>-417.7269</v>
      </c>
      <c r="F538" s="109">
        <v>5.5293000000000001</v>
      </c>
      <c r="G538" s="109">
        <v>-2.0333999999999999</v>
      </c>
      <c r="H538" s="109">
        <v>-0.1056</v>
      </c>
      <c r="I538" s="109">
        <v>2.2454999999999998</v>
      </c>
      <c r="J538" s="109">
        <v>-124.3873</v>
      </c>
      <c r="K538" s="1">
        <f t="shared" si="9"/>
        <v>536</v>
      </c>
    </row>
    <row r="539" spans="1:11" hidden="1" x14ac:dyDescent="0.25">
      <c r="A539" s="109">
        <v>-1</v>
      </c>
      <c r="B539" s="109" t="s">
        <v>103</v>
      </c>
      <c r="C539" s="109" t="s">
        <v>88</v>
      </c>
      <c r="D539" s="109" t="s">
        <v>70</v>
      </c>
      <c r="E539" s="109">
        <v>-422.11439999999999</v>
      </c>
      <c r="F539" s="109">
        <v>5.5293000000000001</v>
      </c>
      <c r="G539" s="109">
        <v>-2.0333999999999999</v>
      </c>
      <c r="H539" s="109">
        <v>-0.1056</v>
      </c>
      <c r="I539" s="109">
        <v>-1.6856</v>
      </c>
      <c r="J539" s="109">
        <v>-21.354900000000001</v>
      </c>
      <c r="K539" s="1">
        <f t="shared" si="9"/>
        <v>537</v>
      </c>
    </row>
    <row r="540" spans="1:11" hidden="1" x14ac:dyDescent="0.25">
      <c r="A540" s="109">
        <v>-1</v>
      </c>
      <c r="B540" s="109" t="s">
        <v>103</v>
      </c>
      <c r="C540" s="109" t="s">
        <v>89</v>
      </c>
      <c r="D540" s="109" t="s">
        <v>69</v>
      </c>
      <c r="E540" s="109">
        <v>-260.99939999999998</v>
      </c>
      <c r="F540" s="109">
        <v>42.1081</v>
      </c>
      <c r="G540" s="109">
        <v>-1.1215999999999999</v>
      </c>
      <c r="H540" s="109">
        <v>-1E-3</v>
      </c>
      <c r="I540" s="109">
        <v>3.5647000000000002</v>
      </c>
      <c r="J540" s="109">
        <v>-24.5716</v>
      </c>
      <c r="K540" s="1">
        <f t="shared" si="9"/>
        <v>538</v>
      </c>
    </row>
    <row r="541" spans="1:11" hidden="1" x14ac:dyDescent="0.25">
      <c r="A541" s="109">
        <v>-1</v>
      </c>
      <c r="B541" s="109" t="s">
        <v>103</v>
      </c>
      <c r="C541" s="109" t="s">
        <v>89</v>
      </c>
      <c r="D541" s="109" t="s">
        <v>70</v>
      </c>
      <c r="E541" s="109">
        <v>-265.38690000000003</v>
      </c>
      <c r="F541" s="109">
        <v>42.1081</v>
      </c>
      <c r="G541" s="109">
        <v>-1.1215999999999999</v>
      </c>
      <c r="H541" s="109">
        <v>-1E-3</v>
      </c>
      <c r="I541" s="109">
        <v>-0.71719999999999995</v>
      </c>
      <c r="J541" s="109">
        <v>10.403499999999999</v>
      </c>
      <c r="K541" s="1">
        <f t="shared" si="9"/>
        <v>539</v>
      </c>
    </row>
    <row r="542" spans="1:11" hidden="1" x14ac:dyDescent="0.25">
      <c r="A542" s="109">
        <v>-1</v>
      </c>
      <c r="B542" s="109" t="s">
        <v>103</v>
      </c>
      <c r="C542" s="109" t="s">
        <v>90</v>
      </c>
      <c r="D542" s="109" t="s">
        <v>69</v>
      </c>
      <c r="E542" s="109">
        <v>-366.96190000000001</v>
      </c>
      <c r="F542" s="109">
        <v>10.639900000000001</v>
      </c>
      <c r="G542" s="109">
        <v>-2.2702</v>
      </c>
      <c r="H542" s="109">
        <v>-0.15870000000000001</v>
      </c>
      <c r="I542" s="109">
        <v>2.0817999999999999</v>
      </c>
      <c r="J542" s="109">
        <v>-95.843100000000007</v>
      </c>
      <c r="K542" s="1">
        <f t="shared" si="9"/>
        <v>540</v>
      </c>
    </row>
    <row r="543" spans="1:11" hidden="1" x14ac:dyDescent="0.25">
      <c r="A543" s="109">
        <v>-1</v>
      </c>
      <c r="B543" s="109" t="s">
        <v>103</v>
      </c>
      <c r="C543" s="109" t="s">
        <v>90</v>
      </c>
      <c r="D543" s="109" t="s">
        <v>70</v>
      </c>
      <c r="E543" s="109">
        <v>-371.3494</v>
      </c>
      <c r="F543" s="109">
        <v>10.639900000000001</v>
      </c>
      <c r="G543" s="109">
        <v>-2.2702</v>
      </c>
      <c r="H543" s="109">
        <v>-0.15870000000000001</v>
      </c>
      <c r="I543" s="109">
        <v>-2.1156999999999999</v>
      </c>
      <c r="J543" s="109">
        <v>1.0516000000000001</v>
      </c>
      <c r="K543" s="1">
        <f t="shared" si="9"/>
        <v>541</v>
      </c>
    </row>
    <row r="544" spans="1:11" hidden="1" x14ac:dyDescent="0.25">
      <c r="A544" s="109">
        <v>-1</v>
      </c>
      <c r="B544" s="109" t="s">
        <v>103</v>
      </c>
      <c r="C544" s="109" t="s">
        <v>91</v>
      </c>
      <c r="D544" s="109" t="s">
        <v>69</v>
      </c>
      <c r="E544" s="109">
        <v>-260.99939999999998</v>
      </c>
      <c r="F544" s="109">
        <v>42.1081</v>
      </c>
      <c r="G544" s="109">
        <v>-1.1215999999999999</v>
      </c>
      <c r="H544" s="109">
        <v>-1E-3</v>
      </c>
      <c r="I544" s="109">
        <v>3.5647000000000002</v>
      </c>
      <c r="J544" s="109">
        <v>-24.5716</v>
      </c>
      <c r="K544" s="1">
        <f t="shared" si="9"/>
        <v>542</v>
      </c>
    </row>
    <row r="545" spans="1:11" hidden="1" x14ac:dyDescent="0.25">
      <c r="A545" s="109">
        <v>-1</v>
      </c>
      <c r="B545" s="109" t="s">
        <v>103</v>
      </c>
      <c r="C545" s="109" t="s">
        <v>91</v>
      </c>
      <c r="D545" s="109" t="s">
        <v>70</v>
      </c>
      <c r="E545" s="109">
        <v>-265.38690000000003</v>
      </c>
      <c r="F545" s="109">
        <v>42.1081</v>
      </c>
      <c r="G545" s="109">
        <v>-1.1215999999999999</v>
      </c>
      <c r="H545" s="109">
        <v>-1E-3</v>
      </c>
      <c r="I545" s="109">
        <v>-0.71719999999999995</v>
      </c>
      <c r="J545" s="109">
        <v>10.403499999999999</v>
      </c>
      <c r="K545" s="1">
        <f t="shared" si="9"/>
        <v>543</v>
      </c>
    </row>
    <row r="546" spans="1:11" hidden="1" x14ac:dyDescent="0.25">
      <c r="A546" s="109">
        <v>-1</v>
      </c>
      <c r="B546" s="109" t="s">
        <v>103</v>
      </c>
      <c r="C546" s="109" t="s">
        <v>92</v>
      </c>
      <c r="D546" s="109" t="s">
        <v>69</v>
      </c>
      <c r="E546" s="109">
        <v>-366.96190000000001</v>
      </c>
      <c r="F546" s="109">
        <v>10.639900000000001</v>
      </c>
      <c r="G546" s="109">
        <v>-2.2702</v>
      </c>
      <c r="H546" s="109">
        <v>-0.15870000000000001</v>
      </c>
      <c r="I546" s="109">
        <v>2.0817999999999999</v>
      </c>
      <c r="J546" s="109">
        <v>-95.843100000000007</v>
      </c>
      <c r="K546" s="1">
        <f t="shared" si="9"/>
        <v>544</v>
      </c>
    </row>
    <row r="547" spans="1:11" hidden="1" x14ac:dyDescent="0.25">
      <c r="A547" s="109">
        <v>-1</v>
      </c>
      <c r="B547" s="109" t="s">
        <v>103</v>
      </c>
      <c r="C547" s="109" t="s">
        <v>92</v>
      </c>
      <c r="D547" s="109" t="s">
        <v>70</v>
      </c>
      <c r="E547" s="109">
        <v>-371.3494</v>
      </c>
      <c r="F547" s="109">
        <v>10.639900000000001</v>
      </c>
      <c r="G547" s="109">
        <v>-2.2702</v>
      </c>
      <c r="H547" s="109">
        <v>-0.15870000000000001</v>
      </c>
      <c r="I547" s="109">
        <v>-2.1156999999999999</v>
      </c>
      <c r="J547" s="109">
        <v>1.0516000000000001</v>
      </c>
      <c r="K547" s="1">
        <f t="shared" si="9"/>
        <v>545</v>
      </c>
    </row>
    <row r="548" spans="1:11" hidden="1" x14ac:dyDescent="0.25">
      <c r="A548" s="109">
        <v>-1</v>
      </c>
      <c r="B548" s="109" t="s">
        <v>103</v>
      </c>
      <c r="C548" s="109" t="s">
        <v>93</v>
      </c>
      <c r="D548" s="109" t="s">
        <v>69</v>
      </c>
      <c r="E548" s="109">
        <v>-92.450999999999993</v>
      </c>
      <c r="F548" s="109">
        <v>47.218699999999998</v>
      </c>
      <c r="G548" s="109">
        <v>-0.442</v>
      </c>
      <c r="H548" s="109">
        <v>1.9199999999999998E-2</v>
      </c>
      <c r="I548" s="109">
        <v>3.5647000000000002</v>
      </c>
      <c r="J548" s="109">
        <v>26.833200000000001</v>
      </c>
      <c r="K548" s="1">
        <f t="shared" si="9"/>
        <v>546</v>
      </c>
    </row>
    <row r="549" spans="1:11" hidden="1" x14ac:dyDescent="0.25">
      <c r="A549" s="109">
        <v>-1</v>
      </c>
      <c r="B549" s="109" t="s">
        <v>103</v>
      </c>
      <c r="C549" s="109" t="s">
        <v>93</v>
      </c>
      <c r="D549" s="109" t="s">
        <v>70</v>
      </c>
      <c r="E549" s="109">
        <v>-95.741600000000005</v>
      </c>
      <c r="F549" s="109">
        <v>47.218699999999998</v>
      </c>
      <c r="G549" s="109">
        <v>-0.442</v>
      </c>
      <c r="H549" s="109">
        <v>1.9199999999999998E-2</v>
      </c>
      <c r="I549" s="109">
        <v>-0.14899999999999999</v>
      </c>
      <c r="J549" s="109">
        <v>32.810099999999998</v>
      </c>
      <c r="K549" s="1">
        <f t="shared" si="9"/>
        <v>547</v>
      </c>
    </row>
    <row r="550" spans="1:11" hidden="1" x14ac:dyDescent="0.25">
      <c r="A550" s="109">
        <v>-1</v>
      </c>
      <c r="B550" s="109" t="s">
        <v>103</v>
      </c>
      <c r="C550" s="109" t="s">
        <v>94</v>
      </c>
      <c r="D550" s="109" t="s">
        <v>69</v>
      </c>
      <c r="E550" s="109">
        <v>-417.7269</v>
      </c>
      <c r="F550" s="109">
        <v>-4.4756999999999998</v>
      </c>
      <c r="G550" s="109">
        <v>-2.2702</v>
      </c>
      <c r="H550" s="109">
        <v>-0.15870000000000001</v>
      </c>
      <c r="I550" s="109">
        <v>0.95099999999999996</v>
      </c>
      <c r="J550" s="109">
        <v>-124.3873</v>
      </c>
      <c r="K550" s="1">
        <f t="shared" si="9"/>
        <v>548</v>
      </c>
    </row>
    <row r="551" spans="1:11" hidden="1" x14ac:dyDescent="0.25">
      <c r="A551" s="109">
        <v>-1</v>
      </c>
      <c r="B551" s="109" t="s">
        <v>103</v>
      </c>
      <c r="C551" s="109" t="s">
        <v>94</v>
      </c>
      <c r="D551" s="109" t="s">
        <v>70</v>
      </c>
      <c r="E551" s="109">
        <v>-422.11439999999999</v>
      </c>
      <c r="F551" s="109">
        <v>-4.4756999999999998</v>
      </c>
      <c r="G551" s="109">
        <v>-2.2702</v>
      </c>
      <c r="H551" s="109">
        <v>-0.15870000000000001</v>
      </c>
      <c r="I551" s="109">
        <v>-2.1156999999999999</v>
      </c>
      <c r="J551" s="109">
        <v>-23.506699999999999</v>
      </c>
      <c r="K551" s="1">
        <f t="shared" si="9"/>
        <v>549</v>
      </c>
    </row>
    <row r="552" spans="1:11" hidden="1" x14ac:dyDescent="0.25">
      <c r="A552" s="109">
        <v>-1</v>
      </c>
      <c r="B552" s="109" t="s">
        <v>104</v>
      </c>
      <c r="C552" s="109" t="s">
        <v>68</v>
      </c>
      <c r="D552" s="109" t="s">
        <v>69</v>
      </c>
      <c r="E552" s="109">
        <v>-38.7881</v>
      </c>
      <c r="F552" s="109">
        <v>1.3158000000000001</v>
      </c>
      <c r="G552" s="109">
        <v>-0.57699999999999996</v>
      </c>
      <c r="H552" s="109">
        <v>-0.27060000000000001</v>
      </c>
      <c r="I552" s="109">
        <v>0.95660000000000001</v>
      </c>
      <c r="J552" s="109">
        <v>-4.1994999999999996</v>
      </c>
      <c r="K552" s="1">
        <f t="shared" si="9"/>
        <v>550</v>
      </c>
    </row>
    <row r="553" spans="1:11" x14ac:dyDescent="0.25">
      <c r="A553" s="109">
        <v>-1</v>
      </c>
      <c r="B553" s="109" t="s">
        <v>104</v>
      </c>
      <c r="C553" s="109" t="s">
        <v>68</v>
      </c>
      <c r="D553" s="109" t="s">
        <v>70</v>
      </c>
      <c r="E553" s="109">
        <v>-41.7881</v>
      </c>
      <c r="F553" s="109">
        <v>1.3158000000000001</v>
      </c>
      <c r="G553" s="109">
        <v>-0.57699999999999996</v>
      </c>
      <c r="H553" s="109">
        <v>-0.27060000000000001</v>
      </c>
      <c r="I553" s="109">
        <v>-0.4859</v>
      </c>
      <c r="J553" s="109">
        <v>-0.91</v>
      </c>
      <c r="K553" s="1">
        <f t="shared" si="9"/>
        <v>551</v>
      </c>
    </row>
    <row r="554" spans="1:11" hidden="1" x14ac:dyDescent="0.25">
      <c r="A554" s="109">
        <v>-1</v>
      </c>
      <c r="B554" s="109" t="s">
        <v>104</v>
      </c>
      <c r="C554" s="109" t="s">
        <v>71</v>
      </c>
      <c r="D554" s="109" t="s">
        <v>69</v>
      </c>
      <c r="E554" s="109">
        <v>-35.645000000000003</v>
      </c>
      <c r="F554" s="109">
        <v>-1.1207</v>
      </c>
      <c r="G554" s="109">
        <v>-0.53879999999999995</v>
      </c>
      <c r="H554" s="109">
        <v>-0.25419999999999998</v>
      </c>
      <c r="I554" s="109">
        <v>0.89639999999999997</v>
      </c>
      <c r="J554" s="109">
        <v>1.5132000000000001</v>
      </c>
      <c r="K554" s="1">
        <f t="shared" si="9"/>
        <v>552</v>
      </c>
    </row>
    <row r="555" spans="1:11" x14ac:dyDescent="0.25">
      <c r="A555" s="109">
        <v>-1</v>
      </c>
      <c r="B555" s="109" t="s">
        <v>104</v>
      </c>
      <c r="C555" s="109" t="s">
        <v>71</v>
      </c>
      <c r="D555" s="109" t="s">
        <v>70</v>
      </c>
      <c r="E555" s="109">
        <v>-35.645000000000003</v>
      </c>
      <c r="F555" s="109">
        <v>-1.1207</v>
      </c>
      <c r="G555" s="109">
        <v>-0.53879999999999995</v>
      </c>
      <c r="H555" s="109">
        <v>-0.25419999999999998</v>
      </c>
      <c r="I555" s="109">
        <v>-0.45050000000000001</v>
      </c>
      <c r="J555" s="109">
        <v>-1.2884</v>
      </c>
      <c r="K555" s="1">
        <f t="shared" si="9"/>
        <v>553</v>
      </c>
    </row>
    <row r="556" spans="1:11" hidden="1" x14ac:dyDescent="0.25">
      <c r="A556" s="109">
        <v>-1</v>
      </c>
      <c r="B556" s="109" t="s">
        <v>104</v>
      </c>
      <c r="C556" s="109" t="s">
        <v>72</v>
      </c>
      <c r="D556" s="109" t="s">
        <v>69</v>
      </c>
      <c r="E556" s="109">
        <v>0.4617</v>
      </c>
      <c r="F556" s="109">
        <v>11.5524</v>
      </c>
      <c r="G556" s="109">
        <v>3.5900000000000001E-2</v>
      </c>
      <c r="H556" s="109">
        <v>1.34E-2</v>
      </c>
      <c r="I556" s="109">
        <v>5.33E-2</v>
      </c>
      <c r="J556" s="109">
        <v>32.0794</v>
      </c>
      <c r="K556" s="1">
        <f t="shared" si="9"/>
        <v>554</v>
      </c>
    </row>
    <row r="557" spans="1:11" x14ac:dyDescent="0.25">
      <c r="A557" s="109">
        <v>-1</v>
      </c>
      <c r="B557" s="109" t="s">
        <v>104</v>
      </c>
      <c r="C557" s="109" t="s">
        <v>72</v>
      </c>
      <c r="D557" s="109" t="s">
        <v>70</v>
      </c>
      <c r="E557" s="109">
        <v>0.4617</v>
      </c>
      <c r="F557" s="109">
        <v>11.5524</v>
      </c>
      <c r="G557" s="109">
        <v>3.5900000000000001E-2</v>
      </c>
      <c r="H557" s="109">
        <v>1.34E-2</v>
      </c>
      <c r="I557" s="109">
        <v>4.0899999999999999E-2</v>
      </c>
      <c r="J557" s="109">
        <v>4.8838999999999997</v>
      </c>
      <c r="K557" s="1">
        <f t="shared" si="9"/>
        <v>555</v>
      </c>
    </row>
    <row r="558" spans="1:11" hidden="1" x14ac:dyDescent="0.25">
      <c r="A558" s="109">
        <v>-1</v>
      </c>
      <c r="B558" s="109" t="s">
        <v>104</v>
      </c>
      <c r="C558" s="109" t="s">
        <v>73</v>
      </c>
      <c r="D558" s="109" t="s">
        <v>69</v>
      </c>
      <c r="E558" s="109">
        <v>0.25369999999999998</v>
      </c>
      <c r="F558" s="109">
        <v>6.7184999999999997</v>
      </c>
      <c r="G558" s="109">
        <v>0.1399</v>
      </c>
      <c r="H558" s="109">
        <v>2.5700000000000001E-2</v>
      </c>
      <c r="I558" s="109">
        <v>0.1249</v>
      </c>
      <c r="J558" s="109">
        <v>13.5473</v>
      </c>
      <c r="K558" s="1">
        <f t="shared" si="9"/>
        <v>556</v>
      </c>
    </row>
    <row r="559" spans="1:11" x14ac:dyDescent="0.25">
      <c r="A559" s="109">
        <v>-1</v>
      </c>
      <c r="B559" s="109" t="s">
        <v>104</v>
      </c>
      <c r="C559" s="109" t="s">
        <v>73</v>
      </c>
      <c r="D559" s="109" t="s">
        <v>70</v>
      </c>
      <c r="E559" s="109">
        <v>0.25369999999999998</v>
      </c>
      <c r="F559" s="109">
        <v>6.7184999999999997</v>
      </c>
      <c r="G559" s="109">
        <v>0.1399</v>
      </c>
      <c r="H559" s="109">
        <v>2.5700000000000001E-2</v>
      </c>
      <c r="I559" s="109">
        <v>0.22620000000000001</v>
      </c>
      <c r="J559" s="109">
        <v>3.4176000000000002</v>
      </c>
      <c r="K559" s="1">
        <f t="shared" si="9"/>
        <v>557</v>
      </c>
    </row>
    <row r="560" spans="1:11" hidden="1" x14ac:dyDescent="0.25">
      <c r="A560" s="109">
        <v>-1</v>
      </c>
      <c r="B560" s="109" t="s">
        <v>104</v>
      </c>
      <c r="C560" s="109" t="s">
        <v>74</v>
      </c>
      <c r="D560" s="109" t="s">
        <v>69</v>
      </c>
      <c r="E560" s="109">
        <v>-74.433099999999996</v>
      </c>
      <c r="F560" s="109">
        <v>0.1951</v>
      </c>
      <c r="G560" s="109">
        <v>-1.1157999999999999</v>
      </c>
      <c r="H560" s="109">
        <v>-0.52480000000000004</v>
      </c>
      <c r="I560" s="109">
        <v>1.8529</v>
      </c>
      <c r="J560" s="109">
        <v>-2.6863000000000001</v>
      </c>
      <c r="K560" s="1">
        <f t="shared" si="9"/>
        <v>558</v>
      </c>
    </row>
    <row r="561" spans="1:11" hidden="1" x14ac:dyDescent="0.25">
      <c r="A561" s="109">
        <v>-1</v>
      </c>
      <c r="B561" s="109" t="s">
        <v>104</v>
      </c>
      <c r="C561" s="109" t="s">
        <v>74</v>
      </c>
      <c r="D561" s="109" t="s">
        <v>70</v>
      </c>
      <c r="E561" s="109">
        <v>-77.433099999999996</v>
      </c>
      <c r="F561" s="109">
        <v>0.1951</v>
      </c>
      <c r="G561" s="109">
        <v>-1.1157999999999999</v>
      </c>
      <c r="H561" s="109">
        <v>-0.52480000000000004</v>
      </c>
      <c r="I561" s="109">
        <v>-0.93640000000000001</v>
      </c>
      <c r="J561" s="109">
        <v>-2.1983999999999999</v>
      </c>
      <c r="K561" s="1">
        <f t="shared" si="9"/>
        <v>559</v>
      </c>
    </row>
    <row r="562" spans="1:11" hidden="1" x14ac:dyDescent="0.25">
      <c r="A562" s="109">
        <v>-1</v>
      </c>
      <c r="B562" s="109" t="s">
        <v>104</v>
      </c>
      <c r="C562" s="109" t="s">
        <v>75</v>
      </c>
      <c r="D562" s="109" t="s">
        <v>69</v>
      </c>
      <c r="E562" s="109">
        <v>-54.3033</v>
      </c>
      <c r="F562" s="109">
        <v>1.8421000000000001</v>
      </c>
      <c r="G562" s="109">
        <v>-0.80779999999999996</v>
      </c>
      <c r="H562" s="109">
        <v>-0.37890000000000001</v>
      </c>
      <c r="I562" s="109">
        <v>1.3391999999999999</v>
      </c>
      <c r="J562" s="109">
        <v>-5.8792999999999997</v>
      </c>
      <c r="K562" s="1">
        <f t="shared" si="9"/>
        <v>560</v>
      </c>
    </row>
    <row r="563" spans="1:11" hidden="1" x14ac:dyDescent="0.25">
      <c r="A563" s="109">
        <v>-1</v>
      </c>
      <c r="B563" s="109" t="s">
        <v>104</v>
      </c>
      <c r="C563" s="109" t="s">
        <v>75</v>
      </c>
      <c r="D563" s="109" t="s">
        <v>70</v>
      </c>
      <c r="E563" s="109">
        <v>-58.503300000000003</v>
      </c>
      <c r="F563" s="109">
        <v>1.8421000000000001</v>
      </c>
      <c r="G563" s="109">
        <v>-0.80779999999999996</v>
      </c>
      <c r="H563" s="109">
        <v>-0.37890000000000001</v>
      </c>
      <c r="I563" s="109">
        <v>-0.68030000000000002</v>
      </c>
      <c r="J563" s="109">
        <v>-1.274</v>
      </c>
      <c r="K563" s="1">
        <f t="shared" si="9"/>
        <v>561</v>
      </c>
    </row>
    <row r="564" spans="1:11" hidden="1" x14ac:dyDescent="0.25">
      <c r="A564" s="109">
        <v>-1</v>
      </c>
      <c r="B564" s="109" t="s">
        <v>104</v>
      </c>
      <c r="C564" s="109" t="s">
        <v>76</v>
      </c>
      <c r="D564" s="109" t="s">
        <v>69</v>
      </c>
      <c r="E564" s="109">
        <v>-103.57769999999999</v>
      </c>
      <c r="F564" s="109">
        <v>-0.21410000000000001</v>
      </c>
      <c r="G564" s="109">
        <v>-1.5544</v>
      </c>
      <c r="H564" s="109">
        <v>-0.73140000000000005</v>
      </c>
      <c r="I564" s="109">
        <v>2.5821000000000001</v>
      </c>
      <c r="J564" s="109">
        <v>-2.6181999999999999</v>
      </c>
      <c r="K564" s="1">
        <f t="shared" si="9"/>
        <v>562</v>
      </c>
    </row>
    <row r="565" spans="1:11" hidden="1" x14ac:dyDescent="0.25">
      <c r="A565" s="109">
        <v>-1</v>
      </c>
      <c r="B565" s="109" t="s">
        <v>104</v>
      </c>
      <c r="C565" s="109" t="s">
        <v>76</v>
      </c>
      <c r="D565" s="109" t="s">
        <v>70</v>
      </c>
      <c r="E565" s="109">
        <v>-107.1777</v>
      </c>
      <c r="F565" s="109">
        <v>-0.21410000000000001</v>
      </c>
      <c r="G565" s="109">
        <v>-1.5544</v>
      </c>
      <c r="H565" s="109">
        <v>-0.73140000000000005</v>
      </c>
      <c r="I565" s="109">
        <v>-1.3039000000000001</v>
      </c>
      <c r="J565" s="109">
        <v>-3.1535000000000002</v>
      </c>
      <c r="K565" s="1">
        <f t="shared" si="9"/>
        <v>563</v>
      </c>
    </row>
    <row r="566" spans="1:11" hidden="1" x14ac:dyDescent="0.25">
      <c r="A566" s="109">
        <v>-1</v>
      </c>
      <c r="B566" s="109" t="s">
        <v>104</v>
      </c>
      <c r="C566" s="109" t="s">
        <v>77</v>
      </c>
      <c r="D566" s="109" t="s">
        <v>69</v>
      </c>
      <c r="E566" s="109">
        <v>-34.262900000000002</v>
      </c>
      <c r="F566" s="109">
        <v>17.357600000000001</v>
      </c>
      <c r="G566" s="109">
        <v>-0.46910000000000002</v>
      </c>
      <c r="H566" s="109">
        <v>-0.2248</v>
      </c>
      <c r="I566" s="109">
        <v>0.9355</v>
      </c>
      <c r="J566" s="109">
        <v>41.131599999999999</v>
      </c>
      <c r="K566" s="1">
        <f t="shared" si="9"/>
        <v>564</v>
      </c>
    </row>
    <row r="567" spans="1:11" hidden="1" x14ac:dyDescent="0.25">
      <c r="A567" s="109">
        <v>-1</v>
      </c>
      <c r="B567" s="109" t="s">
        <v>104</v>
      </c>
      <c r="C567" s="109" t="s">
        <v>77</v>
      </c>
      <c r="D567" s="109" t="s">
        <v>70</v>
      </c>
      <c r="E567" s="109">
        <v>-36.962899999999998</v>
      </c>
      <c r="F567" s="109">
        <v>17.357600000000001</v>
      </c>
      <c r="G567" s="109">
        <v>-0.46910000000000002</v>
      </c>
      <c r="H567" s="109">
        <v>-0.2248</v>
      </c>
      <c r="I567" s="109">
        <v>-0.38</v>
      </c>
      <c r="J567" s="109">
        <v>6.0185000000000004</v>
      </c>
      <c r="K567" s="1">
        <f t="shared" si="9"/>
        <v>565</v>
      </c>
    </row>
    <row r="568" spans="1:11" hidden="1" x14ac:dyDescent="0.25">
      <c r="A568" s="109">
        <v>-1</v>
      </c>
      <c r="B568" s="109" t="s">
        <v>104</v>
      </c>
      <c r="C568" s="109" t="s">
        <v>78</v>
      </c>
      <c r="D568" s="109" t="s">
        <v>69</v>
      </c>
      <c r="E568" s="109">
        <v>-35.555700000000002</v>
      </c>
      <c r="F568" s="109">
        <v>-14.989100000000001</v>
      </c>
      <c r="G568" s="109">
        <v>-0.56950000000000001</v>
      </c>
      <c r="H568" s="109">
        <v>-0.26240000000000002</v>
      </c>
      <c r="I568" s="109">
        <v>0.7863</v>
      </c>
      <c r="J568" s="109">
        <v>-48.6907</v>
      </c>
      <c r="K568" s="1">
        <f t="shared" si="9"/>
        <v>566</v>
      </c>
    </row>
    <row r="569" spans="1:11" hidden="1" x14ac:dyDescent="0.25">
      <c r="A569" s="109">
        <v>-1</v>
      </c>
      <c r="B569" s="109" t="s">
        <v>104</v>
      </c>
      <c r="C569" s="109" t="s">
        <v>78</v>
      </c>
      <c r="D569" s="109" t="s">
        <v>70</v>
      </c>
      <c r="E569" s="109">
        <v>-38.255699999999997</v>
      </c>
      <c r="F569" s="109">
        <v>-14.989100000000001</v>
      </c>
      <c r="G569" s="109">
        <v>-0.56950000000000001</v>
      </c>
      <c r="H569" s="109">
        <v>-0.26240000000000002</v>
      </c>
      <c r="I569" s="109">
        <v>-0.49469999999999997</v>
      </c>
      <c r="J569" s="109">
        <v>-7.6565000000000003</v>
      </c>
      <c r="K569" s="1">
        <f t="shared" si="9"/>
        <v>567</v>
      </c>
    </row>
    <row r="570" spans="1:11" hidden="1" x14ac:dyDescent="0.25">
      <c r="A570" s="109">
        <v>-1</v>
      </c>
      <c r="B570" s="109" t="s">
        <v>104</v>
      </c>
      <c r="C570" s="109" t="s">
        <v>79</v>
      </c>
      <c r="D570" s="109" t="s">
        <v>69</v>
      </c>
      <c r="E570" s="109">
        <v>-34.262900000000002</v>
      </c>
      <c r="F570" s="109">
        <v>17.357600000000001</v>
      </c>
      <c r="G570" s="109">
        <v>-0.46910000000000002</v>
      </c>
      <c r="H570" s="109">
        <v>-0.2248</v>
      </c>
      <c r="I570" s="109">
        <v>0.9355</v>
      </c>
      <c r="J570" s="109">
        <v>41.131599999999999</v>
      </c>
      <c r="K570" s="1">
        <f t="shared" si="9"/>
        <v>568</v>
      </c>
    </row>
    <row r="571" spans="1:11" hidden="1" x14ac:dyDescent="0.25">
      <c r="A571" s="109">
        <v>-1</v>
      </c>
      <c r="B571" s="109" t="s">
        <v>104</v>
      </c>
      <c r="C571" s="109" t="s">
        <v>79</v>
      </c>
      <c r="D571" s="109" t="s">
        <v>70</v>
      </c>
      <c r="E571" s="109">
        <v>-36.962899999999998</v>
      </c>
      <c r="F571" s="109">
        <v>17.357600000000001</v>
      </c>
      <c r="G571" s="109">
        <v>-0.46910000000000002</v>
      </c>
      <c r="H571" s="109">
        <v>-0.2248</v>
      </c>
      <c r="I571" s="109">
        <v>-0.38</v>
      </c>
      <c r="J571" s="109">
        <v>6.0185000000000004</v>
      </c>
      <c r="K571" s="1">
        <f t="shared" si="9"/>
        <v>569</v>
      </c>
    </row>
    <row r="572" spans="1:11" hidden="1" x14ac:dyDescent="0.25">
      <c r="A572" s="109">
        <v>-1</v>
      </c>
      <c r="B572" s="109" t="s">
        <v>104</v>
      </c>
      <c r="C572" s="109" t="s">
        <v>80</v>
      </c>
      <c r="D572" s="109" t="s">
        <v>69</v>
      </c>
      <c r="E572" s="109">
        <v>-35.555700000000002</v>
      </c>
      <c r="F572" s="109">
        <v>-14.989100000000001</v>
      </c>
      <c r="G572" s="109">
        <v>-0.56950000000000001</v>
      </c>
      <c r="H572" s="109">
        <v>-0.26240000000000002</v>
      </c>
      <c r="I572" s="109">
        <v>0.7863</v>
      </c>
      <c r="J572" s="109">
        <v>-48.6907</v>
      </c>
      <c r="K572" s="1">
        <f t="shared" si="9"/>
        <v>570</v>
      </c>
    </row>
    <row r="573" spans="1:11" hidden="1" x14ac:dyDescent="0.25">
      <c r="A573" s="109">
        <v>-1</v>
      </c>
      <c r="B573" s="109" t="s">
        <v>104</v>
      </c>
      <c r="C573" s="109" t="s">
        <v>80</v>
      </c>
      <c r="D573" s="109" t="s">
        <v>70</v>
      </c>
      <c r="E573" s="109">
        <v>-38.255699999999997</v>
      </c>
      <c r="F573" s="109">
        <v>-14.989100000000001</v>
      </c>
      <c r="G573" s="109">
        <v>-0.56950000000000001</v>
      </c>
      <c r="H573" s="109">
        <v>-0.26240000000000002</v>
      </c>
      <c r="I573" s="109">
        <v>-0.49469999999999997</v>
      </c>
      <c r="J573" s="109">
        <v>-7.6565000000000003</v>
      </c>
      <c r="K573" s="1">
        <f t="shared" si="9"/>
        <v>571</v>
      </c>
    </row>
    <row r="574" spans="1:11" hidden="1" x14ac:dyDescent="0.25">
      <c r="A574" s="109">
        <v>-1</v>
      </c>
      <c r="B574" s="109" t="s">
        <v>104</v>
      </c>
      <c r="C574" s="109" t="s">
        <v>81</v>
      </c>
      <c r="D574" s="109" t="s">
        <v>69</v>
      </c>
      <c r="E574" s="109">
        <v>-34.554000000000002</v>
      </c>
      <c r="F574" s="109">
        <v>10.5901</v>
      </c>
      <c r="G574" s="109">
        <v>-0.32340000000000002</v>
      </c>
      <c r="H574" s="109">
        <v>-0.20760000000000001</v>
      </c>
      <c r="I574" s="109">
        <v>1.0357000000000001</v>
      </c>
      <c r="J574" s="109">
        <v>15.1866</v>
      </c>
      <c r="K574" s="1">
        <f t="shared" si="9"/>
        <v>572</v>
      </c>
    </row>
    <row r="575" spans="1:11" hidden="1" x14ac:dyDescent="0.25">
      <c r="A575" s="109">
        <v>-1</v>
      </c>
      <c r="B575" s="109" t="s">
        <v>104</v>
      </c>
      <c r="C575" s="109" t="s">
        <v>81</v>
      </c>
      <c r="D575" s="109" t="s">
        <v>70</v>
      </c>
      <c r="E575" s="109">
        <v>-37.253999999999998</v>
      </c>
      <c r="F575" s="109">
        <v>10.5901</v>
      </c>
      <c r="G575" s="109">
        <v>-0.32340000000000002</v>
      </c>
      <c r="H575" s="109">
        <v>-0.20760000000000001</v>
      </c>
      <c r="I575" s="109">
        <v>-0.1207</v>
      </c>
      <c r="J575" s="109">
        <v>3.9655999999999998</v>
      </c>
      <c r="K575" s="1">
        <f t="shared" si="9"/>
        <v>573</v>
      </c>
    </row>
    <row r="576" spans="1:11" hidden="1" x14ac:dyDescent="0.25">
      <c r="A576" s="109">
        <v>-1</v>
      </c>
      <c r="B576" s="109" t="s">
        <v>104</v>
      </c>
      <c r="C576" s="109" t="s">
        <v>82</v>
      </c>
      <c r="D576" s="109" t="s">
        <v>69</v>
      </c>
      <c r="E576" s="109">
        <v>-35.264499999999998</v>
      </c>
      <c r="F576" s="109">
        <v>-8.2217000000000002</v>
      </c>
      <c r="G576" s="109">
        <v>-0.71519999999999995</v>
      </c>
      <c r="H576" s="109">
        <v>-0.27960000000000002</v>
      </c>
      <c r="I576" s="109">
        <v>0.68610000000000004</v>
      </c>
      <c r="J576" s="109">
        <v>-22.745699999999999</v>
      </c>
      <c r="K576" s="1">
        <f t="shared" si="9"/>
        <v>574</v>
      </c>
    </row>
    <row r="577" spans="1:11" hidden="1" x14ac:dyDescent="0.25">
      <c r="A577" s="109">
        <v>-1</v>
      </c>
      <c r="B577" s="109" t="s">
        <v>104</v>
      </c>
      <c r="C577" s="109" t="s">
        <v>82</v>
      </c>
      <c r="D577" s="109" t="s">
        <v>70</v>
      </c>
      <c r="E577" s="109">
        <v>-37.964500000000001</v>
      </c>
      <c r="F577" s="109">
        <v>-8.2217000000000002</v>
      </c>
      <c r="G577" s="109">
        <v>-0.71519999999999995</v>
      </c>
      <c r="H577" s="109">
        <v>-0.27960000000000002</v>
      </c>
      <c r="I577" s="109">
        <v>-0.754</v>
      </c>
      <c r="J577" s="109">
        <v>-5.6036000000000001</v>
      </c>
      <c r="K577" s="1">
        <f t="shared" si="9"/>
        <v>575</v>
      </c>
    </row>
    <row r="578" spans="1:11" hidden="1" x14ac:dyDescent="0.25">
      <c r="A578" s="109">
        <v>-1</v>
      </c>
      <c r="B578" s="109" t="s">
        <v>104</v>
      </c>
      <c r="C578" s="109" t="s">
        <v>83</v>
      </c>
      <c r="D578" s="109" t="s">
        <v>69</v>
      </c>
      <c r="E578" s="109">
        <v>-34.554000000000002</v>
      </c>
      <c r="F578" s="109">
        <v>10.5901</v>
      </c>
      <c r="G578" s="109">
        <v>-0.32340000000000002</v>
      </c>
      <c r="H578" s="109">
        <v>-0.20760000000000001</v>
      </c>
      <c r="I578" s="109">
        <v>1.0357000000000001</v>
      </c>
      <c r="J578" s="109">
        <v>15.1866</v>
      </c>
      <c r="K578" s="1">
        <f t="shared" si="9"/>
        <v>576</v>
      </c>
    </row>
    <row r="579" spans="1:11" hidden="1" x14ac:dyDescent="0.25">
      <c r="A579" s="109">
        <v>-1</v>
      </c>
      <c r="B579" s="109" t="s">
        <v>104</v>
      </c>
      <c r="C579" s="109" t="s">
        <v>83</v>
      </c>
      <c r="D579" s="109" t="s">
        <v>70</v>
      </c>
      <c r="E579" s="109">
        <v>-37.253999999999998</v>
      </c>
      <c r="F579" s="109">
        <v>10.5901</v>
      </c>
      <c r="G579" s="109">
        <v>-0.32340000000000002</v>
      </c>
      <c r="H579" s="109">
        <v>-0.20760000000000001</v>
      </c>
      <c r="I579" s="109">
        <v>-0.1207</v>
      </c>
      <c r="J579" s="109">
        <v>3.9655999999999998</v>
      </c>
      <c r="K579" s="1">
        <f t="shared" si="9"/>
        <v>577</v>
      </c>
    </row>
    <row r="580" spans="1:11" hidden="1" x14ac:dyDescent="0.25">
      <c r="A580" s="109">
        <v>-1</v>
      </c>
      <c r="B580" s="109" t="s">
        <v>104</v>
      </c>
      <c r="C580" s="109" t="s">
        <v>84</v>
      </c>
      <c r="D580" s="109" t="s">
        <v>69</v>
      </c>
      <c r="E580" s="109">
        <v>-35.264499999999998</v>
      </c>
      <c r="F580" s="109">
        <v>-8.2217000000000002</v>
      </c>
      <c r="G580" s="109">
        <v>-0.71519999999999995</v>
      </c>
      <c r="H580" s="109">
        <v>-0.27960000000000002</v>
      </c>
      <c r="I580" s="109">
        <v>0.68610000000000004</v>
      </c>
      <c r="J580" s="109">
        <v>-22.745699999999999</v>
      </c>
      <c r="K580" s="1">
        <f t="shared" si="9"/>
        <v>578</v>
      </c>
    </row>
    <row r="581" spans="1:11" hidden="1" x14ac:dyDescent="0.25">
      <c r="A581" s="109">
        <v>-1</v>
      </c>
      <c r="B581" s="109" t="s">
        <v>104</v>
      </c>
      <c r="C581" s="109" t="s">
        <v>84</v>
      </c>
      <c r="D581" s="109" t="s">
        <v>70</v>
      </c>
      <c r="E581" s="109">
        <v>-37.964500000000001</v>
      </c>
      <c r="F581" s="109">
        <v>-8.2217000000000002</v>
      </c>
      <c r="G581" s="109">
        <v>-0.71519999999999995</v>
      </c>
      <c r="H581" s="109">
        <v>-0.27960000000000002</v>
      </c>
      <c r="I581" s="109">
        <v>-0.754</v>
      </c>
      <c r="J581" s="109">
        <v>-5.6036000000000001</v>
      </c>
      <c r="K581" s="1">
        <f t="shared" si="9"/>
        <v>579</v>
      </c>
    </row>
    <row r="582" spans="1:11" hidden="1" x14ac:dyDescent="0.25">
      <c r="A582" s="109">
        <v>-1</v>
      </c>
      <c r="B582" s="109" t="s">
        <v>104</v>
      </c>
      <c r="C582" s="109" t="s">
        <v>85</v>
      </c>
      <c r="D582" s="109" t="s">
        <v>69</v>
      </c>
      <c r="E582" s="109">
        <v>-81.544300000000007</v>
      </c>
      <c r="F582" s="109">
        <v>16.631599999999999</v>
      </c>
      <c r="G582" s="109">
        <v>-1.1809000000000001</v>
      </c>
      <c r="H582" s="109">
        <v>-0.56020000000000003</v>
      </c>
      <c r="I582" s="109">
        <v>2.1189</v>
      </c>
      <c r="J582" s="109">
        <v>41.384999999999998</v>
      </c>
      <c r="K582" s="1">
        <f t="shared" ref="K582:K645" si="10">K581+1</f>
        <v>580</v>
      </c>
    </row>
    <row r="583" spans="1:11" hidden="1" x14ac:dyDescent="0.25">
      <c r="A583" s="109">
        <v>-1</v>
      </c>
      <c r="B583" s="109" t="s">
        <v>104</v>
      </c>
      <c r="C583" s="109" t="s">
        <v>85</v>
      </c>
      <c r="D583" s="109" t="s">
        <v>70</v>
      </c>
      <c r="E583" s="109">
        <v>-85.144300000000001</v>
      </c>
      <c r="F583" s="109">
        <v>16.631599999999999</v>
      </c>
      <c r="G583" s="109">
        <v>-1.1809000000000001</v>
      </c>
      <c r="H583" s="109">
        <v>-0.56020000000000003</v>
      </c>
      <c r="I583" s="109">
        <v>-0.97629999999999995</v>
      </c>
      <c r="J583" s="109">
        <v>4.4570999999999996</v>
      </c>
      <c r="K583" s="1">
        <f t="shared" si="10"/>
        <v>581</v>
      </c>
    </row>
    <row r="584" spans="1:11" hidden="1" x14ac:dyDescent="0.25">
      <c r="A584" s="109">
        <v>-1</v>
      </c>
      <c r="B584" s="109" t="s">
        <v>104</v>
      </c>
      <c r="C584" s="109" t="s">
        <v>86</v>
      </c>
      <c r="D584" s="109" t="s">
        <v>69</v>
      </c>
      <c r="E584" s="109">
        <v>-82.837100000000007</v>
      </c>
      <c r="F584" s="109">
        <v>-15.715</v>
      </c>
      <c r="G584" s="109">
        <v>-1.2814000000000001</v>
      </c>
      <c r="H584" s="109">
        <v>-0.59770000000000001</v>
      </c>
      <c r="I584" s="109">
        <v>1.9696</v>
      </c>
      <c r="J584" s="109">
        <v>-48.4373</v>
      </c>
      <c r="K584" s="1">
        <f t="shared" si="10"/>
        <v>582</v>
      </c>
    </row>
    <row r="585" spans="1:11" hidden="1" x14ac:dyDescent="0.25">
      <c r="A585" s="109">
        <v>-1</v>
      </c>
      <c r="B585" s="109" t="s">
        <v>104</v>
      </c>
      <c r="C585" s="109" t="s">
        <v>86</v>
      </c>
      <c r="D585" s="109" t="s">
        <v>70</v>
      </c>
      <c r="E585" s="109">
        <v>-86.437100000000001</v>
      </c>
      <c r="F585" s="109">
        <v>-15.715</v>
      </c>
      <c r="G585" s="109">
        <v>-1.2814000000000001</v>
      </c>
      <c r="H585" s="109">
        <v>-0.59770000000000001</v>
      </c>
      <c r="I585" s="109">
        <v>-1.0909</v>
      </c>
      <c r="J585" s="109">
        <v>-9.218</v>
      </c>
      <c r="K585" s="1">
        <f t="shared" si="10"/>
        <v>583</v>
      </c>
    </row>
    <row r="586" spans="1:11" hidden="1" x14ac:dyDescent="0.25">
      <c r="A586" s="109">
        <v>-1</v>
      </c>
      <c r="B586" s="109" t="s">
        <v>104</v>
      </c>
      <c r="C586" s="109" t="s">
        <v>87</v>
      </c>
      <c r="D586" s="109" t="s">
        <v>69</v>
      </c>
      <c r="E586" s="109">
        <v>-81.544300000000007</v>
      </c>
      <c r="F586" s="109">
        <v>16.631599999999999</v>
      </c>
      <c r="G586" s="109">
        <v>-1.1809000000000001</v>
      </c>
      <c r="H586" s="109">
        <v>-0.56020000000000003</v>
      </c>
      <c r="I586" s="109">
        <v>2.1189</v>
      </c>
      <c r="J586" s="109">
        <v>41.384999999999998</v>
      </c>
      <c r="K586" s="1">
        <f t="shared" si="10"/>
        <v>584</v>
      </c>
    </row>
    <row r="587" spans="1:11" hidden="1" x14ac:dyDescent="0.25">
      <c r="A587" s="109">
        <v>-1</v>
      </c>
      <c r="B587" s="109" t="s">
        <v>104</v>
      </c>
      <c r="C587" s="109" t="s">
        <v>87</v>
      </c>
      <c r="D587" s="109" t="s">
        <v>70</v>
      </c>
      <c r="E587" s="109">
        <v>-85.144300000000001</v>
      </c>
      <c r="F587" s="109">
        <v>16.631599999999999</v>
      </c>
      <c r="G587" s="109">
        <v>-1.1809000000000001</v>
      </c>
      <c r="H587" s="109">
        <v>-0.56020000000000003</v>
      </c>
      <c r="I587" s="109">
        <v>-0.97629999999999995</v>
      </c>
      <c r="J587" s="109">
        <v>4.4570999999999996</v>
      </c>
      <c r="K587" s="1">
        <f t="shared" si="10"/>
        <v>585</v>
      </c>
    </row>
    <row r="588" spans="1:11" hidden="1" x14ac:dyDescent="0.25">
      <c r="A588" s="109">
        <v>-1</v>
      </c>
      <c r="B588" s="109" t="s">
        <v>104</v>
      </c>
      <c r="C588" s="109" t="s">
        <v>88</v>
      </c>
      <c r="D588" s="109" t="s">
        <v>69</v>
      </c>
      <c r="E588" s="109">
        <v>-82.837100000000007</v>
      </c>
      <c r="F588" s="109">
        <v>-15.715</v>
      </c>
      <c r="G588" s="109">
        <v>-1.2814000000000001</v>
      </c>
      <c r="H588" s="109">
        <v>-0.59770000000000001</v>
      </c>
      <c r="I588" s="109">
        <v>1.9696</v>
      </c>
      <c r="J588" s="109">
        <v>-48.4373</v>
      </c>
      <c r="K588" s="1">
        <f t="shared" si="10"/>
        <v>586</v>
      </c>
    </row>
    <row r="589" spans="1:11" hidden="1" x14ac:dyDescent="0.25">
      <c r="A589" s="109">
        <v>-1</v>
      </c>
      <c r="B589" s="109" t="s">
        <v>104</v>
      </c>
      <c r="C589" s="109" t="s">
        <v>88</v>
      </c>
      <c r="D589" s="109" t="s">
        <v>70</v>
      </c>
      <c r="E589" s="109">
        <v>-86.437100000000001</v>
      </c>
      <c r="F589" s="109">
        <v>-15.715</v>
      </c>
      <c r="G589" s="109">
        <v>-1.2814000000000001</v>
      </c>
      <c r="H589" s="109">
        <v>-0.59770000000000001</v>
      </c>
      <c r="I589" s="109">
        <v>-1.0909</v>
      </c>
      <c r="J589" s="109">
        <v>-9.218</v>
      </c>
      <c r="K589" s="1">
        <f t="shared" si="10"/>
        <v>587</v>
      </c>
    </row>
    <row r="590" spans="1:11" hidden="1" x14ac:dyDescent="0.25">
      <c r="A590" s="109">
        <v>-1</v>
      </c>
      <c r="B590" s="109" t="s">
        <v>104</v>
      </c>
      <c r="C590" s="109" t="s">
        <v>89</v>
      </c>
      <c r="D590" s="109" t="s">
        <v>69</v>
      </c>
      <c r="E590" s="109">
        <v>-81.835400000000007</v>
      </c>
      <c r="F590" s="109">
        <v>9.8642000000000003</v>
      </c>
      <c r="G590" s="109">
        <v>-1.0351999999999999</v>
      </c>
      <c r="H590" s="109">
        <v>-0.54290000000000005</v>
      </c>
      <c r="I590" s="109">
        <v>2.2191000000000001</v>
      </c>
      <c r="J590" s="109">
        <v>15.44</v>
      </c>
      <c r="K590" s="1">
        <f t="shared" si="10"/>
        <v>588</v>
      </c>
    </row>
    <row r="591" spans="1:11" hidden="1" x14ac:dyDescent="0.25">
      <c r="A591" s="109">
        <v>-1</v>
      </c>
      <c r="B591" s="109" t="s">
        <v>104</v>
      </c>
      <c r="C591" s="109" t="s">
        <v>89</v>
      </c>
      <c r="D591" s="109" t="s">
        <v>70</v>
      </c>
      <c r="E591" s="109">
        <v>-85.435400000000001</v>
      </c>
      <c r="F591" s="109">
        <v>9.8642000000000003</v>
      </c>
      <c r="G591" s="109">
        <v>-1.0351999999999999</v>
      </c>
      <c r="H591" s="109">
        <v>-0.54290000000000005</v>
      </c>
      <c r="I591" s="109">
        <v>-0.71689999999999998</v>
      </c>
      <c r="J591" s="109">
        <v>2.4041999999999999</v>
      </c>
      <c r="K591" s="1">
        <f t="shared" si="10"/>
        <v>589</v>
      </c>
    </row>
    <row r="592" spans="1:11" hidden="1" x14ac:dyDescent="0.25">
      <c r="A592" s="109">
        <v>-1</v>
      </c>
      <c r="B592" s="109" t="s">
        <v>104</v>
      </c>
      <c r="C592" s="109" t="s">
        <v>90</v>
      </c>
      <c r="D592" s="109" t="s">
        <v>69</v>
      </c>
      <c r="E592" s="109">
        <v>-82.545900000000003</v>
      </c>
      <c r="F592" s="109">
        <v>-8.9475999999999996</v>
      </c>
      <c r="G592" s="109">
        <v>-1.4271</v>
      </c>
      <c r="H592" s="109">
        <v>-0.6149</v>
      </c>
      <c r="I592" s="109">
        <v>1.8694</v>
      </c>
      <c r="J592" s="109">
        <v>-22.4924</v>
      </c>
      <c r="K592" s="1">
        <f t="shared" si="10"/>
        <v>590</v>
      </c>
    </row>
    <row r="593" spans="1:11" hidden="1" x14ac:dyDescent="0.25">
      <c r="A593" s="109">
        <v>-1</v>
      </c>
      <c r="B593" s="109" t="s">
        <v>104</v>
      </c>
      <c r="C593" s="109" t="s">
        <v>90</v>
      </c>
      <c r="D593" s="109" t="s">
        <v>70</v>
      </c>
      <c r="E593" s="109">
        <v>-86.145899999999997</v>
      </c>
      <c r="F593" s="109">
        <v>-8.9475999999999996</v>
      </c>
      <c r="G593" s="109">
        <v>-1.4271</v>
      </c>
      <c r="H593" s="109">
        <v>-0.6149</v>
      </c>
      <c r="I593" s="109">
        <v>-1.3503000000000001</v>
      </c>
      <c r="J593" s="109">
        <v>-7.1650999999999998</v>
      </c>
      <c r="K593" s="1">
        <f t="shared" si="10"/>
        <v>591</v>
      </c>
    </row>
    <row r="594" spans="1:11" hidden="1" x14ac:dyDescent="0.25">
      <c r="A594" s="109">
        <v>-1</v>
      </c>
      <c r="B594" s="109" t="s">
        <v>104</v>
      </c>
      <c r="C594" s="109" t="s">
        <v>91</v>
      </c>
      <c r="D594" s="109" t="s">
        <v>69</v>
      </c>
      <c r="E594" s="109">
        <v>-81.835400000000007</v>
      </c>
      <c r="F594" s="109">
        <v>9.8642000000000003</v>
      </c>
      <c r="G594" s="109">
        <v>-1.0351999999999999</v>
      </c>
      <c r="H594" s="109">
        <v>-0.54290000000000005</v>
      </c>
      <c r="I594" s="109">
        <v>2.2191000000000001</v>
      </c>
      <c r="J594" s="109">
        <v>15.44</v>
      </c>
      <c r="K594" s="1">
        <f t="shared" si="10"/>
        <v>592</v>
      </c>
    </row>
    <row r="595" spans="1:11" hidden="1" x14ac:dyDescent="0.25">
      <c r="A595" s="109">
        <v>-1</v>
      </c>
      <c r="B595" s="109" t="s">
        <v>104</v>
      </c>
      <c r="C595" s="109" t="s">
        <v>91</v>
      </c>
      <c r="D595" s="109" t="s">
        <v>70</v>
      </c>
      <c r="E595" s="109">
        <v>-85.435400000000001</v>
      </c>
      <c r="F595" s="109">
        <v>9.8642000000000003</v>
      </c>
      <c r="G595" s="109">
        <v>-1.0351999999999999</v>
      </c>
      <c r="H595" s="109">
        <v>-0.54290000000000005</v>
      </c>
      <c r="I595" s="109">
        <v>-0.71689999999999998</v>
      </c>
      <c r="J595" s="109">
        <v>2.4041999999999999</v>
      </c>
      <c r="K595" s="1">
        <f t="shared" si="10"/>
        <v>593</v>
      </c>
    </row>
    <row r="596" spans="1:11" hidden="1" x14ac:dyDescent="0.25">
      <c r="A596" s="109">
        <v>-1</v>
      </c>
      <c r="B596" s="109" t="s">
        <v>104</v>
      </c>
      <c r="C596" s="109" t="s">
        <v>92</v>
      </c>
      <c r="D596" s="109" t="s">
        <v>69</v>
      </c>
      <c r="E596" s="109">
        <v>-82.545900000000003</v>
      </c>
      <c r="F596" s="109">
        <v>-8.9475999999999996</v>
      </c>
      <c r="G596" s="109">
        <v>-1.4271</v>
      </c>
      <c r="H596" s="109">
        <v>-0.6149</v>
      </c>
      <c r="I596" s="109">
        <v>1.8694</v>
      </c>
      <c r="J596" s="109">
        <v>-22.4924</v>
      </c>
      <c r="K596" s="1">
        <f t="shared" si="10"/>
        <v>594</v>
      </c>
    </row>
    <row r="597" spans="1:11" hidden="1" x14ac:dyDescent="0.25">
      <c r="A597" s="109">
        <v>-1</v>
      </c>
      <c r="B597" s="109" t="s">
        <v>104</v>
      </c>
      <c r="C597" s="109" t="s">
        <v>92</v>
      </c>
      <c r="D597" s="109" t="s">
        <v>70</v>
      </c>
      <c r="E597" s="109">
        <v>-86.145899999999997</v>
      </c>
      <c r="F597" s="109">
        <v>-8.9475999999999996</v>
      </c>
      <c r="G597" s="109">
        <v>-1.4271</v>
      </c>
      <c r="H597" s="109">
        <v>-0.6149</v>
      </c>
      <c r="I597" s="109">
        <v>-1.3503000000000001</v>
      </c>
      <c r="J597" s="109">
        <v>-7.1650999999999998</v>
      </c>
      <c r="K597" s="1">
        <f t="shared" si="10"/>
        <v>595</v>
      </c>
    </row>
    <row r="598" spans="1:11" hidden="1" x14ac:dyDescent="0.25">
      <c r="A598" s="109">
        <v>-1</v>
      </c>
      <c r="B598" s="109" t="s">
        <v>104</v>
      </c>
      <c r="C598" s="109" t="s">
        <v>93</v>
      </c>
      <c r="D598" s="109" t="s">
        <v>69</v>
      </c>
      <c r="E598" s="109">
        <v>-34.262900000000002</v>
      </c>
      <c r="F598" s="109">
        <v>17.357600000000001</v>
      </c>
      <c r="G598" s="109">
        <v>-0.32340000000000002</v>
      </c>
      <c r="H598" s="109">
        <v>-0.20760000000000001</v>
      </c>
      <c r="I598" s="109">
        <v>2.5821000000000001</v>
      </c>
      <c r="J598" s="109">
        <v>41.384999999999998</v>
      </c>
      <c r="K598" s="1">
        <f t="shared" si="10"/>
        <v>596</v>
      </c>
    </row>
    <row r="599" spans="1:11" hidden="1" x14ac:dyDescent="0.25">
      <c r="A599" s="109">
        <v>-1</v>
      </c>
      <c r="B599" s="109" t="s">
        <v>104</v>
      </c>
      <c r="C599" s="109" t="s">
        <v>93</v>
      </c>
      <c r="D599" s="109" t="s">
        <v>70</v>
      </c>
      <c r="E599" s="109">
        <v>-36.962899999999998</v>
      </c>
      <c r="F599" s="109">
        <v>17.357600000000001</v>
      </c>
      <c r="G599" s="109">
        <v>-0.32340000000000002</v>
      </c>
      <c r="H599" s="109">
        <v>-0.20760000000000001</v>
      </c>
      <c r="I599" s="109">
        <v>-0.1207</v>
      </c>
      <c r="J599" s="109">
        <v>6.0185000000000004</v>
      </c>
      <c r="K599" s="1">
        <f t="shared" si="10"/>
        <v>597</v>
      </c>
    </row>
    <row r="600" spans="1:11" hidden="1" x14ac:dyDescent="0.25">
      <c r="A600" s="109">
        <v>-1</v>
      </c>
      <c r="B600" s="109" t="s">
        <v>104</v>
      </c>
      <c r="C600" s="109" t="s">
        <v>94</v>
      </c>
      <c r="D600" s="109" t="s">
        <v>69</v>
      </c>
      <c r="E600" s="109">
        <v>-103.57769999999999</v>
      </c>
      <c r="F600" s="109">
        <v>-15.715</v>
      </c>
      <c r="G600" s="109">
        <v>-1.5544</v>
      </c>
      <c r="H600" s="109">
        <v>-0.73140000000000005</v>
      </c>
      <c r="I600" s="109">
        <v>0.68610000000000004</v>
      </c>
      <c r="J600" s="109">
        <v>-48.6907</v>
      </c>
      <c r="K600" s="1">
        <f t="shared" si="10"/>
        <v>598</v>
      </c>
    </row>
    <row r="601" spans="1:11" hidden="1" x14ac:dyDescent="0.25">
      <c r="A601" s="109">
        <v>-1</v>
      </c>
      <c r="B601" s="109" t="s">
        <v>104</v>
      </c>
      <c r="C601" s="109" t="s">
        <v>94</v>
      </c>
      <c r="D601" s="109" t="s">
        <v>70</v>
      </c>
      <c r="E601" s="109">
        <v>-107.1777</v>
      </c>
      <c r="F601" s="109">
        <v>-15.715</v>
      </c>
      <c r="G601" s="109">
        <v>-1.5544</v>
      </c>
      <c r="H601" s="109">
        <v>-0.73140000000000005</v>
      </c>
      <c r="I601" s="109">
        <v>-1.3503000000000001</v>
      </c>
      <c r="J601" s="109">
        <v>-9.218</v>
      </c>
      <c r="K601" s="1">
        <f t="shared" si="10"/>
        <v>599</v>
      </c>
    </row>
    <row r="602" spans="1:11" hidden="1" x14ac:dyDescent="0.25">
      <c r="A602" s="109">
        <v>-1</v>
      </c>
      <c r="B602" s="109" t="s">
        <v>105</v>
      </c>
      <c r="C602" s="109" t="s">
        <v>68</v>
      </c>
      <c r="D602" s="109" t="s">
        <v>69</v>
      </c>
      <c r="E602" s="109">
        <v>-232.1155</v>
      </c>
      <c r="F602" s="109">
        <v>18.161100000000001</v>
      </c>
      <c r="G602" s="109">
        <v>-0.28689999999999999</v>
      </c>
      <c r="H602" s="109">
        <v>9.4700000000000006E-2</v>
      </c>
      <c r="I602" s="109">
        <v>0.47589999999999999</v>
      </c>
      <c r="J602" s="109">
        <v>-34.441000000000003</v>
      </c>
      <c r="K602" s="1">
        <f t="shared" si="10"/>
        <v>600</v>
      </c>
    </row>
    <row r="603" spans="1:11" x14ac:dyDescent="0.25">
      <c r="A603" s="109">
        <v>-1</v>
      </c>
      <c r="B603" s="109" t="s">
        <v>105</v>
      </c>
      <c r="C603" s="109" t="s">
        <v>68</v>
      </c>
      <c r="D603" s="109" t="s">
        <v>70</v>
      </c>
      <c r="E603" s="109">
        <v>-235.1155</v>
      </c>
      <c r="F603" s="109">
        <v>18.161100000000001</v>
      </c>
      <c r="G603" s="109">
        <v>-0.28689999999999999</v>
      </c>
      <c r="H603" s="109">
        <v>9.4700000000000006E-2</v>
      </c>
      <c r="I603" s="109">
        <v>-0.2412</v>
      </c>
      <c r="J603" s="109">
        <v>10.9617</v>
      </c>
      <c r="K603" s="1">
        <f t="shared" si="10"/>
        <v>601</v>
      </c>
    </row>
    <row r="604" spans="1:11" hidden="1" x14ac:dyDescent="0.25">
      <c r="A604" s="109">
        <v>-1</v>
      </c>
      <c r="B604" s="109" t="s">
        <v>105</v>
      </c>
      <c r="C604" s="109" t="s">
        <v>71</v>
      </c>
      <c r="D604" s="109" t="s">
        <v>69</v>
      </c>
      <c r="E604" s="109">
        <v>-59.033700000000003</v>
      </c>
      <c r="F604" s="109">
        <v>5.1155999999999997</v>
      </c>
      <c r="G604" s="109">
        <v>8.0299999999999996E-2</v>
      </c>
      <c r="H604" s="109">
        <v>-1.1000000000000001E-3</v>
      </c>
      <c r="I604" s="109">
        <v>-0.13519999999999999</v>
      </c>
      <c r="J604" s="109">
        <v>-9.6738</v>
      </c>
      <c r="K604" s="1">
        <f t="shared" si="10"/>
        <v>602</v>
      </c>
    </row>
    <row r="605" spans="1:11" x14ac:dyDescent="0.25">
      <c r="A605" s="109">
        <v>-1</v>
      </c>
      <c r="B605" s="109" t="s">
        <v>105</v>
      </c>
      <c r="C605" s="109" t="s">
        <v>71</v>
      </c>
      <c r="D605" s="109" t="s">
        <v>70</v>
      </c>
      <c r="E605" s="109">
        <v>-59.033700000000003</v>
      </c>
      <c r="F605" s="109">
        <v>5.1155999999999997</v>
      </c>
      <c r="G605" s="109">
        <v>8.0299999999999996E-2</v>
      </c>
      <c r="H605" s="109">
        <v>-1.1000000000000001E-3</v>
      </c>
      <c r="I605" s="109">
        <v>6.5600000000000006E-2</v>
      </c>
      <c r="J605" s="109">
        <v>3.1151</v>
      </c>
      <c r="K605" s="1">
        <f t="shared" si="10"/>
        <v>603</v>
      </c>
    </row>
    <row r="606" spans="1:11" hidden="1" x14ac:dyDescent="0.25">
      <c r="A606" s="109">
        <v>-1</v>
      </c>
      <c r="B606" s="109" t="s">
        <v>105</v>
      </c>
      <c r="C606" s="109" t="s">
        <v>72</v>
      </c>
      <c r="D606" s="109" t="s">
        <v>69</v>
      </c>
      <c r="E606" s="109">
        <v>159.60759999999999</v>
      </c>
      <c r="F606" s="109">
        <v>24.281300000000002</v>
      </c>
      <c r="G606" s="109">
        <v>0.52880000000000005</v>
      </c>
      <c r="H606" s="109">
        <v>0.1166</v>
      </c>
      <c r="I606" s="109">
        <v>0.86680000000000001</v>
      </c>
      <c r="J606" s="109">
        <v>54.834099999999999</v>
      </c>
      <c r="K606" s="1">
        <f t="shared" si="10"/>
        <v>604</v>
      </c>
    </row>
    <row r="607" spans="1:11" x14ac:dyDescent="0.25">
      <c r="A607" s="109">
        <v>-1</v>
      </c>
      <c r="B607" s="109" t="s">
        <v>105</v>
      </c>
      <c r="C607" s="109" t="s">
        <v>72</v>
      </c>
      <c r="D607" s="109" t="s">
        <v>70</v>
      </c>
      <c r="E607" s="109">
        <v>159.60759999999999</v>
      </c>
      <c r="F607" s="109">
        <v>24.281300000000002</v>
      </c>
      <c r="G607" s="109">
        <v>0.52880000000000005</v>
      </c>
      <c r="H607" s="109">
        <v>0.1166</v>
      </c>
      <c r="I607" s="109">
        <v>0.45540000000000003</v>
      </c>
      <c r="J607" s="109">
        <v>7.1363000000000003</v>
      </c>
      <c r="K607" s="1">
        <f t="shared" si="10"/>
        <v>605</v>
      </c>
    </row>
    <row r="608" spans="1:11" hidden="1" x14ac:dyDescent="0.25">
      <c r="A608" s="109">
        <v>-1</v>
      </c>
      <c r="B608" s="109" t="s">
        <v>105</v>
      </c>
      <c r="C608" s="109" t="s">
        <v>73</v>
      </c>
      <c r="D608" s="109" t="s">
        <v>69</v>
      </c>
      <c r="E608" s="109">
        <v>85.763900000000007</v>
      </c>
      <c r="F608" s="109">
        <v>13.0977</v>
      </c>
      <c r="G608" s="109">
        <v>0.38979999999999998</v>
      </c>
      <c r="H608" s="109">
        <v>6.4600000000000005E-2</v>
      </c>
      <c r="I608" s="109">
        <v>0.52710000000000001</v>
      </c>
      <c r="J608" s="109">
        <v>24.995000000000001</v>
      </c>
      <c r="K608" s="1">
        <f t="shared" si="10"/>
        <v>606</v>
      </c>
    </row>
    <row r="609" spans="1:11" x14ac:dyDescent="0.25">
      <c r="A609" s="109">
        <v>-1</v>
      </c>
      <c r="B609" s="109" t="s">
        <v>105</v>
      </c>
      <c r="C609" s="109" t="s">
        <v>73</v>
      </c>
      <c r="D609" s="109" t="s">
        <v>70</v>
      </c>
      <c r="E609" s="109">
        <v>85.763900000000007</v>
      </c>
      <c r="F609" s="109">
        <v>13.0977</v>
      </c>
      <c r="G609" s="109">
        <v>0.38979999999999998</v>
      </c>
      <c r="H609" s="109">
        <v>6.4600000000000005E-2</v>
      </c>
      <c r="I609" s="109">
        <v>0.44979999999999998</v>
      </c>
      <c r="J609" s="109">
        <v>7.8284000000000002</v>
      </c>
      <c r="K609" s="1">
        <f t="shared" si="10"/>
        <v>607</v>
      </c>
    </row>
    <row r="610" spans="1:11" hidden="1" x14ac:dyDescent="0.25">
      <c r="A610" s="109">
        <v>-1</v>
      </c>
      <c r="B610" s="109" t="s">
        <v>105</v>
      </c>
      <c r="C610" s="109" t="s">
        <v>74</v>
      </c>
      <c r="D610" s="109" t="s">
        <v>69</v>
      </c>
      <c r="E610" s="109">
        <v>-291.14920000000001</v>
      </c>
      <c r="F610" s="109">
        <v>23.276599999999998</v>
      </c>
      <c r="G610" s="109">
        <v>-0.20649999999999999</v>
      </c>
      <c r="H610" s="109">
        <v>9.35E-2</v>
      </c>
      <c r="I610" s="109">
        <v>0.3407</v>
      </c>
      <c r="J610" s="109">
        <v>-44.114800000000002</v>
      </c>
      <c r="K610" s="1">
        <f t="shared" si="10"/>
        <v>608</v>
      </c>
    </row>
    <row r="611" spans="1:11" hidden="1" x14ac:dyDescent="0.25">
      <c r="A611" s="109">
        <v>-1</v>
      </c>
      <c r="B611" s="109" t="s">
        <v>105</v>
      </c>
      <c r="C611" s="109" t="s">
        <v>74</v>
      </c>
      <c r="D611" s="109" t="s">
        <v>70</v>
      </c>
      <c r="E611" s="109">
        <v>-294.14920000000001</v>
      </c>
      <c r="F611" s="109">
        <v>23.276599999999998</v>
      </c>
      <c r="G611" s="109">
        <v>-0.20649999999999999</v>
      </c>
      <c r="H611" s="109">
        <v>9.35E-2</v>
      </c>
      <c r="I611" s="109">
        <v>-0.17560000000000001</v>
      </c>
      <c r="J611" s="109">
        <v>14.0768</v>
      </c>
      <c r="K611" s="1">
        <f t="shared" si="10"/>
        <v>609</v>
      </c>
    </row>
    <row r="612" spans="1:11" hidden="1" x14ac:dyDescent="0.25">
      <c r="A612" s="109">
        <v>-1</v>
      </c>
      <c r="B612" s="109" t="s">
        <v>105</v>
      </c>
      <c r="C612" s="109" t="s">
        <v>75</v>
      </c>
      <c r="D612" s="109" t="s">
        <v>69</v>
      </c>
      <c r="E612" s="109">
        <v>-324.96170000000001</v>
      </c>
      <c r="F612" s="109">
        <v>25.4255</v>
      </c>
      <c r="G612" s="109">
        <v>-0.40160000000000001</v>
      </c>
      <c r="H612" s="109">
        <v>0.13250000000000001</v>
      </c>
      <c r="I612" s="109">
        <v>0.6663</v>
      </c>
      <c r="J612" s="109">
        <v>-48.217399999999998</v>
      </c>
      <c r="K612" s="1">
        <f t="shared" si="10"/>
        <v>610</v>
      </c>
    </row>
    <row r="613" spans="1:11" hidden="1" x14ac:dyDescent="0.25">
      <c r="A613" s="109">
        <v>-1</v>
      </c>
      <c r="B613" s="109" t="s">
        <v>105</v>
      </c>
      <c r="C613" s="109" t="s">
        <v>75</v>
      </c>
      <c r="D613" s="109" t="s">
        <v>70</v>
      </c>
      <c r="E613" s="109">
        <v>-329.1617</v>
      </c>
      <c r="F613" s="109">
        <v>25.4255</v>
      </c>
      <c r="G613" s="109">
        <v>-0.40160000000000001</v>
      </c>
      <c r="H613" s="109">
        <v>0.13250000000000001</v>
      </c>
      <c r="I613" s="109">
        <v>-0.3377</v>
      </c>
      <c r="J613" s="109">
        <v>15.346299999999999</v>
      </c>
      <c r="K613" s="1">
        <f t="shared" si="10"/>
        <v>611</v>
      </c>
    </row>
    <row r="614" spans="1:11" hidden="1" x14ac:dyDescent="0.25">
      <c r="A614" s="109">
        <v>-1</v>
      </c>
      <c r="B614" s="109" t="s">
        <v>105</v>
      </c>
      <c r="C614" s="109" t="s">
        <v>76</v>
      </c>
      <c r="D614" s="109" t="s">
        <v>69</v>
      </c>
      <c r="E614" s="109">
        <v>-372.99259999999998</v>
      </c>
      <c r="F614" s="109">
        <v>29.978200000000001</v>
      </c>
      <c r="G614" s="109">
        <v>-0.2157</v>
      </c>
      <c r="H614" s="109">
        <v>0.1118</v>
      </c>
      <c r="I614" s="109">
        <v>0.3548</v>
      </c>
      <c r="J614" s="109">
        <v>-56.807299999999998</v>
      </c>
      <c r="K614" s="1">
        <f t="shared" si="10"/>
        <v>612</v>
      </c>
    </row>
    <row r="615" spans="1:11" hidden="1" x14ac:dyDescent="0.25">
      <c r="A615" s="109">
        <v>-1</v>
      </c>
      <c r="B615" s="109" t="s">
        <v>105</v>
      </c>
      <c r="C615" s="109" t="s">
        <v>76</v>
      </c>
      <c r="D615" s="109" t="s">
        <v>70</v>
      </c>
      <c r="E615" s="109">
        <v>-376.5926</v>
      </c>
      <c r="F615" s="109">
        <v>29.978200000000001</v>
      </c>
      <c r="G615" s="109">
        <v>-0.2157</v>
      </c>
      <c r="H615" s="109">
        <v>0.1118</v>
      </c>
      <c r="I615" s="109">
        <v>-0.18440000000000001</v>
      </c>
      <c r="J615" s="109">
        <v>18.138200000000001</v>
      </c>
      <c r="K615" s="1">
        <f t="shared" si="10"/>
        <v>613</v>
      </c>
    </row>
    <row r="616" spans="1:11" hidden="1" x14ac:dyDescent="0.25">
      <c r="A616" s="109">
        <v>-1</v>
      </c>
      <c r="B616" s="109" t="s">
        <v>105</v>
      </c>
      <c r="C616" s="109" t="s">
        <v>77</v>
      </c>
      <c r="D616" s="109" t="s">
        <v>69</v>
      </c>
      <c r="E616" s="109">
        <v>14.5467</v>
      </c>
      <c r="F616" s="109">
        <v>50.338799999999999</v>
      </c>
      <c r="G616" s="109">
        <v>0.48209999999999997</v>
      </c>
      <c r="H616" s="109">
        <v>0.2485</v>
      </c>
      <c r="I616" s="109">
        <v>1.6417999999999999</v>
      </c>
      <c r="J616" s="109">
        <v>45.770899999999997</v>
      </c>
      <c r="K616" s="1">
        <f t="shared" si="10"/>
        <v>614</v>
      </c>
    </row>
    <row r="617" spans="1:11" hidden="1" x14ac:dyDescent="0.25">
      <c r="A617" s="109">
        <v>-1</v>
      </c>
      <c r="B617" s="109" t="s">
        <v>105</v>
      </c>
      <c r="C617" s="109" t="s">
        <v>77</v>
      </c>
      <c r="D617" s="109" t="s">
        <v>70</v>
      </c>
      <c r="E617" s="109">
        <v>11.8467</v>
      </c>
      <c r="F617" s="109">
        <v>50.338799999999999</v>
      </c>
      <c r="G617" s="109">
        <v>0.48209999999999997</v>
      </c>
      <c r="H617" s="109">
        <v>0.2485</v>
      </c>
      <c r="I617" s="109">
        <v>0.42049999999999998</v>
      </c>
      <c r="J617" s="109">
        <v>19.856300000000001</v>
      </c>
      <c r="K617" s="1">
        <f t="shared" si="10"/>
        <v>615</v>
      </c>
    </row>
    <row r="618" spans="1:11" hidden="1" x14ac:dyDescent="0.25">
      <c r="A618" s="109">
        <v>-1</v>
      </c>
      <c r="B618" s="109" t="s">
        <v>105</v>
      </c>
      <c r="C618" s="109" t="s">
        <v>78</v>
      </c>
      <c r="D618" s="109" t="s">
        <v>69</v>
      </c>
      <c r="E618" s="109">
        <v>-432.3546</v>
      </c>
      <c r="F618" s="109">
        <v>-17.648900000000001</v>
      </c>
      <c r="G618" s="109">
        <v>-0.99850000000000005</v>
      </c>
      <c r="H618" s="109">
        <v>-7.8100000000000003E-2</v>
      </c>
      <c r="I618" s="109">
        <v>-0.78520000000000001</v>
      </c>
      <c r="J618" s="109">
        <v>-107.7647</v>
      </c>
      <c r="K618" s="1">
        <f t="shared" si="10"/>
        <v>616</v>
      </c>
    </row>
    <row r="619" spans="1:11" hidden="1" x14ac:dyDescent="0.25">
      <c r="A619" s="109">
        <v>-1</v>
      </c>
      <c r="B619" s="109" t="s">
        <v>105</v>
      </c>
      <c r="C619" s="109" t="s">
        <v>78</v>
      </c>
      <c r="D619" s="109" t="s">
        <v>70</v>
      </c>
      <c r="E619" s="109">
        <v>-435.05459999999999</v>
      </c>
      <c r="F619" s="109">
        <v>-17.648900000000001</v>
      </c>
      <c r="G619" s="109">
        <v>-0.99850000000000005</v>
      </c>
      <c r="H619" s="109">
        <v>-7.8100000000000003E-2</v>
      </c>
      <c r="I619" s="109">
        <v>-0.85470000000000002</v>
      </c>
      <c r="J619" s="109">
        <v>-0.12529999999999999</v>
      </c>
      <c r="K619" s="1">
        <f t="shared" si="10"/>
        <v>617</v>
      </c>
    </row>
    <row r="620" spans="1:11" hidden="1" x14ac:dyDescent="0.25">
      <c r="A620" s="109">
        <v>-1</v>
      </c>
      <c r="B620" s="109" t="s">
        <v>105</v>
      </c>
      <c r="C620" s="109" t="s">
        <v>79</v>
      </c>
      <c r="D620" s="109" t="s">
        <v>69</v>
      </c>
      <c r="E620" s="109">
        <v>14.5467</v>
      </c>
      <c r="F620" s="109">
        <v>50.338799999999999</v>
      </c>
      <c r="G620" s="109">
        <v>0.48209999999999997</v>
      </c>
      <c r="H620" s="109">
        <v>0.2485</v>
      </c>
      <c r="I620" s="109">
        <v>1.6417999999999999</v>
      </c>
      <c r="J620" s="109">
        <v>45.770899999999997</v>
      </c>
      <c r="K620" s="1">
        <f t="shared" si="10"/>
        <v>618</v>
      </c>
    </row>
    <row r="621" spans="1:11" hidden="1" x14ac:dyDescent="0.25">
      <c r="A621" s="109">
        <v>-1</v>
      </c>
      <c r="B621" s="109" t="s">
        <v>105</v>
      </c>
      <c r="C621" s="109" t="s">
        <v>79</v>
      </c>
      <c r="D621" s="109" t="s">
        <v>70</v>
      </c>
      <c r="E621" s="109">
        <v>11.8467</v>
      </c>
      <c r="F621" s="109">
        <v>50.338799999999999</v>
      </c>
      <c r="G621" s="109">
        <v>0.48209999999999997</v>
      </c>
      <c r="H621" s="109">
        <v>0.2485</v>
      </c>
      <c r="I621" s="109">
        <v>0.42049999999999998</v>
      </c>
      <c r="J621" s="109">
        <v>19.856300000000001</v>
      </c>
      <c r="K621" s="1">
        <f t="shared" si="10"/>
        <v>619</v>
      </c>
    </row>
    <row r="622" spans="1:11" hidden="1" x14ac:dyDescent="0.25">
      <c r="A622" s="109">
        <v>-1</v>
      </c>
      <c r="B622" s="109" t="s">
        <v>105</v>
      </c>
      <c r="C622" s="109" t="s">
        <v>80</v>
      </c>
      <c r="D622" s="109" t="s">
        <v>69</v>
      </c>
      <c r="E622" s="109">
        <v>-432.3546</v>
      </c>
      <c r="F622" s="109">
        <v>-17.648900000000001</v>
      </c>
      <c r="G622" s="109">
        <v>-0.99850000000000005</v>
      </c>
      <c r="H622" s="109">
        <v>-7.8100000000000003E-2</v>
      </c>
      <c r="I622" s="109">
        <v>-0.78520000000000001</v>
      </c>
      <c r="J622" s="109">
        <v>-107.7647</v>
      </c>
      <c r="K622" s="1">
        <f t="shared" si="10"/>
        <v>620</v>
      </c>
    </row>
    <row r="623" spans="1:11" hidden="1" x14ac:dyDescent="0.25">
      <c r="A623" s="109">
        <v>-1</v>
      </c>
      <c r="B623" s="109" t="s">
        <v>105</v>
      </c>
      <c r="C623" s="109" t="s">
        <v>80</v>
      </c>
      <c r="D623" s="109" t="s">
        <v>70</v>
      </c>
      <c r="E623" s="109">
        <v>-435.05459999999999</v>
      </c>
      <c r="F623" s="109">
        <v>-17.648900000000001</v>
      </c>
      <c r="G623" s="109">
        <v>-0.99850000000000005</v>
      </c>
      <c r="H623" s="109">
        <v>-7.8100000000000003E-2</v>
      </c>
      <c r="I623" s="109">
        <v>-0.85470000000000002</v>
      </c>
      <c r="J623" s="109">
        <v>-0.12529999999999999</v>
      </c>
      <c r="K623" s="1">
        <f t="shared" si="10"/>
        <v>621</v>
      </c>
    </row>
    <row r="624" spans="1:11" hidden="1" x14ac:dyDescent="0.25">
      <c r="A624" s="109">
        <v>-1</v>
      </c>
      <c r="B624" s="109" t="s">
        <v>105</v>
      </c>
      <c r="C624" s="109" t="s">
        <v>81</v>
      </c>
      <c r="D624" s="109" t="s">
        <v>69</v>
      </c>
      <c r="E624" s="109">
        <v>-88.834599999999995</v>
      </c>
      <c r="F624" s="109">
        <v>34.681800000000003</v>
      </c>
      <c r="G624" s="109">
        <v>0.28749999999999998</v>
      </c>
      <c r="H624" s="109">
        <v>0.1757</v>
      </c>
      <c r="I624" s="109">
        <v>1.1661999999999999</v>
      </c>
      <c r="J624" s="109">
        <v>3.9961000000000002</v>
      </c>
      <c r="K624" s="1">
        <f t="shared" si="10"/>
        <v>622</v>
      </c>
    </row>
    <row r="625" spans="1:11" hidden="1" x14ac:dyDescent="0.25">
      <c r="A625" s="109">
        <v>-1</v>
      </c>
      <c r="B625" s="109" t="s">
        <v>105</v>
      </c>
      <c r="C625" s="109" t="s">
        <v>81</v>
      </c>
      <c r="D625" s="109" t="s">
        <v>70</v>
      </c>
      <c r="E625" s="109">
        <v>-91.534599999999998</v>
      </c>
      <c r="F625" s="109">
        <v>34.681800000000003</v>
      </c>
      <c r="G625" s="109">
        <v>0.28749999999999998</v>
      </c>
      <c r="H625" s="109">
        <v>0.1757</v>
      </c>
      <c r="I625" s="109">
        <v>0.41270000000000001</v>
      </c>
      <c r="J625" s="109">
        <v>20.825299999999999</v>
      </c>
      <c r="K625" s="1">
        <f t="shared" si="10"/>
        <v>623</v>
      </c>
    </row>
    <row r="626" spans="1:11" hidden="1" x14ac:dyDescent="0.25">
      <c r="A626" s="109">
        <v>-1</v>
      </c>
      <c r="B626" s="109" t="s">
        <v>105</v>
      </c>
      <c r="C626" s="109" t="s">
        <v>82</v>
      </c>
      <c r="D626" s="109" t="s">
        <v>69</v>
      </c>
      <c r="E626" s="109">
        <v>-328.97340000000003</v>
      </c>
      <c r="F626" s="109">
        <v>-1.9919</v>
      </c>
      <c r="G626" s="109">
        <v>-0.80379999999999996</v>
      </c>
      <c r="H626" s="109">
        <v>-5.3E-3</v>
      </c>
      <c r="I626" s="109">
        <v>-0.30959999999999999</v>
      </c>
      <c r="J626" s="109">
        <v>-65.989800000000002</v>
      </c>
      <c r="K626" s="1">
        <f t="shared" si="10"/>
        <v>624</v>
      </c>
    </row>
    <row r="627" spans="1:11" hidden="1" x14ac:dyDescent="0.25">
      <c r="A627" s="109">
        <v>-1</v>
      </c>
      <c r="B627" s="109" t="s">
        <v>105</v>
      </c>
      <c r="C627" s="109" t="s">
        <v>82</v>
      </c>
      <c r="D627" s="109" t="s">
        <v>70</v>
      </c>
      <c r="E627" s="109">
        <v>-331.67340000000002</v>
      </c>
      <c r="F627" s="109">
        <v>-1.9919</v>
      </c>
      <c r="G627" s="109">
        <v>-0.80379999999999996</v>
      </c>
      <c r="H627" s="109">
        <v>-5.3E-3</v>
      </c>
      <c r="I627" s="109">
        <v>-0.84689999999999999</v>
      </c>
      <c r="J627" s="109">
        <v>-1.0943000000000001</v>
      </c>
      <c r="K627" s="1">
        <f t="shared" si="10"/>
        <v>625</v>
      </c>
    </row>
    <row r="628" spans="1:11" hidden="1" x14ac:dyDescent="0.25">
      <c r="A628" s="109">
        <v>-1</v>
      </c>
      <c r="B628" s="109" t="s">
        <v>105</v>
      </c>
      <c r="C628" s="109" t="s">
        <v>83</v>
      </c>
      <c r="D628" s="109" t="s">
        <v>69</v>
      </c>
      <c r="E628" s="109">
        <v>-88.834599999999995</v>
      </c>
      <c r="F628" s="109">
        <v>34.681800000000003</v>
      </c>
      <c r="G628" s="109">
        <v>0.28749999999999998</v>
      </c>
      <c r="H628" s="109">
        <v>0.1757</v>
      </c>
      <c r="I628" s="109">
        <v>1.1661999999999999</v>
      </c>
      <c r="J628" s="109">
        <v>3.9961000000000002</v>
      </c>
      <c r="K628" s="1">
        <f t="shared" si="10"/>
        <v>626</v>
      </c>
    </row>
    <row r="629" spans="1:11" hidden="1" x14ac:dyDescent="0.25">
      <c r="A629" s="109">
        <v>-1</v>
      </c>
      <c r="B629" s="109" t="s">
        <v>105</v>
      </c>
      <c r="C629" s="109" t="s">
        <v>83</v>
      </c>
      <c r="D629" s="109" t="s">
        <v>70</v>
      </c>
      <c r="E629" s="109">
        <v>-91.534599999999998</v>
      </c>
      <c r="F629" s="109">
        <v>34.681800000000003</v>
      </c>
      <c r="G629" s="109">
        <v>0.28749999999999998</v>
      </c>
      <c r="H629" s="109">
        <v>0.1757</v>
      </c>
      <c r="I629" s="109">
        <v>0.41270000000000001</v>
      </c>
      <c r="J629" s="109">
        <v>20.825299999999999</v>
      </c>
      <c r="K629" s="1">
        <f t="shared" si="10"/>
        <v>627</v>
      </c>
    </row>
    <row r="630" spans="1:11" hidden="1" x14ac:dyDescent="0.25">
      <c r="A630" s="109">
        <v>-1</v>
      </c>
      <c r="B630" s="109" t="s">
        <v>105</v>
      </c>
      <c r="C630" s="109" t="s">
        <v>84</v>
      </c>
      <c r="D630" s="109" t="s">
        <v>69</v>
      </c>
      <c r="E630" s="109">
        <v>-328.97340000000003</v>
      </c>
      <c r="F630" s="109">
        <v>-1.9919</v>
      </c>
      <c r="G630" s="109">
        <v>-0.80379999999999996</v>
      </c>
      <c r="H630" s="109">
        <v>-5.3E-3</v>
      </c>
      <c r="I630" s="109">
        <v>-0.30959999999999999</v>
      </c>
      <c r="J630" s="109">
        <v>-65.989800000000002</v>
      </c>
      <c r="K630" s="1">
        <f t="shared" si="10"/>
        <v>628</v>
      </c>
    </row>
    <row r="631" spans="1:11" hidden="1" x14ac:dyDescent="0.25">
      <c r="A631" s="109">
        <v>-1</v>
      </c>
      <c r="B631" s="109" t="s">
        <v>105</v>
      </c>
      <c r="C631" s="109" t="s">
        <v>84</v>
      </c>
      <c r="D631" s="109" t="s">
        <v>70</v>
      </c>
      <c r="E631" s="109">
        <v>-331.67340000000002</v>
      </c>
      <c r="F631" s="109">
        <v>-1.9919</v>
      </c>
      <c r="G631" s="109">
        <v>-0.80379999999999996</v>
      </c>
      <c r="H631" s="109">
        <v>-5.3E-3</v>
      </c>
      <c r="I631" s="109">
        <v>-0.84689999999999999</v>
      </c>
      <c r="J631" s="109">
        <v>-1.0943000000000001</v>
      </c>
      <c r="K631" s="1">
        <f t="shared" si="10"/>
        <v>629</v>
      </c>
    </row>
    <row r="632" spans="1:11" hidden="1" x14ac:dyDescent="0.25">
      <c r="A632" s="109">
        <v>-1</v>
      </c>
      <c r="B632" s="109" t="s">
        <v>105</v>
      </c>
      <c r="C632" s="109" t="s">
        <v>85</v>
      </c>
      <c r="D632" s="109" t="s">
        <v>69</v>
      </c>
      <c r="E632" s="109">
        <v>-114.1217</v>
      </c>
      <c r="F632" s="109">
        <v>60.902700000000003</v>
      </c>
      <c r="G632" s="109">
        <v>0.47639999999999999</v>
      </c>
      <c r="H632" s="109">
        <v>0.2757</v>
      </c>
      <c r="I632" s="109">
        <v>1.6494</v>
      </c>
      <c r="J632" s="109">
        <v>25.764800000000001</v>
      </c>
      <c r="K632" s="1">
        <f t="shared" si="10"/>
        <v>630</v>
      </c>
    </row>
    <row r="633" spans="1:11" hidden="1" x14ac:dyDescent="0.25">
      <c r="A633" s="109">
        <v>-1</v>
      </c>
      <c r="B633" s="109" t="s">
        <v>105</v>
      </c>
      <c r="C633" s="109" t="s">
        <v>85</v>
      </c>
      <c r="D633" s="109" t="s">
        <v>70</v>
      </c>
      <c r="E633" s="109">
        <v>-117.7217</v>
      </c>
      <c r="F633" s="109">
        <v>60.902700000000003</v>
      </c>
      <c r="G633" s="109">
        <v>0.47639999999999999</v>
      </c>
      <c r="H633" s="109">
        <v>0.2757</v>
      </c>
      <c r="I633" s="109">
        <v>0.41370000000000001</v>
      </c>
      <c r="J633" s="109">
        <v>26.259899999999998</v>
      </c>
      <c r="K633" s="1">
        <f t="shared" si="10"/>
        <v>631</v>
      </c>
    </row>
    <row r="634" spans="1:11" hidden="1" x14ac:dyDescent="0.25">
      <c r="A634" s="109">
        <v>-1</v>
      </c>
      <c r="B634" s="109" t="s">
        <v>105</v>
      </c>
      <c r="C634" s="109" t="s">
        <v>86</v>
      </c>
      <c r="D634" s="109" t="s">
        <v>69</v>
      </c>
      <c r="E634" s="109">
        <v>-561.02300000000002</v>
      </c>
      <c r="F634" s="109">
        <v>-7.085</v>
      </c>
      <c r="G634" s="109">
        <v>-1.0042</v>
      </c>
      <c r="H634" s="109">
        <v>-5.0799999999999998E-2</v>
      </c>
      <c r="I634" s="109">
        <v>-0.77759999999999996</v>
      </c>
      <c r="J634" s="109">
        <v>-127.77079999999999</v>
      </c>
      <c r="K634" s="1">
        <f t="shared" si="10"/>
        <v>632</v>
      </c>
    </row>
    <row r="635" spans="1:11" hidden="1" x14ac:dyDescent="0.25">
      <c r="A635" s="109">
        <v>-1</v>
      </c>
      <c r="B635" s="109" t="s">
        <v>105</v>
      </c>
      <c r="C635" s="109" t="s">
        <v>86</v>
      </c>
      <c r="D635" s="109" t="s">
        <v>70</v>
      </c>
      <c r="E635" s="109">
        <v>-564.62300000000005</v>
      </c>
      <c r="F635" s="109">
        <v>-7.085</v>
      </c>
      <c r="G635" s="109">
        <v>-1.0042</v>
      </c>
      <c r="H635" s="109">
        <v>-5.0799999999999998E-2</v>
      </c>
      <c r="I635" s="109">
        <v>-0.86140000000000005</v>
      </c>
      <c r="J635" s="109">
        <v>6.2782999999999998</v>
      </c>
      <c r="K635" s="1">
        <f t="shared" si="10"/>
        <v>633</v>
      </c>
    </row>
    <row r="636" spans="1:11" hidden="1" x14ac:dyDescent="0.25">
      <c r="A636" s="109">
        <v>-1</v>
      </c>
      <c r="B636" s="109" t="s">
        <v>105</v>
      </c>
      <c r="C636" s="109" t="s">
        <v>87</v>
      </c>
      <c r="D636" s="109" t="s">
        <v>69</v>
      </c>
      <c r="E636" s="109">
        <v>-114.1217</v>
      </c>
      <c r="F636" s="109">
        <v>60.902700000000003</v>
      </c>
      <c r="G636" s="109">
        <v>0.47639999999999999</v>
      </c>
      <c r="H636" s="109">
        <v>0.2757</v>
      </c>
      <c r="I636" s="109">
        <v>1.6494</v>
      </c>
      <c r="J636" s="109">
        <v>25.764800000000001</v>
      </c>
      <c r="K636" s="1">
        <f t="shared" si="10"/>
        <v>634</v>
      </c>
    </row>
    <row r="637" spans="1:11" hidden="1" x14ac:dyDescent="0.25">
      <c r="A637" s="109">
        <v>-1</v>
      </c>
      <c r="B637" s="109" t="s">
        <v>105</v>
      </c>
      <c r="C637" s="109" t="s">
        <v>87</v>
      </c>
      <c r="D637" s="109" t="s">
        <v>70</v>
      </c>
      <c r="E637" s="109">
        <v>-117.7217</v>
      </c>
      <c r="F637" s="109">
        <v>60.902700000000003</v>
      </c>
      <c r="G637" s="109">
        <v>0.47639999999999999</v>
      </c>
      <c r="H637" s="109">
        <v>0.2757</v>
      </c>
      <c r="I637" s="109">
        <v>0.41370000000000001</v>
      </c>
      <c r="J637" s="109">
        <v>26.259899999999998</v>
      </c>
      <c r="K637" s="1">
        <f t="shared" si="10"/>
        <v>635</v>
      </c>
    </row>
    <row r="638" spans="1:11" hidden="1" x14ac:dyDescent="0.25">
      <c r="A638" s="109">
        <v>-1</v>
      </c>
      <c r="B638" s="109" t="s">
        <v>105</v>
      </c>
      <c r="C638" s="109" t="s">
        <v>88</v>
      </c>
      <c r="D638" s="109" t="s">
        <v>69</v>
      </c>
      <c r="E638" s="109">
        <v>-561.02300000000002</v>
      </c>
      <c r="F638" s="109">
        <v>-7.085</v>
      </c>
      <c r="G638" s="109">
        <v>-1.0042</v>
      </c>
      <c r="H638" s="109">
        <v>-5.0799999999999998E-2</v>
      </c>
      <c r="I638" s="109">
        <v>-0.77759999999999996</v>
      </c>
      <c r="J638" s="109">
        <v>-127.77079999999999</v>
      </c>
      <c r="K638" s="1">
        <f t="shared" si="10"/>
        <v>636</v>
      </c>
    </row>
    <row r="639" spans="1:11" hidden="1" x14ac:dyDescent="0.25">
      <c r="A639" s="109">
        <v>-1</v>
      </c>
      <c r="B639" s="109" t="s">
        <v>105</v>
      </c>
      <c r="C639" s="109" t="s">
        <v>88</v>
      </c>
      <c r="D639" s="109" t="s">
        <v>70</v>
      </c>
      <c r="E639" s="109">
        <v>-564.62300000000005</v>
      </c>
      <c r="F639" s="109">
        <v>-7.085</v>
      </c>
      <c r="G639" s="109">
        <v>-1.0042</v>
      </c>
      <c r="H639" s="109">
        <v>-5.0799999999999998E-2</v>
      </c>
      <c r="I639" s="109">
        <v>-0.86140000000000005</v>
      </c>
      <c r="J639" s="109">
        <v>6.2782999999999998</v>
      </c>
      <c r="K639" s="1">
        <f t="shared" si="10"/>
        <v>637</v>
      </c>
    </row>
    <row r="640" spans="1:11" hidden="1" x14ac:dyDescent="0.25">
      <c r="A640" s="109">
        <v>-1</v>
      </c>
      <c r="B640" s="109" t="s">
        <v>105</v>
      </c>
      <c r="C640" s="109" t="s">
        <v>89</v>
      </c>
      <c r="D640" s="109" t="s">
        <v>69</v>
      </c>
      <c r="E640" s="109">
        <v>-217.50290000000001</v>
      </c>
      <c r="F640" s="109">
        <v>45.245699999999999</v>
      </c>
      <c r="G640" s="109">
        <v>0.28179999999999999</v>
      </c>
      <c r="H640" s="109">
        <v>0.2029</v>
      </c>
      <c r="I640" s="109">
        <v>1.1738</v>
      </c>
      <c r="J640" s="109">
        <v>-16.010100000000001</v>
      </c>
      <c r="K640" s="1">
        <f t="shared" si="10"/>
        <v>638</v>
      </c>
    </row>
    <row r="641" spans="1:11" hidden="1" x14ac:dyDescent="0.25">
      <c r="A641" s="109">
        <v>-1</v>
      </c>
      <c r="B641" s="109" t="s">
        <v>105</v>
      </c>
      <c r="C641" s="109" t="s">
        <v>89</v>
      </c>
      <c r="D641" s="109" t="s">
        <v>70</v>
      </c>
      <c r="E641" s="109">
        <v>-221.10290000000001</v>
      </c>
      <c r="F641" s="109">
        <v>45.245699999999999</v>
      </c>
      <c r="G641" s="109">
        <v>0.28179999999999999</v>
      </c>
      <c r="H641" s="109">
        <v>0.2029</v>
      </c>
      <c r="I641" s="109">
        <v>0.40600000000000003</v>
      </c>
      <c r="J641" s="109">
        <v>27.228899999999999</v>
      </c>
      <c r="K641" s="1">
        <f t="shared" si="10"/>
        <v>639</v>
      </c>
    </row>
    <row r="642" spans="1:11" hidden="1" x14ac:dyDescent="0.25">
      <c r="A642" s="109">
        <v>-1</v>
      </c>
      <c r="B642" s="109" t="s">
        <v>105</v>
      </c>
      <c r="C642" s="109" t="s">
        <v>90</v>
      </c>
      <c r="D642" s="109" t="s">
        <v>69</v>
      </c>
      <c r="E642" s="109">
        <v>-457.64170000000001</v>
      </c>
      <c r="F642" s="109">
        <v>8.5719999999999992</v>
      </c>
      <c r="G642" s="109">
        <v>-0.80959999999999999</v>
      </c>
      <c r="H642" s="109">
        <v>2.1999999999999999E-2</v>
      </c>
      <c r="I642" s="109">
        <v>-0.30199999999999999</v>
      </c>
      <c r="J642" s="109">
        <v>-85.995999999999995</v>
      </c>
      <c r="K642" s="1">
        <f t="shared" si="10"/>
        <v>640</v>
      </c>
    </row>
    <row r="643" spans="1:11" hidden="1" x14ac:dyDescent="0.25">
      <c r="A643" s="109">
        <v>-1</v>
      </c>
      <c r="B643" s="109" t="s">
        <v>105</v>
      </c>
      <c r="C643" s="109" t="s">
        <v>90</v>
      </c>
      <c r="D643" s="109" t="s">
        <v>70</v>
      </c>
      <c r="E643" s="109">
        <v>-461.24169999999998</v>
      </c>
      <c r="F643" s="109">
        <v>8.5719999999999992</v>
      </c>
      <c r="G643" s="109">
        <v>-0.80959999999999999</v>
      </c>
      <c r="H643" s="109">
        <v>2.1999999999999999E-2</v>
      </c>
      <c r="I643" s="109">
        <v>-0.85360000000000003</v>
      </c>
      <c r="J643" s="109">
        <v>5.3093000000000004</v>
      </c>
      <c r="K643" s="1">
        <f t="shared" si="10"/>
        <v>641</v>
      </c>
    </row>
    <row r="644" spans="1:11" hidden="1" x14ac:dyDescent="0.25">
      <c r="A644" s="109">
        <v>-1</v>
      </c>
      <c r="B644" s="109" t="s">
        <v>105</v>
      </c>
      <c r="C644" s="109" t="s">
        <v>91</v>
      </c>
      <c r="D644" s="109" t="s">
        <v>69</v>
      </c>
      <c r="E644" s="109">
        <v>-217.50290000000001</v>
      </c>
      <c r="F644" s="109">
        <v>45.245699999999999</v>
      </c>
      <c r="G644" s="109">
        <v>0.28179999999999999</v>
      </c>
      <c r="H644" s="109">
        <v>0.2029</v>
      </c>
      <c r="I644" s="109">
        <v>1.1738</v>
      </c>
      <c r="J644" s="109">
        <v>-16.010100000000001</v>
      </c>
      <c r="K644" s="1">
        <f t="shared" si="10"/>
        <v>642</v>
      </c>
    </row>
    <row r="645" spans="1:11" hidden="1" x14ac:dyDescent="0.25">
      <c r="A645" s="109">
        <v>-1</v>
      </c>
      <c r="B645" s="109" t="s">
        <v>105</v>
      </c>
      <c r="C645" s="109" t="s">
        <v>91</v>
      </c>
      <c r="D645" s="109" t="s">
        <v>70</v>
      </c>
      <c r="E645" s="109">
        <v>-221.10290000000001</v>
      </c>
      <c r="F645" s="109">
        <v>45.245699999999999</v>
      </c>
      <c r="G645" s="109">
        <v>0.28179999999999999</v>
      </c>
      <c r="H645" s="109">
        <v>0.2029</v>
      </c>
      <c r="I645" s="109">
        <v>0.40600000000000003</v>
      </c>
      <c r="J645" s="109">
        <v>27.228899999999999</v>
      </c>
      <c r="K645" s="1">
        <f t="shared" si="10"/>
        <v>643</v>
      </c>
    </row>
    <row r="646" spans="1:11" hidden="1" x14ac:dyDescent="0.25">
      <c r="A646" s="109">
        <v>-1</v>
      </c>
      <c r="B646" s="109" t="s">
        <v>105</v>
      </c>
      <c r="C646" s="109" t="s">
        <v>92</v>
      </c>
      <c r="D646" s="109" t="s">
        <v>69</v>
      </c>
      <c r="E646" s="109">
        <v>-457.64170000000001</v>
      </c>
      <c r="F646" s="109">
        <v>8.5719999999999992</v>
      </c>
      <c r="G646" s="109">
        <v>-0.80959999999999999</v>
      </c>
      <c r="H646" s="109">
        <v>2.1999999999999999E-2</v>
      </c>
      <c r="I646" s="109">
        <v>-0.30199999999999999</v>
      </c>
      <c r="J646" s="109">
        <v>-85.995999999999995</v>
      </c>
      <c r="K646" s="1">
        <f t="shared" ref="K646:K709" si="11">K645+1</f>
        <v>644</v>
      </c>
    </row>
    <row r="647" spans="1:11" hidden="1" x14ac:dyDescent="0.25">
      <c r="A647" s="109">
        <v>-1</v>
      </c>
      <c r="B647" s="109" t="s">
        <v>105</v>
      </c>
      <c r="C647" s="109" t="s">
        <v>92</v>
      </c>
      <c r="D647" s="109" t="s">
        <v>70</v>
      </c>
      <c r="E647" s="109">
        <v>-461.24169999999998</v>
      </c>
      <c r="F647" s="109">
        <v>8.5719999999999992</v>
      </c>
      <c r="G647" s="109">
        <v>-0.80959999999999999</v>
      </c>
      <c r="H647" s="109">
        <v>2.1999999999999999E-2</v>
      </c>
      <c r="I647" s="109">
        <v>-0.85360000000000003</v>
      </c>
      <c r="J647" s="109">
        <v>5.3093000000000004</v>
      </c>
      <c r="K647" s="1">
        <f t="shared" si="11"/>
        <v>645</v>
      </c>
    </row>
    <row r="648" spans="1:11" hidden="1" x14ac:dyDescent="0.25">
      <c r="A648" s="109">
        <v>-1</v>
      </c>
      <c r="B648" s="109" t="s">
        <v>105</v>
      </c>
      <c r="C648" s="109" t="s">
        <v>93</v>
      </c>
      <c r="D648" s="109" t="s">
        <v>69</v>
      </c>
      <c r="E648" s="109">
        <v>14.5467</v>
      </c>
      <c r="F648" s="109">
        <v>60.902700000000003</v>
      </c>
      <c r="G648" s="109">
        <v>0.48209999999999997</v>
      </c>
      <c r="H648" s="109">
        <v>0.2757</v>
      </c>
      <c r="I648" s="109">
        <v>1.6494</v>
      </c>
      <c r="J648" s="109">
        <v>45.770899999999997</v>
      </c>
      <c r="K648" s="1">
        <f t="shared" si="11"/>
        <v>646</v>
      </c>
    </row>
    <row r="649" spans="1:11" hidden="1" x14ac:dyDescent="0.25">
      <c r="A649" s="109">
        <v>-1</v>
      </c>
      <c r="B649" s="109" t="s">
        <v>105</v>
      </c>
      <c r="C649" s="109" t="s">
        <v>93</v>
      </c>
      <c r="D649" s="109" t="s">
        <v>70</v>
      </c>
      <c r="E649" s="109">
        <v>11.8467</v>
      </c>
      <c r="F649" s="109">
        <v>60.902700000000003</v>
      </c>
      <c r="G649" s="109">
        <v>0.48209999999999997</v>
      </c>
      <c r="H649" s="109">
        <v>0.2757</v>
      </c>
      <c r="I649" s="109">
        <v>0.42049999999999998</v>
      </c>
      <c r="J649" s="109">
        <v>27.228899999999999</v>
      </c>
      <c r="K649" s="1">
        <f t="shared" si="11"/>
        <v>647</v>
      </c>
    </row>
    <row r="650" spans="1:11" hidden="1" x14ac:dyDescent="0.25">
      <c r="A650" s="109">
        <v>-1</v>
      </c>
      <c r="B650" s="109" t="s">
        <v>105</v>
      </c>
      <c r="C650" s="109" t="s">
        <v>94</v>
      </c>
      <c r="D650" s="109" t="s">
        <v>69</v>
      </c>
      <c r="E650" s="109">
        <v>-561.02300000000002</v>
      </c>
      <c r="F650" s="109">
        <v>-17.648900000000001</v>
      </c>
      <c r="G650" s="109">
        <v>-1.0042</v>
      </c>
      <c r="H650" s="109">
        <v>-7.8100000000000003E-2</v>
      </c>
      <c r="I650" s="109">
        <v>-0.78520000000000001</v>
      </c>
      <c r="J650" s="109">
        <v>-127.77079999999999</v>
      </c>
      <c r="K650" s="1">
        <f t="shared" si="11"/>
        <v>648</v>
      </c>
    </row>
    <row r="651" spans="1:11" hidden="1" x14ac:dyDescent="0.25">
      <c r="A651" s="109">
        <v>-1</v>
      </c>
      <c r="B651" s="109" t="s">
        <v>105</v>
      </c>
      <c r="C651" s="109" t="s">
        <v>94</v>
      </c>
      <c r="D651" s="109" t="s">
        <v>70</v>
      </c>
      <c r="E651" s="109">
        <v>-564.62300000000005</v>
      </c>
      <c r="F651" s="109">
        <v>-17.648900000000001</v>
      </c>
      <c r="G651" s="109">
        <v>-1.0042</v>
      </c>
      <c r="H651" s="109">
        <v>-7.8100000000000003E-2</v>
      </c>
      <c r="I651" s="109">
        <v>-0.86140000000000005</v>
      </c>
      <c r="J651" s="109">
        <v>-1.0943000000000001</v>
      </c>
      <c r="K651" s="1">
        <f t="shared" si="11"/>
        <v>649</v>
      </c>
    </row>
    <row r="652" spans="1:11" hidden="1" x14ac:dyDescent="0.25">
      <c r="A652" s="109">
        <v>-1</v>
      </c>
      <c r="B652" s="109" t="s">
        <v>106</v>
      </c>
      <c r="C652" s="109" t="s">
        <v>68</v>
      </c>
      <c r="D652" s="109" t="s">
        <v>69</v>
      </c>
      <c r="E652" s="109">
        <v>-416.28030000000001</v>
      </c>
      <c r="F652" s="109">
        <v>30.511199999999999</v>
      </c>
      <c r="G652" s="109">
        <v>-0.77749999999999997</v>
      </c>
      <c r="H652" s="109">
        <v>-0.55600000000000005</v>
      </c>
      <c r="I652" s="109">
        <v>1.3230999999999999</v>
      </c>
      <c r="J652" s="109">
        <v>-278.98790000000002</v>
      </c>
      <c r="K652" s="1">
        <f t="shared" si="11"/>
        <v>650</v>
      </c>
    </row>
    <row r="653" spans="1:11" x14ac:dyDescent="0.25">
      <c r="A653" s="109">
        <v>-1</v>
      </c>
      <c r="B653" s="109" t="s">
        <v>106</v>
      </c>
      <c r="C653" s="109" t="s">
        <v>68</v>
      </c>
      <c r="D653" s="109" t="s">
        <v>70</v>
      </c>
      <c r="E653" s="109">
        <v>-433.21780000000001</v>
      </c>
      <c r="F653" s="109">
        <v>30.511199999999999</v>
      </c>
      <c r="G653" s="109">
        <v>-0.77749999999999997</v>
      </c>
      <c r="H653" s="109">
        <v>-0.55600000000000005</v>
      </c>
      <c r="I653" s="109">
        <v>-0.62080000000000002</v>
      </c>
      <c r="J653" s="109">
        <v>-202.7098</v>
      </c>
      <c r="K653" s="1">
        <f t="shared" si="11"/>
        <v>651</v>
      </c>
    </row>
    <row r="654" spans="1:11" hidden="1" x14ac:dyDescent="0.25">
      <c r="A654" s="109">
        <v>-1</v>
      </c>
      <c r="B654" s="109" t="s">
        <v>106</v>
      </c>
      <c r="C654" s="109" t="s">
        <v>71</v>
      </c>
      <c r="D654" s="109" t="s">
        <v>69</v>
      </c>
      <c r="E654" s="109">
        <v>-102.87569999999999</v>
      </c>
      <c r="F654" s="109">
        <v>6.4123999999999999</v>
      </c>
      <c r="G654" s="109">
        <v>-0.62880000000000003</v>
      </c>
      <c r="H654" s="109">
        <v>-0.11260000000000001</v>
      </c>
      <c r="I654" s="109">
        <v>1.0282</v>
      </c>
      <c r="J654" s="109">
        <v>-63.318800000000003</v>
      </c>
      <c r="K654" s="1">
        <f t="shared" si="11"/>
        <v>652</v>
      </c>
    </row>
    <row r="655" spans="1:11" x14ac:dyDescent="0.25">
      <c r="A655" s="109">
        <v>-1</v>
      </c>
      <c r="B655" s="109" t="s">
        <v>106</v>
      </c>
      <c r="C655" s="109" t="s">
        <v>71</v>
      </c>
      <c r="D655" s="109" t="s">
        <v>70</v>
      </c>
      <c r="E655" s="109">
        <v>-102.87569999999999</v>
      </c>
      <c r="F655" s="109">
        <v>6.4123999999999999</v>
      </c>
      <c r="G655" s="109">
        <v>-0.62880000000000003</v>
      </c>
      <c r="H655" s="109">
        <v>-0.11260000000000001</v>
      </c>
      <c r="I655" s="109">
        <v>-0.54390000000000005</v>
      </c>
      <c r="J655" s="109">
        <v>-47.287799999999997</v>
      </c>
      <c r="K655" s="1">
        <f t="shared" si="11"/>
        <v>653</v>
      </c>
    </row>
    <row r="656" spans="1:11" hidden="1" x14ac:dyDescent="0.25">
      <c r="A656" s="109">
        <v>-1</v>
      </c>
      <c r="B656" s="109" t="s">
        <v>106</v>
      </c>
      <c r="C656" s="109" t="s">
        <v>72</v>
      </c>
      <c r="D656" s="109" t="s">
        <v>69</v>
      </c>
      <c r="E656" s="109">
        <v>124.4538</v>
      </c>
      <c r="F656" s="109">
        <v>97.996099999999998</v>
      </c>
      <c r="G656" s="109">
        <v>0.995</v>
      </c>
      <c r="H656" s="109">
        <v>0.91610000000000003</v>
      </c>
      <c r="I656" s="109">
        <v>2.1232000000000002</v>
      </c>
      <c r="J656" s="109">
        <v>91.863</v>
      </c>
      <c r="K656" s="1">
        <f t="shared" si="11"/>
        <v>654</v>
      </c>
    </row>
    <row r="657" spans="1:11" x14ac:dyDescent="0.25">
      <c r="A657" s="109">
        <v>-1</v>
      </c>
      <c r="B657" s="109" t="s">
        <v>106</v>
      </c>
      <c r="C657" s="109" t="s">
        <v>72</v>
      </c>
      <c r="D657" s="109" t="s">
        <v>70</v>
      </c>
      <c r="E657" s="109">
        <v>124.4538</v>
      </c>
      <c r="F657" s="109">
        <v>97.996099999999998</v>
      </c>
      <c r="G657" s="109">
        <v>0.995</v>
      </c>
      <c r="H657" s="109">
        <v>0.91610000000000003</v>
      </c>
      <c r="I657" s="109">
        <v>0.52500000000000002</v>
      </c>
      <c r="J657" s="109">
        <v>301.93729999999999</v>
      </c>
      <c r="K657" s="1">
        <f t="shared" si="11"/>
        <v>655</v>
      </c>
    </row>
    <row r="658" spans="1:11" hidden="1" x14ac:dyDescent="0.25">
      <c r="A658" s="109">
        <v>-1</v>
      </c>
      <c r="B658" s="109" t="s">
        <v>106</v>
      </c>
      <c r="C658" s="109" t="s">
        <v>73</v>
      </c>
      <c r="D658" s="109" t="s">
        <v>69</v>
      </c>
      <c r="E658" s="109">
        <v>44.505200000000002</v>
      </c>
      <c r="F658" s="109">
        <v>11.3733</v>
      </c>
      <c r="G658" s="109">
        <v>0.61599999999999999</v>
      </c>
      <c r="H658" s="109">
        <v>0.95079999999999998</v>
      </c>
      <c r="I658" s="109">
        <v>3.2073</v>
      </c>
      <c r="J658" s="109">
        <v>90.787700000000001</v>
      </c>
      <c r="K658" s="1">
        <f t="shared" si="11"/>
        <v>656</v>
      </c>
    </row>
    <row r="659" spans="1:11" x14ac:dyDescent="0.25">
      <c r="A659" s="109">
        <v>-1</v>
      </c>
      <c r="B659" s="109" t="s">
        <v>106</v>
      </c>
      <c r="C659" s="109" t="s">
        <v>73</v>
      </c>
      <c r="D659" s="109" t="s">
        <v>70</v>
      </c>
      <c r="E659" s="109">
        <v>44.505200000000002</v>
      </c>
      <c r="F659" s="109">
        <v>11.3733</v>
      </c>
      <c r="G659" s="109">
        <v>0.61599999999999999</v>
      </c>
      <c r="H659" s="109">
        <v>0.95079999999999998</v>
      </c>
      <c r="I659" s="109">
        <v>2.9567000000000001</v>
      </c>
      <c r="J659" s="109">
        <v>99.900800000000004</v>
      </c>
      <c r="K659" s="1">
        <f t="shared" si="11"/>
        <v>657</v>
      </c>
    </row>
    <row r="660" spans="1:11" hidden="1" x14ac:dyDescent="0.25">
      <c r="A660" s="109">
        <v>-1</v>
      </c>
      <c r="B660" s="109" t="s">
        <v>106</v>
      </c>
      <c r="C660" s="109" t="s">
        <v>74</v>
      </c>
      <c r="D660" s="109" t="s">
        <v>69</v>
      </c>
      <c r="E660" s="109">
        <v>-519.15599999999995</v>
      </c>
      <c r="F660" s="109">
        <v>36.9236</v>
      </c>
      <c r="G660" s="109">
        <v>-1.4064000000000001</v>
      </c>
      <c r="H660" s="109">
        <v>-0.66859999999999997</v>
      </c>
      <c r="I660" s="109">
        <v>2.3513000000000002</v>
      </c>
      <c r="J660" s="109">
        <v>-342.3066</v>
      </c>
      <c r="K660" s="1">
        <f t="shared" si="11"/>
        <v>658</v>
      </c>
    </row>
    <row r="661" spans="1:11" hidden="1" x14ac:dyDescent="0.25">
      <c r="A661" s="109">
        <v>-1</v>
      </c>
      <c r="B661" s="109" t="s">
        <v>106</v>
      </c>
      <c r="C661" s="109" t="s">
        <v>74</v>
      </c>
      <c r="D661" s="109" t="s">
        <v>70</v>
      </c>
      <c r="E661" s="109">
        <v>-536.09349999999995</v>
      </c>
      <c r="F661" s="109">
        <v>36.9236</v>
      </c>
      <c r="G661" s="109">
        <v>-1.4064000000000001</v>
      </c>
      <c r="H661" s="109">
        <v>-0.66859999999999997</v>
      </c>
      <c r="I661" s="109">
        <v>-1.1647000000000001</v>
      </c>
      <c r="J661" s="109">
        <v>-249.99760000000001</v>
      </c>
      <c r="K661" s="1">
        <f t="shared" si="11"/>
        <v>659</v>
      </c>
    </row>
    <row r="662" spans="1:11" hidden="1" x14ac:dyDescent="0.25">
      <c r="A662" s="109">
        <v>-1</v>
      </c>
      <c r="B662" s="109" t="s">
        <v>106</v>
      </c>
      <c r="C662" s="109" t="s">
        <v>75</v>
      </c>
      <c r="D662" s="109" t="s">
        <v>69</v>
      </c>
      <c r="E662" s="109">
        <v>-582.79240000000004</v>
      </c>
      <c r="F662" s="109">
        <v>42.715699999999998</v>
      </c>
      <c r="G662" s="109">
        <v>-1.0886</v>
      </c>
      <c r="H662" s="109">
        <v>-0.77849999999999997</v>
      </c>
      <c r="I662" s="109">
        <v>1.8523000000000001</v>
      </c>
      <c r="J662" s="109">
        <v>-390.58300000000003</v>
      </c>
      <c r="K662" s="1">
        <f t="shared" si="11"/>
        <v>660</v>
      </c>
    </row>
    <row r="663" spans="1:11" hidden="1" x14ac:dyDescent="0.25">
      <c r="A663" s="109">
        <v>-1</v>
      </c>
      <c r="B663" s="109" t="s">
        <v>106</v>
      </c>
      <c r="C663" s="109" t="s">
        <v>75</v>
      </c>
      <c r="D663" s="109" t="s">
        <v>70</v>
      </c>
      <c r="E663" s="109">
        <v>-606.50490000000002</v>
      </c>
      <c r="F663" s="109">
        <v>42.715699999999998</v>
      </c>
      <c r="G663" s="109">
        <v>-1.0886</v>
      </c>
      <c r="H663" s="109">
        <v>-0.77849999999999997</v>
      </c>
      <c r="I663" s="109">
        <v>-0.86909999999999998</v>
      </c>
      <c r="J663" s="109">
        <v>-283.7937</v>
      </c>
      <c r="K663" s="1">
        <f t="shared" si="11"/>
        <v>661</v>
      </c>
    </row>
    <row r="664" spans="1:11" hidden="1" x14ac:dyDescent="0.25">
      <c r="A664" s="109">
        <v>-1</v>
      </c>
      <c r="B664" s="109" t="s">
        <v>106</v>
      </c>
      <c r="C664" s="109" t="s">
        <v>76</v>
      </c>
      <c r="D664" s="109" t="s">
        <v>69</v>
      </c>
      <c r="E664" s="109">
        <v>-664.13750000000005</v>
      </c>
      <c r="F664" s="109">
        <v>46.8733</v>
      </c>
      <c r="G664" s="109">
        <v>-1.9392</v>
      </c>
      <c r="H664" s="109">
        <v>-0.84740000000000004</v>
      </c>
      <c r="I664" s="109">
        <v>3.2328000000000001</v>
      </c>
      <c r="J664" s="109">
        <v>-436.09550000000002</v>
      </c>
      <c r="K664" s="1">
        <f t="shared" si="11"/>
        <v>662</v>
      </c>
    </row>
    <row r="665" spans="1:11" hidden="1" x14ac:dyDescent="0.25">
      <c r="A665" s="109">
        <v>-1</v>
      </c>
      <c r="B665" s="109" t="s">
        <v>106</v>
      </c>
      <c r="C665" s="109" t="s">
        <v>76</v>
      </c>
      <c r="D665" s="109" t="s">
        <v>70</v>
      </c>
      <c r="E665" s="109">
        <v>-684.46249999999998</v>
      </c>
      <c r="F665" s="109">
        <v>46.8733</v>
      </c>
      <c r="G665" s="109">
        <v>-1.9392</v>
      </c>
      <c r="H665" s="109">
        <v>-0.84740000000000004</v>
      </c>
      <c r="I665" s="109">
        <v>-1.6151</v>
      </c>
      <c r="J665" s="109">
        <v>-318.91219999999998</v>
      </c>
      <c r="K665" s="1">
        <f t="shared" si="11"/>
        <v>663</v>
      </c>
    </row>
    <row r="666" spans="1:11" hidden="1" x14ac:dyDescent="0.25">
      <c r="A666" s="109">
        <v>-1</v>
      </c>
      <c r="B666" s="109" t="s">
        <v>106</v>
      </c>
      <c r="C666" s="109" t="s">
        <v>77</v>
      </c>
      <c r="D666" s="109" t="s">
        <v>69</v>
      </c>
      <c r="E666" s="109">
        <v>-200.4169</v>
      </c>
      <c r="F666" s="109">
        <v>164.65469999999999</v>
      </c>
      <c r="G666" s="109">
        <v>0.69320000000000004</v>
      </c>
      <c r="H666" s="109">
        <v>0.78210000000000002</v>
      </c>
      <c r="I666" s="109">
        <v>4.1631999999999998</v>
      </c>
      <c r="J666" s="109">
        <v>-122.48090000000001</v>
      </c>
      <c r="K666" s="1">
        <f t="shared" si="11"/>
        <v>664</v>
      </c>
    </row>
    <row r="667" spans="1:11" hidden="1" x14ac:dyDescent="0.25">
      <c r="A667" s="109">
        <v>-1</v>
      </c>
      <c r="B667" s="109" t="s">
        <v>106</v>
      </c>
      <c r="C667" s="109" t="s">
        <v>77</v>
      </c>
      <c r="D667" s="109" t="s">
        <v>70</v>
      </c>
      <c r="E667" s="109">
        <v>-215.66059999999999</v>
      </c>
      <c r="F667" s="109">
        <v>164.65469999999999</v>
      </c>
      <c r="G667" s="109">
        <v>0.69320000000000004</v>
      </c>
      <c r="H667" s="109">
        <v>0.78210000000000002</v>
      </c>
      <c r="I667" s="109">
        <v>0.1764</v>
      </c>
      <c r="J667" s="109">
        <v>240.27350000000001</v>
      </c>
      <c r="K667" s="1">
        <f t="shared" si="11"/>
        <v>665</v>
      </c>
    </row>
    <row r="668" spans="1:11" hidden="1" x14ac:dyDescent="0.25">
      <c r="A668" s="109">
        <v>-1</v>
      </c>
      <c r="B668" s="109" t="s">
        <v>106</v>
      </c>
      <c r="C668" s="109" t="s">
        <v>78</v>
      </c>
      <c r="D668" s="109" t="s">
        <v>69</v>
      </c>
      <c r="E668" s="109">
        <v>-548.88760000000002</v>
      </c>
      <c r="F668" s="109">
        <v>-109.73439999999999</v>
      </c>
      <c r="G668" s="109">
        <v>-2.0928</v>
      </c>
      <c r="H668" s="109">
        <v>-1.7829999999999999</v>
      </c>
      <c r="I668" s="109">
        <v>-1.7817000000000001</v>
      </c>
      <c r="J668" s="109">
        <v>-379.69729999999998</v>
      </c>
      <c r="K668" s="1">
        <f t="shared" si="11"/>
        <v>666</v>
      </c>
    </row>
    <row r="669" spans="1:11" hidden="1" x14ac:dyDescent="0.25">
      <c r="A669" s="109">
        <v>-1</v>
      </c>
      <c r="B669" s="109" t="s">
        <v>106</v>
      </c>
      <c r="C669" s="109" t="s">
        <v>78</v>
      </c>
      <c r="D669" s="109" t="s">
        <v>70</v>
      </c>
      <c r="E669" s="109">
        <v>-564.13139999999999</v>
      </c>
      <c r="F669" s="109">
        <v>-109.73439999999999</v>
      </c>
      <c r="G669" s="109">
        <v>-2.0928</v>
      </c>
      <c r="H669" s="109">
        <v>-1.7829999999999999</v>
      </c>
      <c r="I669" s="109">
        <v>-1.2938000000000001</v>
      </c>
      <c r="J669" s="109">
        <v>-605.15099999999995</v>
      </c>
      <c r="K669" s="1">
        <f t="shared" si="11"/>
        <v>667</v>
      </c>
    </row>
    <row r="670" spans="1:11" hidden="1" x14ac:dyDescent="0.25">
      <c r="A670" s="109">
        <v>-1</v>
      </c>
      <c r="B670" s="109" t="s">
        <v>106</v>
      </c>
      <c r="C670" s="109" t="s">
        <v>79</v>
      </c>
      <c r="D670" s="109" t="s">
        <v>69</v>
      </c>
      <c r="E670" s="109">
        <v>-200.4169</v>
      </c>
      <c r="F670" s="109">
        <v>164.65469999999999</v>
      </c>
      <c r="G670" s="109">
        <v>0.69320000000000004</v>
      </c>
      <c r="H670" s="109">
        <v>0.78210000000000002</v>
      </c>
      <c r="I670" s="109">
        <v>4.1631999999999998</v>
      </c>
      <c r="J670" s="109">
        <v>-122.48090000000001</v>
      </c>
      <c r="K670" s="1">
        <f t="shared" si="11"/>
        <v>668</v>
      </c>
    </row>
    <row r="671" spans="1:11" hidden="1" x14ac:dyDescent="0.25">
      <c r="A671" s="109">
        <v>-1</v>
      </c>
      <c r="B671" s="109" t="s">
        <v>106</v>
      </c>
      <c r="C671" s="109" t="s">
        <v>79</v>
      </c>
      <c r="D671" s="109" t="s">
        <v>70</v>
      </c>
      <c r="E671" s="109">
        <v>-215.66059999999999</v>
      </c>
      <c r="F671" s="109">
        <v>164.65469999999999</v>
      </c>
      <c r="G671" s="109">
        <v>0.69320000000000004</v>
      </c>
      <c r="H671" s="109">
        <v>0.78210000000000002</v>
      </c>
      <c r="I671" s="109">
        <v>0.1764</v>
      </c>
      <c r="J671" s="109">
        <v>240.27350000000001</v>
      </c>
      <c r="K671" s="1">
        <f t="shared" si="11"/>
        <v>669</v>
      </c>
    </row>
    <row r="672" spans="1:11" hidden="1" x14ac:dyDescent="0.25">
      <c r="A672" s="109">
        <v>-1</v>
      </c>
      <c r="B672" s="109" t="s">
        <v>106</v>
      </c>
      <c r="C672" s="109" t="s">
        <v>80</v>
      </c>
      <c r="D672" s="109" t="s">
        <v>69</v>
      </c>
      <c r="E672" s="109">
        <v>-548.88760000000002</v>
      </c>
      <c r="F672" s="109">
        <v>-109.73439999999999</v>
      </c>
      <c r="G672" s="109">
        <v>-2.0928</v>
      </c>
      <c r="H672" s="109">
        <v>-1.7829999999999999</v>
      </c>
      <c r="I672" s="109">
        <v>-1.7817000000000001</v>
      </c>
      <c r="J672" s="109">
        <v>-379.69729999999998</v>
      </c>
      <c r="K672" s="1">
        <f t="shared" si="11"/>
        <v>670</v>
      </c>
    </row>
    <row r="673" spans="1:11" hidden="1" x14ac:dyDescent="0.25">
      <c r="A673" s="109">
        <v>-1</v>
      </c>
      <c r="B673" s="109" t="s">
        <v>106</v>
      </c>
      <c r="C673" s="109" t="s">
        <v>80</v>
      </c>
      <c r="D673" s="109" t="s">
        <v>70</v>
      </c>
      <c r="E673" s="109">
        <v>-564.13139999999999</v>
      </c>
      <c r="F673" s="109">
        <v>-109.73439999999999</v>
      </c>
      <c r="G673" s="109">
        <v>-2.0928</v>
      </c>
      <c r="H673" s="109">
        <v>-1.7829999999999999</v>
      </c>
      <c r="I673" s="109">
        <v>-1.2938000000000001</v>
      </c>
      <c r="J673" s="109">
        <v>-605.15099999999995</v>
      </c>
      <c r="K673" s="1">
        <f t="shared" si="11"/>
        <v>671</v>
      </c>
    </row>
    <row r="674" spans="1:11" hidden="1" x14ac:dyDescent="0.25">
      <c r="A674" s="109">
        <v>-1</v>
      </c>
      <c r="B674" s="109" t="s">
        <v>106</v>
      </c>
      <c r="C674" s="109" t="s">
        <v>81</v>
      </c>
      <c r="D674" s="109" t="s">
        <v>69</v>
      </c>
      <c r="E674" s="109">
        <v>-312.34500000000003</v>
      </c>
      <c r="F674" s="109">
        <v>43.3827</v>
      </c>
      <c r="G674" s="109">
        <v>0.16259999999999999</v>
      </c>
      <c r="H674" s="109">
        <v>0.83069999999999999</v>
      </c>
      <c r="I674" s="109">
        <v>5.681</v>
      </c>
      <c r="J674" s="109">
        <v>-123.9863</v>
      </c>
      <c r="K674" s="1">
        <f t="shared" si="11"/>
        <v>672</v>
      </c>
    </row>
    <row r="675" spans="1:11" hidden="1" x14ac:dyDescent="0.25">
      <c r="A675" s="109">
        <v>-1</v>
      </c>
      <c r="B675" s="109" t="s">
        <v>106</v>
      </c>
      <c r="C675" s="109" t="s">
        <v>81</v>
      </c>
      <c r="D675" s="109" t="s">
        <v>70</v>
      </c>
      <c r="E675" s="109">
        <v>-327.58870000000002</v>
      </c>
      <c r="F675" s="109">
        <v>43.3827</v>
      </c>
      <c r="G675" s="109">
        <v>0.16259999999999999</v>
      </c>
      <c r="H675" s="109">
        <v>0.83069999999999999</v>
      </c>
      <c r="I675" s="109">
        <v>3.5807000000000002</v>
      </c>
      <c r="J675" s="109">
        <v>-42.5777</v>
      </c>
      <c r="K675" s="1">
        <f t="shared" si="11"/>
        <v>673</v>
      </c>
    </row>
    <row r="676" spans="1:11" hidden="1" x14ac:dyDescent="0.25">
      <c r="A676" s="109">
        <v>-1</v>
      </c>
      <c r="B676" s="109" t="s">
        <v>106</v>
      </c>
      <c r="C676" s="109" t="s">
        <v>82</v>
      </c>
      <c r="D676" s="109" t="s">
        <v>69</v>
      </c>
      <c r="E676" s="109">
        <v>-436.95949999999999</v>
      </c>
      <c r="F676" s="109">
        <v>11.5375</v>
      </c>
      <c r="G676" s="109">
        <v>-1.5622</v>
      </c>
      <c r="H676" s="109">
        <v>-1.8315999999999999</v>
      </c>
      <c r="I676" s="109">
        <v>-3.2995000000000001</v>
      </c>
      <c r="J676" s="109">
        <v>-378.19189999999998</v>
      </c>
      <c r="K676" s="1">
        <f t="shared" si="11"/>
        <v>674</v>
      </c>
    </row>
    <row r="677" spans="1:11" hidden="1" x14ac:dyDescent="0.25">
      <c r="A677" s="109">
        <v>-1</v>
      </c>
      <c r="B677" s="109" t="s">
        <v>106</v>
      </c>
      <c r="C677" s="109" t="s">
        <v>82</v>
      </c>
      <c r="D677" s="109" t="s">
        <v>70</v>
      </c>
      <c r="E677" s="109">
        <v>-452.20330000000001</v>
      </c>
      <c r="F677" s="109">
        <v>11.5375</v>
      </c>
      <c r="G677" s="109">
        <v>-1.5622</v>
      </c>
      <c r="H677" s="109">
        <v>-1.8315999999999999</v>
      </c>
      <c r="I677" s="109">
        <v>-4.6981000000000002</v>
      </c>
      <c r="J677" s="109">
        <v>-322.29989999999998</v>
      </c>
      <c r="K677" s="1">
        <f t="shared" si="11"/>
        <v>675</v>
      </c>
    </row>
    <row r="678" spans="1:11" hidden="1" x14ac:dyDescent="0.25">
      <c r="A678" s="109">
        <v>-1</v>
      </c>
      <c r="B678" s="109" t="s">
        <v>106</v>
      </c>
      <c r="C678" s="109" t="s">
        <v>83</v>
      </c>
      <c r="D678" s="109" t="s">
        <v>69</v>
      </c>
      <c r="E678" s="109">
        <v>-312.34500000000003</v>
      </c>
      <c r="F678" s="109">
        <v>43.3827</v>
      </c>
      <c r="G678" s="109">
        <v>0.16259999999999999</v>
      </c>
      <c r="H678" s="109">
        <v>0.83069999999999999</v>
      </c>
      <c r="I678" s="109">
        <v>5.681</v>
      </c>
      <c r="J678" s="109">
        <v>-123.9863</v>
      </c>
      <c r="K678" s="1">
        <f t="shared" si="11"/>
        <v>676</v>
      </c>
    </row>
    <row r="679" spans="1:11" hidden="1" x14ac:dyDescent="0.25">
      <c r="A679" s="109">
        <v>-1</v>
      </c>
      <c r="B679" s="109" t="s">
        <v>106</v>
      </c>
      <c r="C679" s="109" t="s">
        <v>83</v>
      </c>
      <c r="D679" s="109" t="s">
        <v>70</v>
      </c>
      <c r="E679" s="109">
        <v>-327.58870000000002</v>
      </c>
      <c r="F679" s="109">
        <v>43.3827</v>
      </c>
      <c r="G679" s="109">
        <v>0.16259999999999999</v>
      </c>
      <c r="H679" s="109">
        <v>0.83069999999999999</v>
      </c>
      <c r="I679" s="109">
        <v>3.5807000000000002</v>
      </c>
      <c r="J679" s="109">
        <v>-42.5777</v>
      </c>
      <c r="K679" s="1">
        <f t="shared" si="11"/>
        <v>677</v>
      </c>
    </row>
    <row r="680" spans="1:11" hidden="1" x14ac:dyDescent="0.25">
      <c r="A680" s="109">
        <v>-1</v>
      </c>
      <c r="B680" s="109" t="s">
        <v>106</v>
      </c>
      <c r="C680" s="109" t="s">
        <v>84</v>
      </c>
      <c r="D680" s="109" t="s">
        <v>69</v>
      </c>
      <c r="E680" s="109">
        <v>-436.95949999999999</v>
      </c>
      <c r="F680" s="109">
        <v>11.5375</v>
      </c>
      <c r="G680" s="109">
        <v>-1.5622</v>
      </c>
      <c r="H680" s="109">
        <v>-1.8315999999999999</v>
      </c>
      <c r="I680" s="109">
        <v>-3.2995000000000001</v>
      </c>
      <c r="J680" s="109">
        <v>-378.19189999999998</v>
      </c>
      <c r="K680" s="1">
        <f t="shared" si="11"/>
        <v>678</v>
      </c>
    </row>
    <row r="681" spans="1:11" hidden="1" x14ac:dyDescent="0.25">
      <c r="A681" s="109">
        <v>-1</v>
      </c>
      <c r="B681" s="109" t="s">
        <v>106</v>
      </c>
      <c r="C681" s="109" t="s">
        <v>84</v>
      </c>
      <c r="D681" s="109" t="s">
        <v>70</v>
      </c>
      <c r="E681" s="109">
        <v>-452.20330000000001</v>
      </c>
      <c r="F681" s="109">
        <v>11.5375</v>
      </c>
      <c r="G681" s="109">
        <v>-1.5622</v>
      </c>
      <c r="H681" s="109">
        <v>-1.8315999999999999</v>
      </c>
      <c r="I681" s="109">
        <v>-4.6981000000000002</v>
      </c>
      <c r="J681" s="109">
        <v>-322.29989999999998</v>
      </c>
      <c r="K681" s="1">
        <f t="shared" si="11"/>
        <v>679</v>
      </c>
    </row>
    <row r="682" spans="1:11" hidden="1" x14ac:dyDescent="0.25">
      <c r="A682" s="109">
        <v>-1</v>
      </c>
      <c r="B682" s="109" t="s">
        <v>106</v>
      </c>
      <c r="C682" s="109" t="s">
        <v>85</v>
      </c>
      <c r="D682" s="109" t="s">
        <v>69</v>
      </c>
      <c r="E682" s="109">
        <v>-428.17669999999998</v>
      </c>
      <c r="F682" s="109">
        <v>180.22040000000001</v>
      </c>
      <c r="G682" s="109">
        <v>-0.16889999999999999</v>
      </c>
      <c r="H682" s="109">
        <v>0.50270000000000004</v>
      </c>
      <c r="I682" s="109">
        <v>5.5883000000000003</v>
      </c>
      <c r="J682" s="109">
        <v>-269.49599999999998</v>
      </c>
      <c r="K682" s="1">
        <f t="shared" si="11"/>
        <v>680</v>
      </c>
    </row>
    <row r="683" spans="1:11" hidden="1" x14ac:dyDescent="0.25">
      <c r="A683" s="109">
        <v>-1</v>
      </c>
      <c r="B683" s="109" t="s">
        <v>106</v>
      </c>
      <c r="C683" s="109" t="s">
        <v>85</v>
      </c>
      <c r="D683" s="109" t="s">
        <v>70</v>
      </c>
      <c r="E683" s="109">
        <v>-448.50170000000003</v>
      </c>
      <c r="F683" s="109">
        <v>180.22040000000001</v>
      </c>
      <c r="G683" s="109">
        <v>-0.16889999999999999</v>
      </c>
      <c r="H683" s="109">
        <v>0.50270000000000004</v>
      </c>
      <c r="I683" s="109">
        <v>-0.55379999999999996</v>
      </c>
      <c r="J683" s="109">
        <v>132.1728</v>
      </c>
      <c r="K683" s="1">
        <f t="shared" si="11"/>
        <v>681</v>
      </c>
    </row>
    <row r="684" spans="1:11" hidden="1" x14ac:dyDescent="0.25">
      <c r="A684" s="109">
        <v>-1</v>
      </c>
      <c r="B684" s="109" t="s">
        <v>106</v>
      </c>
      <c r="C684" s="109" t="s">
        <v>86</v>
      </c>
      <c r="D684" s="109" t="s">
        <v>69</v>
      </c>
      <c r="E684" s="109">
        <v>-776.64739999999995</v>
      </c>
      <c r="F684" s="109">
        <v>-94.168700000000001</v>
      </c>
      <c r="G684" s="109">
        <v>-2.9548999999999999</v>
      </c>
      <c r="H684" s="109">
        <v>-2.0623</v>
      </c>
      <c r="I684" s="109">
        <v>-0.35659999999999997</v>
      </c>
      <c r="J684" s="109">
        <v>-526.7124</v>
      </c>
      <c r="K684" s="1">
        <f t="shared" si="11"/>
        <v>682</v>
      </c>
    </row>
    <row r="685" spans="1:11" hidden="1" x14ac:dyDescent="0.25">
      <c r="A685" s="109">
        <v>-1</v>
      </c>
      <c r="B685" s="109" t="s">
        <v>106</v>
      </c>
      <c r="C685" s="109" t="s">
        <v>86</v>
      </c>
      <c r="D685" s="109" t="s">
        <v>70</v>
      </c>
      <c r="E685" s="109">
        <v>-796.97239999999999</v>
      </c>
      <c r="F685" s="109">
        <v>-94.168700000000001</v>
      </c>
      <c r="G685" s="109">
        <v>-2.9548999999999999</v>
      </c>
      <c r="H685" s="109">
        <v>-2.0623</v>
      </c>
      <c r="I685" s="109">
        <v>-2.0238999999999998</v>
      </c>
      <c r="J685" s="109">
        <v>-713.2518</v>
      </c>
      <c r="K685" s="1">
        <f t="shared" si="11"/>
        <v>683</v>
      </c>
    </row>
    <row r="686" spans="1:11" hidden="1" x14ac:dyDescent="0.25">
      <c r="A686" s="109">
        <v>-1</v>
      </c>
      <c r="B686" s="109" t="s">
        <v>106</v>
      </c>
      <c r="C686" s="109" t="s">
        <v>87</v>
      </c>
      <c r="D686" s="109" t="s">
        <v>69</v>
      </c>
      <c r="E686" s="109">
        <v>-428.17669999999998</v>
      </c>
      <c r="F686" s="109">
        <v>180.22040000000001</v>
      </c>
      <c r="G686" s="109">
        <v>-0.16889999999999999</v>
      </c>
      <c r="H686" s="109">
        <v>0.50270000000000004</v>
      </c>
      <c r="I686" s="109">
        <v>5.5883000000000003</v>
      </c>
      <c r="J686" s="109">
        <v>-269.49599999999998</v>
      </c>
      <c r="K686" s="1">
        <f t="shared" si="11"/>
        <v>684</v>
      </c>
    </row>
    <row r="687" spans="1:11" hidden="1" x14ac:dyDescent="0.25">
      <c r="A687" s="109">
        <v>-1</v>
      </c>
      <c r="B687" s="109" t="s">
        <v>106</v>
      </c>
      <c r="C687" s="109" t="s">
        <v>87</v>
      </c>
      <c r="D687" s="109" t="s">
        <v>70</v>
      </c>
      <c r="E687" s="109">
        <v>-448.50170000000003</v>
      </c>
      <c r="F687" s="109">
        <v>180.22040000000001</v>
      </c>
      <c r="G687" s="109">
        <v>-0.16889999999999999</v>
      </c>
      <c r="H687" s="109">
        <v>0.50270000000000004</v>
      </c>
      <c r="I687" s="109">
        <v>-0.55379999999999996</v>
      </c>
      <c r="J687" s="109">
        <v>132.1728</v>
      </c>
      <c r="K687" s="1">
        <f t="shared" si="11"/>
        <v>685</v>
      </c>
    </row>
    <row r="688" spans="1:11" hidden="1" x14ac:dyDescent="0.25">
      <c r="A688" s="109">
        <v>-1</v>
      </c>
      <c r="B688" s="109" t="s">
        <v>106</v>
      </c>
      <c r="C688" s="109" t="s">
        <v>88</v>
      </c>
      <c r="D688" s="109" t="s">
        <v>69</v>
      </c>
      <c r="E688" s="109">
        <v>-776.64739999999995</v>
      </c>
      <c r="F688" s="109">
        <v>-94.168700000000001</v>
      </c>
      <c r="G688" s="109">
        <v>-2.9548999999999999</v>
      </c>
      <c r="H688" s="109">
        <v>-2.0623</v>
      </c>
      <c r="I688" s="109">
        <v>-0.35659999999999997</v>
      </c>
      <c r="J688" s="109">
        <v>-526.7124</v>
      </c>
      <c r="K688" s="1">
        <f t="shared" si="11"/>
        <v>686</v>
      </c>
    </row>
    <row r="689" spans="1:11" hidden="1" x14ac:dyDescent="0.25">
      <c r="A689" s="109">
        <v>-1</v>
      </c>
      <c r="B689" s="109" t="s">
        <v>106</v>
      </c>
      <c r="C689" s="109" t="s">
        <v>88</v>
      </c>
      <c r="D689" s="109" t="s">
        <v>70</v>
      </c>
      <c r="E689" s="109">
        <v>-796.97239999999999</v>
      </c>
      <c r="F689" s="109">
        <v>-94.168700000000001</v>
      </c>
      <c r="G689" s="109">
        <v>-2.9548999999999999</v>
      </c>
      <c r="H689" s="109">
        <v>-2.0623</v>
      </c>
      <c r="I689" s="109">
        <v>-2.0238999999999998</v>
      </c>
      <c r="J689" s="109">
        <v>-713.2518</v>
      </c>
      <c r="K689" s="1">
        <f t="shared" si="11"/>
        <v>687</v>
      </c>
    </row>
    <row r="690" spans="1:11" hidden="1" x14ac:dyDescent="0.25">
      <c r="A690" s="109">
        <v>-1</v>
      </c>
      <c r="B690" s="109" t="s">
        <v>106</v>
      </c>
      <c r="C690" s="109" t="s">
        <v>89</v>
      </c>
      <c r="D690" s="109" t="s">
        <v>69</v>
      </c>
      <c r="E690" s="109">
        <v>-540.10479999999995</v>
      </c>
      <c r="F690" s="109">
        <v>58.948500000000003</v>
      </c>
      <c r="G690" s="109">
        <v>-0.69950000000000001</v>
      </c>
      <c r="H690" s="109">
        <v>0.55130000000000001</v>
      </c>
      <c r="I690" s="109">
        <v>7.1060999999999996</v>
      </c>
      <c r="J690" s="109">
        <v>-271.00139999999999</v>
      </c>
      <c r="K690" s="1">
        <f t="shared" si="11"/>
        <v>688</v>
      </c>
    </row>
    <row r="691" spans="1:11" hidden="1" x14ac:dyDescent="0.25">
      <c r="A691" s="109">
        <v>-1</v>
      </c>
      <c r="B691" s="109" t="s">
        <v>106</v>
      </c>
      <c r="C691" s="109" t="s">
        <v>89</v>
      </c>
      <c r="D691" s="109" t="s">
        <v>70</v>
      </c>
      <c r="E691" s="109">
        <v>-560.4298</v>
      </c>
      <c r="F691" s="109">
        <v>58.948500000000003</v>
      </c>
      <c r="G691" s="109">
        <v>-0.69950000000000001</v>
      </c>
      <c r="H691" s="109">
        <v>0.55130000000000001</v>
      </c>
      <c r="I691" s="109">
        <v>2.8506</v>
      </c>
      <c r="J691" s="109">
        <v>-150.67840000000001</v>
      </c>
      <c r="K691" s="1">
        <f t="shared" si="11"/>
        <v>689</v>
      </c>
    </row>
    <row r="692" spans="1:11" hidden="1" x14ac:dyDescent="0.25">
      <c r="A692" s="109">
        <v>-1</v>
      </c>
      <c r="B692" s="109" t="s">
        <v>106</v>
      </c>
      <c r="C692" s="109" t="s">
        <v>90</v>
      </c>
      <c r="D692" s="109" t="s">
        <v>69</v>
      </c>
      <c r="E692" s="109">
        <v>-664.71929999999998</v>
      </c>
      <c r="F692" s="109">
        <v>27.103300000000001</v>
      </c>
      <c r="G692" s="109">
        <v>-2.4243000000000001</v>
      </c>
      <c r="H692" s="109">
        <v>-2.1110000000000002</v>
      </c>
      <c r="I692" s="109">
        <v>-1.8744000000000001</v>
      </c>
      <c r="J692" s="109">
        <v>-525.20699999999999</v>
      </c>
      <c r="K692" s="1">
        <f t="shared" si="11"/>
        <v>690</v>
      </c>
    </row>
    <row r="693" spans="1:11" hidden="1" x14ac:dyDescent="0.25">
      <c r="A693" s="109">
        <v>-1</v>
      </c>
      <c r="B693" s="109" t="s">
        <v>106</v>
      </c>
      <c r="C693" s="109" t="s">
        <v>90</v>
      </c>
      <c r="D693" s="109" t="s">
        <v>70</v>
      </c>
      <c r="E693" s="109">
        <v>-685.04430000000002</v>
      </c>
      <c r="F693" s="109">
        <v>27.103300000000001</v>
      </c>
      <c r="G693" s="109">
        <v>-2.4243000000000001</v>
      </c>
      <c r="H693" s="109">
        <v>-2.1110000000000002</v>
      </c>
      <c r="I693" s="109">
        <v>-5.4283000000000001</v>
      </c>
      <c r="J693" s="109">
        <v>-430.4006</v>
      </c>
      <c r="K693" s="1">
        <f t="shared" si="11"/>
        <v>691</v>
      </c>
    </row>
    <row r="694" spans="1:11" hidden="1" x14ac:dyDescent="0.25">
      <c r="A694" s="109">
        <v>-1</v>
      </c>
      <c r="B694" s="109" t="s">
        <v>106</v>
      </c>
      <c r="C694" s="109" t="s">
        <v>91</v>
      </c>
      <c r="D694" s="109" t="s">
        <v>69</v>
      </c>
      <c r="E694" s="109">
        <v>-540.10479999999995</v>
      </c>
      <c r="F694" s="109">
        <v>58.948500000000003</v>
      </c>
      <c r="G694" s="109">
        <v>-0.69950000000000001</v>
      </c>
      <c r="H694" s="109">
        <v>0.55130000000000001</v>
      </c>
      <c r="I694" s="109">
        <v>7.1060999999999996</v>
      </c>
      <c r="J694" s="109">
        <v>-271.00139999999999</v>
      </c>
      <c r="K694" s="1">
        <f t="shared" si="11"/>
        <v>692</v>
      </c>
    </row>
    <row r="695" spans="1:11" hidden="1" x14ac:dyDescent="0.25">
      <c r="A695" s="109">
        <v>-1</v>
      </c>
      <c r="B695" s="109" t="s">
        <v>106</v>
      </c>
      <c r="C695" s="109" t="s">
        <v>91</v>
      </c>
      <c r="D695" s="109" t="s">
        <v>70</v>
      </c>
      <c r="E695" s="109">
        <v>-560.4298</v>
      </c>
      <c r="F695" s="109">
        <v>58.948500000000003</v>
      </c>
      <c r="G695" s="109">
        <v>-0.69950000000000001</v>
      </c>
      <c r="H695" s="109">
        <v>0.55130000000000001</v>
      </c>
      <c r="I695" s="109">
        <v>2.8506</v>
      </c>
      <c r="J695" s="109">
        <v>-150.67840000000001</v>
      </c>
      <c r="K695" s="1">
        <f t="shared" si="11"/>
        <v>693</v>
      </c>
    </row>
    <row r="696" spans="1:11" hidden="1" x14ac:dyDescent="0.25">
      <c r="A696" s="109">
        <v>-1</v>
      </c>
      <c r="B696" s="109" t="s">
        <v>106</v>
      </c>
      <c r="C696" s="109" t="s">
        <v>92</v>
      </c>
      <c r="D696" s="109" t="s">
        <v>69</v>
      </c>
      <c r="E696" s="109">
        <v>-664.71929999999998</v>
      </c>
      <c r="F696" s="109">
        <v>27.103300000000001</v>
      </c>
      <c r="G696" s="109">
        <v>-2.4243000000000001</v>
      </c>
      <c r="H696" s="109">
        <v>-2.1110000000000002</v>
      </c>
      <c r="I696" s="109">
        <v>-1.8744000000000001</v>
      </c>
      <c r="J696" s="109">
        <v>-525.20699999999999</v>
      </c>
      <c r="K696" s="1">
        <f t="shared" si="11"/>
        <v>694</v>
      </c>
    </row>
    <row r="697" spans="1:11" hidden="1" x14ac:dyDescent="0.25">
      <c r="A697" s="109">
        <v>-1</v>
      </c>
      <c r="B697" s="109" t="s">
        <v>106</v>
      </c>
      <c r="C697" s="109" t="s">
        <v>92</v>
      </c>
      <c r="D697" s="109" t="s">
        <v>70</v>
      </c>
      <c r="E697" s="109">
        <v>-685.04430000000002</v>
      </c>
      <c r="F697" s="109">
        <v>27.103300000000001</v>
      </c>
      <c r="G697" s="109">
        <v>-2.4243000000000001</v>
      </c>
      <c r="H697" s="109">
        <v>-2.1110000000000002</v>
      </c>
      <c r="I697" s="109">
        <v>-5.4283000000000001</v>
      </c>
      <c r="J697" s="109">
        <v>-430.4006</v>
      </c>
      <c r="K697" s="1">
        <f t="shared" si="11"/>
        <v>695</v>
      </c>
    </row>
    <row r="698" spans="1:11" hidden="1" x14ac:dyDescent="0.25">
      <c r="A698" s="109">
        <v>-1</v>
      </c>
      <c r="B698" s="109" t="s">
        <v>106</v>
      </c>
      <c r="C698" s="109" t="s">
        <v>93</v>
      </c>
      <c r="D698" s="109" t="s">
        <v>69</v>
      </c>
      <c r="E698" s="109">
        <v>-200.4169</v>
      </c>
      <c r="F698" s="109">
        <v>180.22040000000001</v>
      </c>
      <c r="G698" s="109">
        <v>0.69320000000000004</v>
      </c>
      <c r="H698" s="109">
        <v>0.83069999999999999</v>
      </c>
      <c r="I698" s="109">
        <v>7.1060999999999996</v>
      </c>
      <c r="J698" s="109">
        <v>-122.48090000000001</v>
      </c>
      <c r="K698" s="1">
        <f t="shared" si="11"/>
        <v>696</v>
      </c>
    </row>
    <row r="699" spans="1:11" hidden="1" x14ac:dyDescent="0.25">
      <c r="A699" s="109">
        <v>-1</v>
      </c>
      <c r="B699" s="109" t="s">
        <v>106</v>
      </c>
      <c r="C699" s="109" t="s">
        <v>93</v>
      </c>
      <c r="D699" s="109" t="s">
        <v>70</v>
      </c>
      <c r="E699" s="109">
        <v>-215.66059999999999</v>
      </c>
      <c r="F699" s="109">
        <v>180.22040000000001</v>
      </c>
      <c r="G699" s="109">
        <v>0.69320000000000004</v>
      </c>
      <c r="H699" s="109">
        <v>0.83069999999999999</v>
      </c>
      <c r="I699" s="109">
        <v>3.5807000000000002</v>
      </c>
      <c r="J699" s="109">
        <v>240.27350000000001</v>
      </c>
      <c r="K699" s="1">
        <f t="shared" si="11"/>
        <v>697</v>
      </c>
    </row>
    <row r="700" spans="1:11" hidden="1" x14ac:dyDescent="0.25">
      <c r="A700" s="109">
        <v>-1</v>
      </c>
      <c r="B700" s="109" t="s">
        <v>106</v>
      </c>
      <c r="C700" s="109" t="s">
        <v>94</v>
      </c>
      <c r="D700" s="109" t="s">
        <v>69</v>
      </c>
      <c r="E700" s="109">
        <v>-776.64739999999995</v>
      </c>
      <c r="F700" s="109">
        <v>-109.73439999999999</v>
      </c>
      <c r="G700" s="109">
        <v>-2.9548999999999999</v>
      </c>
      <c r="H700" s="109">
        <v>-2.1110000000000002</v>
      </c>
      <c r="I700" s="109">
        <v>-3.2995000000000001</v>
      </c>
      <c r="J700" s="109">
        <v>-526.7124</v>
      </c>
      <c r="K700" s="1">
        <f t="shared" si="11"/>
        <v>698</v>
      </c>
    </row>
    <row r="701" spans="1:11" hidden="1" x14ac:dyDescent="0.25">
      <c r="A701" s="109">
        <v>-1</v>
      </c>
      <c r="B701" s="109" t="s">
        <v>106</v>
      </c>
      <c r="C701" s="109" t="s">
        <v>94</v>
      </c>
      <c r="D701" s="109" t="s">
        <v>70</v>
      </c>
      <c r="E701" s="109">
        <v>-796.97239999999999</v>
      </c>
      <c r="F701" s="109">
        <v>-109.73439999999999</v>
      </c>
      <c r="G701" s="109">
        <v>-2.9548999999999999</v>
      </c>
      <c r="H701" s="109">
        <v>-2.1110000000000002</v>
      </c>
      <c r="I701" s="109">
        <v>-5.4283000000000001</v>
      </c>
      <c r="J701" s="109">
        <v>-713.2518</v>
      </c>
      <c r="K701" s="1">
        <f t="shared" si="11"/>
        <v>699</v>
      </c>
    </row>
    <row r="702" spans="1:11" hidden="1" x14ac:dyDescent="0.25">
      <c r="A702" s="109">
        <v>-1</v>
      </c>
      <c r="B702" s="109" t="s">
        <v>107</v>
      </c>
      <c r="C702" s="109" t="s">
        <v>68</v>
      </c>
      <c r="D702" s="109" t="s">
        <v>69</v>
      </c>
      <c r="E702" s="109">
        <v>-191.4469</v>
      </c>
      <c r="F702" s="109">
        <v>-55.494900000000001</v>
      </c>
      <c r="G702" s="109">
        <v>0.2145</v>
      </c>
      <c r="H702" s="109">
        <v>-0.4113</v>
      </c>
      <c r="I702" s="109">
        <v>-0.36180000000000001</v>
      </c>
      <c r="J702" s="109">
        <v>328.24310000000003</v>
      </c>
      <c r="K702" s="1">
        <f t="shared" si="11"/>
        <v>700</v>
      </c>
    </row>
    <row r="703" spans="1:11" x14ac:dyDescent="0.25">
      <c r="A703" s="109">
        <v>-1</v>
      </c>
      <c r="B703" s="109" t="s">
        <v>107</v>
      </c>
      <c r="C703" s="109" t="s">
        <v>68</v>
      </c>
      <c r="D703" s="109" t="s">
        <v>70</v>
      </c>
      <c r="E703" s="109">
        <v>-200.9</v>
      </c>
      <c r="F703" s="109">
        <v>-55.494900000000001</v>
      </c>
      <c r="G703" s="109">
        <v>0.2145</v>
      </c>
      <c r="H703" s="109">
        <v>-0.4113</v>
      </c>
      <c r="I703" s="109">
        <v>0.17449999999999999</v>
      </c>
      <c r="J703" s="109">
        <v>189.50579999999999</v>
      </c>
      <c r="K703" s="1">
        <f t="shared" si="11"/>
        <v>701</v>
      </c>
    </row>
    <row r="704" spans="1:11" hidden="1" x14ac:dyDescent="0.25">
      <c r="A704" s="109">
        <v>-1</v>
      </c>
      <c r="B704" s="109" t="s">
        <v>107</v>
      </c>
      <c r="C704" s="109" t="s">
        <v>71</v>
      </c>
      <c r="D704" s="109" t="s">
        <v>69</v>
      </c>
      <c r="E704" s="109">
        <v>-46.2423</v>
      </c>
      <c r="F704" s="109">
        <v>-12.457800000000001</v>
      </c>
      <c r="G704" s="109">
        <v>3.8699999999999998E-2</v>
      </c>
      <c r="H704" s="109">
        <v>-9.8000000000000004E-2</v>
      </c>
      <c r="I704" s="109">
        <v>-6.8400000000000002E-2</v>
      </c>
      <c r="J704" s="109">
        <v>71.590599999999995</v>
      </c>
      <c r="K704" s="1">
        <f t="shared" si="11"/>
        <v>702</v>
      </c>
    </row>
    <row r="705" spans="1:11" x14ac:dyDescent="0.25">
      <c r="A705" s="109">
        <v>-1</v>
      </c>
      <c r="B705" s="109" t="s">
        <v>107</v>
      </c>
      <c r="C705" s="109" t="s">
        <v>71</v>
      </c>
      <c r="D705" s="109" t="s">
        <v>70</v>
      </c>
      <c r="E705" s="109">
        <v>-46.2423</v>
      </c>
      <c r="F705" s="109">
        <v>-12.457800000000001</v>
      </c>
      <c r="G705" s="109">
        <v>3.8699999999999998E-2</v>
      </c>
      <c r="H705" s="109">
        <v>-9.8000000000000004E-2</v>
      </c>
      <c r="I705" s="109">
        <v>2.8299999999999999E-2</v>
      </c>
      <c r="J705" s="109">
        <v>40.446100000000001</v>
      </c>
      <c r="K705" s="1">
        <f t="shared" si="11"/>
        <v>703</v>
      </c>
    </row>
    <row r="706" spans="1:11" hidden="1" x14ac:dyDescent="0.25">
      <c r="A706" s="109">
        <v>-1</v>
      </c>
      <c r="B706" s="109" t="s">
        <v>107</v>
      </c>
      <c r="C706" s="109" t="s">
        <v>72</v>
      </c>
      <c r="D706" s="109" t="s">
        <v>69</v>
      </c>
      <c r="E706" s="109">
        <v>57.862000000000002</v>
      </c>
      <c r="F706" s="109">
        <v>62.169199999999996</v>
      </c>
      <c r="G706" s="109">
        <v>8.1199999999999994E-2</v>
      </c>
      <c r="H706" s="109">
        <v>0.2823</v>
      </c>
      <c r="I706" s="109">
        <v>9.4E-2</v>
      </c>
      <c r="J706" s="109">
        <v>98.048100000000005</v>
      </c>
      <c r="K706" s="1">
        <f t="shared" si="11"/>
        <v>704</v>
      </c>
    </row>
    <row r="707" spans="1:11" x14ac:dyDescent="0.25">
      <c r="A707" s="109">
        <v>-1</v>
      </c>
      <c r="B707" s="109" t="s">
        <v>107</v>
      </c>
      <c r="C707" s="109" t="s">
        <v>72</v>
      </c>
      <c r="D707" s="109" t="s">
        <v>70</v>
      </c>
      <c r="E707" s="109">
        <v>57.862000000000002</v>
      </c>
      <c r="F707" s="109">
        <v>62.169199999999996</v>
      </c>
      <c r="G707" s="109">
        <v>8.1199999999999994E-2</v>
      </c>
      <c r="H707" s="109">
        <v>0.2823</v>
      </c>
      <c r="I707" s="109">
        <v>0.11550000000000001</v>
      </c>
      <c r="J707" s="109">
        <v>66.128799999999998</v>
      </c>
      <c r="K707" s="1">
        <f t="shared" si="11"/>
        <v>705</v>
      </c>
    </row>
    <row r="708" spans="1:11" hidden="1" x14ac:dyDescent="0.25">
      <c r="A708" s="109">
        <v>-1</v>
      </c>
      <c r="B708" s="109" t="s">
        <v>107</v>
      </c>
      <c r="C708" s="109" t="s">
        <v>73</v>
      </c>
      <c r="D708" s="109" t="s">
        <v>69</v>
      </c>
      <c r="E708" s="109">
        <v>65.4435</v>
      </c>
      <c r="F708" s="109">
        <v>25.4207</v>
      </c>
      <c r="G708" s="109">
        <v>0.4819</v>
      </c>
      <c r="H708" s="109">
        <v>0.36209999999999998</v>
      </c>
      <c r="I708" s="109">
        <v>0.39900000000000002</v>
      </c>
      <c r="J708" s="109">
        <v>128.4742</v>
      </c>
      <c r="K708" s="1">
        <f t="shared" si="11"/>
        <v>706</v>
      </c>
    </row>
    <row r="709" spans="1:11" x14ac:dyDescent="0.25">
      <c r="A709" s="109">
        <v>-1</v>
      </c>
      <c r="B709" s="109" t="s">
        <v>107</v>
      </c>
      <c r="C709" s="109" t="s">
        <v>73</v>
      </c>
      <c r="D709" s="109" t="s">
        <v>70</v>
      </c>
      <c r="E709" s="109">
        <v>65.4435</v>
      </c>
      <c r="F709" s="109">
        <v>25.4207</v>
      </c>
      <c r="G709" s="109">
        <v>0.4819</v>
      </c>
      <c r="H709" s="109">
        <v>0.36209999999999998</v>
      </c>
      <c r="I709" s="109">
        <v>0.81320000000000003</v>
      </c>
      <c r="J709" s="109">
        <v>67.4542</v>
      </c>
      <c r="K709" s="1">
        <f t="shared" si="11"/>
        <v>707</v>
      </c>
    </row>
    <row r="710" spans="1:11" hidden="1" x14ac:dyDescent="0.25">
      <c r="A710" s="109">
        <v>-1</v>
      </c>
      <c r="B710" s="109" t="s">
        <v>107</v>
      </c>
      <c r="C710" s="109" t="s">
        <v>74</v>
      </c>
      <c r="D710" s="109" t="s">
        <v>69</v>
      </c>
      <c r="E710" s="109">
        <v>-237.6892</v>
      </c>
      <c r="F710" s="109">
        <v>-67.952699999999993</v>
      </c>
      <c r="G710" s="109">
        <v>0.25319999999999998</v>
      </c>
      <c r="H710" s="109">
        <v>-0.50929999999999997</v>
      </c>
      <c r="I710" s="109">
        <v>-0.43020000000000003</v>
      </c>
      <c r="J710" s="109">
        <v>399.83370000000002</v>
      </c>
      <c r="K710" s="1">
        <f t="shared" ref="K710:K773" si="12">K709+1</f>
        <v>708</v>
      </c>
    </row>
    <row r="711" spans="1:11" hidden="1" x14ac:dyDescent="0.25">
      <c r="A711" s="109">
        <v>-1</v>
      </c>
      <c r="B711" s="109" t="s">
        <v>107</v>
      </c>
      <c r="C711" s="109" t="s">
        <v>74</v>
      </c>
      <c r="D711" s="109" t="s">
        <v>70</v>
      </c>
      <c r="E711" s="109">
        <v>-247.14230000000001</v>
      </c>
      <c r="F711" s="109">
        <v>-67.952699999999993</v>
      </c>
      <c r="G711" s="109">
        <v>0.25319999999999998</v>
      </c>
      <c r="H711" s="109">
        <v>-0.50929999999999997</v>
      </c>
      <c r="I711" s="109">
        <v>0.20280000000000001</v>
      </c>
      <c r="J711" s="109">
        <v>229.95189999999999</v>
      </c>
      <c r="K711" s="1">
        <f t="shared" si="12"/>
        <v>709</v>
      </c>
    </row>
    <row r="712" spans="1:11" hidden="1" x14ac:dyDescent="0.25">
      <c r="A712" s="109">
        <v>-1</v>
      </c>
      <c r="B712" s="109" t="s">
        <v>107</v>
      </c>
      <c r="C712" s="109" t="s">
        <v>75</v>
      </c>
      <c r="D712" s="109" t="s">
        <v>69</v>
      </c>
      <c r="E712" s="109">
        <v>-268.0256</v>
      </c>
      <c r="F712" s="109">
        <v>-77.692899999999995</v>
      </c>
      <c r="G712" s="109">
        <v>0.30030000000000001</v>
      </c>
      <c r="H712" s="109">
        <v>-0.57589999999999997</v>
      </c>
      <c r="I712" s="109">
        <v>-0.50649999999999995</v>
      </c>
      <c r="J712" s="109">
        <v>459.54039999999998</v>
      </c>
      <c r="K712" s="1">
        <f t="shared" si="12"/>
        <v>710</v>
      </c>
    </row>
    <row r="713" spans="1:11" hidden="1" x14ac:dyDescent="0.25">
      <c r="A713" s="109">
        <v>-1</v>
      </c>
      <c r="B713" s="109" t="s">
        <v>107</v>
      </c>
      <c r="C713" s="109" t="s">
        <v>75</v>
      </c>
      <c r="D713" s="109" t="s">
        <v>70</v>
      </c>
      <c r="E713" s="109">
        <v>-281.26</v>
      </c>
      <c r="F713" s="109">
        <v>-77.692899999999995</v>
      </c>
      <c r="G713" s="109">
        <v>0.30030000000000001</v>
      </c>
      <c r="H713" s="109">
        <v>-0.57589999999999997</v>
      </c>
      <c r="I713" s="109">
        <v>0.24429999999999999</v>
      </c>
      <c r="J713" s="109">
        <v>265.30810000000002</v>
      </c>
      <c r="K713" s="1">
        <f t="shared" si="12"/>
        <v>711</v>
      </c>
    </row>
    <row r="714" spans="1:11" hidden="1" x14ac:dyDescent="0.25">
      <c r="A714" s="109">
        <v>-1</v>
      </c>
      <c r="B714" s="109" t="s">
        <v>107</v>
      </c>
      <c r="C714" s="109" t="s">
        <v>76</v>
      </c>
      <c r="D714" s="109" t="s">
        <v>69</v>
      </c>
      <c r="E714" s="109">
        <v>-303.72399999999999</v>
      </c>
      <c r="F714" s="109">
        <v>-86.526399999999995</v>
      </c>
      <c r="G714" s="109">
        <v>0.31929999999999997</v>
      </c>
      <c r="H714" s="109">
        <v>-0.65039999999999998</v>
      </c>
      <c r="I714" s="109">
        <v>-0.54349999999999998</v>
      </c>
      <c r="J714" s="109">
        <v>508.43669999999997</v>
      </c>
      <c r="K714" s="1">
        <f t="shared" si="12"/>
        <v>712</v>
      </c>
    </row>
    <row r="715" spans="1:11" hidden="1" x14ac:dyDescent="0.25">
      <c r="A715" s="109">
        <v>-1</v>
      </c>
      <c r="B715" s="109" t="s">
        <v>107</v>
      </c>
      <c r="C715" s="109" t="s">
        <v>76</v>
      </c>
      <c r="D715" s="109" t="s">
        <v>70</v>
      </c>
      <c r="E715" s="109">
        <v>-315.0677</v>
      </c>
      <c r="F715" s="109">
        <v>-86.526399999999995</v>
      </c>
      <c r="G715" s="109">
        <v>0.31929999999999997</v>
      </c>
      <c r="H715" s="109">
        <v>-0.65039999999999998</v>
      </c>
      <c r="I715" s="109">
        <v>0.25469999999999998</v>
      </c>
      <c r="J715" s="109">
        <v>292.12079999999997</v>
      </c>
      <c r="K715" s="1">
        <f t="shared" si="12"/>
        <v>713</v>
      </c>
    </row>
    <row r="716" spans="1:11" hidden="1" x14ac:dyDescent="0.25">
      <c r="A716" s="109">
        <v>-1</v>
      </c>
      <c r="B716" s="109" t="s">
        <v>107</v>
      </c>
      <c r="C716" s="109" t="s">
        <v>77</v>
      </c>
      <c r="D716" s="109" t="s">
        <v>69</v>
      </c>
      <c r="E716" s="109">
        <v>-91.295299999999997</v>
      </c>
      <c r="F716" s="109">
        <v>37.091500000000003</v>
      </c>
      <c r="G716" s="109">
        <v>0.30669999999999997</v>
      </c>
      <c r="H716" s="109">
        <v>2.5000000000000001E-2</v>
      </c>
      <c r="I716" s="109">
        <v>-0.19400000000000001</v>
      </c>
      <c r="J716" s="109">
        <v>432.68610000000001</v>
      </c>
      <c r="K716" s="1">
        <f t="shared" si="12"/>
        <v>714</v>
      </c>
    </row>
    <row r="717" spans="1:11" hidden="1" x14ac:dyDescent="0.25">
      <c r="A717" s="109">
        <v>-1</v>
      </c>
      <c r="B717" s="109" t="s">
        <v>107</v>
      </c>
      <c r="C717" s="109" t="s">
        <v>77</v>
      </c>
      <c r="D717" s="109" t="s">
        <v>70</v>
      </c>
      <c r="E717" s="109">
        <v>-99.803200000000004</v>
      </c>
      <c r="F717" s="109">
        <v>37.091500000000003</v>
      </c>
      <c r="G717" s="109">
        <v>0.30669999999999997</v>
      </c>
      <c r="H717" s="109">
        <v>2.5000000000000001E-2</v>
      </c>
      <c r="I717" s="109">
        <v>0.31869999999999998</v>
      </c>
      <c r="J717" s="109">
        <v>263.13560000000001</v>
      </c>
      <c r="K717" s="1">
        <f t="shared" si="12"/>
        <v>715</v>
      </c>
    </row>
    <row r="718" spans="1:11" hidden="1" x14ac:dyDescent="0.25">
      <c r="A718" s="109">
        <v>-1</v>
      </c>
      <c r="B718" s="109" t="s">
        <v>107</v>
      </c>
      <c r="C718" s="109" t="s">
        <v>78</v>
      </c>
      <c r="D718" s="109" t="s">
        <v>69</v>
      </c>
      <c r="E718" s="109">
        <v>-253.309</v>
      </c>
      <c r="F718" s="109">
        <v>-136.98240000000001</v>
      </c>
      <c r="G718" s="109">
        <v>7.9399999999999998E-2</v>
      </c>
      <c r="H718" s="109">
        <v>-0.76539999999999997</v>
      </c>
      <c r="I718" s="109">
        <v>-0.45729999999999998</v>
      </c>
      <c r="J718" s="109">
        <v>158.1515</v>
      </c>
      <c r="K718" s="1">
        <f t="shared" si="12"/>
        <v>716</v>
      </c>
    </row>
    <row r="719" spans="1:11" hidden="1" x14ac:dyDescent="0.25">
      <c r="A719" s="109">
        <v>-1</v>
      </c>
      <c r="B719" s="109" t="s">
        <v>107</v>
      </c>
      <c r="C719" s="109" t="s">
        <v>78</v>
      </c>
      <c r="D719" s="109" t="s">
        <v>70</v>
      </c>
      <c r="E719" s="109">
        <v>-261.8168</v>
      </c>
      <c r="F719" s="109">
        <v>-136.98240000000001</v>
      </c>
      <c r="G719" s="109">
        <v>7.9399999999999998E-2</v>
      </c>
      <c r="H719" s="109">
        <v>-0.76539999999999997</v>
      </c>
      <c r="I719" s="109">
        <v>-4.5999999999999999E-3</v>
      </c>
      <c r="J719" s="109">
        <v>77.974900000000005</v>
      </c>
      <c r="K719" s="1">
        <f t="shared" si="12"/>
        <v>717</v>
      </c>
    </row>
    <row r="720" spans="1:11" hidden="1" x14ac:dyDescent="0.25">
      <c r="A720" s="109">
        <v>-1</v>
      </c>
      <c r="B720" s="109" t="s">
        <v>107</v>
      </c>
      <c r="C720" s="109" t="s">
        <v>79</v>
      </c>
      <c r="D720" s="109" t="s">
        <v>69</v>
      </c>
      <c r="E720" s="109">
        <v>-91.295299999999997</v>
      </c>
      <c r="F720" s="109">
        <v>37.091500000000003</v>
      </c>
      <c r="G720" s="109">
        <v>0.30669999999999997</v>
      </c>
      <c r="H720" s="109">
        <v>2.5000000000000001E-2</v>
      </c>
      <c r="I720" s="109">
        <v>-0.19400000000000001</v>
      </c>
      <c r="J720" s="109">
        <v>432.68610000000001</v>
      </c>
      <c r="K720" s="1">
        <f t="shared" si="12"/>
        <v>718</v>
      </c>
    </row>
    <row r="721" spans="1:11" hidden="1" x14ac:dyDescent="0.25">
      <c r="A721" s="109">
        <v>-1</v>
      </c>
      <c r="B721" s="109" t="s">
        <v>107</v>
      </c>
      <c r="C721" s="109" t="s">
        <v>79</v>
      </c>
      <c r="D721" s="109" t="s">
        <v>70</v>
      </c>
      <c r="E721" s="109">
        <v>-99.803200000000004</v>
      </c>
      <c r="F721" s="109">
        <v>37.091500000000003</v>
      </c>
      <c r="G721" s="109">
        <v>0.30669999999999997</v>
      </c>
      <c r="H721" s="109">
        <v>2.5000000000000001E-2</v>
      </c>
      <c r="I721" s="109">
        <v>0.31869999999999998</v>
      </c>
      <c r="J721" s="109">
        <v>263.13560000000001</v>
      </c>
      <c r="K721" s="1">
        <f t="shared" si="12"/>
        <v>719</v>
      </c>
    </row>
    <row r="722" spans="1:11" hidden="1" x14ac:dyDescent="0.25">
      <c r="A722" s="109">
        <v>-1</v>
      </c>
      <c r="B722" s="109" t="s">
        <v>107</v>
      </c>
      <c r="C722" s="109" t="s">
        <v>80</v>
      </c>
      <c r="D722" s="109" t="s">
        <v>69</v>
      </c>
      <c r="E722" s="109">
        <v>-253.309</v>
      </c>
      <c r="F722" s="109">
        <v>-136.98240000000001</v>
      </c>
      <c r="G722" s="109">
        <v>7.9399999999999998E-2</v>
      </c>
      <c r="H722" s="109">
        <v>-0.76539999999999997</v>
      </c>
      <c r="I722" s="109">
        <v>-0.45729999999999998</v>
      </c>
      <c r="J722" s="109">
        <v>158.1515</v>
      </c>
      <c r="K722" s="1">
        <f t="shared" si="12"/>
        <v>720</v>
      </c>
    </row>
    <row r="723" spans="1:11" hidden="1" x14ac:dyDescent="0.25">
      <c r="A723" s="109">
        <v>-1</v>
      </c>
      <c r="B723" s="109" t="s">
        <v>107</v>
      </c>
      <c r="C723" s="109" t="s">
        <v>80</v>
      </c>
      <c r="D723" s="109" t="s">
        <v>70</v>
      </c>
      <c r="E723" s="109">
        <v>-261.8168</v>
      </c>
      <c r="F723" s="109">
        <v>-136.98240000000001</v>
      </c>
      <c r="G723" s="109">
        <v>7.9399999999999998E-2</v>
      </c>
      <c r="H723" s="109">
        <v>-0.76539999999999997</v>
      </c>
      <c r="I723" s="109">
        <v>-4.5999999999999999E-3</v>
      </c>
      <c r="J723" s="109">
        <v>77.974900000000005</v>
      </c>
      <c r="K723" s="1">
        <f t="shared" si="12"/>
        <v>721</v>
      </c>
    </row>
    <row r="724" spans="1:11" hidden="1" x14ac:dyDescent="0.25">
      <c r="A724" s="109">
        <v>-1</v>
      </c>
      <c r="B724" s="109" t="s">
        <v>107</v>
      </c>
      <c r="C724" s="109" t="s">
        <v>81</v>
      </c>
      <c r="D724" s="109" t="s">
        <v>69</v>
      </c>
      <c r="E724" s="109">
        <v>-80.681299999999993</v>
      </c>
      <c r="F724" s="109">
        <v>-14.3565</v>
      </c>
      <c r="G724" s="109">
        <v>0.86770000000000003</v>
      </c>
      <c r="H724" s="109">
        <v>0.13669999999999999</v>
      </c>
      <c r="I724" s="109">
        <v>0.23300000000000001</v>
      </c>
      <c r="J724" s="109">
        <v>475.28269999999998</v>
      </c>
      <c r="K724" s="1">
        <f t="shared" si="12"/>
        <v>722</v>
      </c>
    </row>
    <row r="725" spans="1:11" hidden="1" x14ac:dyDescent="0.25">
      <c r="A725" s="109">
        <v>-1</v>
      </c>
      <c r="B725" s="109" t="s">
        <v>107</v>
      </c>
      <c r="C725" s="109" t="s">
        <v>81</v>
      </c>
      <c r="D725" s="109" t="s">
        <v>70</v>
      </c>
      <c r="E725" s="109">
        <v>-89.189099999999996</v>
      </c>
      <c r="F725" s="109">
        <v>-14.3565</v>
      </c>
      <c r="G725" s="109">
        <v>0.86770000000000003</v>
      </c>
      <c r="H725" s="109">
        <v>0.13669999999999999</v>
      </c>
      <c r="I725" s="109">
        <v>1.2955000000000001</v>
      </c>
      <c r="J725" s="109">
        <v>264.99110000000002</v>
      </c>
      <c r="K725" s="1">
        <f t="shared" si="12"/>
        <v>723</v>
      </c>
    </row>
    <row r="726" spans="1:11" hidden="1" x14ac:dyDescent="0.25">
      <c r="A726" s="109">
        <v>-1</v>
      </c>
      <c r="B726" s="109" t="s">
        <v>107</v>
      </c>
      <c r="C726" s="109" t="s">
        <v>82</v>
      </c>
      <c r="D726" s="109" t="s">
        <v>69</v>
      </c>
      <c r="E726" s="109">
        <v>-263.92309999999998</v>
      </c>
      <c r="F726" s="109">
        <v>-85.534400000000005</v>
      </c>
      <c r="G726" s="109">
        <v>-0.48149999999999998</v>
      </c>
      <c r="H726" s="109">
        <v>-0.87709999999999999</v>
      </c>
      <c r="I726" s="109">
        <v>-0.88419999999999999</v>
      </c>
      <c r="J726" s="109">
        <v>115.5549</v>
      </c>
      <c r="K726" s="1">
        <f t="shared" si="12"/>
        <v>724</v>
      </c>
    </row>
    <row r="727" spans="1:11" hidden="1" x14ac:dyDescent="0.25">
      <c r="A727" s="109">
        <v>-1</v>
      </c>
      <c r="B727" s="109" t="s">
        <v>107</v>
      </c>
      <c r="C727" s="109" t="s">
        <v>82</v>
      </c>
      <c r="D727" s="109" t="s">
        <v>70</v>
      </c>
      <c r="E727" s="109">
        <v>-272.43090000000001</v>
      </c>
      <c r="F727" s="109">
        <v>-85.534400000000005</v>
      </c>
      <c r="G727" s="109">
        <v>-0.48149999999999998</v>
      </c>
      <c r="H727" s="109">
        <v>-0.87709999999999999</v>
      </c>
      <c r="I727" s="109">
        <v>-0.98140000000000005</v>
      </c>
      <c r="J727" s="109">
        <v>76.119399999999999</v>
      </c>
      <c r="K727" s="1">
        <f t="shared" si="12"/>
        <v>725</v>
      </c>
    </row>
    <row r="728" spans="1:11" hidden="1" x14ac:dyDescent="0.25">
      <c r="A728" s="109">
        <v>-1</v>
      </c>
      <c r="B728" s="109" t="s">
        <v>107</v>
      </c>
      <c r="C728" s="109" t="s">
        <v>83</v>
      </c>
      <c r="D728" s="109" t="s">
        <v>69</v>
      </c>
      <c r="E728" s="109">
        <v>-80.681299999999993</v>
      </c>
      <c r="F728" s="109">
        <v>-14.3565</v>
      </c>
      <c r="G728" s="109">
        <v>0.86770000000000003</v>
      </c>
      <c r="H728" s="109">
        <v>0.13669999999999999</v>
      </c>
      <c r="I728" s="109">
        <v>0.23300000000000001</v>
      </c>
      <c r="J728" s="109">
        <v>475.28269999999998</v>
      </c>
      <c r="K728" s="1">
        <f t="shared" si="12"/>
        <v>726</v>
      </c>
    </row>
    <row r="729" spans="1:11" hidden="1" x14ac:dyDescent="0.25">
      <c r="A729" s="109">
        <v>-1</v>
      </c>
      <c r="B729" s="109" t="s">
        <v>107</v>
      </c>
      <c r="C729" s="109" t="s">
        <v>83</v>
      </c>
      <c r="D729" s="109" t="s">
        <v>70</v>
      </c>
      <c r="E729" s="109">
        <v>-89.189099999999996</v>
      </c>
      <c r="F729" s="109">
        <v>-14.3565</v>
      </c>
      <c r="G729" s="109">
        <v>0.86770000000000003</v>
      </c>
      <c r="H729" s="109">
        <v>0.13669999999999999</v>
      </c>
      <c r="I729" s="109">
        <v>1.2955000000000001</v>
      </c>
      <c r="J729" s="109">
        <v>264.99110000000002</v>
      </c>
      <c r="K729" s="1">
        <f t="shared" si="12"/>
        <v>727</v>
      </c>
    </row>
    <row r="730" spans="1:11" hidden="1" x14ac:dyDescent="0.25">
      <c r="A730" s="109">
        <v>-1</v>
      </c>
      <c r="B730" s="109" t="s">
        <v>107</v>
      </c>
      <c r="C730" s="109" t="s">
        <v>84</v>
      </c>
      <c r="D730" s="109" t="s">
        <v>69</v>
      </c>
      <c r="E730" s="109">
        <v>-263.92309999999998</v>
      </c>
      <c r="F730" s="109">
        <v>-85.534400000000005</v>
      </c>
      <c r="G730" s="109">
        <v>-0.48149999999999998</v>
      </c>
      <c r="H730" s="109">
        <v>-0.87709999999999999</v>
      </c>
      <c r="I730" s="109">
        <v>-0.88419999999999999</v>
      </c>
      <c r="J730" s="109">
        <v>115.5549</v>
      </c>
      <c r="K730" s="1">
        <f t="shared" si="12"/>
        <v>728</v>
      </c>
    </row>
    <row r="731" spans="1:11" hidden="1" x14ac:dyDescent="0.25">
      <c r="A731" s="109">
        <v>-1</v>
      </c>
      <c r="B731" s="109" t="s">
        <v>107</v>
      </c>
      <c r="C731" s="109" t="s">
        <v>84</v>
      </c>
      <c r="D731" s="109" t="s">
        <v>70</v>
      </c>
      <c r="E731" s="109">
        <v>-272.43090000000001</v>
      </c>
      <c r="F731" s="109">
        <v>-85.534400000000005</v>
      </c>
      <c r="G731" s="109">
        <v>-0.48149999999999998</v>
      </c>
      <c r="H731" s="109">
        <v>-0.87709999999999999</v>
      </c>
      <c r="I731" s="109">
        <v>-0.98140000000000005</v>
      </c>
      <c r="J731" s="109">
        <v>76.119399999999999</v>
      </c>
      <c r="K731" s="1">
        <f t="shared" si="12"/>
        <v>729</v>
      </c>
    </row>
    <row r="732" spans="1:11" hidden="1" x14ac:dyDescent="0.25">
      <c r="A732" s="109">
        <v>-1</v>
      </c>
      <c r="B732" s="109" t="s">
        <v>107</v>
      </c>
      <c r="C732" s="109" t="s">
        <v>85</v>
      </c>
      <c r="D732" s="109" t="s">
        <v>69</v>
      </c>
      <c r="E732" s="109">
        <v>-194.9717</v>
      </c>
      <c r="F732" s="109">
        <v>7.9851999999999999</v>
      </c>
      <c r="G732" s="109">
        <v>0.4098</v>
      </c>
      <c r="H732" s="109">
        <v>-0.19639999999999999</v>
      </c>
      <c r="I732" s="109">
        <v>-0.37090000000000001</v>
      </c>
      <c r="J732" s="109">
        <v>602.74959999999999</v>
      </c>
      <c r="K732" s="1">
        <f t="shared" si="12"/>
        <v>730</v>
      </c>
    </row>
    <row r="733" spans="1:11" hidden="1" x14ac:dyDescent="0.25">
      <c r="A733" s="109">
        <v>-1</v>
      </c>
      <c r="B733" s="109" t="s">
        <v>107</v>
      </c>
      <c r="C733" s="109" t="s">
        <v>85</v>
      </c>
      <c r="D733" s="109" t="s">
        <v>70</v>
      </c>
      <c r="E733" s="109">
        <v>-206.31549999999999</v>
      </c>
      <c r="F733" s="109">
        <v>7.9851999999999999</v>
      </c>
      <c r="G733" s="109">
        <v>0.4098</v>
      </c>
      <c r="H733" s="109">
        <v>-0.19639999999999999</v>
      </c>
      <c r="I733" s="109">
        <v>0.39939999999999998</v>
      </c>
      <c r="J733" s="109">
        <v>360.43349999999998</v>
      </c>
      <c r="K733" s="1">
        <f t="shared" si="12"/>
        <v>731</v>
      </c>
    </row>
    <row r="734" spans="1:11" hidden="1" x14ac:dyDescent="0.25">
      <c r="A734" s="109">
        <v>-1</v>
      </c>
      <c r="B734" s="109" t="s">
        <v>107</v>
      </c>
      <c r="C734" s="109" t="s">
        <v>86</v>
      </c>
      <c r="D734" s="109" t="s">
        <v>69</v>
      </c>
      <c r="E734" s="109">
        <v>-356.98540000000003</v>
      </c>
      <c r="F734" s="109">
        <v>-166.08860000000001</v>
      </c>
      <c r="G734" s="109">
        <v>0.18240000000000001</v>
      </c>
      <c r="H734" s="109">
        <v>-0.98680000000000001</v>
      </c>
      <c r="I734" s="109">
        <v>-0.63419999999999999</v>
      </c>
      <c r="J734" s="109">
        <v>328.21510000000001</v>
      </c>
      <c r="K734" s="1">
        <f t="shared" si="12"/>
        <v>732</v>
      </c>
    </row>
    <row r="735" spans="1:11" hidden="1" x14ac:dyDescent="0.25">
      <c r="A735" s="109">
        <v>-1</v>
      </c>
      <c r="B735" s="109" t="s">
        <v>107</v>
      </c>
      <c r="C735" s="109" t="s">
        <v>86</v>
      </c>
      <c r="D735" s="109" t="s">
        <v>70</v>
      </c>
      <c r="E735" s="109">
        <v>-368.32920000000001</v>
      </c>
      <c r="F735" s="109">
        <v>-166.08860000000001</v>
      </c>
      <c r="G735" s="109">
        <v>0.18240000000000001</v>
      </c>
      <c r="H735" s="109">
        <v>-0.98680000000000001</v>
      </c>
      <c r="I735" s="109">
        <v>7.6100000000000001E-2</v>
      </c>
      <c r="J735" s="109">
        <v>175.27269999999999</v>
      </c>
      <c r="K735" s="1">
        <f t="shared" si="12"/>
        <v>733</v>
      </c>
    </row>
    <row r="736" spans="1:11" hidden="1" x14ac:dyDescent="0.25">
      <c r="A736" s="109">
        <v>-1</v>
      </c>
      <c r="B736" s="109" t="s">
        <v>107</v>
      </c>
      <c r="C736" s="109" t="s">
        <v>87</v>
      </c>
      <c r="D736" s="109" t="s">
        <v>69</v>
      </c>
      <c r="E736" s="109">
        <v>-194.9717</v>
      </c>
      <c r="F736" s="109">
        <v>7.9851999999999999</v>
      </c>
      <c r="G736" s="109">
        <v>0.4098</v>
      </c>
      <c r="H736" s="109">
        <v>-0.19639999999999999</v>
      </c>
      <c r="I736" s="109">
        <v>-0.37090000000000001</v>
      </c>
      <c r="J736" s="109">
        <v>602.74959999999999</v>
      </c>
      <c r="K736" s="1">
        <f t="shared" si="12"/>
        <v>734</v>
      </c>
    </row>
    <row r="737" spans="1:11" hidden="1" x14ac:dyDescent="0.25">
      <c r="A737" s="109">
        <v>-1</v>
      </c>
      <c r="B737" s="109" t="s">
        <v>107</v>
      </c>
      <c r="C737" s="109" t="s">
        <v>87</v>
      </c>
      <c r="D737" s="109" t="s">
        <v>70</v>
      </c>
      <c r="E737" s="109">
        <v>-206.31549999999999</v>
      </c>
      <c r="F737" s="109">
        <v>7.9851999999999999</v>
      </c>
      <c r="G737" s="109">
        <v>0.4098</v>
      </c>
      <c r="H737" s="109">
        <v>-0.19639999999999999</v>
      </c>
      <c r="I737" s="109">
        <v>0.39939999999999998</v>
      </c>
      <c r="J737" s="109">
        <v>360.43349999999998</v>
      </c>
      <c r="K737" s="1">
        <f t="shared" si="12"/>
        <v>735</v>
      </c>
    </row>
    <row r="738" spans="1:11" hidden="1" x14ac:dyDescent="0.25">
      <c r="A738" s="109">
        <v>-1</v>
      </c>
      <c r="B738" s="109" t="s">
        <v>107</v>
      </c>
      <c r="C738" s="109" t="s">
        <v>88</v>
      </c>
      <c r="D738" s="109" t="s">
        <v>69</v>
      </c>
      <c r="E738" s="109">
        <v>-356.98540000000003</v>
      </c>
      <c r="F738" s="109">
        <v>-166.08860000000001</v>
      </c>
      <c r="G738" s="109">
        <v>0.18240000000000001</v>
      </c>
      <c r="H738" s="109">
        <v>-0.98680000000000001</v>
      </c>
      <c r="I738" s="109">
        <v>-0.63419999999999999</v>
      </c>
      <c r="J738" s="109">
        <v>328.21510000000001</v>
      </c>
      <c r="K738" s="1">
        <f t="shared" si="12"/>
        <v>736</v>
      </c>
    </row>
    <row r="739" spans="1:11" hidden="1" x14ac:dyDescent="0.25">
      <c r="A739" s="109">
        <v>-1</v>
      </c>
      <c r="B739" s="109" t="s">
        <v>107</v>
      </c>
      <c r="C739" s="109" t="s">
        <v>88</v>
      </c>
      <c r="D739" s="109" t="s">
        <v>70</v>
      </c>
      <c r="E739" s="109">
        <v>-368.32920000000001</v>
      </c>
      <c r="F739" s="109">
        <v>-166.08860000000001</v>
      </c>
      <c r="G739" s="109">
        <v>0.18240000000000001</v>
      </c>
      <c r="H739" s="109">
        <v>-0.98680000000000001</v>
      </c>
      <c r="I739" s="109">
        <v>7.6100000000000001E-2</v>
      </c>
      <c r="J739" s="109">
        <v>175.27269999999999</v>
      </c>
      <c r="K739" s="1">
        <f t="shared" si="12"/>
        <v>737</v>
      </c>
    </row>
    <row r="740" spans="1:11" hidden="1" x14ac:dyDescent="0.25">
      <c r="A740" s="109">
        <v>-1</v>
      </c>
      <c r="B740" s="109" t="s">
        <v>107</v>
      </c>
      <c r="C740" s="109" t="s">
        <v>89</v>
      </c>
      <c r="D740" s="109" t="s">
        <v>69</v>
      </c>
      <c r="E740" s="109">
        <v>-184.35769999999999</v>
      </c>
      <c r="F740" s="109">
        <v>-43.462800000000001</v>
      </c>
      <c r="G740" s="109">
        <v>0.97070000000000001</v>
      </c>
      <c r="H740" s="109">
        <v>-8.4699999999999998E-2</v>
      </c>
      <c r="I740" s="109">
        <v>5.6099999999999997E-2</v>
      </c>
      <c r="J740" s="109">
        <v>645.34619999999995</v>
      </c>
      <c r="K740" s="1">
        <f t="shared" si="12"/>
        <v>738</v>
      </c>
    </row>
    <row r="741" spans="1:11" hidden="1" x14ac:dyDescent="0.25">
      <c r="A741" s="109">
        <v>-1</v>
      </c>
      <c r="B741" s="109" t="s">
        <v>107</v>
      </c>
      <c r="C741" s="109" t="s">
        <v>89</v>
      </c>
      <c r="D741" s="109" t="s">
        <v>70</v>
      </c>
      <c r="E741" s="109">
        <v>-195.70140000000001</v>
      </c>
      <c r="F741" s="109">
        <v>-43.462800000000001</v>
      </c>
      <c r="G741" s="109">
        <v>0.97070000000000001</v>
      </c>
      <c r="H741" s="109">
        <v>-8.4699999999999998E-2</v>
      </c>
      <c r="I741" s="109">
        <v>1.3762000000000001</v>
      </c>
      <c r="J741" s="109">
        <v>362.28890000000001</v>
      </c>
      <c r="K741" s="1">
        <f t="shared" si="12"/>
        <v>739</v>
      </c>
    </row>
    <row r="742" spans="1:11" hidden="1" x14ac:dyDescent="0.25">
      <c r="A742" s="109">
        <v>-1</v>
      </c>
      <c r="B742" s="109" t="s">
        <v>107</v>
      </c>
      <c r="C742" s="109" t="s">
        <v>90</v>
      </c>
      <c r="D742" s="109" t="s">
        <v>69</v>
      </c>
      <c r="E742" s="109">
        <v>-367.59949999999998</v>
      </c>
      <c r="F742" s="109">
        <v>-114.6407</v>
      </c>
      <c r="G742" s="109">
        <v>-0.3785</v>
      </c>
      <c r="H742" s="109">
        <v>-1.0985</v>
      </c>
      <c r="I742" s="109">
        <v>-1.0610999999999999</v>
      </c>
      <c r="J742" s="109">
        <v>285.61849999999998</v>
      </c>
      <c r="K742" s="1">
        <f t="shared" si="12"/>
        <v>740</v>
      </c>
    </row>
    <row r="743" spans="1:11" hidden="1" x14ac:dyDescent="0.25">
      <c r="A743" s="109">
        <v>-1</v>
      </c>
      <c r="B743" s="109" t="s">
        <v>107</v>
      </c>
      <c r="C743" s="109" t="s">
        <v>90</v>
      </c>
      <c r="D743" s="109" t="s">
        <v>70</v>
      </c>
      <c r="E743" s="109">
        <v>-378.94319999999999</v>
      </c>
      <c r="F743" s="109">
        <v>-114.6407</v>
      </c>
      <c r="G743" s="109">
        <v>-0.3785</v>
      </c>
      <c r="H743" s="109">
        <v>-1.0985</v>
      </c>
      <c r="I743" s="109">
        <v>-0.90069999999999995</v>
      </c>
      <c r="J743" s="109">
        <v>173.41720000000001</v>
      </c>
      <c r="K743" s="1">
        <f t="shared" si="12"/>
        <v>741</v>
      </c>
    </row>
    <row r="744" spans="1:11" hidden="1" x14ac:dyDescent="0.25">
      <c r="A744" s="109">
        <v>-1</v>
      </c>
      <c r="B744" s="109" t="s">
        <v>107</v>
      </c>
      <c r="C744" s="109" t="s">
        <v>91</v>
      </c>
      <c r="D744" s="109" t="s">
        <v>69</v>
      </c>
      <c r="E744" s="109">
        <v>-184.35769999999999</v>
      </c>
      <c r="F744" s="109">
        <v>-43.462800000000001</v>
      </c>
      <c r="G744" s="109">
        <v>0.97070000000000001</v>
      </c>
      <c r="H744" s="109">
        <v>-8.4699999999999998E-2</v>
      </c>
      <c r="I744" s="109">
        <v>5.6099999999999997E-2</v>
      </c>
      <c r="J744" s="109">
        <v>645.34619999999995</v>
      </c>
      <c r="K744" s="1">
        <f t="shared" si="12"/>
        <v>742</v>
      </c>
    </row>
    <row r="745" spans="1:11" hidden="1" x14ac:dyDescent="0.25">
      <c r="A745" s="109">
        <v>-1</v>
      </c>
      <c r="B745" s="109" t="s">
        <v>107</v>
      </c>
      <c r="C745" s="109" t="s">
        <v>91</v>
      </c>
      <c r="D745" s="109" t="s">
        <v>70</v>
      </c>
      <c r="E745" s="109">
        <v>-195.70140000000001</v>
      </c>
      <c r="F745" s="109">
        <v>-43.462800000000001</v>
      </c>
      <c r="G745" s="109">
        <v>0.97070000000000001</v>
      </c>
      <c r="H745" s="109">
        <v>-8.4699999999999998E-2</v>
      </c>
      <c r="I745" s="109">
        <v>1.3762000000000001</v>
      </c>
      <c r="J745" s="109">
        <v>362.28890000000001</v>
      </c>
      <c r="K745" s="1">
        <f t="shared" si="12"/>
        <v>743</v>
      </c>
    </row>
    <row r="746" spans="1:11" hidden="1" x14ac:dyDescent="0.25">
      <c r="A746" s="109">
        <v>-1</v>
      </c>
      <c r="B746" s="109" t="s">
        <v>107</v>
      </c>
      <c r="C746" s="109" t="s">
        <v>92</v>
      </c>
      <c r="D746" s="109" t="s">
        <v>69</v>
      </c>
      <c r="E746" s="109">
        <v>-367.59949999999998</v>
      </c>
      <c r="F746" s="109">
        <v>-114.6407</v>
      </c>
      <c r="G746" s="109">
        <v>-0.3785</v>
      </c>
      <c r="H746" s="109">
        <v>-1.0985</v>
      </c>
      <c r="I746" s="109">
        <v>-1.0610999999999999</v>
      </c>
      <c r="J746" s="109">
        <v>285.61849999999998</v>
      </c>
      <c r="K746" s="1">
        <f t="shared" si="12"/>
        <v>744</v>
      </c>
    </row>
    <row r="747" spans="1:11" hidden="1" x14ac:dyDescent="0.25">
      <c r="A747" s="109">
        <v>-1</v>
      </c>
      <c r="B747" s="109" t="s">
        <v>107</v>
      </c>
      <c r="C747" s="109" t="s">
        <v>92</v>
      </c>
      <c r="D747" s="109" t="s">
        <v>70</v>
      </c>
      <c r="E747" s="109">
        <v>-378.94319999999999</v>
      </c>
      <c r="F747" s="109">
        <v>-114.6407</v>
      </c>
      <c r="G747" s="109">
        <v>-0.3785</v>
      </c>
      <c r="H747" s="109">
        <v>-1.0985</v>
      </c>
      <c r="I747" s="109">
        <v>-0.90069999999999995</v>
      </c>
      <c r="J747" s="109">
        <v>173.41720000000001</v>
      </c>
      <c r="K747" s="1">
        <f t="shared" si="12"/>
        <v>745</v>
      </c>
    </row>
    <row r="748" spans="1:11" hidden="1" x14ac:dyDescent="0.25">
      <c r="A748" s="109">
        <v>-1</v>
      </c>
      <c r="B748" s="109" t="s">
        <v>107</v>
      </c>
      <c r="C748" s="109" t="s">
        <v>93</v>
      </c>
      <c r="D748" s="109" t="s">
        <v>69</v>
      </c>
      <c r="E748" s="109">
        <v>-80.681299999999993</v>
      </c>
      <c r="F748" s="109">
        <v>37.091500000000003</v>
      </c>
      <c r="G748" s="109">
        <v>0.97070000000000001</v>
      </c>
      <c r="H748" s="109">
        <v>0.13669999999999999</v>
      </c>
      <c r="I748" s="109">
        <v>0.23300000000000001</v>
      </c>
      <c r="J748" s="109">
        <v>645.34619999999995</v>
      </c>
      <c r="K748" s="1">
        <f t="shared" si="12"/>
        <v>746</v>
      </c>
    </row>
    <row r="749" spans="1:11" hidden="1" x14ac:dyDescent="0.25">
      <c r="A749" s="109">
        <v>-1</v>
      </c>
      <c r="B749" s="109" t="s">
        <v>107</v>
      </c>
      <c r="C749" s="109" t="s">
        <v>93</v>
      </c>
      <c r="D749" s="109" t="s">
        <v>70</v>
      </c>
      <c r="E749" s="109">
        <v>-89.189099999999996</v>
      </c>
      <c r="F749" s="109">
        <v>37.091500000000003</v>
      </c>
      <c r="G749" s="109">
        <v>0.97070000000000001</v>
      </c>
      <c r="H749" s="109">
        <v>0.13669999999999999</v>
      </c>
      <c r="I749" s="109">
        <v>1.3762000000000001</v>
      </c>
      <c r="J749" s="109">
        <v>362.28890000000001</v>
      </c>
      <c r="K749" s="1">
        <f t="shared" si="12"/>
        <v>747</v>
      </c>
    </row>
    <row r="750" spans="1:11" hidden="1" x14ac:dyDescent="0.25">
      <c r="A750" s="109">
        <v>-1</v>
      </c>
      <c r="B750" s="109" t="s">
        <v>107</v>
      </c>
      <c r="C750" s="109" t="s">
        <v>94</v>
      </c>
      <c r="D750" s="109" t="s">
        <v>69</v>
      </c>
      <c r="E750" s="109">
        <v>-367.59949999999998</v>
      </c>
      <c r="F750" s="109">
        <v>-166.08860000000001</v>
      </c>
      <c r="G750" s="109">
        <v>-0.48149999999999998</v>
      </c>
      <c r="H750" s="109">
        <v>-1.0985</v>
      </c>
      <c r="I750" s="109">
        <v>-1.0610999999999999</v>
      </c>
      <c r="J750" s="109">
        <v>115.5549</v>
      </c>
      <c r="K750" s="1">
        <f t="shared" si="12"/>
        <v>748</v>
      </c>
    </row>
    <row r="751" spans="1:11" hidden="1" x14ac:dyDescent="0.25">
      <c r="A751" s="109">
        <v>-1</v>
      </c>
      <c r="B751" s="109" t="s">
        <v>107</v>
      </c>
      <c r="C751" s="109" t="s">
        <v>94</v>
      </c>
      <c r="D751" s="109" t="s">
        <v>70</v>
      </c>
      <c r="E751" s="109">
        <v>-378.94319999999999</v>
      </c>
      <c r="F751" s="109">
        <v>-166.08860000000001</v>
      </c>
      <c r="G751" s="109">
        <v>-0.48149999999999998</v>
      </c>
      <c r="H751" s="109">
        <v>-1.0985</v>
      </c>
      <c r="I751" s="109">
        <v>-0.98140000000000005</v>
      </c>
      <c r="J751" s="109">
        <v>76.119399999999999</v>
      </c>
      <c r="K751" s="1">
        <f t="shared" si="12"/>
        <v>749</v>
      </c>
    </row>
    <row r="752" spans="1:11" hidden="1" x14ac:dyDescent="0.25">
      <c r="A752" s="109">
        <v>-1</v>
      </c>
      <c r="B752" s="109" t="s">
        <v>108</v>
      </c>
      <c r="C752" s="109" t="s">
        <v>68</v>
      </c>
      <c r="D752" s="109" t="s">
        <v>69</v>
      </c>
      <c r="E752" s="109">
        <v>-201.94720000000001</v>
      </c>
      <c r="F752" s="109">
        <v>11.3673</v>
      </c>
      <c r="G752" s="109">
        <v>2.8299999999999999E-2</v>
      </c>
      <c r="H752" s="109">
        <v>-0.80720000000000003</v>
      </c>
      <c r="I752" s="109">
        <v>-5.6899999999999999E-2</v>
      </c>
      <c r="J752" s="109">
        <v>-884.33529999999996</v>
      </c>
      <c r="K752" s="1">
        <f t="shared" si="12"/>
        <v>750</v>
      </c>
    </row>
    <row r="753" spans="1:11" x14ac:dyDescent="0.25">
      <c r="A753" s="109">
        <v>-1</v>
      </c>
      <c r="B753" s="109" t="s">
        <v>108</v>
      </c>
      <c r="C753" s="109" t="s">
        <v>68</v>
      </c>
      <c r="D753" s="109" t="s">
        <v>70</v>
      </c>
      <c r="E753" s="109">
        <v>-220.72839999999999</v>
      </c>
      <c r="F753" s="109">
        <v>11.3673</v>
      </c>
      <c r="G753" s="109">
        <v>2.8299999999999999E-2</v>
      </c>
      <c r="H753" s="109">
        <v>-0.80720000000000003</v>
      </c>
      <c r="I753" s="109">
        <v>1.38E-2</v>
      </c>
      <c r="J753" s="109">
        <v>-855.91690000000006</v>
      </c>
      <c r="K753" s="1">
        <f t="shared" si="12"/>
        <v>751</v>
      </c>
    </row>
    <row r="754" spans="1:11" hidden="1" x14ac:dyDescent="0.25">
      <c r="A754" s="109">
        <v>-1</v>
      </c>
      <c r="B754" s="109" t="s">
        <v>108</v>
      </c>
      <c r="C754" s="109" t="s">
        <v>71</v>
      </c>
      <c r="D754" s="109" t="s">
        <v>69</v>
      </c>
      <c r="E754" s="109">
        <v>-53.0229</v>
      </c>
      <c r="F754" s="109">
        <v>0.83109999999999995</v>
      </c>
      <c r="G754" s="109">
        <v>-5.6500000000000002E-2</v>
      </c>
      <c r="H754" s="109">
        <v>-0.28139999999999998</v>
      </c>
      <c r="I754" s="109">
        <v>9.3700000000000006E-2</v>
      </c>
      <c r="J754" s="109">
        <v>-192.94319999999999</v>
      </c>
      <c r="K754" s="1">
        <f t="shared" si="12"/>
        <v>752</v>
      </c>
    </row>
    <row r="755" spans="1:11" x14ac:dyDescent="0.25">
      <c r="A755" s="109">
        <v>-1</v>
      </c>
      <c r="B755" s="109" t="s">
        <v>108</v>
      </c>
      <c r="C755" s="109" t="s">
        <v>71</v>
      </c>
      <c r="D755" s="109" t="s">
        <v>70</v>
      </c>
      <c r="E755" s="109">
        <v>-53.0229</v>
      </c>
      <c r="F755" s="109">
        <v>0.83109999999999995</v>
      </c>
      <c r="G755" s="109">
        <v>-5.6500000000000002E-2</v>
      </c>
      <c r="H755" s="109">
        <v>-0.28139999999999998</v>
      </c>
      <c r="I755" s="109">
        <v>-4.7600000000000003E-2</v>
      </c>
      <c r="J755" s="109">
        <v>-190.8655</v>
      </c>
      <c r="K755" s="1">
        <f t="shared" si="12"/>
        <v>753</v>
      </c>
    </row>
    <row r="756" spans="1:11" hidden="1" x14ac:dyDescent="0.25">
      <c r="A756" s="109">
        <v>-1</v>
      </c>
      <c r="B756" s="109" t="s">
        <v>108</v>
      </c>
      <c r="C756" s="109" t="s">
        <v>72</v>
      </c>
      <c r="D756" s="109" t="s">
        <v>69</v>
      </c>
      <c r="E756" s="109">
        <v>42.8416</v>
      </c>
      <c r="F756" s="109">
        <v>100.29389999999999</v>
      </c>
      <c r="G756" s="109">
        <v>0.29870000000000002</v>
      </c>
      <c r="H756" s="109">
        <v>0.38740000000000002</v>
      </c>
      <c r="I756" s="109">
        <v>0.51070000000000004</v>
      </c>
      <c r="J756" s="109">
        <v>150.46129999999999</v>
      </c>
      <c r="K756" s="1">
        <f t="shared" si="12"/>
        <v>754</v>
      </c>
    </row>
    <row r="757" spans="1:11" x14ac:dyDescent="0.25">
      <c r="A757" s="109">
        <v>-1</v>
      </c>
      <c r="B757" s="109" t="s">
        <v>108</v>
      </c>
      <c r="C757" s="109" t="s">
        <v>72</v>
      </c>
      <c r="D757" s="109" t="s">
        <v>70</v>
      </c>
      <c r="E757" s="109">
        <v>42.8416</v>
      </c>
      <c r="F757" s="109">
        <v>100.29389999999999</v>
      </c>
      <c r="G757" s="109">
        <v>0.29870000000000002</v>
      </c>
      <c r="H757" s="109">
        <v>0.38740000000000002</v>
      </c>
      <c r="I757" s="109">
        <v>0.26860000000000001</v>
      </c>
      <c r="J757" s="109">
        <v>383.1728</v>
      </c>
      <c r="K757" s="1">
        <f t="shared" si="12"/>
        <v>755</v>
      </c>
    </row>
    <row r="758" spans="1:11" hidden="1" x14ac:dyDescent="0.25">
      <c r="A758" s="109">
        <v>-1</v>
      </c>
      <c r="B758" s="109" t="s">
        <v>108</v>
      </c>
      <c r="C758" s="109" t="s">
        <v>73</v>
      </c>
      <c r="D758" s="109" t="s">
        <v>69</v>
      </c>
      <c r="E758" s="109">
        <v>114.0005</v>
      </c>
      <c r="F758" s="109">
        <v>13.5063</v>
      </c>
      <c r="G758" s="109">
        <v>1.0454000000000001</v>
      </c>
      <c r="H758" s="109">
        <v>0.90769999999999995</v>
      </c>
      <c r="I758" s="109">
        <v>1.0851</v>
      </c>
      <c r="J758" s="109">
        <v>524.50419999999997</v>
      </c>
      <c r="K758" s="1">
        <f t="shared" si="12"/>
        <v>756</v>
      </c>
    </row>
    <row r="759" spans="1:11" x14ac:dyDescent="0.25">
      <c r="A759" s="109">
        <v>-1</v>
      </c>
      <c r="B759" s="109" t="s">
        <v>108</v>
      </c>
      <c r="C759" s="109" t="s">
        <v>73</v>
      </c>
      <c r="D759" s="109" t="s">
        <v>70</v>
      </c>
      <c r="E759" s="109">
        <v>114.0005</v>
      </c>
      <c r="F759" s="109">
        <v>13.5063</v>
      </c>
      <c r="G759" s="109">
        <v>1.0454000000000001</v>
      </c>
      <c r="H759" s="109">
        <v>0.90769999999999995</v>
      </c>
      <c r="I759" s="109">
        <v>1.5344</v>
      </c>
      <c r="J759" s="109">
        <v>515.08190000000002</v>
      </c>
      <c r="K759" s="1">
        <f t="shared" si="12"/>
        <v>757</v>
      </c>
    </row>
    <row r="760" spans="1:11" hidden="1" x14ac:dyDescent="0.25">
      <c r="A760" s="109">
        <v>-1</v>
      </c>
      <c r="B760" s="109" t="s">
        <v>108</v>
      </c>
      <c r="C760" s="109" t="s">
        <v>74</v>
      </c>
      <c r="D760" s="109" t="s">
        <v>69</v>
      </c>
      <c r="E760" s="109">
        <v>-254.97</v>
      </c>
      <c r="F760" s="109">
        <v>12.198399999999999</v>
      </c>
      <c r="G760" s="109">
        <v>-2.8199999999999999E-2</v>
      </c>
      <c r="H760" s="109">
        <v>-1.0886</v>
      </c>
      <c r="I760" s="109">
        <v>3.6799999999999999E-2</v>
      </c>
      <c r="J760" s="109">
        <v>-1077.2784999999999</v>
      </c>
      <c r="K760" s="1">
        <f t="shared" si="12"/>
        <v>758</v>
      </c>
    </row>
    <row r="761" spans="1:11" hidden="1" x14ac:dyDescent="0.25">
      <c r="A761" s="109">
        <v>-1</v>
      </c>
      <c r="B761" s="109" t="s">
        <v>108</v>
      </c>
      <c r="C761" s="109" t="s">
        <v>74</v>
      </c>
      <c r="D761" s="109" t="s">
        <v>70</v>
      </c>
      <c r="E761" s="109">
        <v>-273.75130000000001</v>
      </c>
      <c r="F761" s="109">
        <v>12.198399999999999</v>
      </c>
      <c r="G761" s="109">
        <v>-2.8199999999999999E-2</v>
      </c>
      <c r="H761" s="109">
        <v>-1.0886</v>
      </c>
      <c r="I761" s="109">
        <v>-3.3799999999999997E-2</v>
      </c>
      <c r="J761" s="109">
        <v>-1046.7824000000001</v>
      </c>
      <c r="K761" s="1">
        <f t="shared" si="12"/>
        <v>759</v>
      </c>
    </row>
    <row r="762" spans="1:11" hidden="1" x14ac:dyDescent="0.25">
      <c r="A762" s="109">
        <v>-1</v>
      </c>
      <c r="B762" s="109" t="s">
        <v>108</v>
      </c>
      <c r="C762" s="109" t="s">
        <v>75</v>
      </c>
      <c r="D762" s="109" t="s">
        <v>69</v>
      </c>
      <c r="E762" s="109">
        <v>-282.726</v>
      </c>
      <c r="F762" s="109">
        <v>15.914300000000001</v>
      </c>
      <c r="G762" s="109">
        <v>3.9600000000000003E-2</v>
      </c>
      <c r="H762" s="109">
        <v>-1.1301000000000001</v>
      </c>
      <c r="I762" s="109">
        <v>-7.9600000000000004E-2</v>
      </c>
      <c r="J762" s="109">
        <v>-1238.0694000000001</v>
      </c>
      <c r="K762" s="1">
        <f t="shared" si="12"/>
        <v>760</v>
      </c>
    </row>
    <row r="763" spans="1:11" hidden="1" x14ac:dyDescent="0.25">
      <c r="A763" s="109">
        <v>-1</v>
      </c>
      <c r="B763" s="109" t="s">
        <v>108</v>
      </c>
      <c r="C763" s="109" t="s">
        <v>75</v>
      </c>
      <c r="D763" s="109" t="s">
        <v>70</v>
      </c>
      <c r="E763" s="109">
        <v>-309.01979999999998</v>
      </c>
      <c r="F763" s="109">
        <v>15.914300000000001</v>
      </c>
      <c r="G763" s="109">
        <v>3.9600000000000003E-2</v>
      </c>
      <c r="H763" s="109">
        <v>-1.1301000000000001</v>
      </c>
      <c r="I763" s="109">
        <v>1.9400000000000001E-2</v>
      </c>
      <c r="J763" s="109">
        <v>-1198.2837</v>
      </c>
      <c r="K763" s="1">
        <f t="shared" si="12"/>
        <v>761</v>
      </c>
    </row>
    <row r="764" spans="1:11" hidden="1" x14ac:dyDescent="0.25">
      <c r="A764" s="109">
        <v>-1</v>
      </c>
      <c r="B764" s="109" t="s">
        <v>108</v>
      </c>
      <c r="C764" s="109" t="s">
        <v>76</v>
      </c>
      <c r="D764" s="109" t="s">
        <v>69</v>
      </c>
      <c r="E764" s="109">
        <v>-327.17320000000001</v>
      </c>
      <c r="F764" s="109">
        <v>14.970599999999999</v>
      </c>
      <c r="G764" s="109">
        <v>-5.6500000000000002E-2</v>
      </c>
      <c r="H764" s="109">
        <v>-1.4188000000000001</v>
      </c>
      <c r="I764" s="109">
        <v>8.1600000000000006E-2</v>
      </c>
      <c r="J764" s="109">
        <v>-1369.9114999999999</v>
      </c>
      <c r="K764" s="1">
        <f t="shared" si="12"/>
        <v>762</v>
      </c>
    </row>
    <row r="765" spans="1:11" hidden="1" x14ac:dyDescent="0.25">
      <c r="A765" s="109">
        <v>-1</v>
      </c>
      <c r="B765" s="109" t="s">
        <v>108</v>
      </c>
      <c r="C765" s="109" t="s">
        <v>76</v>
      </c>
      <c r="D765" s="109" t="s">
        <v>70</v>
      </c>
      <c r="E765" s="109">
        <v>-349.71069999999997</v>
      </c>
      <c r="F765" s="109">
        <v>14.970599999999999</v>
      </c>
      <c r="G765" s="109">
        <v>-5.6500000000000002E-2</v>
      </c>
      <c r="H765" s="109">
        <v>-1.4188000000000001</v>
      </c>
      <c r="I765" s="109">
        <v>-5.96E-2</v>
      </c>
      <c r="J765" s="109">
        <v>-1332.4851000000001</v>
      </c>
      <c r="K765" s="1">
        <f t="shared" si="12"/>
        <v>763</v>
      </c>
    </row>
    <row r="766" spans="1:11" hidden="1" x14ac:dyDescent="0.25">
      <c r="A766" s="109">
        <v>-1</v>
      </c>
      <c r="B766" s="109" t="s">
        <v>108</v>
      </c>
      <c r="C766" s="109" t="s">
        <v>77</v>
      </c>
      <c r="D766" s="109" t="s">
        <v>69</v>
      </c>
      <c r="E766" s="109">
        <v>-121.7743</v>
      </c>
      <c r="F766" s="109">
        <v>150.6421</v>
      </c>
      <c r="G766" s="109">
        <v>0.44359999999999999</v>
      </c>
      <c r="H766" s="109">
        <v>-0.18410000000000001</v>
      </c>
      <c r="I766" s="109">
        <v>0.66369999999999996</v>
      </c>
      <c r="J766" s="109">
        <v>-585.25599999999997</v>
      </c>
      <c r="K766" s="1">
        <f t="shared" si="12"/>
        <v>764</v>
      </c>
    </row>
    <row r="767" spans="1:11" hidden="1" x14ac:dyDescent="0.25">
      <c r="A767" s="109">
        <v>-1</v>
      </c>
      <c r="B767" s="109" t="s">
        <v>108</v>
      </c>
      <c r="C767" s="109" t="s">
        <v>77</v>
      </c>
      <c r="D767" s="109" t="s">
        <v>70</v>
      </c>
      <c r="E767" s="109">
        <v>-138.67740000000001</v>
      </c>
      <c r="F767" s="109">
        <v>150.6421</v>
      </c>
      <c r="G767" s="109">
        <v>0.44359999999999999</v>
      </c>
      <c r="H767" s="109">
        <v>-0.18410000000000001</v>
      </c>
      <c r="I767" s="109">
        <v>0.38850000000000001</v>
      </c>
      <c r="J767" s="109">
        <v>-233.88329999999999</v>
      </c>
      <c r="K767" s="1">
        <f t="shared" si="12"/>
        <v>765</v>
      </c>
    </row>
    <row r="768" spans="1:11" hidden="1" x14ac:dyDescent="0.25">
      <c r="A768" s="109">
        <v>-1</v>
      </c>
      <c r="B768" s="109" t="s">
        <v>108</v>
      </c>
      <c r="C768" s="109" t="s">
        <v>78</v>
      </c>
      <c r="D768" s="109" t="s">
        <v>69</v>
      </c>
      <c r="E768" s="109">
        <v>-241.73060000000001</v>
      </c>
      <c r="F768" s="109">
        <v>-130.18090000000001</v>
      </c>
      <c r="G768" s="109">
        <v>-0.39269999999999999</v>
      </c>
      <c r="H768" s="109">
        <v>-1.2688999999999999</v>
      </c>
      <c r="I768" s="109">
        <v>-0.7661</v>
      </c>
      <c r="J768" s="109">
        <v>-1006.5475</v>
      </c>
      <c r="K768" s="1">
        <f t="shared" si="12"/>
        <v>766</v>
      </c>
    </row>
    <row r="769" spans="1:11" hidden="1" x14ac:dyDescent="0.25">
      <c r="A769" s="109">
        <v>-1</v>
      </c>
      <c r="B769" s="109" t="s">
        <v>108</v>
      </c>
      <c r="C769" s="109" t="s">
        <v>78</v>
      </c>
      <c r="D769" s="109" t="s">
        <v>70</v>
      </c>
      <c r="E769" s="109">
        <v>-258.63380000000001</v>
      </c>
      <c r="F769" s="109">
        <v>-130.18090000000001</v>
      </c>
      <c r="G769" s="109">
        <v>-0.39269999999999999</v>
      </c>
      <c r="H769" s="109">
        <v>-1.2688999999999999</v>
      </c>
      <c r="I769" s="109">
        <v>-0.36359999999999998</v>
      </c>
      <c r="J769" s="109">
        <v>-1306.7671</v>
      </c>
      <c r="K769" s="1">
        <f t="shared" si="12"/>
        <v>767</v>
      </c>
    </row>
    <row r="770" spans="1:11" hidden="1" x14ac:dyDescent="0.25">
      <c r="A770" s="109">
        <v>-1</v>
      </c>
      <c r="B770" s="109" t="s">
        <v>108</v>
      </c>
      <c r="C770" s="109" t="s">
        <v>79</v>
      </c>
      <c r="D770" s="109" t="s">
        <v>69</v>
      </c>
      <c r="E770" s="109">
        <v>-121.7743</v>
      </c>
      <c r="F770" s="109">
        <v>150.6421</v>
      </c>
      <c r="G770" s="109">
        <v>0.44359999999999999</v>
      </c>
      <c r="H770" s="109">
        <v>-0.18410000000000001</v>
      </c>
      <c r="I770" s="109">
        <v>0.66369999999999996</v>
      </c>
      <c r="J770" s="109">
        <v>-585.25599999999997</v>
      </c>
      <c r="K770" s="1">
        <f t="shared" si="12"/>
        <v>768</v>
      </c>
    </row>
    <row r="771" spans="1:11" hidden="1" x14ac:dyDescent="0.25">
      <c r="A771" s="109">
        <v>-1</v>
      </c>
      <c r="B771" s="109" t="s">
        <v>108</v>
      </c>
      <c r="C771" s="109" t="s">
        <v>79</v>
      </c>
      <c r="D771" s="109" t="s">
        <v>70</v>
      </c>
      <c r="E771" s="109">
        <v>-138.67740000000001</v>
      </c>
      <c r="F771" s="109">
        <v>150.6421</v>
      </c>
      <c r="G771" s="109">
        <v>0.44359999999999999</v>
      </c>
      <c r="H771" s="109">
        <v>-0.18410000000000001</v>
      </c>
      <c r="I771" s="109">
        <v>0.38850000000000001</v>
      </c>
      <c r="J771" s="109">
        <v>-233.88329999999999</v>
      </c>
      <c r="K771" s="1">
        <f t="shared" si="12"/>
        <v>769</v>
      </c>
    </row>
    <row r="772" spans="1:11" hidden="1" x14ac:dyDescent="0.25">
      <c r="A772" s="109">
        <v>-1</v>
      </c>
      <c r="B772" s="109" t="s">
        <v>108</v>
      </c>
      <c r="C772" s="109" t="s">
        <v>80</v>
      </c>
      <c r="D772" s="109" t="s">
        <v>69</v>
      </c>
      <c r="E772" s="109">
        <v>-241.73060000000001</v>
      </c>
      <c r="F772" s="109">
        <v>-130.18090000000001</v>
      </c>
      <c r="G772" s="109">
        <v>-0.39269999999999999</v>
      </c>
      <c r="H772" s="109">
        <v>-1.2688999999999999</v>
      </c>
      <c r="I772" s="109">
        <v>-0.7661</v>
      </c>
      <c r="J772" s="109">
        <v>-1006.5475</v>
      </c>
      <c r="K772" s="1">
        <f t="shared" si="12"/>
        <v>770</v>
      </c>
    </row>
    <row r="773" spans="1:11" hidden="1" x14ac:dyDescent="0.25">
      <c r="A773" s="109">
        <v>-1</v>
      </c>
      <c r="B773" s="109" t="s">
        <v>108</v>
      </c>
      <c r="C773" s="109" t="s">
        <v>80</v>
      </c>
      <c r="D773" s="109" t="s">
        <v>70</v>
      </c>
      <c r="E773" s="109">
        <v>-258.63380000000001</v>
      </c>
      <c r="F773" s="109">
        <v>-130.18090000000001</v>
      </c>
      <c r="G773" s="109">
        <v>-0.39269999999999999</v>
      </c>
      <c r="H773" s="109">
        <v>-1.2688999999999999</v>
      </c>
      <c r="I773" s="109">
        <v>-0.36359999999999998</v>
      </c>
      <c r="J773" s="109">
        <v>-1306.7671</v>
      </c>
      <c r="K773" s="1">
        <f t="shared" si="12"/>
        <v>771</v>
      </c>
    </row>
    <row r="774" spans="1:11" hidden="1" x14ac:dyDescent="0.25">
      <c r="A774" s="109">
        <v>-1</v>
      </c>
      <c r="B774" s="109" t="s">
        <v>108</v>
      </c>
      <c r="C774" s="109" t="s">
        <v>81</v>
      </c>
      <c r="D774" s="109" t="s">
        <v>69</v>
      </c>
      <c r="E774" s="109">
        <v>-22.151800000000001</v>
      </c>
      <c r="F774" s="109">
        <v>29.139500000000002</v>
      </c>
      <c r="G774" s="109">
        <v>1.4890000000000001</v>
      </c>
      <c r="H774" s="109">
        <v>0.54430000000000001</v>
      </c>
      <c r="I774" s="109">
        <v>1.4679</v>
      </c>
      <c r="J774" s="109">
        <v>-61.595799999999997</v>
      </c>
      <c r="K774" s="1">
        <f t="shared" ref="K774:K837" si="13">K773+1</f>
        <v>772</v>
      </c>
    </row>
    <row r="775" spans="1:11" hidden="1" x14ac:dyDescent="0.25">
      <c r="A775" s="109">
        <v>-1</v>
      </c>
      <c r="B775" s="109" t="s">
        <v>108</v>
      </c>
      <c r="C775" s="109" t="s">
        <v>81</v>
      </c>
      <c r="D775" s="109" t="s">
        <v>70</v>
      </c>
      <c r="E775" s="109">
        <v>-39.054900000000004</v>
      </c>
      <c r="F775" s="109">
        <v>29.139500000000002</v>
      </c>
      <c r="G775" s="109">
        <v>1.4890000000000001</v>
      </c>
      <c r="H775" s="109">
        <v>0.54430000000000001</v>
      </c>
      <c r="I775" s="109">
        <v>2.1606000000000001</v>
      </c>
      <c r="J775" s="109">
        <v>-49.210599999999999</v>
      </c>
      <c r="K775" s="1">
        <f t="shared" si="13"/>
        <v>773</v>
      </c>
    </row>
    <row r="776" spans="1:11" hidden="1" x14ac:dyDescent="0.25">
      <c r="A776" s="109">
        <v>-1</v>
      </c>
      <c r="B776" s="109" t="s">
        <v>108</v>
      </c>
      <c r="C776" s="109" t="s">
        <v>82</v>
      </c>
      <c r="D776" s="109" t="s">
        <v>69</v>
      </c>
      <c r="E776" s="109">
        <v>-341.35309999999998</v>
      </c>
      <c r="F776" s="109">
        <v>-8.6783000000000001</v>
      </c>
      <c r="G776" s="109">
        <v>-1.4380999999999999</v>
      </c>
      <c r="H776" s="109">
        <v>-1.9972000000000001</v>
      </c>
      <c r="I776" s="109">
        <v>-1.5703</v>
      </c>
      <c r="J776" s="109">
        <v>-1530.2076999999999</v>
      </c>
      <c r="K776" s="1">
        <f t="shared" si="13"/>
        <v>774</v>
      </c>
    </row>
    <row r="777" spans="1:11" hidden="1" x14ac:dyDescent="0.25">
      <c r="A777" s="109">
        <v>-1</v>
      </c>
      <c r="B777" s="109" t="s">
        <v>108</v>
      </c>
      <c r="C777" s="109" t="s">
        <v>82</v>
      </c>
      <c r="D777" s="109" t="s">
        <v>70</v>
      </c>
      <c r="E777" s="109">
        <v>-358.25630000000001</v>
      </c>
      <c r="F777" s="109">
        <v>-8.6783000000000001</v>
      </c>
      <c r="G777" s="109">
        <v>-1.4380999999999999</v>
      </c>
      <c r="H777" s="109">
        <v>-1.9972000000000001</v>
      </c>
      <c r="I777" s="109">
        <v>-2.1356999999999999</v>
      </c>
      <c r="J777" s="109">
        <v>-1491.4398000000001</v>
      </c>
      <c r="K777" s="1">
        <f t="shared" si="13"/>
        <v>775</v>
      </c>
    </row>
    <row r="778" spans="1:11" hidden="1" x14ac:dyDescent="0.25">
      <c r="A778" s="109">
        <v>-1</v>
      </c>
      <c r="B778" s="109" t="s">
        <v>108</v>
      </c>
      <c r="C778" s="109" t="s">
        <v>83</v>
      </c>
      <c r="D778" s="109" t="s">
        <v>69</v>
      </c>
      <c r="E778" s="109">
        <v>-22.151800000000001</v>
      </c>
      <c r="F778" s="109">
        <v>29.139500000000002</v>
      </c>
      <c r="G778" s="109">
        <v>1.4890000000000001</v>
      </c>
      <c r="H778" s="109">
        <v>0.54430000000000001</v>
      </c>
      <c r="I778" s="109">
        <v>1.4679</v>
      </c>
      <c r="J778" s="109">
        <v>-61.595799999999997</v>
      </c>
      <c r="K778" s="1">
        <f t="shared" si="13"/>
        <v>776</v>
      </c>
    </row>
    <row r="779" spans="1:11" hidden="1" x14ac:dyDescent="0.25">
      <c r="A779" s="109">
        <v>-1</v>
      </c>
      <c r="B779" s="109" t="s">
        <v>108</v>
      </c>
      <c r="C779" s="109" t="s">
        <v>83</v>
      </c>
      <c r="D779" s="109" t="s">
        <v>70</v>
      </c>
      <c r="E779" s="109">
        <v>-39.054900000000004</v>
      </c>
      <c r="F779" s="109">
        <v>29.139500000000002</v>
      </c>
      <c r="G779" s="109">
        <v>1.4890000000000001</v>
      </c>
      <c r="H779" s="109">
        <v>0.54430000000000001</v>
      </c>
      <c r="I779" s="109">
        <v>2.1606000000000001</v>
      </c>
      <c r="J779" s="109">
        <v>-49.210599999999999</v>
      </c>
      <c r="K779" s="1">
        <f t="shared" si="13"/>
        <v>777</v>
      </c>
    </row>
    <row r="780" spans="1:11" hidden="1" x14ac:dyDescent="0.25">
      <c r="A780" s="109">
        <v>-1</v>
      </c>
      <c r="B780" s="109" t="s">
        <v>108</v>
      </c>
      <c r="C780" s="109" t="s">
        <v>84</v>
      </c>
      <c r="D780" s="109" t="s">
        <v>69</v>
      </c>
      <c r="E780" s="109">
        <v>-341.35309999999998</v>
      </c>
      <c r="F780" s="109">
        <v>-8.6783000000000001</v>
      </c>
      <c r="G780" s="109">
        <v>-1.4380999999999999</v>
      </c>
      <c r="H780" s="109">
        <v>-1.9972000000000001</v>
      </c>
      <c r="I780" s="109">
        <v>-1.5703</v>
      </c>
      <c r="J780" s="109">
        <v>-1530.2076999999999</v>
      </c>
      <c r="K780" s="1">
        <f t="shared" si="13"/>
        <v>778</v>
      </c>
    </row>
    <row r="781" spans="1:11" hidden="1" x14ac:dyDescent="0.25">
      <c r="A781" s="109">
        <v>-1</v>
      </c>
      <c r="B781" s="109" t="s">
        <v>108</v>
      </c>
      <c r="C781" s="109" t="s">
        <v>84</v>
      </c>
      <c r="D781" s="109" t="s">
        <v>70</v>
      </c>
      <c r="E781" s="109">
        <v>-358.25630000000001</v>
      </c>
      <c r="F781" s="109">
        <v>-8.6783000000000001</v>
      </c>
      <c r="G781" s="109">
        <v>-1.4380999999999999</v>
      </c>
      <c r="H781" s="109">
        <v>-1.9972000000000001</v>
      </c>
      <c r="I781" s="109">
        <v>-2.1356999999999999</v>
      </c>
      <c r="J781" s="109">
        <v>-1491.4398000000001</v>
      </c>
      <c r="K781" s="1">
        <f t="shared" si="13"/>
        <v>779</v>
      </c>
    </row>
    <row r="782" spans="1:11" hidden="1" x14ac:dyDescent="0.25">
      <c r="A782" s="109">
        <v>-1</v>
      </c>
      <c r="B782" s="109" t="s">
        <v>108</v>
      </c>
      <c r="C782" s="109" t="s">
        <v>85</v>
      </c>
      <c r="D782" s="109" t="s">
        <v>69</v>
      </c>
      <c r="E782" s="109">
        <v>-235.38130000000001</v>
      </c>
      <c r="F782" s="109">
        <v>154.88339999999999</v>
      </c>
      <c r="G782" s="109">
        <v>0.39560000000000001</v>
      </c>
      <c r="H782" s="109">
        <v>-0.70760000000000001</v>
      </c>
      <c r="I782" s="109">
        <v>0.74029999999999996</v>
      </c>
      <c r="J782" s="109">
        <v>-1043.4998000000001</v>
      </c>
      <c r="K782" s="1">
        <f t="shared" si="13"/>
        <v>780</v>
      </c>
    </row>
    <row r="783" spans="1:11" hidden="1" x14ac:dyDescent="0.25">
      <c r="A783" s="109">
        <v>-1</v>
      </c>
      <c r="B783" s="109" t="s">
        <v>108</v>
      </c>
      <c r="C783" s="109" t="s">
        <v>85</v>
      </c>
      <c r="D783" s="109" t="s">
        <v>70</v>
      </c>
      <c r="E783" s="109">
        <v>-257.91879999999998</v>
      </c>
      <c r="F783" s="109">
        <v>154.88339999999999</v>
      </c>
      <c r="G783" s="109">
        <v>0.39560000000000001</v>
      </c>
      <c r="H783" s="109">
        <v>-0.70760000000000001</v>
      </c>
      <c r="I783" s="109">
        <v>0.34499999999999997</v>
      </c>
      <c r="J783" s="109">
        <v>-681.52390000000003</v>
      </c>
      <c r="K783" s="1">
        <f t="shared" si="13"/>
        <v>781</v>
      </c>
    </row>
    <row r="784" spans="1:11" hidden="1" x14ac:dyDescent="0.25">
      <c r="A784" s="109">
        <v>-1</v>
      </c>
      <c r="B784" s="109" t="s">
        <v>108</v>
      </c>
      <c r="C784" s="109" t="s">
        <v>86</v>
      </c>
      <c r="D784" s="109" t="s">
        <v>69</v>
      </c>
      <c r="E784" s="109">
        <v>-355.33760000000001</v>
      </c>
      <c r="F784" s="109">
        <v>-125.9396</v>
      </c>
      <c r="G784" s="109">
        <v>-0.44069999999999998</v>
      </c>
      <c r="H784" s="109">
        <v>-1.7924</v>
      </c>
      <c r="I784" s="109">
        <v>-0.6895</v>
      </c>
      <c r="J784" s="109">
        <v>-1464.7913000000001</v>
      </c>
      <c r="K784" s="1">
        <f t="shared" si="13"/>
        <v>782</v>
      </c>
    </row>
    <row r="785" spans="1:11" hidden="1" x14ac:dyDescent="0.25">
      <c r="A785" s="109">
        <v>-1</v>
      </c>
      <c r="B785" s="109" t="s">
        <v>108</v>
      </c>
      <c r="C785" s="109" t="s">
        <v>86</v>
      </c>
      <c r="D785" s="109" t="s">
        <v>70</v>
      </c>
      <c r="E785" s="109">
        <v>-377.87509999999997</v>
      </c>
      <c r="F785" s="109">
        <v>-125.9396</v>
      </c>
      <c r="G785" s="109">
        <v>-0.44069999999999998</v>
      </c>
      <c r="H785" s="109">
        <v>-1.7924</v>
      </c>
      <c r="I785" s="109">
        <v>-0.40699999999999997</v>
      </c>
      <c r="J785" s="109">
        <v>-1754.4076</v>
      </c>
      <c r="K785" s="1">
        <f t="shared" si="13"/>
        <v>783</v>
      </c>
    </row>
    <row r="786" spans="1:11" hidden="1" x14ac:dyDescent="0.25">
      <c r="A786" s="109">
        <v>-1</v>
      </c>
      <c r="B786" s="109" t="s">
        <v>108</v>
      </c>
      <c r="C786" s="109" t="s">
        <v>87</v>
      </c>
      <c r="D786" s="109" t="s">
        <v>69</v>
      </c>
      <c r="E786" s="109">
        <v>-235.38130000000001</v>
      </c>
      <c r="F786" s="109">
        <v>154.88339999999999</v>
      </c>
      <c r="G786" s="109">
        <v>0.39560000000000001</v>
      </c>
      <c r="H786" s="109">
        <v>-0.70760000000000001</v>
      </c>
      <c r="I786" s="109">
        <v>0.74029999999999996</v>
      </c>
      <c r="J786" s="109">
        <v>-1043.4998000000001</v>
      </c>
      <c r="K786" s="1">
        <f t="shared" si="13"/>
        <v>784</v>
      </c>
    </row>
    <row r="787" spans="1:11" hidden="1" x14ac:dyDescent="0.25">
      <c r="A787" s="109">
        <v>-1</v>
      </c>
      <c r="B787" s="109" t="s">
        <v>108</v>
      </c>
      <c r="C787" s="109" t="s">
        <v>87</v>
      </c>
      <c r="D787" s="109" t="s">
        <v>70</v>
      </c>
      <c r="E787" s="109">
        <v>-257.91879999999998</v>
      </c>
      <c r="F787" s="109">
        <v>154.88339999999999</v>
      </c>
      <c r="G787" s="109">
        <v>0.39560000000000001</v>
      </c>
      <c r="H787" s="109">
        <v>-0.70760000000000001</v>
      </c>
      <c r="I787" s="109">
        <v>0.34499999999999997</v>
      </c>
      <c r="J787" s="109">
        <v>-681.52390000000003</v>
      </c>
      <c r="K787" s="1">
        <f t="shared" si="13"/>
        <v>785</v>
      </c>
    </row>
    <row r="788" spans="1:11" hidden="1" x14ac:dyDescent="0.25">
      <c r="A788" s="109">
        <v>-1</v>
      </c>
      <c r="B788" s="109" t="s">
        <v>108</v>
      </c>
      <c r="C788" s="109" t="s">
        <v>88</v>
      </c>
      <c r="D788" s="109" t="s">
        <v>69</v>
      </c>
      <c r="E788" s="109">
        <v>-355.33760000000001</v>
      </c>
      <c r="F788" s="109">
        <v>-125.9396</v>
      </c>
      <c r="G788" s="109">
        <v>-0.44069999999999998</v>
      </c>
      <c r="H788" s="109">
        <v>-1.7924</v>
      </c>
      <c r="I788" s="109">
        <v>-0.6895</v>
      </c>
      <c r="J788" s="109">
        <v>-1464.7913000000001</v>
      </c>
      <c r="K788" s="1">
        <f t="shared" si="13"/>
        <v>786</v>
      </c>
    </row>
    <row r="789" spans="1:11" hidden="1" x14ac:dyDescent="0.25">
      <c r="A789" s="109">
        <v>-1</v>
      </c>
      <c r="B789" s="109" t="s">
        <v>108</v>
      </c>
      <c r="C789" s="109" t="s">
        <v>88</v>
      </c>
      <c r="D789" s="109" t="s">
        <v>70</v>
      </c>
      <c r="E789" s="109">
        <v>-377.87509999999997</v>
      </c>
      <c r="F789" s="109">
        <v>-125.9396</v>
      </c>
      <c r="G789" s="109">
        <v>-0.44069999999999998</v>
      </c>
      <c r="H789" s="109">
        <v>-1.7924</v>
      </c>
      <c r="I789" s="109">
        <v>-0.40699999999999997</v>
      </c>
      <c r="J789" s="109">
        <v>-1754.4076</v>
      </c>
      <c r="K789" s="1">
        <f t="shared" si="13"/>
        <v>787</v>
      </c>
    </row>
    <row r="790" spans="1:11" hidden="1" x14ac:dyDescent="0.25">
      <c r="A790" s="109">
        <v>-1</v>
      </c>
      <c r="B790" s="109" t="s">
        <v>108</v>
      </c>
      <c r="C790" s="109" t="s">
        <v>89</v>
      </c>
      <c r="D790" s="109" t="s">
        <v>69</v>
      </c>
      <c r="E790" s="109">
        <v>-135.75880000000001</v>
      </c>
      <c r="F790" s="109">
        <v>33.380800000000001</v>
      </c>
      <c r="G790" s="109">
        <v>1.4410000000000001</v>
      </c>
      <c r="H790" s="109">
        <v>2.0799999999999999E-2</v>
      </c>
      <c r="I790" s="109">
        <v>1.5445</v>
      </c>
      <c r="J790" s="109">
        <v>-519.83960000000002</v>
      </c>
      <c r="K790" s="1">
        <f t="shared" si="13"/>
        <v>788</v>
      </c>
    </row>
    <row r="791" spans="1:11" hidden="1" x14ac:dyDescent="0.25">
      <c r="A791" s="109">
        <v>-1</v>
      </c>
      <c r="B791" s="109" t="s">
        <v>108</v>
      </c>
      <c r="C791" s="109" t="s">
        <v>89</v>
      </c>
      <c r="D791" s="109" t="s">
        <v>70</v>
      </c>
      <c r="E791" s="109">
        <v>-158.2963</v>
      </c>
      <c r="F791" s="109">
        <v>33.380800000000001</v>
      </c>
      <c r="G791" s="109">
        <v>1.4410000000000001</v>
      </c>
      <c r="H791" s="109">
        <v>2.0799999999999999E-2</v>
      </c>
      <c r="I791" s="109">
        <v>2.1171000000000002</v>
      </c>
      <c r="J791" s="109">
        <v>-496.85109999999997</v>
      </c>
      <c r="K791" s="1">
        <f t="shared" si="13"/>
        <v>789</v>
      </c>
    </row>
    <row r="792" spans="1:11" hidden="1" x14ac:dyDescent="0.25">
      <c r="A792" s="109">
        <v>-1</v>
      </c>
      <c r="B792" s="109" t="s">
        <v>108</v>
      </c>
      <c r="C792" s="109" t="s">
        <v>90</v>
      </c>
      <c r="D792" s="109" t="s">
        <v>69</v>
      </c>
      <c r="E792" s="109">
        <v>-454.96010000000001</v>
      </c>
      <c r="F792" s="109">
        <v>-4.4370000000000003</v>
      </c>
      <c r="G792" s="109">
        <v>-1.4861</v>
      </c>
      <c r="H792" s="109">
        <v>-2.5207999999999999</v>
      </c>
      <c r="I792" s="109">
        <v>-1.4937</v>
      </c>
      <c r="J792" s="109">
        <v>-1988.4514999999999</v>
      </c>
      <c r="K792" s="1">
        <f t="shared" si="13"/>
        <v>790</v>
      </c>
    </row>
    <row r="793" spans="1:11" hidden="1" x14ac:dyDescent="0.25">
      <c r="A793" s="109">
        <v>-1</v>
      </c>
      <c r="B793" s="109" t="s">
        <v>108</v>
      </c>
      <c r="C793" s="109" t="s">
        <v>90</v>
      </c>
      <c r="D793" s="109" t="s">
        <v>70</v>
      </c>
      <c r="E793" s="109">
        <v>-477.49759999999998</v>
      </c>
      <c r="F793" s="109">
        <v>-4.4370000000000003</v>
      </c>
      <c r="G793" s="109">
        <v>-1.4861</v>
      </c>
      <c r="H793" s="109">
        <v>-2.5207999999999999</v>
      </c>
      <c r="I793" s="109">
        <v>-2.1791999999999998</v>
      </c>
      <c r="J793" s="109">
        <v>-1939.0804000000001</v>
      </c>
      <c r="K793" s="1">
        <f t="shared" si="13"/>
        <v>791</v>
      </c>
    </row>
    <row r="794" spans="1:11" hidden="1" x14ac:dyDescent="0.25">
      <c r="A794" s="109">
        <v>-1</v>
      </c>
      <c r="B794" s="109" t="s">
        <v>108</v>
      </c>
      <c r="C794" s="109" t="s">
        <v>91</v>
      </c>
      <c r="D794" s="109" t="s">
        <v>69</v>
      </c>
      <c r="E794" s="109">
        <v>-135.75880000000001</v>
      </c>
      <c r="F794" s="109">
        <v>33.380800000000001</v>
      </c>
      <c r="G794" s="109">
        <v>1.4410000000000001</v>
      </c>
      <c r="H794" s="109">
        <v>2.0799999999999999E-2</v>
      </c>
      <c r="I794" s="109">
        <v>1.5445</v>
      </c>
      <c r="J794" s="109">
        <v>-519.83960000000002</v>
      </c>
      <c r="K794" s="1">
        <f t="shared" si="13"/>
        <v>792</v>
      </c>
    </row>
    <row r="795" spans="1:11" hidden="1" x14ac:dyDescent="0.25">
      <c r="A795" s="109">
        <v>-1</v>
      </c>
      <c r="B795" s="109" t="s">
        <v>108</v>
      </c>
      <c r="C795" s="109" t="s">
        <v>91</v>
      </c>
      <c r="D795" s="109" t="s">
        <v>70</v>
      </c>
      <c r="E795" s="109">
        <v>-158.2963</v>
      </c>
      <c r="F795" s="109">
        <v>33.380800000000001</v>
      </c>
      <c r="G795" s="109">
        <v>1.4410000000000001</v>
      </c>
      <c r="H795" s="109">
        <v>2.0799999999999999E-2</v>
      </c>
      <c r="I795" s="109">
        <v>2.1171000000000002</v>
      </c>
      <c r="J795" s="109">
        <v>-496.85109999999997</v>
      </c>
      <c r="K795" s="1">
        <f t="shared" si="13"/>
        <v>793</v>
      </c>
    </row>
    <row r="796" spans="1:11" hidden="1" x14ac:dyDescent="0.25">
      <c r="A796" s="109">
        <v>-1</v>
      </c>
      <c r="B796" s="109" t="s">
        <v>108</v>
      </c>
      <c r="C796" s="109" t="s">
        <v>92</v>
      </c>
      <c r="D796" s="109" t="s">
        <v>69</v>
      </c>
      <c r="E796" s="109">
        <v>-454.96010000000001</v>
      </c>
      <c r="F796" s="109">
        <v>-4.4370000000000003</v>
      </c>
      <c r="G796" s="109">
        <v>-1.4861</v>
      </c>
      <c r="H796" s="109">
        <v>-2.5207999999999999</v>
      </c>
      <c r="I796" s="109">
        <v>-1.4937</v>
      </c>
      <c r="J796" s="109">
        <v>-1988.4514999999999</v>
      </c>
      <c r="K796" s="1">
        <f t="shared" si="13"/>
        <v>794</v>
      </c>
    </row>
    <row r="797" spans="1:11" hidden="1" x14ac:dyDescent="0.25">
      <c r="A797" s="109">
        <v>-1</v>
      </c>
      <c r="B797" s="109" t="s">
        <v>108</v>
      </c>
      <c r="C797" s="109" t="s">
        <v>92</v>
      </c>
      <c r="D797" s="109" t="s">
        <v>70</v>
      </c>
      <c r="E797" s="109">
        <v>-477.49759999999998</v>
      </c>
      <c r="F797" s="109">
        <v>-4.4370000000000003</v>
      </c>
      <c r="G797" s="109">
        <v>-1.4861</v>
      </c>
      <c r="H797" s="109">
        <v>-2.5207999999999999</v>
      </c>
      <c r="I797" s="109">
        <v>-2.1791999999999998</v>
      </c>
      <c r="J797" s="109">
        <v>-1939.0804000000001</v>
      </c>
      <c r="K797" s="1">
        <f t="shared" si="13"/>
        <v>795</v>
      </c>
    </row>
    <row r="798" spans="1:11" hidden="1" x14ac:dyDescent="0.25">
      <c r="A798" s="109">
        <v>-1</v>
      </c>
      <c r="B798" s="109" t="s">
        <v>108</v>
      </c>
      <c r="C798" s="109" t="s">
        <v>93</v>
      </c>
      <c r="D798" s="109" t="s">
        <v>69</v>
      </c>
      <c r="E798" s="109">
        <v>-22.151800000000001</v>
      </c>
      <c r="F798" s="109">
        <v>154.88339999999999</v>
      </c>
      <c r="G798" s="109">
        <v>1.4890000000000001</v>
      </c>
      <c r="H798" s="109">
        <v>0.54430000000000001</v>
      </c>
      <c r="I798" s="109">
        <v>1.5445</v>
      </c>
      <c r="J798" s="109">
        <v>-61.595799999999997</v>
      </c>
      <c r="K798" s="1">
        <f t="shared" si="13"/>
        <v>796</v>
      </c>
    </row>
    <row r="799" spans="1:11" hidden="1" x14ac:dyDescent="0.25">
      <c r="A799" s="109">
        <v>-1</v>
      </c>
      <c r="B799" s="109" t="s">
        <v>108</v>
      </c>
      <c r="C799" s="109" t="s">
        <v>93</v>
      </c>
      <c r="D799" s="109" t="s">
        <v>70</v>
      </c>
      <c r="E799" s="109">
        <v>-39.054900000000004</v>
      </c>
      <c r="F799" s="109">
        <v>154.88339999999999</v>
      </c>
      <c r="G799" s="109">
        <v>1.4890000000000001</v>
      </c>
      <c r="H799" s="109">
        <v>0.54430000000000001</v>
      </c>
      <c r="I799" s="109">
        <v>2.1606000000000001</v>
      </c>
      <c r="J799" s="109">
        <v>-49.210599999999999</v>
      </c>
      <c r="K799" s="1">
        <f t="shared" si="13"/>
        <v>797</v>
      </c>
    </row>
    <row r="800" spans="1:11" hidden="1" x14ac:dyDescent="0.25">
      <c r="A800" s="109">
        <v>-1</v>
      </c>
      <c r="B800" s="109" t="s">
        <v>108</v>
      </c>
      <c r="C800" s="109" t="s">
        <v>94</v>
      </c>
      <c r="D800" s="109" t="s">
        <v>69</v>
      </c>
      <c r="E800" s="109">
        <v>-454.96010000000001</v>
      </c>
      <c r="F800" s="109">
        <v>-130.18090000000001</v>
      </c>
      <c r="G800" s="109">
        <v>-1.4861</v>
      </c>
      <c r="H800" s="109">
        <v>-2.5207999999999999</v>
      </c>
      <c r="I800" s="109">
        <v>-1.5703</v>
      </c>
      <c r="J800" s="109">
        <v>-1988.4514999999999</v>
      </c>
      <c r="K800" s="1">
        <f t="shared" si="13"/>
        <v>798</v>
      </c>
    </row>
    <row r="801" spans="1:11" hidden="1" x14ac:dyDescent="0.25">
      <c r="A801" s="109">
        <v>-1</v>
      </c>
      <c r="B801" s="109" t="s">
        <v>108</v>
      </c>
      <c r="C801" s="109" t="s">
        <v>94</v>
      </c>
      <c r="D801" s="109" t="s">
        <v>70</v>
      </c>
      <c r="E801" s="109">
        <v>-477.49759999999998</v>
      </c>
      <c r="F801" s="109">
        <v>-130.18090000000001</v>
      </c>
      <c r="G801" s="109">
        <v>-1.4861</v>
      </c>
      <c r="H801" s="109">
        <v>-2.5207999999999999</v>
      </c>
      <c r="I801" s="109">
        <v>-2.1791999999999998</v>
      </c>
      <c r="J801" s="109">
        <v>-1939.0804000000001</v>
      </c>
      <c r="K801" s="1">
        <f t="shared" si="13"/>
        <v>799</v>
      </c>
    </row>
    <row r="802" spans="1:11" hidden="1" x14ac:dyDescent="0.25">
      <c r="A802" s="109">
        <v>-1</v>
      </c>
      <c r="B802" s="109" t="s">
        <v>109</v>
      </c>
      <c r="C802" s="109" t="s">
        <v>68</v>
      </c>
      <c r="D802" s="109" t="s">
        <v>69</v>
      </c>
      <c r="E802" s="109">
        <v>-231.51230000000001</v>
      </c>
      <c r="F802" s="109">
        <v>-62.811900000000001</v>
      </c>
      <c r="G802" s="109">
        <v>-1.1903999999999999</v>
      </c>
      <c r="H802" s="109">
        <v>2.8714</v>
      </c>
      <c r="I802" s="109">
        <v>1.9569000000000001</v>
      </c>
      <c r="J802" s="109">
        <v>959.15</v>
      </c>
      <c r="K802" s="1">
        <f t="shared" si="13"/>
        <v>800</v>
      </c>
    </row>
    <row r="803" spans="1:11" x14ac:dyDescent="0.25">
      <c r="A803" s="109">
        <v>-1</v>
      </c>
      <c r="B803" s="109" t="s">
        <v>109</v>
      </c>
      <c r="C803" s="109" t="s">
        <v>68</v>
      </c>
      <c r="D803" s="109" t="s">
        <v>70</v>
      </c>
      <c r="E803" s="109">
        <v>-250.4967</v>
      </c>
      <c r="F803" s="109">
        <v>-62.811900000000001</v>
      </c>
      <c r="G803" s="109">
        <v>-1.1903999999999999</v>
      </c>
      <c r="H803" s="109">
        <v>2.8714</v>
      </c>
      <c r="I803" s="109">
        <v>-1.0192000000000001</v>
      </c>
      <c r="J803" s="109">
        <v>802.12030000000004</v>
      </c>
      <c r="K803" s="1">
        <f t="shared" si="13"/>
        <v>801</v>
      </c>
    </row>
    <row r="804" spans="1:11" hidden="1" x14ac:dyDescent="0.25">
      <c r="A804" s="109">
        <v>-1</v>
      </c>
      <c r="B804" s="109" t="s">
        <v>109</v>
      </c>
      <c r="C804" s="109" t="s">
        <v>71</v>
      </c>
      <c r="D804" s="109" t="s">
        <v>69</v>
      </c>
      <c r="E804" s="109">
        <v>-62.158099999999997</v>
      </c>
      <c r="F804" s="109">
        <v>-15.3825</v>
      </c>
      <c r="G804" s="109">
        <v>-1.7087000000000001</v>
      </c>
      <c r="H804" s="109">
        <v>0.8085</v>
      </c>
      <c r="I804" s="109">
        <v>2.8384999999999998</v>
      </c>
      <c r="J804" s="109">
        <v>204.32169999999999</v>
      </c>
      <c r="K804" s="1">
        <f t="shared" si="13"/>
        <v>802</v>
      </c>
    </row>
    <row r="805" spans="1:11" x14ac:dyDescent="0.25">
      <c r="A805" s="109">
        <v>-1</v>
      </c>
      <c r="B805" s="109" t="s">
        <v>109</v>
      </c>
      <c r="C805" s="109" t="s">
        <v>71</v>
      </c>
      <c r="D805" s="109" t="s">
        <v>70</v>
      </c>
      <c r="E805" s="109">
        <v>-62.158099999999997</v>
      </c>
      <c r="F805" s="109">
        <v>-15.3825</v>
      </c>
      <c r="G805" s="109">
        <v>-1.7087000000000001</v>
      </c>
      <c r="H805" s="109">
        <v>0.8085</v>
      </c>
      <c r="I805" s="109">
        <v>-1.4333</v>
      </c>
      <c r="J805" s="109">
        <v>165.86539999999999</v>
      </c>
      <c r="K805" s="1">
        <f t="shared" si="13"/>
        <v>803</v>
      </c>
    </row>
    <row r="806" spans="1:11" hidden="1" x14ac:dyDescent="0.25">
      <c r="A806" s="109">
        <v>-1</v>
      </c>
      <c r="B806" s="109" t="s">
        <v>109</v>
      </c>
      <c r="C806" s="109" t="s">
        <v>72</v>
      </c>
      <c r="D806" s="109" t="s">
        <v>69</v>
      </c>
      <c r="E806" s="109">
        <v>38.5383</v>
      </c>
      <c r="F806" s="109">
        <v>117.1066</v>
      </c>
      <c r="G806" s="109">
        <v>0.13300000000000001</v>
      </c>
      <c r="H806" s="109">
        <v>0.70450000000000002</v>
      </c>
      <c r="I806" s="109">
        <v>0.16450000000000001</v>
      </c>
      <c r="J806" s="109">
        <v>236.07849999999999</v>
      </c>
      <c r="K806" s="1">
        <f t="shared" si="13"/>
        <v>804</v>
      </c>
    </row>
    <row r="807" spans="1:11" x14ac:dyDescent="0.25">
      <c r="A807" s="109">
        <v>-1</v>
      </c>
      <c r="B807" s="109" t="s">
        <v>109</v>
      </c>
      <c r="C807" s="109" t="s">
        <v>72</v>
      </c>
      <c r="D807" s="109" t="s">
        <v>70</v>
      </c>
      <c r="E807" s="109">
        <v>38.5383</v>
      </c>
      <c r="F807" s="109">
        <v>117.1066</v>
      </c>
      <c r="G807" s="109">
        <v>0.13300000000000001</v>
      </c>
      <c r="H807" s="109">
        <v>0.70450000000000002</v>
      </c>
      <c r="I807" s="109">
        <v>0.22220000000000001</v>
      </c>
      <c r="J807" s="109">
        <v>257.15499999999997</v>
      </c>
      <c r="K807" s="1">
        <f t="shared" si="13"/>
        <v>805</v>
      </c>
    </row>
    <row r="808" spans="1:11" hidden="1" x14ac:dyDescent="0.25">
      <c r="A808" s="109">
        <v>-1</v>
      </c>
      <c r="B808" s="109" t="s">
        <v>109</v>
      </c>
      <c r="C808" s="109" t="s">
        <v>73</v>
      </c>
      <c r="D808" s="109" t="s">
        <v>69</v>
      </c>
      <c r="E808" s="109">
        <v>26.565200000000001</v>
      </c>
      <c r="F808" s="109">
        <v>22.433700000000002</v>
      </c>
      <c r="G808" s="109">
        <v>0.72940000000000005</v>
      </c>
      <c r="H808" s="109">
        <v>0.45019999999999999</v>
      </c>
      <c r="I808" s="109">
        <v>0.48770000000000002</v>
      </c>
      <c r="J808" s="109">
        <v>161.70079999999999</v>
      </c>
      <c r="K808" s="1">
        <f t="shared" si="13"/>
        <v>806</v>
      </c>
    </row>
    <row r="809" spans="1:11" x14ac:dyDescent="0.25">
      <c r="A809" s="109">
        <v>-1</v>
      </c>
      <c r="B809" s="109" t="s">
        <v>109</v>
      </c>
      <c r="C809" s="109" t="s">
        <v>73</v>
      </c>
      <c r="D809" s="109" t="s">
        <v>70</v>
      </c>
      <c r="E809" s="109">
        <v>26.565200000000001</v>
      </c>
      <c r="F809" s="109">
        <v>22.433700000000002</v>
      </c>
      <c r="G809" s="109">
        <v>0.72940000000000005</v>
      </c>
      <c r="H809" s="109">
        <v>0.45019999999999999</v>
      </c>
      <c r="I809" s="109">
        <v>1.3482000000000001</v>
      </c>
      <c r="J809" s="109">
        <v>136.1353</v>
      </c>
      <c r="K809" s="1">
        <f t="shared" si="13"/>
        <v>807</v>
      </c>
    </row>
    <row r="810" spans="1:11" hidden="1" x14ac:dyDescent="0.25">
      <c r="A810" s="109">
        <v>-1</v>
      </c>
      <c r="B810" s="109" t="s">
        <v>109</v>
      </c>
      <c r="C810" s="109" t="s">
        <v>74</v>
      </c>
      <c r="D810" s="109" t="s">
        <v>69</v>
      </c>
      <c r="E810" s="109">
        <v>-293.67039999999997</v>
      </c>
      <c r="F810" s="109">
        <v>-78.194400000000002</v>
      </c>
      <c r="G810" s="109">
        <v>-2.8990999999999998</v>
      </c>
      <c r="H810" s="109">
        <v>3.6798999999999999</v>
      </c>
      <c r="I810" s="109">
        <v>4.7953999999999999</v>
      </c>
      <c r="J810" s="109">
        <v>1163.4717000000001</v>
      </c>
      <c r="K810" s="1">
        <f t="shared" si="13"/>
        <v>808</v>
      </c>
    </row>
    <row r="811" spans="1:11" hidden="1" x14ac:dyDescent="0.25">
      <c r="A811" s="109">
        <v>-1</v>
      </c>
      <c r="B811" s="109" t="s">
        <v>109</v>
      </c>
      <c r="C811" s="109" t="s">
        <v>74</v>
      </c>
      <c r="D811" s="109" t="s">
        <v>70</v>
      </c>
      <c r="E811" s="109">
        <v>-312.65480000000002</v>
      </c>
      <c r="F811" s="109">
        <v>-78.194400000000002</v>
      </c>
      <c r="G811" s="109">
        <v>-2.8990999999999998</v>
      </c>
      <c r="H811" s="109">
        <v>3.6798999999999999</v>
      </c>
      <c r="I811" s="109">
        <v>-2.4525000000000001</v>
      </c>
      <c r="J811" s="109">
        <v>967.98569999999995</v>
      </c>
      <c r="K811" s="1">
        <f t="shared" si="13"/>
        <v>809</v>
      </c>
    </row>
    <row r="812" spans="1:11" hidden="1" x14ac:dyDescent="0.25">
      <c r="A812" s="109">
        <v>-1</v>
      </c>
      <c r="B812" s="109" t="s">
        <v>109</v>
      </c>
      <c r="C812" s="109" t="s">
        <v>75</v>
      </c>
      <c r="D812" s="109" t="s">
        <v>69</v>
      </c>
      <c r="E812" s="109">
        <v>-324.1173</v>
      </c>
      <c r="F812" s="109">
        <v>-87.936700000000002</v>
      </c>
      <c r="G812" s="109">
        <v>-1.6666000000000001</v>
      </c>
      <c r="H812" s="109">
        <v>4.0199999999999996</v>
      </c>
      <c r="I812" s="109">
        <v>2.7395999999999998</v>
      </c>
      <c r="J812" s="109">
        <v>1342.8100999999999</v>
      </c>
      <c r="K812" s="1">
        <f t="shared" si="13"/>
        <v>810</v>
      </c>
    </row>
    <row r="813" spans="1:11" hidden="1" x14ac:dyDescent="0.25">
      <c r="A813" s="109">
        <v>-1</v>
      </c>
      <c r="B813" s="109" t="s">
        <v>109</v>
      </c>
      <c r="C813" s="109" t="s">
        <v>75</v>
      </c>
      <c r="D813" s="109" t="s">
        <v>70</v>
      </c>
      <c r="E813" s="109">
        <v>-350.69540000000001</v>
      </c>
      <c r="F813" s="109">
        <v>-87.936700000000002</v>
      </c>
      <c r="G813" s="109">
        <v>-1.6666000000000001</v>
      </c>
      <c r="H813" s="109">
        <v>4.0199999999999996</v>
      </c>
      <c r="I813" s="109">
        <v>-1.4269000000000001</v>
      </c>
      <c r="J813" s="109">
        <v>1122.9684</v>
      </c>
      <c r="K813" s="1">
        <f t="shared" si="13"/>
        <v>811</v>
      </c>
    </row>
    <row r="814" spans="1:11" hidden="1" x14ac:dyDescent="0.25">
      <c r="A814" s="109">
        <v>-1</v>
      </c>
      <c r="B814" s="109" t="s">
        <v>109</v>
      </c>
      <c r="C814" s="109" t="s">
        <v>76</v>
      </c>
      <c r="D814" s="109" t="s">
        <v>69</v>
      </c>
      <c r="E814" s="109">
        <v>-377.26780000000002</v>
      </c>
      <c r="F814" s="109">
        <v>-99.9863</v>
      </c>
      <c r="G814" s="109">
        <v>-4.1624999999999996</v>
      </c>
      <c r="H814" s="109">
        <v>4.7393000000000001</v>
      </c>
      <c r="I814" s="109">
        <v>6.8898000000000001</v>
      </c>
      <c r="J814" s="109">
        <v>1477.8947000000001</v>
      </c>
      <c r="K814" s="1">
        <f t="shared" si="13"/>
        <v>812</v>
      </c>
    </row>
    <row r="815" spans="1:11" hidden="1" x14ac:dyDescent="0.25">
      <c r="A815" s="109">
        <v>-1</v>
      </c>
      <c r="B815" s="109" t="s">
        <v>109</v>
      </c>
      <c r="C815" s="109" t="s">
        <v>76</v>
      </c>
      <c r="D815" s="109" t="s">
        <v>70</v>
      </c>
      <c r="E815" s="109">
        <v>-400.04899999999998</v>
      </c>
      <c r="F815" s="109">
        <v>-99.9863</v>
      </c>
      <c r="G815" s="109">
        <v>-4.1624999999999996</v>
      </c>
      <c r="H815" s="109">
        <v>4.7393000000000001</v>
      </c>
      <c r="I815" s="109">
        <v>-3.5163000000000002</v>
      </c>
      <c r="J815" s="109">
        <v>1227.9290000000001</v>
      </c>
      <c r="K815" s="1">
        <f t="shared" si="13"/>
        <v>813</v>
      </c>
    </row>
    <row r="816" spans="1:11" hidden="1" x14ac:dyDescent="0.25">
      <c r="A816" s="109">
        <v>-1</v>
      </c>
      <c r="B816" s="109" t="s">
        <v>109</v>
      </c>
      <c r="C816" s="109" t="s">
        <v>77</v>
      </c>
      <c r="D816" s="109" t="s">
        <v>69</v>
      </c>
      <c r="E816" s="109">
        <v>-154.4075</v>
      </c>
      <c r="F816" s="109">
        <v>107.41849999999999</v>
      </c>
      <c r="G816" s="109">
        <v>-0.88529999999999998</v>
      </c>
      <c r="H816" s="109">
        <v>3.5706000000000002</v>
      </c>
      <c r="I816" s="109">
        <v>1.9915</v>
      </c>
      <c r="J816" s="109">
        <v>1193.7449999999999</v>
      </c>
      <c r="K816" s="1">
        <f t="shared" si="13"/>
        <v>814</v>
      </c>
    </row>
    <row r="817" spans="1:11" hidden="1" x14ac:dyDescent="0.25">
      <c r="A817" s="109">
        <v>-1</v>
      </c>
      <c r="B817" s="109" t="s">
        <v>109</v>
      </c>
      <c r="C817" s="109" t="s">
        <v>77</v>
      </c>
      <c r="D817" s="109" t="s">
        <v>70</v>
      </c>
      <c r="E817" s="109">
        <v>-171.49350000000001</v>
      </c>
      <c r="F817" s="109">
        <v>107.41849999999999</v>
      </c>
      <c r="G817" s="109">
        <v>-0.88529999999999998</v>
      </c>
      <c r="H817" s="109">
        <v>3.5706000000000002</v>
      </c>
      <c r="I817" s="109">
        <v>-0.60619999999999996</v>
      </c>
      <c r="J817" s="109">
        <v>1081.9251999999999</v>
      </c>
      <c r="K817" s="1">
        <f t="shared" si="13"/>
        <v>815</v>
      </c>
    </row>
    <row r="818" spans="1:11" hidden="1" x14ac:dyDescent="0.25">
      <c r="A818" s="109">
        <v>-1</v>
      </c>
      <c r="B818" s="109" t="s">
        <v>109</v>
      </c>
      <c r="C818" s="109" t="s">
        <v>78</v>
      </c>
      <c r="D818" s="109" t="s">
        <v>69</v>
      </c>
      <c r="E818" s="109">
        <v>-262.31470000000002</v>
      </c>
      <c r="F818" s="109">
        <v>-220.47989999999999</v>
      </c>
      <c r="G818" s="109">
        <v>-1.2575000000000001</v>
      </c>
      <c r="H818" s="109">
        <v>1.5979000000000001</v>
      </c>
      <c r="I818" s="109">
        <v>1.5307999999999999</v>
      </c>
      <c r="J818" s="109">
        <v>532.7251</v>
      </c>
      <c r="K818" s="1">
        <f t="shared" si="13"/>
        <v>816</v>
      </c>
    </row>
    <row r="819" spans="1:11" hidden="1" x14ac:dyDescent="0.25">
      <c r="A819" s="109">
        <v>-1</v>
      </c>
      <c r="B819" s="109" t="s">
        <v>109</v>
      </c>
      <c r="C819" s="109" t="s">
        <v>78</v>
      </c>
      <c r="D819" s="109" t="s">
        <v>70</v>
      </c>
      <c r="E819" s="109">
        <v>-279.4006</v>
      </c>
      <c r="F819" s="109">
        <v>-220.47989999999999</v>
      </c>
      <c r="G819" s="109">
        <v>-1.2575000000000001</v>
      </c>
      <c r="H819" s="109">
        <v>1.5979000000000001</v>
      </c>
      <c r="I819" s="109">
        <v>-1.2283999999999999</v>
      </c>
      <c r="J819" s="109">
        <v>361.8913</v>
      </c>
      <c r="K819" s="1">
        <f t="shared" si="13"/>
        <v>817</v>
      </c>
    </row>
    <row r="820" spans="1:11" hidden="1" x14ac:dyDescent="0.25">
      <c r="A820" s="109">
        <v>-1</v>
      </c>
      <c r="B820" s="109" t="s">
        <v>109</v>
      </c>
      <c r="C820" s="109" t="s">
        <v>79</v>
      </c>
      <c r="D820" s="109" t="s">
        <v>69</v>
      </c>
      <c r="E820" s="109">
        <v>-154.4075</v>
      </c>
      <c r="F820" s="109">
        <v>107.41849999999999</v>
      </c>
      <c r="G820" s="109">
        <v>-0.88529999999999998</v>
      </c>
      <c r="H820" s="109">
        <v>3.5706000000000002</v>
      </c>
      <c r="I820" s="109">
        <v>1.9915</v>
      </c>
      <c r="J820" s="109">
        <v>1193.7449999999999</v>
      </c>
      <c r="K820" s="1">
        <f t="shared" si="13"/>
        <v>818</v>
      </c>
    </row>
    <row r="821" spans="1:11" hidden="1" x14ac:dyDescent="0.25">
      <c r="A821" s="109">
        <v>-1</v>
      </c>
      <c r="B821" s="109" t="s">
        <v>109</v>
      </c>
      <c r="C821" s="109" t="s">
        <v>79</v>
      </c>
      <c r="D821" s="109" t="s">
        <v>70</v>
      </c>
      <c r="E821" s="109">
        <v>-171.49350000000001</v>
      </c>
      <c r="F821" s="109">
        <v>107.41849999999999</v>
      </c>
      <c r="G821" s="109">
        <v>-0.88529999999999998</v>
      </c>
      <c r="H821" s="109">
        <v>3.5706000000000002</v>
      </c>
      <c r="I821" s="109">
        <v>-0.60619999999999996</v>
      </c>
      <c r="J821" s="109">
        <v>1081.9251999999999</v>
      </c>
      <c r="K821" s="1">
        <f t="shared" si="13"/>
        <v>819</v>
      </c>
    </row>
    <row r="822" spans="1:11" hidden="1" x14ac:dyDescent="0.25">
      <c r="A822" s="109">
        <v>-1</v>
      </c>
      <c r="B822" s="109" t="s">
        <v>109</v>
      </c>
      <c r="C822" s="109" t="s">
        <v>80</v>
      </c>
      <c r="D822" s="109" t="s">
        <v>69</v>
      </c>
      <c r="E822" s="109">
        <v>-262.31470000000002</v>
      </c>
      <c r="F822" s="109">
        <v>-220.47989999999999</v>
      </c>
      <c r="G822" s="109">
        <v>-1.2575000000000001</v>
      </c>
      <c r="H822" s="109">
        <v>1.5979000000000001</v>
      </c>
      <c r="I822" s="109">
        <v>1.5307999999999999</v>
      </c>
      <c r="J822" s="109">
        <v>532.7251</v>
      </c>
      <c r="K822" s="1">
        <f t="shared" si="13"/>
        <v>820</v>
      </c>
    </row>
    <row r="823" spans="1:11" hidden="1" x14ac:dyDescent="0.25">
      <c r="A823" s="109">
        <v>-1</v>
      </c>
      <c r="B823" s="109" t="s">
        <v>109</v>
      </c>
      <c r="C823" s="109" t="s">
        <v>80</v>
      </c>
      <c r="D823" s="109" t="s">
        <v>70</v>
      </c>
      <c r="E823" s="109">
        <v>-279.4006</v>
      </c>
      <c r="F823" s="109">
        <v>-220.47989999999999</v>
      </c>
      <c r="G823" s="109">
        <v>-1.2575000000000001</v>
      </c>
      <c r="H823" s="109">
        <v>1.5979000000000001</v>
      </c>
      <c r="I823" s="109">
        <v>-1.2283999999999999</v>
      </c>
      <c r="J823" s="109">
        <v>361.8913</v>
      </c>
      <c r="K823" s="1">
        <f t="shared" si="13"/>
        <v>821</v>
      </c>
    </row>
    <row r="824" spans="1:11" hidden="1" x14ac:dyDescent="0.25">
      <c r="A824" s="109">
        <v>-1</v>
      </c>
      <c r="B824" s="109" t="s">
        <v>109</v>
      </c>
      <c r="C824" s="109" t="s">
        <v>81</v>
      </c>
      <c r="D824" s="109" t="s">
        <v>69</v>
      </c>
      <c r="E824" s="109">
        <v>-171.16990000000001</v>
      </c>
      <c r="F824" s="109">
        <v>-25.1236</v>
      </c>
      <c r="G824" s="109">
        <v>-5.0299999999999997E-2</v>
      </c>
      <c r="H824" s="109">
        <v>3.2145999999999999</v>
      </c>
      <c r="I824" s="109">
        <v>2.4439000000000002</v>
      </c>
      <c r="J824" s="109">
        <v>1089.6161999999999</v>
      </c>
      <c r="K824" s="1">
        <f t="shared" si="13"/>
        <v>822</v>
      </c>
    </row>
    <row r="825" spans="1:11" hidden="1" x14ac:dyDescent="0.25">
      <c r="A825" s="109">
        <v>-1</v>
      </c>
      <c r="B825" s="109" t="s">
        <v>109</v>
      </c>
      <c r="C825" s="109" t="s">
        <v>81</v>
      </c>
      <c r="D825" s="109" t="s">
        <v>70</v>
      </c>
      <c r="E825" s="109">
        <v>-188.25579999999999</v>
      </c>
      <c r="F825" s="109">
        <v>-25.1236</v>
      </c>
      <c r="G825" s="109">
        <v>-5.0299999999999997E-2</v>
      </c>
      <c r="H825" s="109">
        <v>3.2145999999999999</v>
      </c>
      <c r="I825" s="109">
        <v>0.97019999999999995</v>
      </c>
      <c r="J825" s="109">
        <v>912.49770000000001</v>
      </c>
      <c r="K825" s="1">
        <f t="shared" si="13"/>
        <v>823</v>
      </c>
    </row>
    <row r="826" spans="1:11" hidden="1" x14ac:dyDescent="0.25">
      <c r="A826" s="109">
        <v>-1</v>
      </c>
      <c r="B826" s="109" t="s">
        <v>109</v>
      </c>
      <c r="C826" s="109" t="s">
        <v>82</v>
      </c>
      <c r="D826" s="109" t="s">
        <v>69</v>
      </c>
      <c r="E826" s="109">
        <v>-245.5523</v>
      </c>
      <c r="F826" s="109">
        <v>-87.937799999999996</v>
      </c>
      <c r="G826" s="109">
        <v>-2.0924999999999998</v>
      </c>
      <c r="H826" s="109">
        <v>1.954</v>
      </c>
      <c r="I826" s="109">
        <v>1.0785</v>
      </c>
      <c r="J826" s="109">
        <v>636.85389999999995</v>
      </c>
      <c r="K826" s="1">
        <f t="shared" si="13"/>
        <v>824</v>
      </c>
    </row>
    <row r="827" spans="1:11" hidden="1" x14ac:dyDescent="0.25">
      <c r="A827" s="109">
        <v>-1</v>
      </c>
      <c r="B827" s="109" t="s">
        <v>109</v>
      </c>
      <c r="C827" s="109" t="s">
        <v>82</v>
      </c>
      <c r="D827" s="109" t="s">
        <v>70</v>
      </c>
      <c r="E827" s="109">
        <v>-262.63830000000002</v>
      </c>
      <c r="F827" s="109">
        <v>-87.937799999999996</v>
      </c>
      <c r="G827" s="109">
        <v>-2.0924999999999998</v>
      </c>
      <c r="H827" s="109">
        <v>1.954</v>
      </c>
      <c r="I827" s="109">
        <v>-2.8048000000000002</v>
      </c>
      <c r="J827" s="109">
        <v>531.31889999999999</v>
      </c>
      <c r="K827" s="1">
        <f t="shared" si="13"/>
        <v>825</v>
      </c>
    </row>
    <row r="828" spans="1:11" hidden="1" x14ac:dyDescent="0.25">
      <c r="A828" s="109">
        <v>-1</v>
      </c>
      <c r="B828" s="109" t="s">
        <v>109</v>
      </c>
      <c r="C828" s="109" t="s">
        <v>83</v>
      </c>
      <c r="D828" s="109" t="s">
        <v>69</v>
      </c>
      <c r="E828" s="109">
        <v>-171.16990000000001</v>
      </c>
      <c r="F828" s="109">
        <v>-25.1236</v>
      </c>
      <c r="G828" s="109">
        <v>-5.0299999999999997E-2</v>
      </c>
      <c r="H828" s="109">
        <v>3.2145999999999999</v>
      </c>
      <c r="I828" s="109">
        <v>2.4439000000000002</v>
      </c>
      <c r="J828" s="109">
        <v>1089.6161999999999</v>
      </c>
      <c r="K828" s="1">
        <f t="shared" si="13"/>
        <v>826</v>
      </c>
    </row>
    <row r="829" spans="1:11" hidden="1" x14ac:dyDescent="0.25">
      <c r="A829" s="109">
        <v>-1</v>
      </c>
      <c r="B829" s="109" t="s">
        <v>109</v>
      </c>
      <c r="C829" s="109" t="s">
        <v>83</v>
      </c>
      <c r="D829" s="109" t="s">
        <v>70</v>
      </c>
      <c r="E829" s="109">
        <v>-188.25579999999999</v>
      </c>
      <c r="F829" s="109">
        <v>-25.1236</v>
      </c>
      <c r="G829" s="109">
        <v>-5.0299999999999997E-2</v>
      </c>
      <c r="H829" s="109">
        <v>3.2145999999999999</v>
      </c>
      <c r="I829" s="109">
        <v>0.97019999999999995</v>
      </c>
      <c r="J829" s="109">
        <v>912.49770000000001</v>
      </c>
      <c r="K829" s="1">
        <f t="shared" si="13"/>
        <v>827</v>
      </c>
    </row>
    <row r="830" spans="1:11" hidden="1" x14ac:dyDescent="0.25">
      <c r="A830" s="109">
        <v>-1</v>
      </c>
      <c r="B830" s="109" t="s">
        <v>109</v>
      </c>
      <c r="C830" s="109" t="s">
        <v>84</v>
      </c>
      <c r="D830" s="109" t="s">
        <v>69</v>
      </c>
      <c r="E830" s="109">
        <v>-245.5523</v>
      </c>
      <c r="F830" s="109">
        <v>-87.937799999999996</v>
      </c>
      <c r="G830" s="109">
        <v>-2.0924999999999998</v>
      </c>
      <c r="H830" s="109">
        <v>1.954</v>
      </c>
      <c r="I830" s="109">
        <v>1.0785</v>
      </c>
      <c r="J830" s="109">
        <v>636.85389999999995</v>
      </c>
      <c r="K830" s="1">
        <f t="shared" si="13"/>
        <v>828</v>
      </c>
    </row>
    <row r="831" spans="1:11" hidden="1" x14ac:dyDescent="0.25">
      <c r="A831" s="109">
        <v>-1</v>
      </c>
      <c r="B831" s="109" t="s">
        <v>109</v>
      </c>
      <c r="C831" s="109" t="s">
        <v>84</v>
      </c>
      <c r="D831" s="109" t="s">
        <v>70</v>
      </c>
      <c r="E831" s="109">
        <v>-262.63830000000002</v>
      </c>
      <c r="F831" s="109">
        <v>-87.937799999999996</v>
      </c>
      <c r="G831" s="109">
        <v>-2.0924999999999998</v>
      </c>
      <c r="H831" s="109">
        <v>1.954</v>
      </c>
      <c r="I831" s="109">
        <v>-2.8048000000000002</v>
      </c>
      <c r="J831" s="109">
        <v>531.31889999999999</v>
      </c>
      <c r="K831" s="1">
        <f t="shared" si="13"/>
        <v>829</v>
      </c>
    </row>
    <row r="832" spans="1:11" hidden="1" x14ac:dyDescent="0.25">
      <c r="A832" s="109">
        <v>-1</v>
      </c>
      <c r="B832" s="109" t="s">
        <v>109</v>
      </c>
      <c r="C832" s="109" t="s">
        <v>85</v>
      </c>
      <c r="D832" s="109" t="s">
        <v>69</v>
      </c>
      <c r="E832" s="109">
        <v>-286.01929999999999</v>
      </c>
      <c r="F832" s="109">
        <v>73.192400000000006</v>
      </c>
      <c r="G832" s="109">
        <v>-2.9510999999999998</v>
      </c>
      <c r="H832" s="109">
        <v>5.2405999999999997</v>
      </c>
      <c r="I832" s="109">
        <v>5.4170999999999996</v>
      </c>
      <c r="J832" s="109">
        <v>1685.8116</v>
      </c>
      <c r="K832" s="1">
        <f t="shared" si="13"/>
        <v>830</v>
      </c>
    </row>
    <row r="833" spans="1:11" hidden="1" x14ac:dyDescent="0.25">
      <c r="A833" s="109">
        <v>-1</v>
      </c>
      <c r="B833" s="109" t="s">
        <v>109</v>
      </c>
      <c r="C833" s="109" t="s">
        <v>85</v>
      </c>
      <c r="D833" s="109" t="s">
        <v>70</v>
      </c>
      <c r="E833" s="109">
        <v>-308.80059999999997</v>
      </c>
      <c r="F833" s="109">
        <v>73.192400000000006</v>
      </c>
      <c r="G833" s="109">
        <v>-2.9510999999999998</v>
      </c>
      <c r="H833" s="109">
        <v>5.2405999999999997</v>
      </c>
      <c r="I833" s="109">
        <v>-2.3452000000000002</v>
      </c>
      <c r="J833" s="109">
        <v>1488.4268</v>
      </c>
      <c r="K833" s="1">
        <f t="shared" si="13"/>
        <v>831</v>
      </c>
    </row>
    <row r="834" spans="1:11" hidden="1" x14ac:dyDescent="0.25">
      <c r="A834" s="109">
        <v>-1</v>
      </c>
      <c r="B834" s="109" t="s">
        <v>109</v>
      </c>
      <c r="C834" s="109" t="s">
        <v>86</v>
      </c>
      <c r="D834" s="109" t="s">
        <v>69</v>
      </c>
      <c r="E834" s="109">
        <v>-393.92649999999998</v>
      </c>
      <c r="F834" s="109">
        <v>-254.70599999999999</v>
      </c>
      <c r="G834" s="109">
        <v>-3.3233999999999999</v>
      </c>
      <c r="H834" s="109">
        <v>3.2679</v>
      </c>
      <c r="I834" s="109">
        <v>4.9564000000000004</v>
      </c>
      <c r="J834" s="109">
        <v>1024.7918</v>
      </c>
      <c r="K834" s="1">
        <f t="shared" si="13"/>
        <v>832</v>
      </c>
    </row>
    <row r="835" spans="1:11" hidden="1" x14ac:dyDescent="0.25">
      <c r="A835" s="109">
        <v>-1</v>
      </c>
      <c r="B835" s="109" t="s">
        <v>109</v>
      </c>
      <c r="C835" s="109" t="s">
        <v>86</v>
      </c>
      <c r="D835" s="109" t="s">
        <v>70</v>
      </c>
      <c r="E835" s="109">
        <v>-416.70769999999999</v>
      </c>
      <c r="F835" s="109">
        <v>-254.70599999999999</v>
      </c>
      <c r="G835" s="109">
        <v>-3.3233999999999999</v>
      </c>
      <c r="H835" s="109">
        <v>3.2679</v>
      </c>
      <c r="I835" s="109">
        <v>-2.9674999999999998</v>
      </c>
      <c r="J835" s="109">
        <v>768.39279999999997</v>
      </c>
      <c r="K835" s="1">
        <f t="shared" si="13"/>
        <v>833</v>
      </c>
    </row>
    <row r="836" spans="1:11" hidden="1" x14ac:dyDescent="0.25">
      <c r="A836" s="109">
        <v>-1</v>
      </c>
      <c r="B836" s="109" t="s">
        <v>109</v>
      </c>
      <c r="C836" s="109" t="s">
        <v>87</v>
      </c>
      <c r="D836" s="109" t="s">
        <v>69</v>
      </c>
      <c r="E836" s="109">
        <v>-286.01929999999999</v>
      </c>
      <c r="F836" s="109">
        <v>73.192400000000006</v>
      </c>
      <c r="G836" s="109">
        <v>-2.9510999999999998</v>
      </c>
      <c r="H836" s="109">
        <v>5.2405999999999997</v>
      </c>
      <c r="I836" s="109">
        <v>5.4170999999999996</v>
      </c>
      <c r="J836" s="109">
        <v>1685.8116</v>
      </c>
      <c r="K836" s="1">
        <f t="shared" si="13"/>
        <v>834</v>
      </c>
    </row>
    <row r="837" spans="1:11" hidden="1" x14ac:dyDescent="0.25">
      <c r="A837" s="109">
        <v>-1</v>
      </c>
      <c r="B837" s="109" t="s">
        <v>109</v>
      </c>
      <c r="C837" s="109" t="s">
        <v>87</v>
      </c>
      <c r="D837" s="109" t="s">
        <v>70</v>
      </c>
      <c r="E837" s="109">
        <v>-308.80059999999997</v>
      </c>
      <c r="F837" s="109">
        <v>73.192400000000006</v>
      </c>
      <c r="G837" s="109">
        <v>-2.9510999999999998</v>
      </c>
      <c r="H837" s="109">
        <v>5.2405999999999997</v>
      </c>
      <c r="I837" s="109">
        <v>-2.3452000000000002</v>
      </c>
      <c r="J837" s="109">
        <v>1488.4268</v>
      </c>
      <c r="K837" s="1">
        <f t="shared" si="13"/>
        <v>835</v>
      </c>
    </row>
    <row r="838" spans="1:11" hidden="1" x14ac:dyDescent="0.25">
      <c r="A838" s="109">
        <v>-1</v>
      </c>
      <c r="B838" s="109" t="s">
        <v>109</v>
      </c>
      <c r="C838" s="109" t="s">
        <v>88</v>
      </c>
      <c r="D838" s="109" t="s">
        <v>69</v>
      </c>
      <c r="E838" s="109">
        <v>-393.92649999999998</v>
      </c>
      <c r="F838" s="109">
        <v>-254.70599999999999</v>
      </c>
      <c r="G838" s="109">
        <v>-3.3233999999999999</v>
      </c>
      <c r="H838" s="109">
        <v>3.2679</v>
      </c>
      <c r="I838" s="109">
        <v>4.9564000000000004</v>
      </c>
      <c r="J838" s="109">
        <v>1024.7918</v>
      </c>
      <c r="K838" s="1">
        <f t="shared" ref="K838:K901" si="14">K837+1</f>
        <v>836</v>
      </c>
    </row>
    <row r="839" spans="1:11" hidden="1" x14ac:dyDescent="0.25">
      <c r="A839" s="109">
        <v>-1</v>
      </c>
      <c r="B839" s="109" t="s">
        <v>109</v>
      </c>
      <c r="C839" s="109" t="s">
        <v>88</v>
      </c>
      <c r="D839" s="109" t="s">
        <v>70</v>
      </c>
      <c r="E839" s="109">
        <v>-416.70769999999999</v>
      </c>
      <c r="F839" s="109">
        <v>-254.70599999999999</v>
      </c>
      <c r="G839" s="109">
        <v>-3.3233999999999999</v>
      </c>
      <c r="H839" s="109">
        <v>3.2679</v>
      </c>
      <c r="I839" s="109">
        <v>-2.9674999999999998</v>
      </c>
      <c r="J839" s="109">
        <v>768.39279999999997</v>
      </c>
      <c r="K839" s="1">
        <f t="shared" si="14"/>
        <v>837</v>
      </c>
    </row>
    <row r="840" spans="1:11" hidden="1" x14ac:dyDescent="0.25">
      <c r="A840" s="109">
        <v>-1</v>
      </c>
      <c r="B840" s="109" t="s">
        <v>109</v>
      </c>
      <c r="C840" s="109" t="s">
        <v>89</v>
      </c>
      <c r="D840" s="109" t="s">
        <v>69</v>
      </c>
      <c r="E840" s="109">
        <v>-302.7817</v>
      </c>
      <c r="F840" s="109">
        <v>-59.349600000000002</v>
      </c>
      <c r="G840" s="109">
        <v>-2.1160999999999999</v>
      </c>
      <c r="H840" s="109">
        <v>4.8845000000000001</v>
      </c>
      <c r="I840" s="109">
        <v>5.8695000000000004</v>
      </c>
      <c r="J840" s="109">
        <v>1581.6829</v>
      </c>
      <c r="K840" s="1">
        <f t="shared" si="14"/>
        <v>838</v>
      </c>
    </row>
    <row r="841" spans="1:11" hidden="1" x14ac:dyDescent="0.25">
      <c r="A841" s="109">
        <v>-1</v>
      </c>
      <c r="B841" s="109" t="s">
        <v>109</v>
      </c>
      <c r="C841" s="109" t="s">
        <v>89</v>
      </c>
      <c r="D841" s="109" t="s">
        <v>70</v>
      </c>
      <c r="E841" s="109">
        <v>-325.56290000000001</v>
      </c>
      <c r="F841" s="109">
        <v>-59.349600000000002</v>
      </c>
      <c r="G841" s="109">
        <v>-2.1160999999999999</v>
      </c>
      <c r="H841" s="109">
        <v>4.8845000000000001</v>
      </c>
      <c r="I841" s="109">
        <v>-0.76890000000000003</v>
      </c>
      <c r="J841" s="109">
        <v>1318.9992</v>
      </c>
      <c r="K841" s="1">
        <f t="shared" si="14"/>
        <v>839</v>
      </c>
    </row>
    <row r="842" spans="1:11" hidden="1" x14ac:dyDescent="0.25">
      <c r="A842" s="109">
        <v>-1</v>
      </c>
      <c r="B842" s="109" t="s">
        <v>109</v>
      </c>
      <c r="C842" s="109" t="s">
        <v>90</v>
      </c>
      <c r="D842" s="109" t="s">
        <v>69</v>
      </c>
      <c r="E842" s="109">
        <v>-377.16410000000002</v>
      </c>
      <c r="F842" s="109">
        <v>-122.1639</v>
      </c>
      <c r="G842" s="109">
        <v>-4.1584000000000003</v>
      </c>
      <c r="H842" s="109">
        <v>3.6238999999999999</v>
      </c>
      <c r="I842" s="109">
        <v>4.5039999999999996</v>
      </c>
      <c r="J842" s="109">
        <v>1128.9205999999999</v>
      </c>
      <c r="K842" s="1">
        <f t="shared" si="14"/>
        <v>840</v>
      </c>
    </row>
    <row r="843" spans="1:11" hidden="1" x14ac:dyDescent="0.25">
      <c r="A843" s="109">
        <v>-1</v>
      </c>
      <c r="B843" s="109" t="s">
        <v>109</v>
      </c>
      <c r="C843" s="109" t="s">
        <v>90</v>
      </c>
      <c r="D843" s="109" t="s">
        <v>70</v>
      </c>
      <c r="E843" s="109">
        <v>-399.94540000000001</v>
      </c>
      <c r="F843" s="109">
        <v>-122.1639</v>
      </c>
      <c r="G843" s="109">
        <v>-4.1584000000000003</v>
      </c>
      <c r="H843" s="109">
        <v>3.6238999999999999</v>
      </c>
      <c r="I843" s="109">
        <v>-4.5438000000000001</v>
      </c>
      <c r="J843" s="109">
        <v>937.82039999999995</v>
      </c>
      <c r="K843" s="1">
        <f t="shared" si="14"/>
        <v>841</v>
      </c>
    </row>
    <row r="844" spans="1:11" hidden="1" x14ac:dyDescent="0.25">
      <c r="A844" s="109">
        <v>-1</v>
      </c>
      <c r="B844" s="109" t="s">
        <v>109</v>
      </c>
      <c r="C844" s="109" t="s">
        <v>91</v>
      </c>
      <c r="D844" s="109" t="s">
        <v>69</v>
      </c>
      <c r="E844" s="109">
        <v>-302.7817</v>
      </c>
      <c r="F844" s="109">
        <v>-59.349600000000002</v>
      </c>
      <c r="G844" s="109">
        <v>-2.1160999999999999</v>
      </c>
      <c r="H844" s="109">
        <v>4.8845000000000001</v>
      </c>
      <c r="I844" s="109">
        <v>5.8695000000000004</v>
      </c>
      <c r="J844" s="109">
        <v>1581.6829</v>
      </c>
      <c r="K844" s="1">
        <f t="shared" si="14"/>
        <v>842</v>
      </c>
    </row>
    <row r="845" spans="1:11" hidden="1" x14ac:dyDescent="0.25">
      <c r="A845" s="109">
        <v>-1</v>
      </c>
      <c r="B845" s="109" t="s">
        <v>109</v>
      </c>
      <c r="C845" s="109" t="s">
        <v>91</v>
      </c>
      <c r="D845" s="109" t="s">
        <v>70</v>
      </c>
      <c r="E845" s="109">
        <v>-325.56290000000001</v>
      </c>
      <c r="F845" s="109">
        <v>-59.349600000000002</v>
      </c>
      <c r="G845" s="109">
        <v>-2.1160999999999999</v>
      </c>
      <c r="H845" s="109">
        <v>4.8845000000000001</v>
      </c>
      <c r="I845" s="109">
        <v>-0.76890000000000003</v>
      </c>
      <c r="J845" s="109">
        <v>1318.9992</v>
      </c>
      <c r="K845" s="1">
        <f t="shared" si="14"/>
        <v>843</v>
      </c>
    </row>
    <row r="846" spans="1:11" hidden="1" x14ac:dyDescent="0.25">
      <c r="A846" s="109">
        <v>-1</v>
      </c>
      <c r="B846" s="109" t="s">
        <v>109</v>
      </c>
      <c r="C846" s="109" t="s">
        <v>92</v>
      </c>
      <c r="D846" s="109" t="s">
        <v>69</v>
      </c>
      <c r="E846" s="109">
        <v>-377.16410000000002</v>
      </c>
      <c r="F846" s="109">
        <v>-122.1639</v>
      </c>
      <c r="G846" s="109">
        <v>-4.1584000000000003</v>
      </c>
      <c r="H846" s="109">
        <v>3.6238999999999999</v>
      </c>
      <c r="I846" s="109">
        <v>4.5039999999999996</v>
      </c>
      <c r="J846" s="109">
        <v>1128.9205999999999</v>
      </c>
      <c r="K846" s="1">
        <f t="shared" si="14"/>
        <v>844</v>
      </c>
    </row>
    <row r="847" spans="1:11" hidden="1" x14ac:dyDescent="0.25">
      <c r="A847" s="109">
        <v>-1</v>
      </c>
      <c r="B847" s="109" t="s">
        <v>109</v>
      </c>
      <c r="C847" s="109" t="s">
        <v>92</v>
      </c>
      <c r="D847" s="109" t="s">
        <v>70</v>
      </c>
      <c r="E847" s="109">
        <v>-399.94540000000001</v>
      </c>
      <c r="F847" s="109">
        <v>-122.1639</v>
      </c>
      <c r="G847" s="109">
        <v>-4.1584000000000003</v>
      </c>
      <c r="H847" s="109">
        <v>3.6238999999999999</v>
      </c>
      <c r="I847" s="109">
        <v>-4.5438000000000001</v>
      </c>
      <c r="J847" s="109">
        <v>937.82039999999995</v>
      </c>
      <c r="K847" s="1">
        <f t="shared" si="14"/>
        <v>845</v>
      </c>
    </row>
    <row r="848" spans="1:11" hidden="1" x14ac:dyDescent="0.25">
      <c r="A848" s="109">
        <v>-1</v>
      </c>
      <c r="B848" s="109" t="s">
        <v>109</v>
      </c>
      <c r="C848" s="109" t="s">
        <v>93</v>
      </c>
      <c r="D848" s="109" t="s">
        <v>69</v>
      </c>
      <c r="E848" s="109">
        <v>-154.4075</v>
      </c>
      <c r="F848" s="109">
        <v>107.41849999999999</v>
      </c>
      <c r="G848" s="109">
        <v>-5.0299999999999997E-2</v>
      </c>
      <c r="H848" s="109">
        <v>5.2405999999999997</v>
      </c>
      <c r="I848" s="109">
        <v>6.8898000000000001</v>
      </c>
      <c r="J848" s="109">
        <v>1685.8116</v>
      </c>
      <c r="K848" s="1">
        <f t="shared" si="14"/>
        <v>846</v>
      </c>
    </row>
    <row r="849" spans="1:11" hidden="1" x14ac:dyDescent="0.25">
      <c r="A849" s="109">
        <v>-1</v>
      </c>
      <c r="B849" s="109" t="s">
        <v>109</v>
      </c>
      <c r="C849" s="109" t="s">
        <v>93</v>
      </c>
      <c r="D849" s="109" t="s">
        <v>70</v>
      </c>
      <c r="E849" s="109">
        <v>-171.49350000000001</v>
      </c>
      <c r="F849" s="109">
        <v>107.41849999999999</v>
      </c>
      <c r="G849" s="109">
        <v>-5.0299999999999997E-2</v>
      </c>
      <c r="H849" s="109">
        <v>5.2405999999999997</v>
      </c>
      <c r="I849" s="109">
        <v>0.97019999999999995</v>
      </c>
      <c r="J849" s="109">
        <v>1488.4268</v>
      </c>
      <c r="K849" s="1">
        <f t="shared" si="14"/>
        <v>847</v>
      </c>
    </row>
    <row r="850" spans="1:11" hidden="1" x14ac:dyDescent="0.25">
      <c r="A850" s="109">
        <v>-1</v>
      </c>
      <c r="B850" s="109" t="s">
        <v>109</v>
      </c>
      <c r="C850" s="109" t="s">
        <v>94</v>
      </c>
      <c r="D850" s="109" t="s">
        <v>69</v>
      </c>
      <c r="E850" s="109">
        <v>-393.92649999999998</v>
      </c>
      <c r="F850" s="109">
        <v>-254.70599999999999</v>
      </c>
      <c r="G850" s="109">
        <v>-4.1624999999999996</v>
      </c>
      <c r="H850" s="109">
        <v>1.5979000000000001</v>
      </c>
      <c r="I850" s="109">
        <v>1.0785</v>
      </c>
      <c r="J850" s="109">
        <v>532.7251</v>
      </c>
      <c r="K850" s="1">
        <f t="shared" si="14"/>
        <v>848</v>
      </c>
    </row>
    <row r="851" spans="1:11" hidden="1" x14ac:dyDescent="0.25">
      <c r="A851" s="109">
        <v>-1</v>
      </c>
      <c r="B851" s="109" t="s">
        <v>109</v>
      </c>
      <c r="C851" s="109" t="s">
        <v>94</v>
      </c>
      <c r="D851" s="109" t="s">
        <v>70</v>
      </c>
      <c r="E851" s="109">
        <v>-416.70769999999999</v>
      </c>
      <c r="F851" s="109">
        <v>-254.70599999999999</v>
      </c>
      <c r="G851" s="109">
        <v>-4.1624999999999996</v>
      </c>
      <c r="H851" s="109">
        <v>1.5979000000000001</v>
      </c>
      <c r="I851" s="109">
        <v>-4.5438000000000001</v>
      </c>
      <c r="J851" s="109">
        <v>361.8913</v>
      </c>
      <c r="K851" s="1">
        <f t="shared" si="14"/>
        <v>849</v>
      </c>
    </row>
    <row r="852" spans="1:11" hidden="1" x14ac:dyDescent="0.25">
      <c r="A852" s="109">
        <v>-1</v>
      </c>
      <c r="B852" s="109" t="s">
        <v>110</v>
      </c>
      <c r="C852" s="109" t="s">
        <v>68</v>
      </c>
      <c r="D852" s="109" t="s">
        <v>69</v>
      </c>
      <c r="E852" s="109">
        <v>-51.573099999999997</v>
      </c>
      <c r="F852" s="109">
        <v>2.6714000000000002</v>
      </c>
      <c r="G852" s="109">
        <v>-6.0900000000000003E-2</v>
      </c>
      <c r="H852" s="109">
        <v>9.7000000000000003E-3</v>
      </c>
      <c r="I852" s="109">
        <v>0.1019</v>
      </c>
      <c r="J852" s="109">
        <v>-3.51</v>
      </c>
      <c r="K852" s="1">
        <f t="shared" si="14"/>
        <v>850</v>
      </c>
    </row>
    <row r="853" spans="1:11" x14ac:dyDescent="0.25">
      <c r="A853" s="109">
        <v>-1</v>
      </c>
      <c r="B853" s="109" t="s">
        <v>110</v>
      </c>
      <c r="C853" s="109" t="s">
        <v>68</v>
      </c>
      <c r="D853" s="109" t="s">
        <v>70</v>
      </c>
      <c r="E853" s="109">
        <v>-52.463700000000003</v>
      </c>
      <c r="F853" s="109">
        <v>2.6714000000000002</v>
      </c>
      <c r="G853" s="109">
        <v>-6.0900000000000003E-2</v>
      </c>
      <c r="H853" s="109">
        <v>9.7000000000000003E-3</v>
      </c>
      <c r="I853" s="109">
        <v>-5.0200000000000002E-2</v>
      </c>
      <c r="J853" s="109">
        <v>3.1684000000000001</v>
      </c>
      <c r="K853" s="1">
        <f t="shared" si="14"/>
        <v>851</v>
      </c>
    </row>
    <row r="854" spans="1:11" hidden="1" x14ac:dyDescent="0.25">
      <c r="A854" s="109">
        <v>-1</v>
      </c>
      <c r="B854" s="109" t="s">
        <v>110</v>
      </c>
      <c r="C854" s="109" t="s">
        <v>71</v>
      </c>
      <c r="D854" s="109" t="s">
        <v>69</v>
      </c>
      <c r="E854" s="109">
        <v>-11.4396</v>
      </c>
      <c r="F854" s="109">
        <v>0.4627</v>
      </c>
      <c r="G854" s="109">
        <v>-1.04E-2</v>
      </c>
      <c r="H854" s="109">
        <v>2.3E-3</v>
      </c>
      <c r="I854" s="109">
        <v>1.7100000000000001E-2</v>
      </c>
      <c r="J854" s="109">
        <v>-0.61270000000000002</v>
      </c>
      <c r="K854" s="1">
        <f t="shared" si="14"/>
        <v>852</v>
      </c>
    </row>
    <row r="855" spans="1:11" x14ac:dyDescent="0.25">
      <c r="A855" s="109">
        <v>-1</v>
      </c>
      <c r="B855" s="109" t="s">
        <v>110</v>
      </c>
      <c r="C855" s="109" t="s">
        <v>71</v>
      </c>
      <c r="D855" s="109" t="s">
        <v>70</v>
      </c>
      <c r="E855" s="109">
        <v>-11.4396</v>
      </c>
      <c r="F855" s="109">
        <v>0.4627</v>
      </c>
      <c r="G855" s="109">
        <v>-1.04E-2</v>
      </c>
      <c r="H855" s="109">
        <v>2.3E-3</v>
      </c>
      <c r="I855" s="109">
        <v>-8.9999999999999993E-3</v>
      </c>
      <c r="J855" s="109">
        <v>0.54420000000000002</v>
      </c>
      <c r="K855" s="1">
        <f t="shared" si="14"/>
        <v>853</v>
      </c>
    </row>
    <row r="856" spans="1:11" hidden="1" x14ac:dyDescent="0.25">
      <c r="A856" s="109">
        <v>-1</v>
      </c>
      <c r="B856" s="109" t="s">
        <v>110</v>
      </c>
      <c r="C856" s="109" t="s">
        <v>72</v>
      </c>
      <c r="D856" s="109" t="s">
        <v>69</v>
      </c>
      <c r="E856" s="109">
        <v>16.454499999999999</v>
      </c>
      <c r="F856" s="109">
        <v>2.2231000000000001</v>
      </c>
      <c r="G856" s="109">
        <v>9.7999999999999997E-3</v>
      </c>
      <c r="H856" s="109">
        <v>4.4000000000000003E-3</v>
      </c>
      <c r="I856" s="109">
        <v>1.5299999999999999E-2</v>
      </c>
      <c r="J856" s="109">
        <v>3.1920999999999999</v>
      </c>
      <c r="K856" s="1">
        <f t="shared" si="14"/>
        <v>854</v>
      </c>
    </row>
    <row r="857" spans="1:11" x14ac:dyDescent="0.25">
      <c r="A857" s="109">
        <v>-1</v>
      </c>
      <c r="B857" s="109" t="s">
        <v>110</v>
      </c>
      <c r="C857" s="109" t="s">
        <v>72</v>
      </c>
      <c r="D857" s="109" t="s">
        <v>70</v>
      </c>
      <c r="E857" s="109">
        <v>16.454499999999999</v>
      </c>
      <c r="F857" s="109">
        <v>2.2231000000000001</v>
      </c>
      <c r="G857" s="109">
        <v>9.7999999999999997E-3</v>
      </c>
      <c r="H857" s="109">
        <v>4.4000000000000003E-3</v>
      </c>
      <c r="I857" s="109">
        <v>1.4200000000000001E-2</v>
      </c>
      <c r="J857" s="109">
        <v>2.3660999999999999</v>
      </c>
      <c r="K857" s="1">
        <f t="shared" si="14"/>
        <v>855</v>
      </c>
    </row>
    <row r="858" spans="1:11" hidden="1" x14ac:dyDescent="0.25">
      <c r="A858" s="109">
        <v>-1</v>
      </c>
      <c r="B858" s="109" t="s">
        <v>110</v>
      </c>
      <c r="C858" s="109" t="s">
        <v>73</v>
      </c>
      <c r="D858" s="109" t="s">
        <v>69</v>
      </c>
      <c r="E858" s="109">
        <v>12.7799</v>
      </c>
      <c r="F858" s="109">
        <v>2.1017000000000001</v>
      </c>
      <c r="G858" s="109">
        <v>7.4099999999999999E-2</v>
      </c>
      <c r="H858" s="109">
        <v>5.8999999999999999E-3</v>
      </c>
      <c r="I858" s="109">
        <v>8.0500000000000002E-2</v>
      </c>
      <c r="J858" s="109">
        <v>2.7835000000000001</v>
      </c>
      <c r="K858" s="1">
        <f t="shared" si="14"/>
        <v>856</v>
      </c>
    </row>
    <row r="859" spans="1:11" x14ac:dyDescent="0.25">
      <c r="A859" s="109">
        <v>-1</v>
      </c>
      <c r="B859" s="109" t="s">
        <v>110</v>
      </c>
      <c r="C859" s="109" t="s">
        <v>73</v>
      </c>
      <c r="D859" s="109" t="s">
        <v>70</v>
      </c>
      <c r="E859" s="109">
        <v>12.7799</v>
      </c>
      <c r="F859" s="109">
        <v>2.1017000000000001</v>
      </c>
      <c r="G859" s="109">
        <v>7.4099999999999999E-2</v>
      </c>
      <c r="H859" s="109">
        <v>5.8999999999999999E-3</v>
      </c>
      <c r="I859" s="109">
        <v>0.10639999999999999</v>
      </c>
      <c r="J859" s="109">
        <v>2.4710000000000001</v>
      </c>
      <c r="K859" s="1">
        <f t="shared" si="14"/>
        <v>857</v>
      </c>
    </row>
    <row r="860" spans="1:11" hidden="1" x14ac:dyDescent="0.25">
      <c r="A860" s="109">
        <v>-1</v>
      </c>
      <c r="B860" s="109" t="s">
        <v>110</v>
      </c>
      <c r="C860" s="109" t="s">
        <v>74</v>
      </c>
      <c r="D860" s="109" t="s">
        <v>69</v>
      </c>
      <c r="E860" s="109">
        <v>-63.012700000000002</v>
      </c>
      <c r="F860" s="109">
        <v>3.1341000000000001</v>
      </c>
      <c r="G860" s="109">
        <v>-7.1300000000000002E-2</v>
      </c>
      <c r="H860" s="109">
        <v>1.2E-2</v>
      </c>
      <c r="I860" s="109">
        <v>0.11899999999999999</v>
      </c>
      <c r="J860" s="109">
        <v>-4.1227</v>
      </c>
      <c r="K860" s="1">
        <f t="shared" si="14"/>
        <v>858</v>
      </c>
    </row>
    <row r="861" spans="1:11" hidden="1" x14ac:dyDescent="0.25">
      <c r="A861" s="109">
        <v>-1</v>
      </c>
      <c r="B861" s="109" t="s">
        <v>110</v>
      </c>
      <c r="C861" s="109" t="s">
        <v>74</v>
      </c>
      <c r="D861" s="109" t="s">
        <v>70</v>
      </c>
      <c r="E861" s="109">
        <v>-63.903300000000002</v>
      </c>
      <c r="F861" s="109">
        <v>3.1341000000000001</v>
      </c>
      <c r="G861" s="109">
        <v>-7.1300000000000002E-2</v>
      </c>
      <c r="H861" s="109">
        <v>1.2E-2</v>
      </c>
      <c r="I861" s="109">
        <v>-5.9200000000000003E-2</v>
      </c>
      <c r="J861" s="109">
        <v>3.7126000000000001</v>
      </c>
      <c r="K861" s="1">
        <f t="shared" si="14"/>
        <v>859</v>
      </c>
    </row>
    <row r="862" spans="1:11" hidden="1" x14ac:dyDescent="0.25">
      <c r="A862" s="109">
        <v>-1</v>
      </c>
      <c r="B862" s="109" t="s">
        <v>110</v>
      </c>
      <c r="C862" s="109" t="s">
        <v>75</v>
      </c>
      <c r="D862" s="109" t="s">
        <v>69</v>
      </c>
      <c r="E862" s="109">
        <v>-72.202299999999994</v>
      </c>
      <c r="F862" s="109">
        <v>3.7399</v>
      </c>
      <c r="G862" s="109">
        <v>-8.5199999999999998E-2</v>
      </c>
      <c r="H862" s="109">
        <v>1.3599999999999999E-2</v>
      </c>
      <c r="I862" s="109">
        <v>0.14269999999999999</v>
      </c>
      <c r="J862" s="109">
        <v>-4.9139999999999997</v>
      </c>
      <c r="K862" s="1">
        <f t="shared" si="14"/>
        <v>860</v>
      </c>
    </row>
    <row r="863" spans="1:11" hidden="1" x14ac:dyDescent="0.25">
      <c r="A863" s="109">
        <v>-1</v>
      </c>
      <c r="B863" s="109" t="s">
        <v>110</v>
      </c>
      <c r="C863" s="109" t="s">
        <v>75</v>
      </c>
      <c r="D863" s="109" t="s">
        <v>70</v>
      </c>
      <c r="E863" s="109">
        <v>-73.449200000000005</v>
      </c>
      <c r="F863" s="109">
        <v>3.7399</v>
      </c>
      <c r="G863" s="109">
        <v>-8.5199999999999998E-2</v>
      </c>
      <c r="H863" s="109">
        <v>1.3599999999999999E-2</v>
      </c>
      <c r="I863" s="109">
        <v>-7.0300000000000001E-2</v>
      </c>
      <c r="J863" s="109">
        <v>4.4358000000000004</v>
      </c>
      <c r="K863" s="1">
        <f t="shared" si="14"/>
        <v>861</v>
      </c>
    </row>
    <row r="864" spans="1:11" hidden="1" x14ac:dyDescent="0.25">
      <c r="A864" s="109">
        <v>-1</v>
      </c>
      <c r="B864" s="109" t="s">
        <v>110</v>
      </c>
      <c r="C864" s="109" t="s">
        <v>76</v>
      </c>
      <c r="D864" s="109" t="s">
        <v>69</v>
      </c>
      <c r="E864" s="109">
        <v>-80.191000000000003</v>
      </c>
      <c r="F864" s="109">
        <v>3.9460999999999999</v>
      </c>
      <c r="G864" s="109">
        <v>-8.9700000000000002E-2</v>
      </c>
      <c r="H864" s="109">
        <v>1.54E-2</v>
      </c>
      <c r="I864" s="109">
        <v>0.14960000000000001</v>
      </c>
      <c r="J864" s="109">
        <v>-5.1923000000000004</v>
      </c>
      <c r="K864" s="1">
        <f t="shared" si="14"/>
        <v>862</v>
      </c>
    </row>
    <row r="865" spans="1:11" hidden="1" x14ac:dyDescent="0.25">
      <c r="A865" s="109">
        <v>-1</v>
      </c>
      <c r="B865" s="109" t="s">
        <v>110</v>
      </c>
      <c r="C865" s="109" t="s">
        <v>76</v>
      </c>
      <c r="D865" s="109" t="s">
        <v>70</v>
      </c>
      <c r="E865" s="109">
        <v>-81.259799999999998</v>
      </c>
      <c r="F865" s="109">
        <v>3.9460999999999999</v>
      </c>
      <c r="G865" s="109">
        <v>-8.9700000000000002E-2</v>
      </c>
      <c r="H865" s="109">
        <v>1.54E-2</v>
      </c>
      <c r="I865" s="109">
        <v>-7.46E-2</v>
      </c>
      <c r="J865" s="109">
        <v>4.6727999999999996</v>
      </c>
      <c r="K865" s="1">
        <f t="shared" si="14"/>
        <v>863</v>
      </c>
    </row>
    <row r="866" spans="1:11" hidden="1" x14ac:dyDescent="0.25">
      <c r="A866" s="109">
        <v>-1</v>
      </c>
      <c r="B866" s="109" t="s">
        <v>110</v>
      </c>
      <c r="C866" s="109" t="s">
        <v>77</v>
      </c>
      <c r="D866" s="109" t="s">
        <v>69</v>
      </c>
      <c r="E866" s="109">
        <v>-23.3795</v>
      </c>
      <c r="F866" s="109">
        <v>5.5164999999999997</v>
      </c>
      <c r="G866" s="109">
        <v>-4.1099999999999998E-2</v>
      </c>
      <c r="H866" s="109">
        <v>1.49E-2</v>
      </c>
      <c r="I866" s="109">
        <v>0.1132</v>
      </c>
      <c r="J866" s="109">
        <v>1.3099000000000001</v>
      </c>
      <c r="K866" s="1">
        <f t="shared" si="14"/>
        <v>864</v>
      </c>
    </row>
    <row r="867" spans="1:11" hidden="1" x14ac:dyDescent="0.25">
      <c r="A867" s="109">
        <v>-1</v>
      </c>
      <c r="B867" s="109" t="s">
        <v>110</v>
      </c>
      <c r="C867" s="109" t="s">
        <v>77</v>
      </c>
      <c r="D867" s="109" t="s">
        <v>70</v>
      </c>
      <c r="E867" s="109">
        <v>-24.181100000000001</v>
      </c>
      <c r="F867" s="109">
        <v>5.5164999999999997</v>
      </c>
      <c r="G867" s="109">
        <v>-4.1099999999999998E-2</v>
      </c>
      <c r="H867" s="109">
        <v>1.49E-2</v>
      </c>
      <c r="I867" s="109">
        <v>-2.53E-2</v>
      </c>
      <c r="J867" s="109">
        <v>6.1642000000000001</v>
      </c>
      <c r="K867" s="1">
        <f t="shared" si="14"/>
        <v>865</v>
      </c>
    </row>
    <row r="868" spans="1:11" hidden="1" x14ac:dyDescent="0.25">
      <c r="A868" s="109">
        <v>-1</v>
      </c>
      <c r="B868" s="109" t="s">
        <v>110</v>
      </c>
      <c r="C868" s="109" t="s">
        <v>78</v>
      </c>
      <c r="D868" s="109" t="s">
        <v>69</v>
      </c>
      <c r="E868" s="109">
        <v>-69.451999999999998</v>
      </c>
      <c r="F868" s="109">
        <v>-0.70799999999999996</v>
      </c>
      <c r="G868" s="109">
        <v>-6.8400000000000002E-2</v>
      </c>
      <c r="H868" s="109">
        <v>2.5999999999999999E-3</v>
      </c>
      <c r="I868" s="109">
        <v>7.0300000000000001E-2</v>
      </c>
      <c r="J868" s="109">
        <v>-7.6279000000000003</v>
      </c>
      <c r="K868" s="1">
        <f t="shared" si="14"/>
        <v>866</v>
      </c>
    </row>
    <row r="869" spans="1:11" hidden="1" x14ac:dyDescent="0.25">
      <c r="A869" s="109">
        <v>-1</v>
      </c>
      <c r="B869" s="109" t="s">
        <v>110</v>
      </c>
      <c r="C869" s="109" t="s">
        <v>78</v>
      </c>
      <c r="D869" s="109" t="s">
        <v>70</v>
      </c>
      <c r="E869" s="109">
        <v>-70.253600000000006</v>
      </c>
      <c r="F869" s="109">
        <v>-0.70799999999999996</v>
      </c>
      <c r="G869" s="109">
        <v>-6.8400000000000002E-2</v>
      </c>
      <c r="H869" s="109">
        <v>2.5999999999999999E-3</v>
      </c>
      <c r="I869" s="109">
        <v>-6.5100000000000005E-2</v>
      </c>
      <c r="J869" s="109">
        <v>-0.46100000000000002</v>
      </c>
      <c r="K869" s="1">
        <f t="shared" si="14"/>
        <v>867</v>
      </c>
    </row>
    <row r="870" spans="1:11" hidden="1" x14ac:dyDescent="0.25">
      <c r="A870" s="109">
        <v>-1</v>
      </c>
      <c r="B870" s="109" t="s">
        <v>110</v>
      </c>
      <c r="C870" s="109" t="s">
        <v>79</v>
      </c>
      <c r="D870" s="109" t="s">
        <v>69</v>
      </c>
      <c r="E870" s="109">
        <v>-23.3795</v>
      </c>
      <c r="F870" s="109">
        <v>5.5164999999999997</v>
      </c>
      <c r="G870" s="109">
        <v>-4.1099999999999998E-2</v>
      </c>
      <c r="H870" s="109">
        <v>1.49E-2</v>
      </c>
      <c r="I870" s="109">
        <v>0.1132</v>
      </c>
      <c r="J870" s="109">
        <v>1.3099000000000001</v>
      </c>
      <c r="K870" s="1">
        <f t="shared" si="14"/>
        <v>868</v>
      </c>
    </row>
    <row r="871" spans="1:11" hidden="1" x14ac:dyDescent="0.25">
      <c r="A871" s="109">
        <v>-1</v>
      </c>
      <c r="B871" s="109" t="s">
        <v>110</v>
      </c>
      <c r="C871" s="109" t="s">
        <v>79</v>
      </c>
      <c r="D871" s="109" t="s">
        <v>70</v>
      </c>
      <c r="E871" s="109">
        <v>-24.181100000000001</v>
      </c>
      <c r="F871" s="109">
        <v>5.5164999999999997</v>
      </c>
      <c r="G871" s="109">
        <v>-4.1099999999999998E-2</v>
      </c>
      <c r="H871" s="109">
        <v>1.49E-2</v>
      </c>
      <c r="I871" s="109">
        <v>-2.53E-2</v>
      </c>
      <c r="J871" s="109">
        <v>6.1642000000000001</v>
      </c>
      <c r="K871" s="1">
        <f t="shared" si="14"/>
        <v>869</v>
      </c>
    </row>
    <row r="872" spans="1:11" hidden="1" x14ac:dyDescent="0.25">
      <c r="A872" s="109">
        <v>-1</v>
      </c>
      <c r="B872" s="109" t="s">
        <v>110</v>
      </c>
      <c r="C872" s="109" t="s">
        <v>80</v>
      </c>
      <c r="D872" s="109" t="s">
        <v>69</v>
      </c>
      <c r="E872" s="109">
        <v>-69.451999999999998</v>
      </c>
      <c r="F872" s="109">
        <v>-0.70799999999999996</v>
      </c>
      <c r="G872" s="109">
        <v>-6.8400000000000002E-2</v>
      </c>
      <c r="H872" s="109">
        <v>2.5999999999999999E-3</v>
      </c>
      <c r="I872" s="109">
        <v>7.0300000000000001E-2</v>
      </c>
      <c r="J872" s="109">
        <v>-7.6279000000000003</v>
      </c>
      <c r="K872" s="1">
        <f t="shared" si="14"/>
        <v>870</v>
      </c>
    </row>
    <row r="873" spans="1:11" hidden="1" x14ac:dyDescent="0.25">
      <c r="A873" s="109">
        <v>-1</v>
      </c>
      <c r="B873" s="109" t="s">
        <v>110</v>
      </c>
      <c r="C873" s="109" t="s">
        <v>80</v>
      </c>
      <c r="D873" s="109" t="s">
        <v>70</v>
      </c>
      <c r="E873" s="109">
        <v>-70.253600000000006</v>
      </c>
      <c r="F873" s="109">
        <v>-0.70799999999999996</v>
      </c>
      <c r="G873" s="109">
        <v>-6.8400000000000002E-2</v>
      </c>
      <c r="H873" s="109">
        <v>2.5999999999999999E-3</v>
      </c>
      <c r="I873" s="109">
        <v>-6.5100000000000005E-2</v>
      </c>
      <c r="J873" s="109">
        <v>-0.46100000000000002</v>
      </c>
      <c r="K873" s="1">
        <f t="shared" si="14"/>
        <v>871</v>
      </c>
    </row>
    <row r="874" spans="1:11" hidden="1" x14ac:dyDescent="0.25">
      <c r="A874" s="109">
        <v>-1</v>
      </c>
      <c r="B874" s="109" t="s">
        <v>110</v>
      </c>
      <c r="C874" s="109" t="s">
        <v>81</v>
      </c>
      <c r="D874" s="109" t="s">
        <v>69</v>
      </c>
      <c r="E874" s="109">
        <v>-28.523800000000001</v>
      </c>
      <c r="F874" s="109">
        <v>5.3465999999999996</v>
      </c>
      <c r="G874" s="109">
        <v>4.8899999999999999E-2</v>
      </c>
      <c r="H874" s="109">
        <v>1.7000000000000001E-2</v>
      </c>
      <c r="I874" s="109">
        <v>0.20449999999999999</v>
      </c>
      <c r="J874" s="109">
        <v>0.73799999999999999</v>
      </c>
      <c r="K874" s="1">
        <f t="shared" si="14"/>
        <v>872</v>
      </c>
    </row>
    <row r="875" spans="1:11" hidden="1" x14ac:dyDescent="0.25">
      <c r="A875" s="109">
        <v>-1</v>
      </c>
      <c r="B875" s="109" t="s">
        <v>110</v>
      </c>
      <c r="C875" s="109" t="s">
        <v>81</v>
      </c>
      <c r="D875" s="109" t="s">
        <v>70</v>
      </c>
      <c r="E875" s="109">
        <v>-29.325399999999998</v>
      </c>
      <c r="F875" s="109">
        <v>5.3465999999999996</v>
      </c>
      <c r="G875" s="109">
        <v>4.8899999999999999E-2</v>
      </c>
      <c r="H875" s="109">
        <v>1.7000000000000001E-2</v>
      </c>
      <c r="I875" s="109">
        <v>0.1038</v>
      </c>
      <c r="J875" s="109">
        <v>6.3109999999999999</v>
      </c>
      <c r="K875" s="1">
        <f t="shared" si="14"/>
        <v>873</v>
      </c>
    </row>
    <row r="876" spans="1:11" hidden="1" x14ac:dyDescent="0.25">
      <c r="A876" s="109">
        <v>-1</v>
      </c>
      <c r="B876" s="109" t="s">
        <v>110</v>
      </c>
      <c r="C876" s="109" t="s">
        <v>82</v>
      </c>
      <c r="D876" s="109" t="s">
        <v>69</v>
      </c>
      <c r="E876" s="109">
        <v>-64.307699999999997</v>
      </c>
      <c r="F876" s="109">
        <v>-0.53810000000000002</v>
      </c>
      <c r="G876" s="109">
        <v>-0.1585</v>
      </c>
      <c r="H876" s="109">
        <v>5.0000000000000001E-4</v>
      </c>
      <c r="I876" s="109">
        <v>-2.1000000000000001E-2</v>
      </c>
      <c r="J876" s="109">
        <v>-7.056</v>
      </c>
      <c r="K876" s="1">
        <f t="shared" si="14"/>
        <v>874</v>
      </c>
    </row>
    <row r="877" spans="1:11" hidden="1" x14ac:dyDescent="0.25">
      <c r="A877" s="109">
        <v>-1</v>
      </c>
      <c r="B877" s="109" t="s">
        <v>110</v>
      </c>
      <c r="C877" s="109" t="s">
        <v>82</v>
      </c>
      <c r="D877" s="109" t="s">
        <v>70</v>
      </c>
      <c r="E877" s="109">
        <v>-65.109200000000001</v>
      </c>
      <c r="F877" s="109">
        <v>-0.53810000000000002</v>
      </c>
      <c r="G877" s="109">
        <v>-0.1585</v>
      </c>
      <c r="H877" s="109">
        <v>5.0000000000000001E-4</v>
      </c>
      <c r="I877" s="109">
        <v>-0.19420000000000001</v>
      </c>
      <c r="J877" s="109">
        <v>-0.60780000000000001</v>
      </c>
      <c r="K877" s="1">
        <f t="shared" si="14"/>
        <v>875</v>
      </c>
    </row>
    <row r="878" spans="1:11" hidden="1" x14ac:dyDescent="0.25">
      <c r="A878" s="109">
        <v>-1</v>
      </c>
      <c r="B878" s="109" t="s">
        <v>110</v>
      </c>
      <c r="C878" s="109" t="s">
        <v>83</v>
      </c>
      <c r="D878" s="109" t="s">
        <v>69</v>
      </c>
      <c r="E878" s="109">
        <v>-28.523800000000001</v>
      </c>
      <c r="F878" s="109">
        <v>5.3465999999999996</v>
      </c>
      <c r="G878" s="109">
        <v>4.8899999999999999E-2</v>
      </c>
      <c r="H878" s="109">
        <v>1.7000000000000001E-2</v>
      </c>
      <c r="I878" s="109">
        <v>0.20449999999999999</v>
      </c>
      <c r="J878" s="109">
        <v>0.73799999999999999</v>
      </c>
      <c r="K878" s="1">
        <f t="shared" si="14"/>
        <v>876</v>
      </c>
    </row>
    <row r="879" spans="1:11" hidden="1" x14ac:dyDescent="0.25">
      <c r="A879" s="109">
        <v>-1</v>
      </c>
      <c r="B879" s="109" t="s">
        <v>110</v>
      </c>
      <c r="C879" s="109" t="s">
        <v>83</v>
      </c>
      <c r="D879" s="109" t="s">
        <v>70</v>
      </c>
      <c r="E879" s="109">
        <v>-29.325399999999998</v>
      </c>
      <c r="F879" s="109">
        <v>5.3465999999999996</v>
      </c>
      <c r="G879" s="109">
        <v>4.8899999999999999E-2</v>
      </c>
      <c r="H879" s="109">
        <v>1.7000000000000001E-2</v>
      </c>
      <c r="I879" s="109">
        <v>0.1038</v>
      </c>
      <c r="J879" s="109">
        <v>6.3109999999999999</v>
      </c>
      <c r="K879" s="1">
        <f t="shared" si="14"/>
        <v>877</v>
      </c>
    </row>
    <row r="880" spans="1:11" hidden="1" x14ac:dyDescent="0.25">
      <c r="A880" s="109">
        <v>-1</v>
      </c>
      <c r="B880" s="109" t="s">
        <v>110</v>
      </c>
      <c r="C880" s="109" t="s">
        <v>84</v>
      </c>
      <c r="D880" s="109" t="s">
        <v>69</v>
      </c>
      <c r="E880" s="109">
        <v>-64.307699999999997</v>
      </c>
      <c r="F880" s="109">
        <v>-0.53810000000000002</v>
      </c>
      <c r="G880" s="109">
        <v>-0.1585</v>
      </c>
      <c r="H880" s="109">
        <v>5.0000000000000001E-4</v>
      </c>
      <c r="I880" s="109">
        <v>-2.1000000000000001E-2</v>
      </c>
      <c r="J880" s="109">
        <v>-7.056</v>
      </c>
      <c r="K880" s="1">
        <f t="shared" si="14"/>
        <v>878</v>
      </c>
    </row>
    <row r="881" spans="1:11" hidden="1" x14ac:dyDescent="0.25">
      <c r="A881" s="109">
        <v>-1</v>
      </c>
      <c r="B881" s="109" t="s">
        <v>110</v>
      </c>
      <c r="C881" s="109" t="s">
        <v>84</v>
      </c>
      <c r="D881" s="109" t="s">
        <v>70</v>
      </c>
      <c r="E881" s="109">
        <v>-65.109200000000001</v>
      </c>
      <c r="F881" s="109">
        <v>-0.53810000000000002</v>
      </c>
      <c r="G881" s="109">
        <v>-0.1585</v>
      </c>
      <c r="H881" s="109">
        <v>5.0000000000000001E-4</v>
      </c>
      <c r="I881" s="109">
        <v>-0.19420000000000001</v>
      </c>
      <c r="J881" s="109">
        <v>-0.60780000000000001</v>
      </c>
      <c r="K881" s="1">
        <f t="shared" si="14"/>
        <v>879</v>
      </c>
    </row>
    <row r="882" spans="1:11" hidden="1" x14ac:dyDescent="0.25">
      <c r="A882" s="109">
        <v>-1</v>
      </c>
      <c r="B882" s="109" t="s">
        <v>110</v>
      </c>
      <c r="C882" s="109" t="s">
        <v>85</v>
      </c>
      <c r="D882" s="109" t="s">
        <v>69</v>
      </c>
      <c r="E882" s="109">
        <v>-50.290999999999997</v>
      </c>
      <c r="F882" s="109">
        <v>6.7807000000000004</v>
      </c>
      <c r="G882" s="109">
        <v>-6.9800000000000001E-2</v>
      </c>
      <c r="H882" s="109">
        <v>2.01E-2</v>
      </c>
      <c r="I882" s="109">
        <v>0.1608</v>
      </c>
      <c r="J882" s="109">
        <v>-0.35580000000000001</v>
      </c>
      <c r="K882" s="1">
        <f t="shared" si="14"/>
        <v>880</v>
      </c>
    </row>
    <row r="883" spans="1:11" hidden="1" x14ac:dyDescent="0.25">
      <c r="A883" s="109">
        <v>-1</v>
      </c>
      <c r="B883" s="109" t="s">
        <v>110</v>
      </c>
      <c r="C883" s="109" t="s">
        <v>85</v>
      </c>
      <c r="D883" s="109" t="s">
        <v>70</v>
      </c>
      <c r="E883" s="109">
        <v>-51.3598</v>
      </c>
      <c r="F883" s="109">
        <v>6.7807000000000004</v>
      </c>
      <c r="G883" s="109">
        <v>-6.9800000000000001E-2</v>
      </c>
      <c r="H883" s="109">
        <v>2.01E-2</v>
      </c>
      <c r="I883" s="109">
        <v>-4.9299999999999997E-2</v>
      </c>
      <c r="J883" s="109">
        <v>7.6589</v>
      </c>
      <c r="K883" s="1">
        <f t="shared" si="14"/>
        <v>881</v>
      </c>
    </row>
    <row r="884" spans="1:11" hidden="1" x14ac:dyDescent="0.25">
      <c r="A884" s="109">
        <v>-1</v>
      </c>
      <c r="B884" s="109" t="s">
        <v>110</v>
      </c>
      <c r="C884" s="109" t="s">
        <v>86</v>
      </c>
      <c r="D884" s="109" t="s">
        <v>69</v>
      </c>
      <c r="E884" s="109">
        <v>-96.363500000000002</v>
      </c>
      <c r="F884" s="109">
        <v>0.55610000000000004</v>
      </c>
      <c r="G884" s="109">
        <v>-9.7100000000000006E-2</v>
      </c>
      <c r="H884" s="109">
        <v>7.7999999999999996E-3</v>
      </c>
      <c r="I884" s="109">
        <v>0.11799999999999999</v>
      </c>
      <c r="J884" s="109">
        <v>-9.2935999999999996</v>
      </c>
      <c r="K884" s="1">
        <f t="shared" si="14"/>
        <v>882</v>
      </c>
    </row>
    <row r="885" spans="1:11" hidden="1" x14ac:dyDescent="0.25">
      <c r="A885" s="109">
        <v>-1</v>
      </c>
      <c r="B885" s="109" t="s">
        <v>110</v>
      </c>
      <c r="C885" s="109" t="s">
        <v>86</v>
      </c>
      <c r="D885" s="109" t="s">
        <v>70</v>
      </c>
      <c r="E885" s="109">
        <v>-97.432299999999998</v>
      </c>
      <c r="F885" s="109">
        <v>0.55610000000000004</v>
      </c>
      <c r="G885" s="109">
        <v>-9.7100000000000006E-2</v>
      </c>
      <c r="H885" s="109">
        <v>7.7999999999999996E-3</v>
      </c>
      <c r="I885" s="109">
        <v>-8.9099999999999999E-2</v>
      </c>
      <c r="J885" s="109">
        <v>1.0337000000000001</v>
      </c>
      <c r="K885" s="1">
        <f t="shared" si="14"/>
        <v>883</v>
      </c>
    </row>
    <row r="886" spans="1:11" hidden="1" x14ac:dyDescent="0.25">
      <c r="A886" s="109">
        <v>-1</v>
      </c>
      <c r="B886" s="109" t="s">
        <v>110</v>
      </c>
      <c r="C886" s="109" t="s">
        <v>87</v>
      </c>
      <c r="D886" s="109" t="s">
        <v>69</v>
      </c>
      <c r="E886" s="109">
        <v>-50.290999999999997</v>
      </c>
      <c r="F886" s="109">
        <v>6.7807000000000004</v>
      </c>
      <c r="G886" s="109">
        <v>-6.9800000000000001E-2</v>
      </c>
      <c r="H886" s="109">
        <v>2.01E-2</v>
      </c>
      <c r="I886" s="109">
        <v>0.1608</v>
      </c>
      <c r="J886" s="109">
        <v>-0.35580000000000001</v>
      </c>
      <c r="K886" s="1">
        <f t="shared" si="14"/>
        <v>884</v>
      </c>
    </row>
    <row r="887" spans="1:11" hidden="1" x14ac:dyDescent="0.25">
      <c r="A887" s="109">
        <v>-1</v>
      </c>
      <c r="B887" s="109" t="s">
        <v>110</v>
      </c>
      <c r="C887" s="109" t="s">
        <v>87</v>
      </c>
      <c r="D887" s="109" t="s">
        <v>70</v>
      </c>
      <c r="E887" s="109">
        <v>-51.3598</v>
      </c>
      <c r="F887" s="109">
        <v>6.7807000000000004</v>
      </c>
      <c r="G887" s="109">
        <v>-6.9800000000000001E-2</v>
      </c>
      <c r="H887" s="109">
        <v>2.01E-2</v>
      </c>
      <c r="I887" s="109">
        <v>-4.9299999999999997E-2</v>
      </c>
      <c r="J887" s="109">
        <v>7.6589</v>
      </c>
      <c r="K887" s="1">
        <f t="shared" si="14"/>
        <v>885</v>
      </c>
    </row>
    <row r="888" spans="1:11" hidden="1" x14ac:dyDescent="0.25">
      <c r="A888" s="109">
        <v>-1</v>
      </c>
      <c r="B888" s="109" t="s">
        <v>110</v>
      </c>
      <c r="C888" s="109" t="s">
        <v>88</v>
      </c>
      <c r="D888" s="109" t="s">
        <v>69</v>
      </c>
      <c r="E888" s="109">
        <v>-96.363500000000002</v>
      </c>
      <c r="F888" s="109">
        <v>0.55610000000000004</v>
      </c>
      <c r="G888" s="109">
        <v>-9.7100000000000006E-2</v>
      </c>
      <c r="H888" s="109">
        <v>7.7999999999999996E-3</v>
      </c>
      <c r="I888" s="109">
        <v>0.11799999999999999</v>
      </c>
      <c r="J888" s="109">
        <v>-9.2935999999999996</v>
      </c>
      <c r="K888" s="1">
        <f t="shared" si="14"/>
        <v>886</v>
      </c>
    </row>
    <row r="889" spans="1:11" hidden="1" x14ac:dyDescent="0.25">
      <c r="A889" s="109">
        <v>-1</v>
      </c>
      <c r="B889" s="109" t="s">
        <v>110</v>
      </c>
      <c r="C889" s="109" t="s">
        <v>88</v>
      </c>
      <c r="D889" s="109" t="s">
        <v>70</v>
      </c>
      <c r="E889" s="109">
        <v>-97.432299999999998</v>
      </c>
      <c r="F889" s="109">
        <v>0.55610000000000004</v>
      </c>
      <c r="G889" s="109">
        <v>-9.7100000000000006E-2</v>
      </c>
      <c r="H889" s="109">
        <v>7.7999999999999996E-3</v>
      </c>
      <c r="I889" s="109">
        <v>-8.9099999999999999E-2</v>
      </c>
      <c r="J889" s="109">
        <v>1.0337000000000001</v>
      </c>
      <c r="K889" s="1">
        <f t="shared" si="14"/>
        <v>887</v>
      </c>
    </row>
    <row r="890" spans="1:11" hidden="1" x14ac:dyDescent="0.25">
      <c r="A890" s="109">
        <v>-1</v>
      </c>
      <c r="B890" s="109" t="s">
        <v>110</v>
      </c>
      <c r="C890" s="109" t="s">
        <v>89</v>
      </c>
      <c r="D890" s="109" t="s">
        <v>69</v>
      </c>
      <c r="E890" s="109">
        <v>-55.435400000000001</v>
      </c>
      <c r="F890" s="109">
        <v>6.6108000000000002</v>
      </c>
      <c r="G890" s="109">
        <v>2.0299999999999999E-2</v>
      </c>
      <c r="H890" s="109">
        <v>2.2200000000000001E-2</v>
      </c>
      <c r="I890" s="109">
        <v>0.25209999999999999</v>
      </c>
      <c r="J890" s="109">
        <v>-0.92779999999999996</v>
      </c>
      <c r="K890" s="1">
        <f t="shared" si="14"/>
        <v>888</v>
      </c>
    </row>
    <row r="891" spans="1:11" hidden="1" x14ac:dyDescent="0.25">
      <c r="A891" s="109">
        <v>-1</v>
      </c>
      <c r="B891" s="109" t="s">
        <v>110</v>
      </c>
      <c r="C891" s="109" t="s">
        <v>89</v>
      </c>
      <c r="D891" s="109" t="s">
        <v>70</v>
      </c>
      <c r="E891" s="109">
        <v>-56.504100000000001</v>
      </c>
      <c r="F891" s="109">
        <v>6.6108000000000002</v>
      </c>
      <c r="G891" s="109">
        <v>2.0299999999999999E-2</v>
      </c>
      <c r="H891" s="109">
        <v>2.2200000000000001E-2</v>
      </c>
      <c r="I891" s="109">
        <v>7.9699999999999993E-2</v>
      </c>
      <c r="J891" s="109">
        <v>7.8056999999999999</v>
      </c>
      <c r="K891" s="1">
        <f t="shared" si="14"/>
        <v>889</v>
      </c>
    </row>
    <row r="892" spans="1:11" hidden="1" x14ac:dyDescent="0.25">
      <c r="A892" s="109">
        <v>-1</v>
      </c>
      <c r="B892" s="109" t="s">
        <v>110</v>
      </c>
      <c r="C892" s="109" t="s">
        <v>90</v>
      </c>
      <c r="D892" s="109" t="s">
        <v>69</v>
      </c>
      <c r="E892" s="109">
        <v>-91.219200000000001</v>
      </c>
      <c r="F892" s="109">
        <v>0.72599999999999998</v>
      </c>
      <c r="G892" s="109">
        <v>-0.18720000000000001</v>
      </c>
      <c r="H892" s="109">
        <v>5.7000000000000002E-3</v>
      </c>
      <c r="I892" s="109">
        <v>2.6700000000000002E-2</v>
      </c>
      <c r="J892" s="109">
        <v>-8.7217000000000002</v>
      </c>
      <c r="K892" s="1">
        <f t="shared" si="14"/>
        <v>890</v>
      </c>
    </row>
    <row r="893" spans="1:11" hidden="1" x14ac:dyDescent="0.25">
      <c r="A893" s="109">
        <v>-1</v>
      </c>
      <c r="B893" s="109" t="s">
        <v>110</v>
      </c>
      <c r="C893" s="109" t="s">
        <v>90</v>
      </c>
      <c r="D893" s="109" t="s">
        <v>70</v>
      </c>
      <c r="E893" s="109">
        <v>-92.287899999999993</v>
      </c>
      <c r="F893" s="109">
        <v>0.72599999999999998</v>
      </c>
      <c r="G893" s="109">
        <v>-0.18720000000000001</v>
      </c>
      <c r="H893" s="109">
        <v>5.7000000000000002E-3</v>
      </c>
      <c r="I893" s="109">
        <v>-0.21820000000000001</v>
      </c>
      <c r="J893" s="109">
        <v>0.88690000000000002</v>
      </c>
      <c r="K893" s="1">
        <f t="shared" si="14"/>
        <v>891</v>
      </c>
    </row>
    <row r="894" spans="1:11" hidden="1" x14ac:dyDescent="0.25">
      <c r="A894" s="109">
        <v>-1</v>
      </c>
      <c r="B894" s="109" t="s">
        <v>110</v>
      </c>
      <c r="C894" s="109" t="s">
        <v>91</v>
      </c>
      <c r="D894" s="109" t="s">
        <v>69</v>
      </c>
      <c r="E894" s="109">
        <v>-55.435400000000001</v>
      </c>
      <c r="F894" s="109">
        <v>6.6108000000000002</v>
      </c>
      <c r="G894" s="109">
        <v>2.0299999999999999E-2</v>
      </c>
      <c r="H894" s="109">
        <v>2.2200000000000001E-2</v>
      </c>
      <c r="I894" s="109">
        <v>0.25209999999999999</v>
      </c>
      <c r="J894" s="109">
        <v>-0.92779999999999996</v>
      </c>
      <c r="K894" s="1">
        <f t="shared" si="14"/>
        <v>892</v>
      </c>
    </row>
    <row r="895" spans="1:11" hidden="1" x14ac:dyDescent="0.25">
      <c r="A895" s="109">
        <v>-1</v>
      </c>
      <c r="B895" s="109" t="s">
        <v>110</v>
      </c>
      <c r="C895" s="109" t="s">
        <v>91</v>
      </c>
      <c r="D895" s="109" t="s">
        <v>70</v>
      </c>
      <c r="E895" s="109">
        <v>-56.504100000000001</v>
      </c>
      <c r="F895" s="109">
        <v>6.6108000000000002</v>
      </c>
      <c r="G895" s="109">
        <v>2.0299999999999999E-2</v>
      </c>
      <c r="H895" s="109">
        <v>2.2200000000000001E-2</v>
      </c>
      <c r="I895" s="109">
        <v>7.9699999999999993E-2</v>
      </c>
      <c r="J895" s="109">
        <v>7.8056999999999999</v>
      </c>
      <c r="K895" s="1">
        <f t="shared" si="14"/>
        <v>893</v>
      </c>
    </row>
    <row r="896" spans="1:11" hidden="1" x14ac:dyDescent="0.25">
      <c r="A896" s="109">
        <v>-1</v>
      </c>
      <c r="B896" s="109" t="s">
        <v>110</v>
      </c>
      <c r="C896" s="109" t="s">
        <v>92</v>
      </c>
      <c r="D896" s="109" t="s">
        <v>69</v>
      </c>
      <c r="E896" s="109">
        <v>-91.219200000000001</v>
      </c>
      <c r="F896" s="109">
        <v>0.72599999999999998</v>
      </c>
      <c r="G896" s="109">
        <v>-0.18720000000000001</v>
      </c>
      <c r="H896" s="109">
        <v>5.7000000000000002E-3</v>
      </c>
      <c r="I896" s="109">
        <v>2.6700000000000002E-2</v>
      </c>
      <c r="J896" s="109">
        <v>-8.7217000000000002</v>
      </c>
      <c r="K896" s="1">
        <f t="shared" si="14"/>
        <v>894</v>
      </c>
    </row>
    <row r="897" spans="1:11" hidden="1" x14ac:dyDescent="0.25">
      <c r="A897" s="109">
        <v>-1</v>
      </c>
      <c r="B897" s="109" t="s">
        <v>110</v>
      </c>
      <c r="C897" s="109" t="s">
        <v>92</v>
      </c>
      <c r="D897" s="109" t="s">
        <v>70</v>
      </c>
      <c r="E897" s="109">
        <v>-92.287899999999993</v>
      </c>
      <c r="F897" s="109">
        <v>0.72599999999999998</v>
      </c>
      <c r="G897" s="109">
        <v>-0.18720000000000001</v>
      </c>
      <c r="H897" s="109">
        <v>5.7000000000000002E-3</v>
      </c>
      <c r="I897" s="109">
        <v>-0.21820000000000001</v>
      </c>
      <c r="J897" s="109">
        <v>0.88690000000000002</v>
      </c>
      <c r="K897" s="1">
        <f t="shared" si="14"/>
        <v>895</v>
      </c>
    </row>
    <row r="898" spans="1:11" hidden="1" x14ac:dyDescent="0.25">
      <c r="A898" s="109">
        <v>-1</v>
      </c>
      <c r="B898" s="109" t="s">
        <v>110</v>
      </c>
      <c r="C898" s="109" t="s">
        <v>93</v>
      </c>
      <c r="D898" s="109" t="s">
        <v>69</v>
      </c>
      <c r="E898" s="109">
        <v>-23.3795</v>
      </c>
      <c r="F898" s="109">
        <v>6.7807000000000004</v>
      </c>
      <c r="G898" s="109">
        <v>4.8899999999999999E-2</v>
      </c>
      <c r="H898" s="109">
        <v>2.2200000000000001E-2</v>
      </c>
      <c r="I898" s="109">
        <v>0.25209999999999999</v>
      </c>
      <c r="J898" s="109">
        <v>1.3099000000000001</v>
      </c>
      <c r="K898" s="1">
        <f t="shared" si="14"/>
        <v>896</v>
      </c>
    </row>
    <row r="899" spans="1:11" hidden="1" x14ac:dyDescent="0.25">
      <c r="A899" s="109">
        <v>-1</v>
      </c>
      <c r="B899" s="109" t="s">
        <v>110</v>
      </c>
      <c r="C899" s="109" t="s">
        <v>93</v>
      </c>
      <c r="D899" s="109" t="s">
        <v>70</v>
      </c>
      <c r="E899" s="109">
        <v>-24.181100000000001</v>
      </c>
      <c r="F899" s="109">
        <v>6.7807000000000004</v>
      </c>
      <c r="G899" s="109">
        <v>4.8899999999999999E-2</v>
      </c>
      <c r="H899" s="109">
        <v>2.2200000000000001E-2</v>
      </c>
      <c r="I899" s="109">
        <v>0.1038</v>
      </c>
      <c r="J899" s="109">
        <v>7.8056999999999999</v>
      </c>
      <c r="K899" s="1">
        <f t="shared" si="14"/>
        <v>897</v>
      </c>
    </row>
    <row r="900" spans="1:11" hidden="1" x14ac:dyDescent="0.25">
      <c r="A900" s="109">
        <v>-1</v>
      </c>
      <c r="B900" s="109" t="s">
        <v>110</v>
      </c>
      <c r="C900" s="109" t="s">
        <v>94</v>
      </c>
      <c r="D900" s="109" t="s">
        <v>69</v>
      </c>
      <c r="E900" s="109">
        <v>-96.363500000000002</v>
      </c>
      <c r="F900" s="109">
        <v>-0.70799999999999996</v>
      </c>
      <c r="G900" s="109">
        <v>-0.18720000000000001</v>
      </c>
      <c r="H900" s="109">
        <v>5.0000000000000001E-4</v>
      </c>
      <c r="I900" s="109">
        <v>-2.1000000000000001E-2</v>
      </c>
      <c r="J900" s="109">
        <v>-9.2935999999999996</v>
      </c>
      <c r="K900" s="1">
        <f t="shared" si="14"/>
        <v>898</v>
      </c>
    </row>
    <row r="901" spans="1:11" hidden="1" x14ac:dyDescent="0.25">
      <c r="A901" s="109">
        <v>-1</v>
      </c>
      <c r="B901" s="109" t="s">
        <v>110</v>
      </c>
      <c r="C901" s="109" t="s">
        <v>94</v>
      </c>
      <c r="D901" s="109" t="s">
        <v>70</v>
      </c>
      <c r="E901" s="109">
        <v>-97.432299999999998</v>
      </c>
      <c r="F901" s="109">
        <v>-0.70799999999999996</v>
      </c>
      <c r="G901" s="109">
        <v>-0.18720000000000001</v>
      </c>
      <c r="H901" s="109">
        <v>5.0000000000000001E-4</v>
      </c>
      <c r="I901" s="109">
        <v>-0.21820000000000001</v>
      </c>
      <c r="J901" s="109">
        <v>-0.60780000000000001</v>
      </c>
      <c r="K901" s="1">
        <f t="shared" si="14"/>
        <v>899</v>
      </c>
    </row>
    <row r="902" spans="1:11" hidden="1" x14ac:dyDescent="0.25">
      <c r="A902" s="109">
        <v>-1</v>
      </c>
      <c r="B902" s="109" t="s">
        <v>111</v>
      </c>
      <c r="C902" s="109" t="s">
        <v>68</v>
      </c>
      <c r="D902" s="109" t="s">
        <v>69</v>
      </c>
      <c r="E902" s="109">
        <v>-363.74759999999998</v>
      </c>
      <c r="F902" s="109">
        <v>-0.32740000000000002</v>
      </c>
      <c r="G902" s="109">
        <v>-3.9839000000000002</v>
      </c>
      <c r="H902" s="109">
        <v>4.3315000000000001</v>
      </c>
      <c r="I902" s="109">
        <v>6.6360000000000001</v>
      </c>
      <c r="J902" s="109">
        <v>-301.38440000000003</v>
      </c>
      <c r="K902" s="1">
        <f t="shared" ref="K902:K965" si="15">K901+1</f>
        <v>900</v>
      </c>
    </row>
    <row r="903" spans="1:11" x14ac:dyDescent="0.25">
      <c r="A903" s="109">
        <v>-1</v>
      </c>
      <c r="B903" s="109" t="s">
        <v>111</v>
      </c>
      <c r="C903" s="109" t="s">
        <v>68</v>
      </c>
      <c r="D903" s="109" t="s">
        <v>70</v>
      </c>
      <c r="E903" s="109">
        <v>-384.99759999999998</v>
      </c>
      <c r="F903" s="109">
        <v>-0.32740000000000002</v>
      </c>
      <c r="G903" s="109">
        <v>-3.9839000000000002</v>
      </c>
      <c r="H903" s="109">
        <v>4.3315000000000001</v>
      </c>
      <c r="I903" s="109">
        <v>-3.3237000000000001</v>
      </c>
      <c r="J903" s="109">
        <v>-302.2029</v>
      </c>
      <c r="K903" s="1">
        <f t="shared" si="15"/>
        <v>901</v>
      </c>
    </row>
    <row r="904" spans="1:11" hidden="1" x14ac:dyDescent="0.25">
      <c r="A904" s="109">
        <v>-1</v>
      </c>
      <c r="B904" s="109" t="s">
        <v>111</v>
      </c>
      <c r="C904" s="109" t="s">
        <v>71</v>
      </c>
      <c r="D904" s="109" t="s">
        <v>69</v>
      </c>
      <c r="E904" s="109">
        <v>-83.024900000000002</v>
      </c>
      <c r="F904" s="109">
        <v>-1.6134999999999999</v>
      </c>
      <c r="G904" s="109">
        <v>-0.97089999999999999</v>
      </c>
      <c r="H904" s="109">
        <v>0.85589999999999999</v>
      </c>
      <c r="I904" s="109">
        <v>1.6108</v>
      </c>
      <c r="J904" s="109">
        <v>-64.193899999999999</v>
      </c>
      <c r="K904" s="1">
        <f t="shared" si="15"/>
        <v>902</v>
      </c>
    </row>
    <row r="905" spans="1:11" x14ac:dyDescent="0.25">
      <c r="A905" s="109">
        <v>-1</v>
      </c>
      <c r="B905" s="109" t="s">
        <v>111</v>
      </c>
      <c r="C905" s="109" t="s">
        <v>71</v>
      </c>
      <c r="D905" s="109" t="s">
        <v>70</v>
      </c>
      <c r="E905" s="109">
        <v>-83.024900000000002</v>
      </c>
      <c r="F905" s="109">
        <v>-1.6134999999999999</v>
      </c>
      <c r="G905" s="109">
        <v>-0.97089999999999999</v>
      </c>
      <c r="H905" s="109">
        <v>0.85589999999999999</v>
      </c>
      <c r="I905" s="109">
        <v>-0.81630000000000003</v>
      </c>
      <c r="J905" s="109">
        <v>-68.227699999999999</v>
      </c>
      <c r="K905" s="1">
        <f t="shared" si="15"/>
        <v>903</v>
      </c>
    </row>
    <row r="906" spans="1:11" hidden="1" x14ac:dyDescent="0.25">
      <c r="A906" s="109">
        <v>-1</v>
      </c>
      <c r="B906" s="109" t="s">
        <v>111</v>
      </c>
      <c r="C906" s="109" t="s">
        <v>72</v>
      </c>
      <c r="D906" s="109" t="s">
        <v>69</v>
      </c>
      <c r="E906" s="109">
        <v>64.008499999999998</v>
      </c>
      <c r="F906" s="109">
        <v>139.1062</v>
      </c>
      <c r="G906" s="109">
        <v>0.60050000000000003</v>
      </c>
      <c r="H906" s="109">
        <v>2.2968999999999999</v>
      </c>
      <c r="I906" s="109">
        <v>0.93200000000000005</v>
      </c>
      <c r="J906" s="109">
        <v>171.5633</v>
      </c>
      <c r="K906" s="1">
        <f t="shared" si="15"/>
        <v>904</v>
      </c>
    </row>
    <row r="907" spans="1:11" x14ac:dyDescent="0.25">
      <c r="A907" s="109">
        <v>-1</v>
      </c>
      <c r="B907" s="109" t="s">
        <v>111</v>
      </c>
      <c r="C907" s="109" t="s">
        <v>72</v>
      </c>
      <c r="D907" s="109" t="s">
        <v>70</v>
      </c>
      <c r="E907" s="109">
        <v>64.008499999999998</v>
      </c>
      <c r="F907" s="109">
        <v>139.1062</v>
      </c>
      <c r="G907" s="109">
        <v>0.60050000000000003</v>
      </c>
      <c r="H907" s="109">
        <v>2.2968999999999999</v>
      </c>
      <c r="I907" s="109">
        <v>0.57620000000000005</v>
      </c>
      <c r="J907" s="109">
        <v>453.12540000000001</v>
      </c>
      <c r="K907" s="1">
        <f t="shared" si="15"/>
        <v>905</v>
      </c>
    </row>
    <row r="908" spans="1:11" hidden="1" x14ac:dyDescent="0.25">
      <c r="A908" s="109">
        <v>-1</v>
      </c>
      <c r="B908" s="109" t="s">
        <v>111</v>
      </c>
      <c r="C908" s="109" t="s">
        <v>73</v>
      </c>
      <c r="D908" s="109" t="s">
        <v>69</v>
      </c>
      <c r="E908" s="109">
        <v>229.7533</v>
      </c>
      <c r="F908" s="109">
        <v>28.109300000000001</v>
      </c>
      <c r="G908" s="109">
        <v>2.6785999999999999</v>
      </c>
      <c r="H908" s="109">
        <v>4.1980000000000004</v>
      </c>
      <c r="I908" s="109">
        <v>3.5712000000000002</v>
      </c>
      <c r="J908" s="109">
        <v>277.92290000000003</v>
      </c>
      <c r="K908" s="1">
        <f t="shared" si="15"/>
        <v>906</v>
      </c>
    </row>
    <row r="909" spans="1:11" x14ac:dyDescent="0.25">
      <c r="A909" s="109">
        <v>-1</v>
      </c>
      <c r="B909" s="109" t="s">
        <v>111</v>
      </c>
      <c r="C909" s="109" t="s">
        <v>73</v>
      </c>
      <c r="D909" s="109" t="s">
        <v>70</v>
      </c>
      <c r="E909" s="109">
        <v>229.7533</v>
      </c>
      <c r="F909" s="109">
        <v>28.109300000000001</v>
      </c>
      <c r="G909" s="109">
        <v>2.6785999999999999</v>
      </c>
      <c r="H909" s="109">
        <v>4.1980000000000004</v>
      </c>
      <c r="I909" s="109">
        <v>3.1415000000000002</v>
      </c>
      <c r="J909" s="109">
        <v>335.75560000000002</v>
      </c>
      <c r="K909" s="1">
        <f t="shared" si="15"/>
        <v>907</v>
      </c>
    </row>
    <row r="910" spans="1:11" hidden="1" x14ac:dyDescent="0.25">
      <c r="A910" s="109">
        <v>-1</v>
      </c>
      <c r="B910" s="109" t="s">
        <v>111</v>
      </c>
      <c r="C910" s="109" t="s">
        <v>74</v>
      </c>
      <c r="D910" s="109" t="s">
        <v>69</v>
      </c>
      <c r="E910" s="109">
        <v>-446.77260000000001</v>
      </c>
      <c r="F910" s="109">
        <v>-1.9409000000000001</v>
      </c>
      <c r="G910" s="109">
        <v>-4.9546999999999999</v>
      </c>
      <c r="H910" s="109">
        <v>5.1872999999999996</v>
      </c>
      <c r="I910" s="109">
        <v>8.2468000000000004</v>
      </c>
      <c r="J910" s="109">
        <v>-365.57830000000001</v>
      </c>
      <c r="K910" s="1">
        <f t="shared" si="15"/>
        <v>908</v>
      </c>
    </row>
    <row r="911" spans="1:11" hidden="1" x14ac:dyDescent="0.25">
      <c r="A911" s="109">
        <v>-1</v>
      </c>
      <c r="B911" s="109" t="s">
        <v>111</v>
      </c>
      <c r="C911" s="109" t="s">
        <v>74</v>
      </c>
      <c r="D911" s="109" t="s">
        <v>70</v>
      </c>
      <c r="E911" s="109">
        <v>-468.02260000000001</v>
      </c>
      <c r="F911" s="109">
        <v>-1.9409000000000001</v>
      </c>
      <c r="G911" s="109">
        <v>-4.9546999999999999</v>
      </c>
      <c r="H911" s="109">
        <v>5.1872999999999996</v>
      </c>
      <c r="I911" s="109">
        <v>-4.1399999999999997</v>
      </c>
      <c r="J911" s="109">
        <v>-370.43060000000003</v>
      </c>
      <c r="K911" s="1">
        <f t="shared" si="15"/>
        <v>909</v>
      </c>
    </row>
    <row r="912" spans="1:11" hidden="1" x14ac:dyDescent="0.25">
      <c r="A912" s="109">
        <v>-1</v>
      </c>
      <c r="B912" s="109" t="s">
        <v>111</v>
      </c>
      <c r="C912" s="109" t="s">
        <v>75</v>
      </c>
      <c r="D912" s="109" t="s">
        <v>69</v>
      </c>
      <c r="E912" s="109">
        <v>-509.24669999999998</v>
      </c>
      <c r="F912" s="109">
        <v>-0.45839999999999997</v>
      </c>
      <c r="G912" s="109">
        <v>-5.5773999999999999</v>
      </c>
      <c r="H912" s="109">
        <v>6.0640999999999998</v>
      </c>
      <c r="I912" s="109">
        <v>9.2904</v>
      </c>
      <c r="J912" s="109">
        <v>-421.93810000000002</v>
      </c>
      <c r="K912" s="1">
        <f t="shared" si="15"/>
        <v>910</v>
      </c>
    </row>
    <row r="913" spans="1:11" hidden="1" x14ac:dyDescent="0.25">
      <c r="A913" s="109">
        <v>-1</v>
      </c>
      <c r="B913" s="109" t="s">
        <v>111</v>
      </c>
      <c r="C913" s="109" t="s">
        <v>75</v>
      </c>
      <c r="D913" s="109" t="s">
        <v>70</v>
      </c>
      <c r="E913" s="109">
        <v>-538.99670000000003</v>
      </c>
      <c r="F913" s="109">
        <v>-0.45839999999999997</v>
      </c>
      <c r="G913" s="109">
        <v>-5.5773999999999999</v>
      </c>
      <c r="H913" s="109">
        <v>6.0640999999999998</v>
      </c>
      <c r="I913" s="109">
        <v>-4.6531000000000002</v>
      </c>
      <c r="J913" s="109">
        <v>-423.08409999999998</v>
      </c>
      <c r="K913" s="1">
        <f t="shared" si="15"/>
        <v>911</v>
      </c>
    </row>
    <row r="914" spans="1:11" hidden="1" x14ac:dyDescent="0.25">
      <c r="A914" s="109">
        <v>-1</v>
      </c>
      <c r="B914" s="109" t="s">
        <v>111</v>
      </c>
      <c r="C914" s="109" t="s">
        <v>76</v>
      </c>
      <c r="D914" s="109" t="s">
        <v>69</v>
      </c>
      <c r="E914" s="109">
        <v>-569.33709999999996</v>
      </c>
      <c r="F914" s="109">
        <v>-2.9744999999999999</v>
      </c>
      <c r="G914" s="109">
        <v>-6.3339999999999996</v>
      </c>
      <c r="H914" s="109">
        <v>6.5671999999999997</v>
      </c>
      <c r="I914" s="109">
        <v>10.5405</v>
      </c>
      <c r="J914" s="109">
        <v>-464.37150000000003</v>
      </c>
      <c r="K914" s="1">
        <f t="shared" si="15"/>
        <v>912</v>
      </c>
    </row>
    <row r="915" spans="1:11" hidden="1" x14ac:dyDescent="0.25">
      <c r="A915" s="109">
        <v>-1</v>
      </c>
      <c r="B915" s="109" t="s">
        <v>111</v>
      </c>
      <c r="C915" s="109" t="s">
        <v>76</v>
      </c>
      <c r="D915" s="109" t="s">
        <v>70</v>
      </c>
      <c r="E915" s="109">
        <v>-594.83709999999996</v>
      </c>
      <c r="F915" s="109">
        <v>-2.9744999999999999</v>
      </c>
      <c r="G915" s="109">
        <v>-6.3339999999999996</v>
      </c>
      <c r="H915" s="109">
        <v>6.5671999999999997</v>
      </c>
      <c r="I915" s="109">
        <v>-5.2945000000000002</v>
      </c>
      <c r="J915" s="109">
        <v>-471.80770000000001</v>
      </c>
      <c r="K915" s="1">
        <f t="shared" si="15"/>
        <v>913</v>
      </c>
    </row>
    <row r="916" spans="1:11" hidden="1" x14ac:dyDescent="0.25">
      <c r="A916" s="109">
        <v>-1</v>
      </c>
      <c r="B916" s="109" t="s">
        <v>111</v>
      </c>
      <c r="C916" s="109" t="s">
        <v>77</v>
      </c>
      <c r="D916" s="109" t="s">
        <v>69</v>
      </c>
      <c r="E916" s="109">
        <v>-237.761</v>
      </c>
      <c r="F916" s="109">
        <v>194.45400000000001</v>
      </c>
      <c r="G916" s="109">
        <v>-2.7446999999999999</v>
      </c>
      <c r="H916" s="109">
        <v>7.1139000000000001</v>
      </c>
      <c r="I916" s="109">
        <v>7.2770999999999999</v>
      </c>
      <c r="J916" s="109">
        <v>-31.057300000000001</v>
      </c>
      <c r="K916" s="1">
        <f t="shared" si="15"/>
        <v>914</v>
      </c>
    </row>
    <row r="917" spans="1:11" hidden="1" x14ac:dyDescent="0.25">
      <c r="A917" s="109">
        <v>-1</v>
      </c>
      <c r="B917" s="109" t="s">
        <v>111</v>
      </c>
      <c r="C917" s="109" t="s">
        <v>77</v>
      </c>
      <c r="D917" s="109" t="s">
        <v>70</v>
      </c>
      <c r="E917" s="109">
        <v>-256.88600000000002</v>
      </c>
      <c r="F917" s="109">
        <v>194.45400000000001</v>
      </c>
      <c r="G917" s="109">
        <v>-2.7446999999999999</v>
      </c>
      <c r="H917" s="109">
        <v>7.1139000000000001</v>
      </c>
      <c r="I917" s="109">
        <v>-2.1846999999999999</v>
      </c>
      <c r="J917" s="109">
        <v>362.39299999999997</v>
      </c>
      <c r="K917" s="1">
        <f t="shared" si="15"/>
        <v>915</v>
      </c>
    </row>
    <row r="918" spans="1:11" hidden="1" x14ac:dyDescent="0.25">
      <c r="A918" s="109">
        <v>-1</v>
      </c>
      <c r="B918" s="109" t="s">
        <v>111</v>
      </c>
      <c r="C918" s="109" t="s">
        <v>78</v>
      </c>
      <c r="D918" s="109" t="s">
        <v>69</v>
      </c>
      <c r="E918" s="109">
        <v>-416.98480000000001</v>
      </c>
      <c r="F918" s="109">
        <v>-195.04329999999999</v>
      </c>
      <c r="G918" s="109">
        <v>-4.4261999999999997</v>
      </c>
      <c r="H918" s="109">
        <v>0.68269999999999997</v>
      </c>
      <c r="I918" s="109">
        <v>4.6676000000000002</v>
      </c>
      <c r="J918" s="109">
        <v>-511.43459999999999</v>
      </c>
      <c r="K918" s="1">
        <f t="shared" si="15"/>
        <v>916</v>
      </c>
    </row>
    <row r="919" spans="1:11" hidden="1" x14ac:dyDescent="0.25">
      <c r="A919" s="109">
        <v>-1</v>
      </c>
      <c r="B919" s="109" t="s">
        <v>111</v>
      </c>
      <c r="C919" s="109" t="s">
        <v>78</v>
      </c>
      <c r="D919" s="109" t="s">
        <v>70</v>
      </c>
      <c r="E919" s="109">
        <v>-436.10980000000001</v>
      </c>
      <c r="F919" s="109">
        <v>-195.04329999999999</v>
      </c>
      <c r="G919" s="109">
        <v>-4.4261999999999997</v>
      </c>
      <c r="H919" s="109">
        <v>0.68269999999999997</v>
      </c>
      <c r="I919" s="109">
        <v>-3.7978999999999998</v>
      </c>
      <c r="J919" s="109">
        <v>-906.35820000000001</v>
      </c>
      <c r="K919" s="1">
        <f t="shared" si="15"/>
        <v>917</v>
      </c>
    </row>
    <row r="920" spans="1:11" hidden="1" x14ac:dyDescent="0.25">
      <c r="A920" s="109">
        <v>-1</v>
      </c>
      <c r="B920" s="109" t="s">
        <v>111</v>
      </c>
      <c r="C920" s="109" t="s">
        <v>79</v>
      </c>
      <c r="D920" s="109" t="s">
        <v>69</v>
      </c>
      <c r="E920" s="109">
        <v>-237.761</v>
      </c>
      <c r="F920" s="109">
        <v>194.45400000000001</v>
      </c>
      <c r="G920" s="109">
        <v>-2.7446999999999999</v>
      </c>
      <c r="H920" s="109">
        <v>7.1139000000000001</v>
      </c>
      <c r="I920" s="109">
        <v>7.2770999999999999</v>
      </c>
      <c r="J920" s="109">
        <v>-31.057300000000001</v>
      </c>
      <c r="K920" s="1">
        <f t="shared" si="15"/>
        <v>918</v>
      </c>
    </row>
    <row r="921" spans="1:11" hidden="1" x14ac:dyDescent="0.25">
      <c r="A921" s="109">
        <v>-1</v>
      </c>
      <c r="B921" s="109" t="s">
        <v>111</v>
      </c>
      <c r="C921" s="109" t="s">
        <v>79</v>
      </c>
      <c r="D921" s="109" t="s">
        <v>70</v>
      </c>
      <c r="E921" s="109">
        <v>-256.88600000000002</v>
      </c>
      <c r="F921" s="109">
        <v>194.45400000000001</v>
      </c>
      <c r="G921" s="109">
        <v>-2.7446999999999999</v>
      </c>
      <c r="H921" s="109">
        <v>7.1139000000000001</v>
      </c>
      <c r="I921" s="109">
        <v>-2.1846999999999999</v>
      </c>
      <c r="J921" s="109">
        <v>362.39299999999997</v>
      </c>
      <c r="K921" s="1">
        <f t="shared" si="15"/>
        <v>919</v>
      </c>
    </row>
    <row r="922" spans="1:11" hidden="1" x14ac:dyDescent="0.25">
      <c r="A922" s="109">
        <v>-1</v>
      </c>
      <c r="B922" s="109" t="s">
        <v>111</v>
      </c>
      <c r="C922" s="109" t="s">
        <v>80</v>
      </c>
      <c r="D922" s="109" t="s">
        <v>69</v>
      </c>
      <c r="E922" s="109">
        <v>-416.98480000000001</v>
      </c>
      <c r="F922" s="109">
        <v>-195.04329999999999</v>
      </c>
      <c r="G922" s="109">
        <v>-4.4261999999999997</v>
      </c>
      <c r="H922" s="109">
        <v>0.68269999999999997</v>
      </c>
      <c r="I922" s="109">
        <v>4.6676000000000002</v>
      </c>
      <c r="J922" s="109">
        <v>-511.43459999999999</v>
      </c>
      <c r="K922" s="1">
        <f t="shared" si="15"/>
        <v>920</v>
      </c>
    </row>
    <row r="923" spans="1:11" hidden="1" x14ac:dyDescent="0.25">
      <c r="A923" s="109">
        <v>-1</v>
      </c>
      <c r="B923" s="109" t="s">
        <v>111</v>
      </c>
      <c r="C923" s="109" t="s">
        <v>80</v>
      </c>
      <c r="D923" s="109" t="s">
        <v>70</v>
      </c>
      <c r="E923" s="109">
        <v>-436.10980000000001</v>
      </c>
      <c r="F923" s="109">
        <v>-195.04329999999999</v>
      </c>
      <c r="G923" s="109">
        <v>-4.4261999999999997</v>
      </c>
      <c r="H923" s="109">
        <v>0.68269999999999997</v>
      </c>
      <c r="I923" s="109">
        <v>-3.7978999999999998</v>
      </c>
      <c r="J923" s="109">
        <v>-906.35820000000001</v>
      </c>
      <c r="K923" s="1">
        <f t="shared" si="15"/>
        <v>921</v>
      </c>
    </row>
    <row r="924" spans="1:11" hidden="1" x14ac:dyDescent="0.25">
      <c r="A924" s="109">
        <v>-1</v>
      </c>
      <c r="B924" s="109" t="s">
        <v>111</v>
      </c>
      <c r="C924" s="109" t="s">
        <v>81</v>
      </c>
      <c r="D924" s="109" t="s">
        <v>69</v>
      </c>
      <c r="E924" s="109">
        <v>-5.7182000000000004</v>
      </c>
      <c r="F924" s="109">
        <v>39.058300000000003</v>
      </c>
      <c r="G924" s="109">
        <v>0.1646</v>
      </c>
      <c r="H924" s="109">
        <v>9.7756000000000007</v>
      </c>
      <c r="I924" s="109">
        <v>10.972099999999999</v>
      </c>
      <c r="J924" s="109">
        <v>117.8462</v>
      </c>
      <c r="K924" s="1">
        <f t="shared" si="15"/>
        <v>922</v>
      </c>
    </row>
    <row r="925" spans="1:11" hidden="1" x14ac:dyDescent="0.25">
      <c r="A925" s="109">
        <v>-1</v>
      </c>
      <c r="B925" s="109" t="s">
        <v>111</v>
      </c>
      <c r="C925" s="109" t="s">
        <v>81</v>
      </c>
      <c r="D925" s="109" t="s">
        <v>70</v>
      </c>
      <c r="E925" s="109">
        <v>-24.8432</v>
      </c>
      <c r="F925" s="109">
        <v>39.058300000000003</v>
      </c>
      <c r="G925" s="109">
        <v>0.1646</v>
      </c>
      <c r="H925" s="109">
        <v>9.7756000000000007</v>
      </c>
      <c r="I925" s="109">
        <v>1.4068000000000001</v>
      </c>
      <c r="J925" s="109">
        <v>198.0753</v>
      </c>
      <c r="K925" s="1">
        <f t="shared" si="15"/>
        <v>923</v>
      </c>
    </row>
    <row r="926" spans="1:11" hidden="1" x14ac:dyDescent="0.25">
      <c r="A926" s="109">
        <v>-1</v>
      </c>
      <c r="B926" s="109" t="s">
        <v>111</v>
      </c>
      <c r="C926" s="109" t="s">
        <v>82</v>
      </c>
      <c r="D926" s="109" t="s">
        <v>69</v>
      </c>
      <c r="E926" s="109">
        <v>-649.02750000000003</v>
      </c>
      <c r="F926" s="109">
        <v>-39.647599999999997</v>
      </c>
      <c r="G926" s="109">
        <v>-7.3354999999999997</v>
      </c>
      <c r="H926" s="109">
        <v>-1.9789000000000001</v>
      </c>
      <c r="I926" s="109">
        <v>0.97270000000000001</v>
      </c>
      <c r="J926" s="109">
        <v>-660.33810000000005</v>
      </c>
      <c r="K926" s="1">
        <f t="shared" si="15"/>
        <v>924</v>
      </c>
    </row>
    <row r="927" spans="1:11" hidden="1" x14ac:dyDescent="0.25">
      <c r="A927" s="109">
        <v>-1</v>
      </c>
      <c r="B927" s="109" t="s">
        <v>111</v>
      </c>
      <c r="C927" s="109" t="s">
        <v>82</v>
      </c>
      <c r="D927" s="109" t="s">
        <v>70</v>
      </c>
      <c r="E927" s="109">
        <v>-668.15250000000003</v>
      </c>
      <c r="F927" s="109">
        <v>-39.647599999999997</v>
      </c>
      <c r="G927" s="109">
        <v>-7.3354999999999997</v>
      </c>
      <c r="H927" s="109">
        <v>-1.9789000000000001</v>
      </c>
      <c r="I927" s="109">
        <v>-7.3894000000000002</v>
      </c>
      <c r="J927" s="109">
        <v>-742.04049999999995</v>
      </c>
      <c r="K927" s="1">
        <f t="shared" si="15"/>
        <v>925</v>
      </c>
    </row>
    <row r="928" spans="1:11" hidden="1" x14ac:dyDescent="0.25">
      <c r="A928" s="109">
        <v>-1</v>
      </c>
      <c r="B928" s="109" t="s">
        <v>111</v>
      </c>
      <c r="C928" s="109" t="s">
        <v>83</v>
      </c>
      <c r="D928" s="109" t="s">
        <v>69</v>
      </c>
      <c r="E928" s="109">
        <v>-5.7182000000000004</v>
      </c>
      <c r="F928" s="109">
        <v>39.058300000000003</v>
      </c>
      <c r="G928" s="109">
        <v>0.1646</v>
      </c>
      <c r="H928" s="109">
        <v>9.7756000000000007</v>
      </c>
      <c r="I928" s="109">
        <v>10.972099999999999</v>
      </c>
      <c r="J928" s="109">
        <v>117.8462</v>
      </c>
      <c r="K928" s="1">
        <f t="shared" si="15"/>
        <v>926</v>
      </c>
    </row>
    <row r="929" spans="1:11" hidden="1" x14ac:dyDescent="0.25">
      <c r="A929" s="109">
        <v>-1</v>
      </c>
      <c r="B929" s="109" t="s">
        <v>111</v>
      </c>
      <c r="C929" s="109" t="s">
        <v>83</v>
      </c>
      <c r="D929" s="109" t="s">
        <v>70</v>
      </c>
      <c r="E929" s="109">
        <v>-24.8432</v>
      </c>
      <c r="F929" s="109">
        <v>39.058300000000003</v>
      </c>
      <c r="G929" s="109">
        <v>0.1646</v>
      </c>
      <c r="H929" s="109">
        <v>9.7756000000000007</v>
      </c>
      <c r="I929" s="109">
        <v>1.4068000000000001</v>
      </c>
      <c r="J929" s="109">
        <v>198.0753</v>
      </c>
      <c r="K929" s="1">
        <f t="shared" si="15"/>
        <v>927</v>
      </c>
    </row>
    <row r="930" spans="1:11" hidden="1" x14ac:dyDescent="0.25">
      <c r="A930" s="109">
        <v>-1</v>
      </c>
      <c r="B930" s="109" t="s">
        <v>111</v>
      </c>
      <c r="C930" s="109" t="s">
        <v>84</v>
      </c>
      <c r="D930" s="109" t="s">
        <v>69</v>
      </c>
      <c r="E930" s="109">
        <v>-649.02750000000003</v>
      </c>
      <c r="F930" s="109">
        <v>-39.647599999999997</v>
      </c>
      <c r="G930" s="109">
        <v>-7.3354999999999997</v>
      </c>
      <c r="H930" s="109">
        <v>-1.9789000000000001</v>
      </c>
      <c r="I930" s="109">
        <v>0.97270000000000001</v>
      </c>
      <c r="J930" s="109">
        <v>-660.33810000000005</v>
      </c>
      <c r="K930" s="1">
        <f t="shared" si="15"/>
        <v>928</v>
      </c>
    </row>
    <row r="931" spans="1:11" hidden="1" x14ac:dyDescent="0.25">
      <c r="A931" s="109">
        <v>-1</v>
      </c>
      <c r="B931" s="109" t="s">
        <v>111</v>
      </c>
      <c r="C931" s="109" t="s">
        <v>84</v>
      </c>
      <c r="D931" s="109" t="s">
        <v>70</v>
      </c>
      <c r="E931" s="109">
        <v>-668.15250000000003</v>
      </c>
      <c r="F931" s="109">
        <v>-39.647599999999997</v>
      </c>
      <c r="G931" s="109">
        <v>-7.3354999999999997</v>
      </c>
      <c r="H931" s="109">
        <v>-1.9789000000000001</v>
      </c>
      <c r="I931" s="109">
        <v>-7.3894000000000002</v>
      </c>
      <c r="J931" s="109">
        <v>-742.04049999999995</v>
      </c>
      <c r="K931" s="1">
        <f t="shared" si="15"/>
        <v>929</v>
      </c>
    </row>
    <row r="932" spans="1:11" hidden="1" x14ac:dyDescent="0.25">
      <c r="A932" s="109">
        <v>-1</v>
      </c>
      <c r="B932" s="109" t="s">
        <v>111</v>
      </c>
      <c r="C932" s="109" t="s">
        <v>85</v>
      </c>
      <c r="D932" s="109" t="s">
        <v>69</v>
      </c>
      <c r="E932" s="109">
        <v>-429.91019999999997</v>
      </c>
      <c r="F932" s="109">
        <v>192.7422</v>
      </c>
      <c r="G932" s="109">
        <v>-4.9108000000000001</v>
      </c>
      <c r="H932" s="109">
        <v>9.2691999999999997</v>
      </c>
      <c r="I932" s="109">
        <v>10.8788</v>
      </c>
      <c r="J932" s="109">
        <v>-185.66650000000001</v>
      </c>
      <c r="K932" s="1">
        <f t="shared" si="15"/>
        <v>930</v>
      </c>
    </row>
    <row r="933" spans="1:11" hidden="1" x14ac:dyDescent="0.25">
      <c r="A933" s="109">
        <v>-1</v>
      </c>
      <c r="B933" s="109" t="s">
        <v>111</v>
      </c>
      <c r="C933" s="109" t="s">
        <v>85</v>
      </c>
      <c r="D933" s="109" t="s">
        <v>70</v>
      </c>
      <c r="E933" s="109">
        <v>-455.41019999999997</v>
      </c>
      <c r="F933" s="109">
        <v>192.7422</v>
      </c>
      <c r="G933" s="109">
        <v>-4.9108000000000001</v>
      </c>
      <c r="H933" s="109">
        <v>9.2691999999999997</v>
      </c>
      <c r="I933" s="109">
        <v>-3.9981</v>
      </c>
      <c r="J933" s="109">
        <v>203.50450000000001</v>
      </c>
      <c r="K933" s="1">
        <f t="shared" si="15"/>
        <v>931</v>
      </c>
    </row>
    <row r="934" spans="1:11" hidden="1" x14ac:dyDescent="0.25">
      <c r="A934" s="109">
        <v>-1</v>
      </c>
      <c r="B934" s="109" t="s">
        <v>111</v>
      </c>
      <c r="C934" s="109" t="s">
        <v>86</v>
      </c>
      <c r="D934" s="109" t="s">
        <v>69</v>
      </c>
      <c r="E934" s="109">
        <v>-609.13400000000001</v>
      </c>
      <c r="F934" s="109">
        <v>-196.755</v>
      </c>
      <c r="G934" s="109">
        <v>-6.5922999999999998</v>
      </c>
      <c r="H934" s="109">
        <v>2.8380000000000001</v>
      </c>
      <c r="I934" s="109">
        <v>8.2692999999999994</v>
      </c>
      <c r="J934" s="109">
        <v>-666.04380000000003</v>
      </c>
      <c r="K934" s="1">
        <f t="shared" si="15"/>
        <v>932</v>
      </c>
    </row>
    <row r="935" spans="1:11" hidden="1" x14ac:dyDescent="0.25">
      <c r="A935" s="109">
        <v>-1</v>
      </c>
      <c r="B935" s="109" t="s">
        <v>111</v>
      </c>
      <c r="C935" s="109" t="s">
        <v>86</v>
      </c>
      <c r="D935" s="109" t="s">
        <v>70</v>
      </c>
      <c r="E935" s="109">
        <v>-634.63400000000001</v>
      </c>
      <c r="F935" s="109">
        <v>-196.755</v>
      </c>
      <c r="G935" s="109">
        <v>-6.5922999999999998</v>
      </c>
      <c r="H935" s="109">
        <v>2.8380000000000001</v>
      </c>
      <c r="I935" s="109">
        <v>-5.6113999999999997</v>
      </c>
      <c r="J935" s="109">
        <v>-1065.2466999999999</v>
      </c>
      <c r="K935" s="1">
        <f t="shared" si="15"/>
        <v>933</v>
      </c>
    </row>
    <row r="936" spans="1:11" hidden="1" x14ac:dyDescent="0.25">
      <c r="A936" s="109">
        <v>-1</v>
      </c>
      <c r="B936" s="109" t="s">
        <v>111</v>
      </c>
      <c r="C936" s="109" t="s">
        <v>87</v>
      </c>
      <c r="D936" s="109" t="s">
        <v>69</v>
      </c>
      <c r="E936" s="109">
        <v>-429.91019999999997</v>
      </c>
      <c r="F936" s="109">
        <v>192.7422</v>
      </c>
      <c r="G936" s="109">
        <v>-4.9108000000000001</v>
      </c>
      <c r="H936" s="109">
        <v>9.2691999999999997</v>
      </c>
      <c r="I936" s="109">
        <v>10.8788</v>
      </c>
      <c r="J936" s="109">
        <v>-185.66650000000001</v>
      </c>
      <c r="K936" s="1">
        <f t="shared" si="15"/>
        <v>934</v>
      </c>
    </row>
    <row r="937" spans="1:11" hidden="1" x14ac:dyDescent="0.25">
      <c r="A937" s="109">
        <v>-1</v>
      </c>
      <c r="B937" s="109" t="s">
        <v>111</v>
      </c>
      <c r="C937" s="109" t="s">
        <v>87</v>
      </c>
      <c r="D937" s="109" t="s">
        <v>70</v>
      </c>
      <c r="E937" s="109">
        <v>-455.41019999999997</v>
      </c>
      <c r="F937" s="109">
        <v>192.7422</v>
      </c>
      <c r="G937" s="109">
        <v>-4.9108000000000001</v>
      </c>
      <c r="H937" s="109">
        <v>9.2691999999999997</v>
      </c>
      <c r="I937" s="109">
        <v>-3.9981</v>
      </c>
      <c r="J937" s="109">
        <v>203.50450000000001</v>
      </c>
      <c r="K937" s="1">
        <f t="shared" si="15"/>
        <v>935</v>
      </c>
    </row>
    <row r="938" spans="1:11" hidden="1" x14ac:dyDescent="0.25">
      <c r="A938" s="109">
        <v>-1</v>
      </c>
      <c r="B938" s="109" t="s">
        <v>111</v>
      </c>
      <c r="C938" s="109" t="s">
        <v>88</v>
      </c>
      <c r="D938" s="109" t="s">
        <v>69</v>
      </c>
      <c r="E938" s="109">
        <v>-609.13400000000001</v>
      </c>
      <c r="F938" s="109">
        <v>-196.755</v>
      </c>
      <c r="G938" s="109">
        <v>-6.5922999999999998</v>
      </c>
      <c r="H938" s="109">
        <v>2.8380000000000001</v>
      </c>
      <c r="I938" s="109">
        <v>8.2692999999999994</v>
      </c>
      <c r="J938" s="109">
        <v>-666.04380000000003</v>
      </c>
      <c r="K938" s="1">
        <f t="shared" si="15"/>
        <v>936</v>
      </c>
    </row>
    <row r="939" spans="1:11" hidden="1" x14ac:dyDescent="0.25">
      <c r="A939" s="109">
        <v>-1</v>
      </c>
      <c r="B939" s="109" t="s">
        <v>111</v>
      </c>
      <c r="C939" s="109" t="s">
        <v>88</v>
      </c>
      <c r="D939" s="109" t="s">
        <v>70</v>
      </c>
      <c r="E939" s="109">
        <v>-634.63400000000001</v>
      </c>
      <c r="F939" s="109">
        <v>-196.755</v>
      </c>
      <c r="G939" s="109">
        <v>-6.5922999999999998</v>
      </c>
      <c r="H939" s="109">
        <v>2.8380000000000001</v>
      </c>
      <c r="I939" s="109">
        <v>-5.6113999999999997</v>
      </c>
      <c r="J939" s="109">
        <v>-1065.2466999999999</v>
      </c>
      <c r="K939" s="1">
        <f t="shared" si="15"/>
        <v>937</v>
      </c>
    </row>
    <row r="940" spans="1:11" hidden="1" x14ac:dyDescent="0.25">
      <c r="A940" s="109">
        <v>-1</v>
      </c>
      <c r="B940" s="109" t="s">
        <v>111</v>
      </c>
      <c r="C940" s="109" t="s">
        <v>89</v>
      </c>
      <c r="D940" s="109" t="s">
        <v>69</v>
      </c>
      <c r="E940" s="109">
        <v>-197.86750000000001</v>
      </c>
      <c r="F940" s="109">
        <v>37.346600000000002</v>
      </c>
      <c r="G940" s="109">
        <v>-2.0015000000000001</v>
      </c>
      <c r="H940" s="109">
        <v>11.930899999999999</v>
      </c>
      <c r="I940" s="109">
        <v>14.5738</v>
      </c>
      <c r="J940" s="109">
        <v>-36.763100000000001</v>
      </c>
      <c r="K940" s="1">
        <f t="shared" si="15"/>
        <v>938</v>
      </c>
    </row>
    <row r="941" spans="1:11" hidden="1" x14ac:dyDescent="0.25">
      <c r="A941" s="109">
        <v>-1</v>
      </c>
      <c r="B941" s="109" t="s">
        <v>111</v>
      </c>
      <c r="C941" s="109" t="s">
        <v>89</v>
      </c>
      <c r="D941" s="109" t="s">
        <v>70</v>
      </c>
      <c r="E941" s="109">
        <v>-223.36750000000001</v>
      </c>
      <c r="F941" s="109">
        <v>37.346600000000002</v>
      </c>
      <c r="G941" s="109">
        <v>-2.0015000000000001</v>
      </c>
      <c r="H941" s="109">
        <v>11.930899999999999</v>
      </c>
      <c r="I941" s="109">
        <v>-0.40660000000000002</v>
      </c>
      <c r="J941" s="109">
        <v>39.186700000000002</v>
      </c>
      <c r="K941" s="1">
        <f t="shared" si="15"/>
        <v>939</v>
      </c>
    </row>
    <row r="942" spans="1:11" hidden="1" x14ac:dyDescent="0.25">
      <c r="A942" s="109">
        <v>-1</v>
      </c>
      <c r="B942" s="109" t="s">
        <v>111</v>
      </c>
      <c r="C942" s="109" t="s">
        <v>90</v>
      </c>
      <c r="D942" s="109" t="s">
        <v>69</v>
      </c>
      <c r="E942" s="109">
        <v>-841.17669999999998</v>
      </c>
      <c r="F942" s="109">
        <v>-41.359400000000001</v>
      </c>
      <c r="G942" s="109">
        <v>-9.5015999999999998</v>
      </c>
      <c r="H942" s="109">
        <v>0.1764</v>
      </c>
      <c r="I942" s="109">
        <v>4.5743</v>
      </c>
      <c r="J942" s="109">
        <v>-814.94730000000004</v>
      </c>
      <c r="K942" s="1">
        <f t="shared" si="15"/>
        <v>940</v>
      </c>
    </row>
    <row r="943" spans="1:11" hidden="1" x14ac:dyDescent="0.25">
      <c r="A943" s="109">
        <v>-1</v>
      </c>
      <c r="B943" s="109" t="s">
        <v>111</v>
      </c>
      <c r="C943" s="109" t="s">
        <v>90</v>
      </c>
      <c r="D943" s="109" t="s">
        <v>70</v>
      </c>
      <c r="E943" s="109">
        <v>-866.67669999999998</v>
      </c>
      <c r="F943" s="109">
        <v>-41.359400000000001</v>
      </c>
      <c r="G943" s="109">
        <v>-9.5015999999999998</v>
      </c>
      <c r="H943" s="109">
        <v>0.1764</v>
      </c>
      <c r="I943" s="109">
        <v>-9.2027999999999999</v>
      </c>
      <c r="J943" s="109">
        <v>-900.92899999999997</v>
      </c>
      <c r="K943" s="1">
        <f t="shared" si="15"/>
        <v>941</v>
      </c>
    </row>
    <row r="944" spans="1:11" hidden="1" x14ac:dyDescent="0.25">
      <c r="A944" s="109">
        <v>-1</v>
      </c>
      <c r="B944" s="109" t="s">
        <v>111</v>
      </c>
      <c r="C944" s="109" t="s">
        <v>91</v>
      </c>
      <c r="D944" s="109" t="s">
        <v>69</v>
      </c>
      <c r="E944" s="109">
        <v>-197.86750000000001</v>
      </c>
      <c r="F944" s="109">
        <v>37.346600000000002</v>
      </c>
      <c r="G944" s="109">
        <v>-2.0015000000000001</v>
      </c>
      <c r="H944" s="109">
        <v>11.930899999999999</v>
      </c>
      <c r="I944" s="109">
        <v>14.5738</v>
      </c>
      <c r="J944" s="109">
        <v>-36.763100000000001</v>
      </c>
      <c r="K944" s="1">
        <f t="shared" si="15"/>
        <v>942</v>
      </c>
    </row>
    <row r="945" spans="1:11" hidden="1" x14ac:dyDescent="0.25">
      <c r="A945" s="109">
        <v>-1</v>
      </c>
      <c r="B945" s="109" t="s">
        <v>111</v>
      </c>
      <c r="C945" s="109" t="s">
        <v>91</v>
      </c>
      <c r="D945" s="109" t="s">
        <v>70</v>
      </c>
      <c r="E945" s="109">
        <v>-223.36750000000001</v>
      </c>
      <c r="F945" s="109">
        <v>37.346600000000002</v>
      </c>
      <c r="G945" s="109">
        <v>-2.0015000000000001</v>
      </c>
      <c r="H945" s="109">
        <v>11.930899999999999</v>
      </c>
      <c r="I945" s="109">
        <v>-0.40660000000000002</v>
      </c>
      <c r="J945" s="109">
        <v>39.186700000000002</v>
      </c>
      <c r="K945" s="1">
        <f t="shared" si="15"/>
        <v>943</v>
      </c>
    </row>
    <row r="946" spans="1:11" hidden="1" x14ac:dyDescent="0.25">
      <c r="A946" s="109">
        <v>-1</v>
      </c>
      <c r="B946" s="109" t="s">
        <v>111</v>
      </c>
      <c r="C946" s="109" t="s">
        <v>92</v>
      </c>
      <c r="D946" s="109" t="s">
        <v>69</v>
      </c>
      <c r="E946" s="109">
        <v>-841.17669999999998</v>
      </c>
      <c r="F946" s="109">
        <v>-41.359400000000001</v>
      </c>
      <c r="G946" s="109">
        <v>-9.5015999999999998</v>
      </c>
      <c r="H946" s="109">
        <v>0.1764</v>
      </c>
      <c r="I946" s="109">
        <v>4.5743</v>
      </c>
      <c r="J946" s="109">
        <v>-814.94730000000004</v>
      </c>
      <c r="K946" s="1">
        <f t="shared" si="15"/>
        <v>944</v>
      </c>
    </row>
    <row r="947" spans="1:11" hidden="1" x14ac:dyDescent="0.25">
      <c r="A947" s="109">
        <v>-1</v>
      </c>
      <c r="B947" s="109" t="s">
        <v>111</v>
      </c>
      <c r="C947" s="109" t="s">
        <v>92</v>
      </c>
      <c r="D947" s="109" t="s">
        <v>70</v>
      </c>
      <c r="E947" s="109">
        <v>-866.67669999999998</v>
      </c>
      <c r="F947" s="109">
        <v>-41.359400000000001</v>
      </c>
      <c r="G947" s="109">
        <v>-9.5015999999999998</v>
      </c>
      <c r="H947" s="109">
        <v>0.1764</v>
      </c>
      <c r="I947" s="109">
        <v>-9.2027999999999999</v>
      </c>
      <c r="J947" s="109">
        <v>-900.92899999999997</v>
      </c>
      <c r="K947" s="1">
        <f t="shared" si="15"/>
        <v>945</v>
      </c>
    </row>
    <row r="948" spans="1:11" hidden="1" x14ac:dyDescent="0.25">
      <c r="A948" s="109">
        <v>-1</v>
      </c>
      <c r="B948" s="109" t="s">
        <v>111</v>
      </c>
      <c r="C948" s="109" t="s">
        <v>93</v>
      </c>
      <c r="D948" s="109" t="s">
        <v>69</v>
      </c>
      <c r="E948" s="109">
        <v>-5.7182000000000004</v>
      </c>
      <c r="F948" s="109">
        <v>194.45400000000001</v>
      </c>
      <c r="G948" s="109">
        <v>0.1646</v>
      </c>
      <c r="H948" s="109">
        <v>11.930899999999999</v>
      </c>
      <c r="I948" s="109">
        <v>14.5738</v>
      </c>
      <c r="J948" s="109">
        <v>117.8462</v>
      </c>
      <c r="K948" s="1">
        <f t="shared" si="15"/>
        <v>946</v>
      </c>
    </row>
    <row r="949" spans="1:11" hidden="1" x14ac:dyDescent="0.25">
      <c r="A949" s="109">
        <v>-1</v>
      </c>
      <c r="B949" s="109" t="s">
        <v>111</v>
      </c>
      <c r="C949" s="109" t="s">
        <v>93</v>
      </c>
      <c r="D949" s="109" t="s">
        <v>70</v>
      </c>
      <c r="E949" s="109">
        <v>-24.8432</v>
      </c>
      <c r="F949" s="109">
        <v>194.45400000000001</v>
      </c>
      <c r="G949" s="109">
        <v>0.1646</v>
      </c>
      <c r="H949" s="109">
        <v>11.930899999999999</v>
      </c>
      <c r="I949" s="109">
        <v>1.4068000000000001</v>
      </c>
      <c r="J949" s="109">
        <v>362.39299999999997</v>
      </c>
      <c r="K949" s="1">
        <f t="shared" si="15"/>
        <v>947</v>
      </c>
    </row>
    <row r="950" spans="1:11" hidden="1" x14ac:dyDescent="0.25">
      <c r="A950" s="109">
        <v>-1</v>
      </c>
      <c r="B950" s="109" t="s">
        <v>111</v>
      </c>
      <c r="C950" s="109" t="s">
        <v>94</v>
      </c>
      <c r="D950" s="109" t="s">
        <v>69</v>
      </c>
      <c r="E950" s="109">
        <v>-841.17669999999998</v>
      </c>
      <c r="F950" s="109">
        <v>-196.755</v>
      </c>
      <c r="G950" s="109">
        <v>-9.5015999999999998</v>
      </c>
      <c r="H950" s="109">
        <v>-1.9789000000000001</v>
      </c>
      <c r="I950" s="109">
        <v>0.97270000000000001</v>
      </c>
      <c r="J950" s="109">
        <v>-814.94730000000004</v>
      </c>
      <c r="K950" s="1">
        <f t="shared" si="15"/>
        <v>948</v>
      </c>
    </row>
    <row r="951" spans="1:11" hidden="1" x14ac:dyDescent="0.25">
      <c r="A951" s="109">
        <v>-1</v>
      </c>
      <c r="B951" s="109" t="s">
        <v>111</v>
      </c>
      <c r="C951" s="109" t="s">
        <v>94</v>
      </c>
      <c r="D951" s="109" t="s">
        <v>70</v>
      </c>
      <c r="E951" s="109">
        <v>-866.67669999999998</v>
      </c>
      <c r="F951" s="109">
        <v>-196.755</v>
      </c>
      <c r="G951" s="109">
        <v>-9.5015999999999998</v>
      </c>
      <c r="H951" s="109">
        <v>-1.9789000000000001</v>
      </c>
      <c r="I951" s="109">
        <v>-9.2027999999999999</v>
      </c>
      <c r="J951" s="109">
        <v>-1065.2466999999999</v>
      </c>
      <c r="K951" s="1">
        <f t="shared" si="15"/>
        <v>949</v>
      </c>
    </row>
    <row r="952" spans="1:11" hidden="1" x14ac:dyDescent="0.25">
      <c r="A952" s="109">
        <v>-1</v>
      </c>
      <c r="B952" s="109" t="s">
        <v>112</v>
      </c>
      <c r="C952" s="109" t="s">
        <v>68</v>
      </c>
      <c r="D952" s="109" t="s">
        <v>69</v>
      </c>
      <c r="E952" s="109">
        <v>-137.0942</v>
      </c>
      <c r="F952" s="109">
        <v>-14.0672</v>
      </c>
      <c r="G952" s="109">
        <v>3.3201999999999998</v>
      </c>
      <c r="H952" s="109">
        <v>15.013</v>
      </c>
      <c r="I952" s="109">
        <v>-4.3474000000000004</v>
      </c>
      <c r="J952" s="109">
        <v>-42.509500000000003</v>
      </c>
      <c r="K952" s="1">
        <f t="shared" si="15"/>
        <v>950</v>
      </c>
    </row>
    <row r="953" spans="1:11" x14ac:dyDescent="0.25">
      <c r="A953" s="109">
        <v>-1</v>
      </c>
      <c r="B953" s="109" t="s">
        <v>112</v>
      </c>
      <c r="C953" s="109" t="s">
        <v>68</v>
      </c>
      <c r="D953" s="109" t="s">
        <v>70</v>
      </c>
      <c r="E953" s="109">
        <v>-203.97540000000001</v>
      </c>
      <c r="F953" s="109">
        <v>-14.0672</v>
      </c>
      <c r="G953" s="109">
        <v>3.3201999999999998</v>
      </c>
      <c r="H953" s="109">
        <v>15.013</v>
      </c>
      <c r="I953" s="109">
        <v>3.9529999999999998</v>
      </c>
      <c r="J953" s="109">
        <v>-77.677499999999995</v>
      </c>
      <c r="K953" s="1">
        <f t="shared" si="15"/>
        <v>951</v>
      </c>
    </row>
    <row r="954" spans="1:11" hidden="1" x14ac:dyDescent="0.25">
      <c r="A954" s="109">
        <v>-1</v>
      </c>
      <c r="B954" s="109" t="s">
        <v>112</v>
      </c>
      <c r="C954" s="109" t="s">
        <v>71</v>
      </c>
      <c r="D954" s="109" t="s">
        <v>69</v>
      </c>
      <c r="E954" s="109">
        <v>-70.987200000000001</v>
      </c>
      <c r="F954" s="109">
        <v>-3.6383000000000001</v>
      </c>
      <c r="G954" s="109">
        <v>4.5156000000000001</v>
      </c>
      <c r="H954" s="109">
        <v>6.4408000000000003</v>
      </c>
      <c r="I954" s="109">
        <v>-7.24</v>
      </c>
      <c r="J954" s="109">
        <v>-23.663399999999999</v>
      </c>
      <c r="K954" s="1">
        <f t="shared" si="15"/>
        <v>952</v>
      </c>
    </row>
    <row r="955" spans="1:11" x14ac:dyDescent="0.25">
      <c r="A955" s="109">
        <v>-1</v>
      </c>
      <c r="B955" s="109" t="s">
        <v>112</v>
      </c>
      <c r="C955" s="109" t="s">
        <v>71</v>
      </c>
      <c r="D955" s="109" t="s">
        <v>70</v>
      </c>
      <c r="E955" s="109">
        <v>-70.987200000000001</v>
      </c>
      <c r="F955" s="109">
        <v>-3.6383000000000001</v>
      </c>
      <c r="G955" s="109">
        <v>4.5156000000000001</v>
      </c>
      <c r="H955" s="109">
        <v>6.4408000000000003</v>
      </c>
      <c r="I955" s="109">
        <v>4.0491000000000001</v>
      </c>
      <c r="J955" s="109">
        <v>-32.759300000000003</v>
      </c>
      <c r="K955" s="1">
        <f t="shared" si="15"/>
        <v>953</v>
      </c>
    </row>
    <row r="956" spans="1:11" hidden="1" x14ac:dyDescent="0.25">
      <c r="A956" s="109">
        <v>-1</v>
      </c>
      <c r="B956" s="109" t="s">
        <v>112</v>
      </c>
      <c r="C956" s="109" t="s">
        <v>72</v>
      </c>
      <c r="D956" s="109" t="s">
        <v>69</v>
      </c>
      <c r="E956" s="109">
        <v>105.6669</v>
      </c>
      <c r="F956" s="109">
        <v>56.074199999999998</v>
      </c>
      <c r="G956" s="109">
        <v>2.7627999999999999</v>
      </c>
      <c r="H956" s="109">
        <v>36.814</v>
      </c>
      <c r="I956" s="109">
        <v>10.3606</v>
      </c>
      <c r="J956" s="109">
        <v>825.18460000000005</v>
      </c>
      <c r="K956" s="1">
        <f t="shared" si="15"/>
        <v>954</v>
      </c>
    </row>
    <row r="957" spans="1:11" x14ac:dyDescent="0.25">
      <c r="A957" s="109">
        <v>-1</v>
      </c>
      <c r="B957" s="109" t="s">
        <v>112</v>
      </c>
      <c r="C957" s="109" t="s">
        <v>72</v>
      </c>
      <c r="D957" s="109" t="s">
        <v>70</v>
      </c>
      <c r="E957" s="109">
        <v>105.6669</v>
      </c>
      <c r="F957" s="109">
        <v>56.074199999999998</v>
      </c>
      <c r="G957" s="109">
        <v>2.7627999999999999</v>
      </c>
      <c r="H957" s="109">
        <v>36.814</v>
      </c>
      <c r="I957" s="109">
        <v>4.7748999999999997</v>
      </c>
      <c r="J957" s="109">
        <v>804.95119999999997</v>
      </c>
      <c r="K957" s="1">
        <f t="shared" si="15"/>
        <v>955</v>
      </c>
    </row>
    <row r="958" spans="1:11" hidden="1" x14ac:dyDescent="0.25">
      <c r="A958" s="109">
        <v>-1</v>
      </c>
      <c r="B958" s="109" t="s">
        <v>112</v>
      </c>
      <c r="C958" s="109" t="s">
        <v>73</v>
      </c>
      <c r="D958" s="109" t="s">
        <v>69</v>
      </c>
      <c r="E958" s="109">
        <v>34.6006</v>
      </c>
      <c r="F958" s="109">
        <v>232.20859999999999</v>
      </c>
      <c r="G958" s="109">
        <v>0.71870000000000001</v>
      </c>
      <c r="H958" s="109">
        <v>15.3415</v>
      </c>
      <c r="I958" s="109">
        <v>1.2898000000000001</v>
      </c>
      <c r="J958" s="109">
        <v>413.52949999999998</v>
      </c>
      <c r="K958" s="1">
        <f t="shared" si="15"/>
        <v>956</v>
      </c>
    </row>
    <row r="959" spans="1:11" x14ac:dyDescent="0.25">
      <c r="A959" s="109">
        <v>-1</v>
      </c>
      <c r="B959" s="109" t="s">
        <v>112</v>
      </c>
      <c r="C959" s="109" t="s">
        <v>73</v>
      </c>
      <c r="D959" s="109" t="s">
        <v>70</v>
      </c>
      <c r="E959" s="109">
        <v>34.6006</v>
      </c>
      <c r="F959" s="109">
        <v>232.20859999999999</v>
      </c>
      <c r="G959" s="109">
        <v>0.71870000000000001</v>
      </c>
      <c r="H959" s="109">
        <v>15.3415</v>
      </c>
      <c r="I959" s="109">
        <v>0.97950000000000004</v>
      </c>
      <c r="J959" s="109">
        <v>984.27760000000001</v>
      </c>
      <c r="K959" s="1">
        <f t="shared" si="15"/>
        <v>957</v>
      </c>
    </row>
    <row r="960" spans="1:11" hidden="1" x14ac:dyDescent="0.25">
      <c r="A960" s="109">
        <v>-1</v>
      </c>
      <c r="B960" s="109" t="s">
        <v>112</v>
      </c>
      <c r="C960" s="109" t="s">
        <v>74</v>
      </c>
      <c r="D960" s="109" t="s">
        <v>69</v>
      </c>
      <c r="E960" s="109">
        <v>-208.0814</v>
      </c>
      <c r="F960" s="109">
        <v>-17.705500000000001</v>
      </c>
      <c r="G960" s="109">
        <v>7.8357999999999999</v>
      </c>
      <c r="H960" s="109">
        <v>21.453900000000001</v>
      </c>
      <c r="I960" s="109">
        <v>-11.587400000000001</v>
      </c>
      <c r="J960" s="109">
        <v>-66.173000000000002</v>
      </c>
      <c r="K960" s="1">
        <f t="shared" si="15"/>
        <v>958</v>
      </c>
    </row>
    <row r="961" spans="1:11" hidden="1" x14ac:dyDescent="0.25">
      <c r="A961" s="109">
        <v>-1</v>
      </c>
      <c r="B961" s="109" t="s">
        <v>112</v>
      </c>
      <c r="C961" s="109" t="s">
        <v>74</v>
      </c>
      <c r="D961" s="109" t="s">
        <v>70</v>
      </c>
      <c r="E961" s="109">
        <v>-274.96260000000001</v>
      </c>
      <c r="F961" s="109">
        <v>-17.705500000000001</v>
      </c>
      <c r="G961" s="109">
        <v>7.8357999999999999</v>
      </c>
      <c r="H961" s="109">
        <v>21.453900000000001</v>
      </c>
      <c r="I961" s="109">
        <v>8.0020000000000007</v>
      </c>
      <c r="J961" s="109">
        <v>-110.43680000000001</v>
      </c>
      <c r="K961" s="1">
        <f t="shared" si="15"/>
        <v>959</v>
      </c>
    </row>
    <row r="962" spans="1:11" hidden="1" x14ac:dyDescent="0.25">
      <c r="A962" s="109">
        <v>-1</v>
      </c>
      <c r="B962" s="109" t="s">
        <v>112</v>
      </c>
      <c r="C962" s="109" t="s">
        <v>75</v>
      </c>
      <c r="D962" s="109" t="s">
        <v>69</v>
      </c>
      <c r="E962" s="109">
        <v>-191.93180000000001</v>
      </c>
      <c r="F962" s="109">
        <v>-19.693999999999999</v>
      </c>
      <c r="G962" s="109">
        <v>4.6482000000000001</v>
      </c>
      <c r="H962" s="109">
        <v>21.0182</v>
      </c>
      <c r="I962" s="109">
        <v>-6.0862999999999996</v>
      </c>
      <c r="J962" s="109">
        <v>-59.513399999999997</v>
      </c>
      <c r="K962" s="1">
        <f t="shared" si="15"/>
        <v>960</v>
      </c>
    </row>
    <row r="963" spans="1:11" hidden="1" x14ac:dyDescent="0.25">
      <c r="A963" s="109">
        <v>-1</v>
      </c>
      <c r="B963" s="109" t="s">
        <v>112</v>
      </c>
      <c r="C963" s="109" t="s">
        <v>75</v>
      </c>
      <c r="D963" s="109" t="s">
        <v>70</v>
      </c>
      <c r="E963" s="109">
        <v>-285.56560000000002</v>
      </c>
      <c r="F963" s="109">
        <v>-19.693999999999999</v>
      </c>
      <c r="G963" s="109">
        <v>4.6482000000000001</v>
      </c>
      <c r="H963" s="109">
        <v>21.0182</v>
      </c>
      <c r="I963" s="109">
        <v>5.5342000000000002</v>
      </c>
      <c r="J963" s="109">
        <v>-108.74850000000001</v>
      </c>
      <c r="K963" s="1">
        <f t="shared" si="15"/>
        <v>961</v>
      </c>
    </row>
    <row r="964" spans="1:11" hidden="1" x14ac:dyDescent="0.25">
      <c r="A964" s="109">
        <v>-1</v>
      </c>
      <c r="B964" s="109" t="s">
        <v>112</v>
      </c>
      <c r="C964" s="109" t="s">
        <v>76</v>
      </c>
      <c r="D964" s="109" t="s">
        <v>69</v>
      </c>
      <c r="E964" s="109">
        <v>-278.09249999999997</v>
      </c>
      <c r="F964" s="109">
        <v>-22.702000000000002</v>
      </c>
      <c r="G964" s="109">
        <v>11.209199999999999</v>
      </c>
      <c r="H964" s="109">
        <v>28.321000000000002</v>
      </c>
      <c r="I964" s="109">
        <v>-16.800899999999999</v>
      </c>
      <c r="J964" s="109">
        <v>-88.872900000000001</v>
      </c>
      <c r="K964" s="1">
        <f t="shared" si="15"/>
        <v>962</v>
      </c>
    </row>
    <row r="965" spans="1:11" hidden="1" x14ac:dyDescent="0.25">
      <c r="A965" s="109">
        <v>-1</v>
      </c>
      <c r="B965" s="109" t="s">
        <v>112</v>
      </c>
      <c r="C965" s="109" t="s">
        <v>76</v>
      </c>
      <c r="D965" s="109" t="s">
        <v>70</v>
      </c>
      <c r="E965" s="109">
        <v>-358.35</v>
      </c>
      <c r="F965" s="109">
        <v>-22.702000000000002</v>
      </c>
      <c r="G965" s="109">
        <v>11.209199999999999</v>
      </c>
      <c r="H965" s="109">
        <v>28.321000000000002</v>
      </c>
      <c r="I965" s="109">
        <v>11.222099999999999</v>
      </c>
      <c r="J965" s="109">
        <v>-145.62780000000001</v>
      </c>
      <c r="K965" s="1">
        <f t="shared" si="15"/>
        <v>963</v>
      </c>
    </row>
    <row r="966" spans="1:11" hidden="1" x14ac:dyDescent="0.25">
      <c r="A966" s="109">
        <v>-1</v>
      </c>
      <c r="B966" s="109" t="s">
        <v>112</v>
      </c>
      <c r="C966" s="109" t="s">
        <v>77</v>
      </c>
      <c r="D966" s="109" t="s">
        <v>69</v>
      </c>
      <c r="E966" s="109">
        <v>24.5489</v>
      </c>
      <c r="F966" s="109">
        <v>65.843500000000006</v>
      </c>
      <c r="G966" s="109">
        <v>6.8560999999999996</v>
      </c>
      <c r="H966" s="109">
        <v>65.051299999999998</v>
      </c>
      <c r="I966" s="109">
        <v>10.5922</v>
      </c>
      <c r="J966" s="109">
        <v>1116.9998000000001</v>
      </c>
      <c r="K966" s="1">
        <f t="shared" ref="K966:K1029" si="16">K965+1</f>
        <v>964</v>
      </c>
    </row>
    <row r="967" spans="1:11" hidden="1" x14ac:dyDescent="0.25">
      <c r="A967" s="109">
        <v>-1</v>
      </c>
      <c r="B967" s="109" t="s">
        <v>112</v>
      </c>
      <c r="C967" s="109" t="s">
        <v>77</v>
      </c>
      <c r="D967" s="109" t="s">
        <v>70</v>
      </c>
      <c r="E967" s="109">
        <v>-35.644300000000001</v>
      </c>
      <c r="F967" s="109">
        <v>65.843500000000006</v>
      </c>
      <c r="G967" s="109">
        <v>6.8560999999999996</v>
      </c>
      <c r="H967" s="109">
        <v>65.051299999999998</v>
      </c>
      <c r="I967" s="109">
        <v>10.242599999999999</v>
      </c>
      <c r="J967" s="109">
        <v>1057.0219999999999</v>
      </c>
      <c r="K967" s="1">
        <f t="shared" si="16"/>
        <v>965</v>
      </c>
    </row>
    <row r="968" spans="1:11" hidden="1" x14ac:dyDescent="0.25">
      <c r="A968" s="109">
        <v>-1</v>
      </c>
      <c r="B968" s="109" t="s">
        <v>112</v>
      </c>
      <c r="C968" s="109" t="s">
        <v>78</v>
      </c>
      <c r="D968" s="109" t="s">
        <v>69</v>
      </c>
      <c r="E968" s="109">
        <v>-271.3184</v>
      </c>
      <c r="F968" s="109">
        <v>-91.164400000000001</v>
      </c>
      <c r="G968" s="109">
        <v>-0.87980000000000003</v>
      </c>
      <c r="H968" s="109">
        <v>-38.027900000000002</v>
      </c>
      <c r="I968" s="109">
        <v>-18.4175</v>
      </c>
      <c r="J968" s="109">
        <v>-1193.5170000000001</v>
      </c>
      <c r="K968" s="1">
        <f t="shared" si="16"/>
        <v>966</v>
      </c>
    </row>
    <row r="969" spans="1:11" hidden="1" x14ac:dyDescent="0.25">
      <c r="A969" s="109">
        <v>-1</v>
      </c>
      <c r="B969" s="109" t="s">
        <v>112</v>
      </c>
      <c r="C969" s="109" t="s">
        <v>78</v>
      </c>
      <c r="D969" s="109" t="s">
        <v>70</v>
      </c>
      <c r="E969" s="109">
        <v>-331.51150000000001</v>
      </c>
      <c r="F969" s="109">
        <v>-91.164400000000001</v>
      </c>
      <c r="G969" s="109">
        <v>-0.87980000000000003</v>
      </c>
      <c r="H969" s="109">
        <v>-38.027900000000002</v>
      </c>
      <c r="I969" s="109">
        <v>-3.1272000000000002</v>
      </c>
      <c r="J969" s="109">
        <v>-1196.8414</v>
      </c>
      <c r="K969" s="1">
        <f t="shared" si="16"/>
        <v>967</v>
      </c>
    </row>
    <row r="970" spans="1:11" hidden="1" x14ac:dyDescent="0.25">
      <c r="A970" s="109">
        <v>-1</v>
      </c>
      <c r="B970" s="109" t="s">
        <v>112</v>
      </c>
      <c r="C970" s="109" t="s">
        <v>79</v>
      </c>
      <c r="D970" s="109" t="s">
        <v>69</v>
      </c>
      <c r="E970" s="109">
        <v>24.5489</v>
      </c>
      <c r="F970" s="109">
        <v>65.843500000000006</v>
      </c>
      <c r="G970" s="109">
        <v>6.8560999999999996</v>
      </c>
      <c r="H970" s="109">
        <v>65.051299999999998</v>
      </c>
      <c r="I970" s="109">
        <v>10.5922</v>
      </c>
      <c r="J970" s="109">
        <v>1116.9998000000001</v>
      </c>
      <c r="K970" s="1">
        <f t="shared" si="16"/>
        <v>968</v>
      </c>
    </row>
    <row r="971" spans="1:11" hidden="1" x14ac:dyDescent="0.25">
      <c r="A971" s="109">
        <v>-1</v>
      </c>
      <c r="B971" s="109" t="s">
        <v>112</v>
      </c>
      <c r="C971" s="109" t="s">
        <v>79</v>
      </c>
      <c r="D971" s="109" t="s">
        <v>70</v>
      </c>
      <c r="E971" s="109">
        <v>-35.644300000000001</v>
      </c>
      <c r="F971" s="109">
        <v>65.843500000000006</v>
      </c>
      <c r="G971" s="109">
        <v>6.8560999999999996</v>
      </c>
      <c r="H971" s="109">
        <v>65.051299999999998</v>
      </c>
      <c r="I971" s="109">
        <v>10.242599999999999</v>
      </c>
      <c r="J971" s="109">
        <v>1057.0219999999999</v>
      </c>
      <c r="K971" s="1">
        <f t="shared" si="16"/>
        <v>969</v>
      </c>
    </row>
    <row r="972" spans="1:11" hidden="1" x14ac:dyDescent="0.25">
      <c r="A972" s="109">
        <v>-1</v>
      </c>
      <c r="B972" s="109" t="s">
        <v>112</v>
      </c>
      <c r="C972" s="109" t="s">
        <v>80</v>
      </c>
      <c r="D972" s="109" t="s">
        <v>69</v>
      </c>
      <c r="E972" s="109">
        <v>-271.3184</v>
      </c>
      <c r="F972" s="109">
        <v>-91.164400000000001</v>
      </c>
      <c r="G972" s="109">
        <v>-0.87980000000000003</v>
      </c>
      <c r="H972" s="109">
        <v>-38.027900000000002</v>
      </c>
      <c r="I972" s="109">
        <v>-18.4175</v>
      </c>
      <c r="J972" s="109">
        <v>-1193.5170000000001</v>
      </c>
      <c r="K972" s="1">
        <f t="shared" si="16"/>
        <v>970</v>
      </c>
    </row>
    <row r="973" spans="1:11" hidden="1" x14ac:dyDescent="0.25">
      <c r="A973" s="109">
        <v>-1</v>
      </c>
      <c r="B973" s="109" t="s">
        <v>112</v>
      </c>
      <c r="C973" s="109" t="s">
        <v>80</v>
      </c>
      <c r="D973" s="109" t="s">
        <v>70</v>
      </c>
      <c r="E973" s="109">
        <v>-331.51150000000001</v>
      </c>
      <c r="F973" s="109">
        <v>-91.164400000000001</v>
      </c>
      <c r="G973" s="109">
        <v>-0.87980000000000003</v>
      </c>
      <c r="H973" s="109">
        <v>-38.027900000000002</v>
      </c>
      <c r="I973" s="109">
        <v>-3.1272000000000002</v>
      </c>
      <c r="J973" s="109">
        <v>-1196.8414</v>
      </c>
      <c r="K973" s="1">
        <f t="shared" si="16"/>
        <v>971</v>
      </c>
    </row>
    <row r="974" spans="1:11" hidden="1" x14ac:dyDescent="0.25">
      <c r="A974" s="109">
        <v>-1</v>
      </c>
      <c r="B974" s="109" t="s">
        <v>112</v>
      </c>
      <c r="C974" s="109" t="s">
        <v>81</v>
      </c>
      <c r="D974" s="109" t="s">
        <v>69</v>
      </c>
      <c r="E974" s="109">
        <v>-74.943899999999999</v>
      </c>
      <c r="F974" s="109">
        <v>312.4316</v>
      </c>
      <c r="G974" s="109">
        <v>3.9943</v>
      </c>
      <c r="H974" s="109">
        <v>34.989800000000002</v>
      </c>
      <c r="I974" s="109">
        <v>-2.1069</v>
      </c>
      <c r="J974" s="109">
        <v>540.68269999999995</v>
      </c>
      <c r="K974" s="1">
        <f t="shared" si="16"/>
        <v>972</v>
      </c>
    </row>
    <row r="975" spans="1:11" hidden="1" x14ac:dyDescent="0.25">
      <c r="A975" s="109">
        <v>-1</v>
      </c>
      <c r="B975" s="109" t="s">
        <v>112</v>
      </c>
      <c r="C975" s="109" t="s">
        <v>81</v>
      </c>
      <c r="D975" s="109" t="s">
        <v>70</v>
      </c>
      <c r="E975" s="109">
        <v>-135.137</v>
      </c>
      <c r="F975" s="109">
        <v>312.4316</v>
      </c>
      <c r="G975" s="109">
        <v>3.9943</v>
      </c>
      <c r="H975" s="109">
        <v>34.989800000000002</v>
      </c>
      <c r="I975" s="109">
        <v>4.9290000000000003</v>
      </c>
      <c r="J975" s="109">
        <v>1308.0789</v>
      </c>
      <c r="K975" s="1">
        <f t="shared" si="16"/>
        <v>973</v>
      </c>
    </row>
    <row r="976" spans="1:11" hidden="1" x14ac:dyDescent="0.25">
      <c r="A976" s="109">
        <v>-1</v>
      </c>
      <c r="B976" s="109" t="s">
        <v>112</v>
      </c>
      <c r="C976" s="109" t="s">
        <v>82</v>
      </c>
      <c r="D976" s="109" t="s">
        <v>69</v>
      </c>
      <c r="E976" s="109">
        <v>-171.82560000000001</v>
      </c>
      <c r="F976" s="109">
        <v>-337.7525</v>
      </c>
      <c r="G976" s="109">
        <v>1.9819</v>
      </c>
      <c r="H976" s="109">
        <v>-7.9663000000000004</v>
      </c>
      <c r="I976" s="109">
        <v>-5.7183999999999999</v>
      </c>
      <c r="J976" s="109">
        <v>-617.19989999999996</v>
      </c>
      <c r="K976" s="1">
        <f t="shared" si="16"/>
        <v>974</v>
      </c>
    </row>
    <row r="977" spans="1:11" hidden="1" x14ac:dyDescent="0.25">
      <c r="A977" s="109">
        <v>-1</v>
      </c>
      <c r="B977" s="109" t="s">
        <v>112</v>
      </c>
      <c r="C977" s="109" t="s">
        <v>82</v>
      </c>
      <c r="D977" s="109" t="s">
        <v>70</v>
      </c>
      <c r="E977" s="109">
        <v>-232.0188</v>
      </c>
      <c r="F977" s="109">
        <v>-337.7525</v>
      </c>
      <c r="G977" s="109">
        <v>1.9819</v>
      </c>
      <c r="H977" s="109">
        <v>-7.9663000000000004</v>
      </c>
      <c r="I977" s="109">
        <v>2.1863999999999999</v>
      </c>
      <c r="J977" s="109">
        <v>-1447.8984</v>
      </c>
      <c r="K977" s="1">
        <f t="shared" si="16"/>
        <v>975</v>
      </c>
    </row>
    <row r="978" spans="1:11" hidden="1" x14ac:dyDescent="0.25">
      <c r="A978" s="109">
        <v>-1</v>
      </c>
      <c r="B978" s="109" t="s">
        <v>112</v>
      </c>
      <c r="C978" s="109" t="s">
        <v>83</v>
      </c>
      <c r="D978" s="109" t="s">
        <v>69</v>
      </c>
      <c r="E978" s="109">
        <v>-74.943899999999999</v>
      </c>
      <c r="F978" s="109">
        <v>312.4316</v>
      </c>
      <c r="G978" s="109">
        <v>3.9943</v>
      </c>
      <c r="H978" s="109">
        <v>34.989800000000002</v>
      </c>
      <c r="I978" s="109">
        <v>-2.1069</v>
      </c>
      <c r="J978" s="109">
        <v>540.68269999999995</v>
      </c>
      <c r="K978" s="1">
        <f t="shared" si="16"/>
        <v>976</v>
      </c>
    </row>
    <row r="979" spans="1:11" hidden="1" x14ac:dyDescent="0.25">
      <c r="A979" s="109">
        <v>-1</v>
      </c>
      <c r="B979" s="109" t="s">
        <v>112</v>
      </c>
      <c r="C979" s="109" t="s">
        <v>83</v>
      </c>
      <c r="D979" s="109" t="s">
        <v>70</v>
      </c>
      <c r="E979" s="109">
        <v>-135.137</v>
      </c>
      <c r="F979" s="109">
        <v>312.4316</v>
      </c>
      <c r="G979" s="109">
        <v>3.9943</v>
      </c>
      <c r="H979" s="109">
        <v>34.989800000000002</v>
      </c>
      <c r="I979" s="109">
        <v>4.9290000000000003</v>
      </c>
      <c r="J979" s="109">
        <v>1308.0789</v>
      </c>
      <c r="K979" s="1">
        <f t="shared" si="16"/>
        <v>977</v>
      </c>
    </row>
    <row r="980" spans="1:11" hidden="1" x14ac:dyDescent="0.25">
      <c r="A980" s="109">
        <v>-1</v>
      </c>
      <c r="B980" s="109" t="s">
        <v>112</v>
      </c>
      <c r="C980" s="109" t="s">
        <v>84</v>
      </c>
      <c r="D980" s="109" t="s">
        <v>69</v>
      </c>
      <c r="E980" s="109">
        <v>-171.82560000000001</v>
      </c>
      <c r="F980" s="109">
        <v>-337.7525</v>
      </c>
      <c r="G980" s="109">
        <v>1.9819</v>
      </c>
      <c r="H980" s="109">
        <v>-7.9663000000000004</v>
      </c>
      <c r="I980" s="109">
        <v>-5.7183999999999999</v>
      </c>
      <c r="J980" s="109">
        <v>-617.19989999999996</v>
      </c>
      <c r="K980" s="1">
        <f t="shared" si="16"/>
        <v>978</v>
      </c>
    </row>
    <row r="981" spans="1:11" hidden="1" x14ac:dyDescent="0.25">
      <c r="A981" s="109">
        <v>-1</v>
      </c>
      <c r="B981" s="109" t="s">
        <v>112</v>
      </c>
      <c r="C981" s="109" t="s">
        <v>84</v>
      </c>
      <c r="D981" s="109" t="s">
        <v>70</v>
      </c>
      <c r="E981" s="109">
        <v>-232.0188</v>
      </c>
      <c r="F981" s="109">
        <v>-337.7525</v>
      </c>
      <c r="G981" s="109">
        <v>1.9819</v>
      </c>
      <c r="H981" s="109">
        <v>-7.9663000000000004</v>
      </c>
      <c r="I981" s="109">
        <v>2.1863999999999999</v>
      </c>
      <c r="J981" s="109">
        <v>-1447.8984</v>
      </c>
      <c r="K981" s="1">
        <f t="shared" si="16"/>
        <v>979</v>
      </c>
    </row>
    <row r="982" spans="1:11" hidden="1" x14ac:dyDescent="0.25">
      <c r="A982" s="109">
        <v>-1</v>
      </c>
      <c r="B982" s="109" t="s">
        <v>112</v>
      </c>
      <c r="C982" s="109" t="s">
        <v>85</v>
      </c>
      <c r="D982" s="109" t="s">
        <v>69</v>
      </c>
      <c r="E982" s="109">
        <v>-87.566599999999994</v>
      </c>
      <c r="F982" s="109">
        <v>57.984999999999999</v>
      </c>
      <c r="G982" s="109">
        <v>12.367800000000001</v>
      </c>
      <c r="H982" s="109">
        <v>75.996099999999998</v>
      </c>
      <c r="I982" s="109">
        <v>2.048</v>
      </c>
      <c r="J982" s="109">
        <v>1080.5835</v>
      </c>
      <c r="K982" s="1">
        <f t="shared" si="16"/>
        <v>980</v>
      </c>
    </row>
    <row r="983" spans="1:11" hidden="1" x14ac:dyDescent="0.25">
      <c r="A983" s="109">
        <v>-1</v>
      </c>
      <c r="B983" s="109" t="s">
        <v>112</v>
      </c>
      <c r="C983" s="109" t="s">
        <v>85</v>
      </c>
      <c r="D983" s="109" t="s">
        <v>70</v>
      </c>
      <c r="E983" s="109">
        <v>-167.82409999999999</v>
      </c>
      <c r="F983" s="109">
        <v>57.984999999999999</v>
      </c>
      <c r="G983" s="109">
        <v>12.367800000000001</v>
      </c>
      <c r="H983" s="109">
        <v>75.996099999999998</v>
      </c>
      <c r="I983" s="109">
        <v>15.477600000000001</v>
      </c>
      <c r="J983" s="109">
        <v>1000.9594</v>
      </c>
      <c r="K983" s="1">
        <f t="shared" si="16"/>
        <v>981</v>
      </c>
    </row>
    <row r="984" spans="1:11" hidden="1" x14ac:dyDescent="0.25">
      <c r="A984" s="109">
        <v>-1</v>
      </c>
      <c r="B984" s="109" t="s">
        <v>112</v>
      </c>
      <c r="C984" s="109" t="s">
        <v>86</v>
      </c>
      <c r="D984" s="109" t="s">
        <v>69</v>
      </c>
      <c r="E984" s="109">
        <v>-383.43380000000002</v>
      </c>
      <c r="F984" s="109">
        <v>-99.022900000000007</v>
      </c>
      <c r="G984" s="109">
        <v>4.6318999999999999</v>
      </c>
      <c r="H984" s="109">
        <v>-27.083100000000002</v>
      </c>
      <c r="I984" s="109">
        <v>-26.9618</v>
      </c>
      <c r="J984" s="109">
        <v>-1229.9332999999999</v>
      </c>
      <c r="K984" s="1">
        <f t="shared" si="16"/>
        <v>982</v>
      </c>
    </row>
    <row r="985" spans="1:11" hidden="1" x14ac:dyDescent="0.25">
      <c r="A985" s="109">
        <v>-1</v>
      </c>
      <c r="B985" s="109" t="s">
        <v>112</v>
      </c>
      <c r="C985" s="109" t="s">
        <v>86</v>
      </c>
      <c r="D985" s="109" t="s">
        <v>70</v>
      </c>
      <c r="E985" s="109">
        <v>-463.69130000000001</v>
      </c>
      <c r="F985" s="109">
        <v>-99.022900000000007</v>
      </c>
      <c r="G985" s="109">
        <v>4.6318999999999999</v>
      </c>
      <c r="H985" s="109">
        <v>-27.083100000000002</v>
      </c>
      <c r="I985" s="109">
        <v>2.1076999999999999</v>
      </c>
      <c r="J985" s="109">
        <v>-1252.9039</v>
      </c>
      <c r="K985" s="1">
        <f t="shared" si="16"/>
        <v>983</v>
      </c>
    </row>
    <row r="986" spans="1:11" hidden="1" x14ac:dyDescent="0.25">
      <c r="A986" s="109">
        <v>-1</v>
      </c>
      <c r="B986" s="109" t="s">
        <v>112</v>
      </c>
      <c r="C986" s="109" t="s">
        <v>87</v>
      </c>
      <c r="D986" s="109" t="s">
        <v>69</v>
      </c>
      <c r="E986" s="109">
        <v>-87.566599999999994</v>
      </c>
      <c r="F986" s="109">
        <v>57.984999999999999</v>
      </c>
      <c r="G986" s="109">
        <v>12.367800000000001</v>
      </c>
      <c r="H986" s="109">
        <v>75.996099999999998</v>
      </c>
      <c r="I986" s="109">
        <v>2.048</v>
      </c>
      <c r="J986" s="109">
        <v>1080.5835</v>
      </c>
      <c r="K986" s="1">
        <f t="shared" si="16"/>
        <v>984</v>
      </c>
    </row>
    <row r="987" spans="1:11" hidden="1" x14ac:dyDescent="0.25">
      <c r="A987" s="109">
        <v>-1</v>
      </c>
      <c r="B987" s="109" t="s">
        <v>112</v>
      </c>
      <c r="C987" s="109" t="s">
        <v>87</v>
      </c>
      <c r="D987" s="109" t="s">
        <v>70</v>
      </c>
      <c r="E987" s="109">
        <v>-167.82409999999999</v>
      </c>
      <c r="F987" s="109">
        <v>57.984999999999999</v>
      </c>
      <c r="G987" s="109">
        <v>12.367800000000001</v>
      </c>
      <c r="H987" s="109">
        <v>75.996099999999998</v>
      </c>
      <c r="I987" s="109">
        <v>15.477600000000001</v>
      </c>
      <c r="J987" s="109">
        <v>1000.9594</v>
      </c>
      <c r="K987" s="1">
        <f t="shared" si="16"/>
        <v>985</v>
      </c>
    </row>
    <row r="988" spans="1:11" hidden="1" x14ac:dyDescent="0.25">
      <c r="A988" s="109">
        <v>-1</v>
      </c>
      <c r="B988" s="109" t="s">
        <v>112</v>
      </c>
      <c r="C988" s="109" t="s">
        <v>88</v>
      </c>
      <c r="D988" s="109" t="s">
        <v>69</v>
      </c>
      <c r="E988" s="109">
        <v>-383.43380000000002</v>
      </c>
      <c r="F988" s="109">
        <v>-99.022900000000007</v>
      </c>
      <c r="G988" s="109">
        <v>4.6318999999999999</v>
      </c>
      <c r="H988" s="109">
        <v>-27.083100000000002</v>
      </c>
      <c r="I988" s="109">
        <v>-26.9618</v>
      </c>
      <c r="J988" s="109">
        <v>-1229.9332999999999</v>
      </c>
      <c r="K988" s="1">
        <f t="shared" si="16"/>
        <v>986</v>
      </c>
    </row>
    <row r="989" spans="1:11" hidden="1" x14ac:dyDescent="0.25">
      <c r="A989" s="109">
        <v>-1</v>
      </c>
      <c r="B989" s="109" t="s">
        <v>112</v>
      </c>
      <c r="C989" s="109" t="s">
        <v>88</v>
      </c>
      <c r="D989" s="109" t="s">
        <v>70</v>
      </c>
      <c r="E989" s="109">
        <v>-463.69130000000001</v>
      </c>
      <c r="F989" s="109">
        <v>-99.022900000000007</v>
      </c>
      <c r="G989" s="109">
        <v>4.6318999999999999</v>
      </c>
      <c r="H989" s="109">
        <v>-27.083100000000002</v>
      </c>
      <c r="I989" s="109">
        <v>2.1076999999999999</v>
      </c>
      <c r="J989" s="109">
        <v>-1252.9039</v>
      </c>
      <c r="K989" s="1">
        <f t="shared" si="16"/>
        <v>987</v>
      </c>
    </row>
    <row r="990" spans="1:11" hidden="1" x14ac:dyDescent="0.25">
      <c r="A990" s="109">
        <v>-1</v>
      </c>
      <c r="B990" s="109" t="s">
        <v>112</v>
      </c>
      <c r="C990" s="109" t="s">
        <v>89</v>
      </c>
      <c r="D990" s="109" t="s">
        <v>69</v>
      </c>
      <c r="E990" s="109">
        <v>-187.05930000000001</v>
      </c>
      <c r="F990" s="109">
        <v>304.57310000000001</v>
      </c>
      <c r="G990" s="109">
        <v>9.5060000000000002</v>
      </c>
      <c r="H990" s="109">
        <v>45.9345</v>
      </c>
      <c r="I990" s="109">
        <v>-10.6511</v>
      </c>
      <c r="J990" s="109">
        <v>504.26639999999998</v>
      </c>
      <c r="K990" s="1">
        <f t="shared" si="16"/>
        <v>988</v>
      </c>
    </row>
    <row r="991" spans="1:11" hidden="1" x14ac:dyDescent="0.25">
      <c r="A991" s="109">
        <v>-1</v>
      </c>
      <c r="B991" s="109" t="s">
        <v>112</v>
      </c>
      <c r="C991" s="109" t="s">
        <v>89</v>
      </c>
      <c r="D991" s="109" t="s">
        <v>70</v>
      </c>
      <c r="E991" s="109">
        <v>-267.3168</v>
      </c>
      <c r="F991" s="109">
        <v>304.57310000000001</v>
      </c>
      <c r="G991" s="109">
        <v>9.5060000000000002</v>
      </c>
      <c r="H991" s="109">
        <v>45.9345</v>
      </c>
      <c r="I991" s="109">
        <v>10.164</v>
      </c>
      <c r="J991" s="109">
        <v>1252.0164</v>
      </c>
      <c r="K991" s="1">
        <f t="shared" si="16"/>
        <v>989</v>
      </c>
    </row>
    <row r="992" spans="1:11" hidden="1" x14ac:dyDescent="0.25">
      <c r="A992" s="109">
        <v>-1</v>
      </c>
      <c r="B992" s="109" t="s">
        <v>112</v>
      </c>
      <c r="C992" s="109" t="s">
        <v>90</v>
      </c>
      <c r="D992" s="109" t="s">
        <v>69</v>
      </c>
      <c r="E992" s="109">
        <v>-283.94110000000001</v>
      </c>
      <c r="F992" s="109">
        <v>-345.61099999999999</v>
      </c>
      <c r="G992" s="109">
        <v>7.4935999999999998</v>
      </c>
      <c r="H992" s="109">
        <v>2.9784000000000002</v>
      </c>
      <c r="I992" s="109">
        <v>-14.262600000000001</v>
      </c>
      <c r="J992" s="109">
        <v>-653.61620000000005</v>
      </c>
      <c r="K992" s="1">
        <f t="shared" si="16"/>
        <v>990</v>
      </c>
    </row>
    <row r="993" spans="1:11" hidden="1" x14ac:dyDescent="0.25">
      <c r="A993" s="109">
        <v>-1</v>
      </c>
      <c r="B993" s="109" t="s">
        <v>112</v>
      </c>
      <c r="C993" s="109" t="s">
        <v>90</v>
      </c>
      <c r="D993" s="109" t="s">
        <v>70</v>
      </c>
      <c r="E993" s="109">
        <v>-364.1986</v>
      </c>
      <c r="F993" s="109">
        <v>-345.61099999999999</v>
      </c>
      <c r="G993" s="109">
        <v>7.4935999999999998</v>
      </c>
      <c r="H993" s="109">
        <v>2.9784000000000002</v>
      </c>
      <c r="I993" s="109">
        <v>7.4212999999999996</v>
      </c>
      <c r="J993" s="109">
        <v>-1503.9609</v>
      </c>
      <c r="K993" s="1">
        <f t="shared" si="16"/>
        <v>991</v>
      </c>
    </row>
    <row r="994" spans="1:11" hidden="1" x14ac:dyDescent="0.25">
      <c r="A994" s="109">
        <v>-1</v>
      </c>
      <c r="B994" s="109" t="s">
        <v>112</v>
      </c>
      <c r="C994" s="109" t="s">
        <v>91</v>
      </c>
      <c r="D994" s="109" t="s">
        <v>69</v>
      </c>
      <c r="E994" s="109">
        <v>-187.05930000000001</v>
      </c>
      <c r="F994" s="109">
        <v>304.57310000000001</v>
      </c>
      <c r="G994" s="109">
        <v>9.5060000000000002</v>
      </c>
      <c r="H994" s="109">
        <v>45.9345</v>
      </c>
      <c r="I994" s="109">
        <v>-10.6511</v>
      </c>
      <c r="J994" s="109">
        <v>504.26639999999998</v>
      </c>
      <c r="K994" s="1">
        <f t="shared" si="16"/>
        <v>992</v>
      </c>
    </row>
    <row r="995" spans="1:11" hidden="1" x14ac:dyDescent="0.25">
      <c r="A995" s="109">
        <v>-1</v>
      </c>
      <c r="B995" s="109" t="s">
        <v>112</v>
      </c>
      <c r="C995" s="109" t="s">
        <v>91</v>
      </c>
      <c r="D995" s="109" t="s">
        <v>70</v>
      </c>
      <c r="E995" s="109">
        <v>-267.3168</v>
      </c>
      <c r="F995" s="109">
        <v>304.57310000000001</v>
      </c>
      <c r="G995" s="109">
        <v>9.5060000000000002</v>
      </c>
      <c r="H995" s="109">
        <v>45.9345</v>
      </c>
      <c r="I995" s="109">
        <v>10.164</v>
      </c>
      <c r="J995" s="109">
        <v>1252.0164</v>
      </c>
      <c r="K995" s="1">
        <f t="shared" si="16"/>
        <v>993</v>
      </c>
    </row>
    <row r="996" spans="1:11" hidden="1" x14ac:dyDescent="0.25">
      <c r="A996" s="109">
        <v>-1</v>
      </c>
      <c r="B996" s="109" t="s">
        <v>112</v>
      </c>
      <c r="C996" s="109" t="s">
        <v>92</v>
      </c>
      <c r="D996" s="109" t="s">
        <v>69</v>
      </c>
      <c r="E996" s="109">
        <v>-283.94110000000001</v>
      </c>
      <c r="F996" s="109">
        <v>-345.61099999999999</v>
      </c>
      <c r="G996" s="109">
        <v>7.4935999999999998</v>
      </c>
      <c r="H996" s="109">
        <v>2.9784000000000002</v>
      </c>
      <c r="I996" s="109">
        <v>-14.262600000000001</v>
      </c>
      <c r="J996" s="109">
        <v>-653.61620000000005</v>
      </c>
      <c r="K996" s="1">
        <f t="shared" si="16"/>
        <v>994</v>
      </c>
    </row>
    <row r="997" spans="1:11" hidden="1" x14ac:dyDescent="0.25">
      <c r="A997" s="109">
        <v>-1</v>
      </c>
      <c r="B997" s="109" t="s">
        <v>112</v>
      </c>
      <c r="C997" s="109" t="s">
        <v>92</v>
      </c>
      <c r="D997" s="109" t="s">
        <v>70</v>
      </c>
      <c r="E997" s="109">
        <v>-364.1986</v>
      </c>
      <c r="F997" s="109">
        <v>-345.61099999999999</v>
      </c>
      <c r="G997" s="109">
        <v>7.4935999999999998</v>
      </c>
      <c r="H997" s="109">
        <v>2.9784000000000002</v>
      </c>
      <c r="I997" s="109">
        <v>7.4212999999999996</v>
      </c>
      <c r="J997" s="109">
        <v>-1503.9609</v>
      </c>
      <c r="K997" s="1">
        <f t="shared" si="16"/>
        <v>995</v>
      </c>
    </row>
    <row r="998" spans="1:11" hidden="1" x14ac:dyDescent="0.25">
      <c r="A998" s="109">
        <v>-1</v>
      </c>
      <c r="B998" s="109" t="s">
        <v>112</v>
      </c>
      <c r="C998" s="109" t="s">
        <v>93</v>
      </c>
      <c r="D998" s="109" t="s">
        <v>69</v>
      </c>
      <c r="E998" s="109">
        <v>24.5489</v>
      </c>
      <c r="F998" s="109">
        <v>312.4316</v>
      </c>
      <c r="G998" s="109">
        <v>12.367800000000001</v>
      </c>
      <c r="H998" s="109">
        <v>75.996099999999998</v>
      </c>
      <c r="I998" s="109">
        <v>10.5922</v>
      </c>
      <c r="J998" s="109">
        <v>1116.9998000000001</v>
      </c>
      <c r="K998" s="1">
        <f t="shared" si="16"/>
        <v>996</v>
      </c>
    </row>
    <row r="999" spans="1:11" hidden="1" x14ac:dyDescent="0.25">
      <c r="A999" s="109">
        <v>-1</v>
      </c>
      <c r="B999" s="109" t="s">
        <v>112</v>
      </c>
      <c r="C999" s="109" t="s">
        <v>93</v>
      </c>
      <c r="D999" s="109" t="s">
        <v>70</v>
      </c>
      <c r="E999" s="109">
        <v>-35.644300000000001</v>
      </c>
      <c r="F999" s="109">
        <v>312.4316</v>
      </c>
      <c r="G999" s="109">
        <v>12.367800000000001</v>
      </c>
      <c r="H999" s="109">
        <v>75.996099999999998</v>
      </c>
      <c r="I999" s="109">
        <v>15.477600000000001</v>
      </c>
      <c r="J999" s="109">
        <v>1308.0789</v>
      </c>
      <c r="K999" s="1">
        <f t="shared" si="16"/>
        <v>997</v>
      </c>
    </row>
    <row r="1000" spans="1:11" hidden="1" x14ac:dyDescent="0.25">
      <c r="A1000" s="109">
        <v>-1</v>
      </c>
      <c r="B1000" s="109" t="s">
        <v>112</v>
      </c>
      <c r="C1000" s="109" t="s">
        <v>94</v>
      </c>
      <c r="D1000" s="109" t="s">
        <v>69</v>
      </c>
      <c r="E1000" s="109">
        <v>-383.43380000000002</v>
      </c>
      <c r="F1000" s="109">
        <v>-345.61099999999999</v>
      </c>
      <c r="G1000" s="109">
        <v>-0.87980000000000003</v>
      </c>
      <c r="H1000" s="109">
        <v>-38.027900000000002</v>
      </c>
      <c r="I1000" s="109">
        <v>-26.9618</v>
      </c>
      <c r="J1000" s="109">
        <v>-1229.9332999999999</v>
      </c>
      <c r="K1000" s="1">
        <f t="shared" si="16"/>
        <v>998</v>
      </c>
    </row>
    <row r="1001" spans="1:11" hidden="1" x14ac:dyDescent="0.25">
      <c r="A1001" s="109">
        <v>-1</v>
      </c>
      <c r="B1001" s="109" t="s">
        <v>112</v>
      </c>
      <c r="C1001" s="109" t="s">
        <v>94</v>
      </c>
      <c r="D1001" s="109" t="s">
        <v>70</v>
      </c>
      <c r="E1001" s="109">
        <v>-463.69130000000001</v>
      </c>
      <c r="F1001" s="109">
        <v>-345.61099999999999</v>
      </c>
      <c r="G1001" s="109">
        <v>-0.87980000000000003</v>
      </c>
      <c r="H1001" s="109">
        <v>-38.027900000000002</v>
      </c>
      <c r="I1001" s="109">
        <v>-3.1272000000000002</v>
      </c>
      <c r="J1001" s="109">
        <v>-1503.9609</v>
      </c>
      <c r="K1001" s="1">
        <f t="shared" si="16"/>
        <v>999</v>
      </c>
    </row>
    <row r="1002" spans="1:11" hidden="1" x14ac:dyDescent="0.25">
      <c r="A1002" s="109">
        <v>-1</v>
      </c>
      <c r="B1002" s="109" t="s">
        <v>113</v>
      </c>
      <c r="C1002" s="109" t="s">
        <v>68</v>
      </c>
      <c r="D1002" s="109" t="s">
        <v>69</v>
      </c>
      <c r="E1002" s="109">
        <v>-191.04130000000001</v>
      </c>
      <c r="F1002" s="109">
        <v>31.609200000000001</v>
      </c>
      <c r="G1002" s="109">
        <v>1.2830999999999999</v>
      </c>
      <c r="H1002" s="109">
        <v>0.20319999999999999</v>
      </c>
      <c r="I1002" s="109">
        <v>-1.9996</v>
      </c>
      <c r="J1002" s="109">
        <v>-172.1438</v>
      </c>
      <c r="K1002" s="1">
        <f t="shared" si="16"/>
        <v>1000</v>
      </c>
    </row>
    <row r="1003" spans="1:11" x14ac:dyDescent="0.25">
      <c r="A1003" s="109">
        <v>-1</v>
      </c>
      <c r="B1003" s="109" t="s">
        <v>113</v>
      </c>
      <c r="C1003" s="109" t="s">
        <v>68</v>
      </c>
      <c r="D1003" s="109" t="s">
        <v>70</v>
      </c>
      <c r="E1003" s="109">
        <v>-200.6788</v>
      </c>
      <c r="F1003" s="109">
        <v>31.609200000000001</v>
      </c>
      <c r="G1003" s="109">
        <v>1.2830999999999999</v>
      </c>
      <c r="H1003" s="109">
        <v>0.20319999999999999</v>
      </c>
      <c r="I1003" s="109">
        <v>1.2081</v>
      </c>
      <c r="J1003" s="109">
        <v>-93.120699999999999</v>
      </c>
      <c r="K1003" s="1">
        <f t="shared" si="16"/>
        <v>1001</v>
      </c>
    </row>
    <row r="1004" spans="1:11" hidden="1" x14ac:dyDescent="0.25">
      <c r="A1004" s="109">
        <v>-1</v>
      </c>
      <c r="B1004" s="109" t="s">
        <v>113</v>
      </c>
      <c r="C1004" s="109" t="s">
        <v>71</v>
      </c>
      <c r="D1004" s="109" t="s">
        <v>69</v>
      </c>
      <c r="E1004" s="109">
        <v>-43.527700000000003</v>
      </c>
      <c r="F1004" s="109">
        <v>6.2385000000000002</v>
      </c>
      <c r="G1004" s="109">
        <v>0.3362</v>
      </c>
      <c r="H1004" s="109">
        <v>2.7300000000000001E-2</v>
      </c>
      <c r="I1004" s="109">
        <v>-0.52170000000000005</v>
      </c>
      <c r="J1004" s="109">
        <v>-35.169400000000003</v>
      </c>
      <c r="K1004" s="1">
        <f t="shared" si="16"/>
        <v>1002</v>
      </c>
    </row>
    <row r="1005" spans="1:11" x14ac:dyDescent="0.25">
      <c r="A1005" s="109">
        <v>-1</v>
      </c>
      <c r="B1005" s="109" t="s">
        <v>113</v>
      </c>
      <c r="C1005" s="109" t="s">
        <v>71</v>
      </c>
      <c r="D1005" s="109" t="s">
        <v>70</v>
      </c>
      <c r="E1005" s="109">
        <v>-43.527700000000003</v>
      </c>
      <c r="F1005" s="109">
        <v>6.2385000000000002</v>
      </c>
      <c r="G1005" s="109">
        <v>0.3362</v>
      </c>
      <c r="H1005" s="109">
        <v>2.7300000000000001E-2</v>
      </c>
      <c r="I1005" s="109">
        <v>0.31869999999999998</v>
      </c>
      <c r="J1005" s="109">
        <v>-19.573</v>
      </c>
      <c r="K1005" s="1">
        <f t="shared" si="16"/>
        <v>1003</v>
      </c>
    </row>
    <row r="1006" spans="1:11" hidden="1" x14ac:dyDescent="0.25">
      <c r="A1006" s="109">
        <v>-1</v>
      </c>
      <c r="B1006" s="109" t="s">
        <v>113</v>
      </c>
      <c r="C1006" s="109" t="s">
        <v>72</v>
      </c>
      <c r="D1006" s="109" t="s">
        <v>69</v>
      </c>
      <c r="E1006" s="109">
        <v>53.218600000000002</v>
      </c>
      <c r="F1006" s="109">
        <v>6.9455</v>
      </c>
      <c r="G1006" s="109">
        <v>1.0537000000000001</v>
      </c>
      <c r="H1006" s="109">
        <v>0.15049999999999999</v>
      </c>
      <c r="I1006" s="109">
        <v>0.80120000000000002</v>
      </c>
      <c r="J1006" s="109">
        <v>41.638300000000001</v>
      </c>
      <c r="K1006" s="1">
        <f t="shared" si="16"/>
        <v>1004</v>
      </c>
    </row>
    <row r="1007" spans="1:11" x14ac:dyDescent="0.25">
      <c r="A1007" s="109">
        <v>-1</v>
      </c>
      <c r="B1007" s="109" t="s">
        <v>113</v>
      </c>
      <c r="C1007" s="109" t="s">
        <v>72</v>
      </c>
      <c r="D1007" s="109" t="s">
        <v>70</v>
      </c>
      <c r="E1007" s="109">
        <v>53.218600000000002</v>
      </c>
      <c r="F1007" s="109">
        <v>6.9455</v>
      </c>
      <c r="G1007" s="109">
        <v>1.0537000000000001</v>
      </c>
      <c r="H1007" s="109">
        <v>0.15049999999999999</v>
      </c>
      <c r="I1007" s="109">
        <v>1.8427</v>
      </c>
      <c r="J1007" s="109">
        <v>29.465900000000001</v>
      </c>
      <c r="K1007" s="1">
        <f t="shared" si="16"/>
        <v>1005</v>
      </c>
    </row>
    <row r="1008" spans="1:11" hidden="1" x14ac:dyDescent="0.25">
      <c r="A1008" s="109">
        <v>-1</v>
      </c>
      <c r="B1008" s="109" t="s">
        <v>113</v>
      </c>
      <c r="C1008" s="109" t="s">
        <v>73</v>
      </c>
      <c r="D1008" s="109" t="s">
        <v>69</v>
      </c>
      <c r="E1008" s="109">
        <v>28.810700000000001</v>
      </c>
      <c r="F1008" s="109">
        <v>30.661100000000001</v>
      </c>
      <c r="G1008" s="109">
        <v>0.25729999999999997</v>
      </c>
      <c r="H1008" s="109">
        <v>3.5700000000000003E-2</v>
      </c>
      <c r="I1008" s="109">
        <v>0.3992</v>
      </c>
      <c r="J1008" s="109">
        <v>25.769500000000001</v>
      </c>
      <c r="K1008" s="1">
        <f t="shared" si="16"/>
        <v>1006</v>
      </c>
    </row>
    <row r="1009" spans="1:11" x14ac:dyDescent="0.25">
      <c r="A1009" s="109">
        <v>-1</v>
      </c>
      <c r="B1009" s="109" t="s">
        <v>113</v>
      </c>
      <c r="C1009" s="109" t="s">
        <v>73</v>
      </c>
      <c r="D1009" s="109" t="s">
        <v>70</v>
      </c>
      <c r="E1009" s="109">
        <v>28.810700000000001</v>
      </c>
      <c r="F1009" s="109">
        <v>30.661100000000001</v>
      </c>
      <c r="G1009" s="109">
        <v>0.25729999999999997</v>
      </c>
      <c r="H1009" s="109">
        <v>3.5700000000000003E-2</v>
      </c>
      <c r="I1009" s="109">
        <v>0.34520000000000001</v>
      </c>
      <c r="J1009" s="109">
        <v>86.121399999999994</v>
      </c>
      <c r="K1009" s="1">
        <f t="shared" si="16"/>
        <v>1007</v>
      </c>
    </row>
    <row r="1010" spans="1:11" hidden="1" x14ac:dyDescent="0.25">
      <c r="A1010" s="109">
        <v>-1</v>
      </c>
      <c r="B1010" s="109" t="s">
        <v>113</v>
      </c>
      <c r="C1010" s="109" t="s">
        <v>74</v>
      </c>
      <c r="D1010" s="109" t="s">
        <v>69</v>
      </c>
      <c r="E1010" s="109">
        <v>-234.56899999999999</v>
      </c>
      <c r="F1010" s="109">
        <v>37.847799999999999</v>
      </c>
      <c r="G1010" s="109">
        <v>1.6193</v>
      </c>
      <c r="H1010" s="109">
        <v>0.23050000000000001</v>
      </c>
      <c r="I1010" s="109">
        <v>-2.5213999999999999</v>
      </c>
      <c r="J1010" s="109">
        <v>-207.31309999999999</v>
      </c>
      <c r="K1010" s="1">
        <f t="shared" si="16"/>
        <v>1008</v>
      </c>
    </row>
    <row r="1011" spans="1:11" hidden="1" x14ac:dyDescent="0.25">
      <c r="A1011" s="109">
        <v>-1</v>
      </c>
      <c r="B1011" s="109" t="s">
        <v>113</v>
      </c>
      <c r="C1011" s="109" t="s">
        <v>74</v>
      </c>
      <c r="D1011" s="109" t="s">
        <v>70</v>
      </c>
      <c r="E1011" s="109">
        <v>-244.20650000000001</v>
      </c>
      <c r="F1011" s="109">
        <v>37.847799999999999</v>
      </c>
      <c r="G1011" s="109">
        <v>1.6193</v>
      </c>
      <c r="H1011" s="109">
        <v>0.23050000000000001</v>
      </c>
      <c r="I1011" s="109">
        <v>1.5267999999999999</v>
      </c>
      <c r="J1011" s="109">
        <v>-112.69370000000001</v>
      </c>
      <c r="K1011" s="1">
        <f t="shared" si="16"/>
        <v>1009</v>
      </c>
    </row>
    <row r="1012" spans="1:11" hidden="1" x14ac:dyDescent="0.25">
      <c r="A1012" s="109">
        <v>-1</v>
      </c>
      <c r="B1012" s="109" t="s">
        <v>113</v>
      </c>
      <c r="C1012" s="109" t="s">
        <v>75</v>
      </c>
      <c r="D1012" s="109" t="s">
        <v>69</v>
      </c>
      <c r="E1012" s="109">
        <v>-267.4579</v>
      </c>
      <c r="F1012" s="109">
        <v>44.252899999999997</v>
      </c>
      <c r="G1012" s="109">
        <v>1.7963</v>
      </c>
      <c r="H1012" s="109">
        <v>0.28449999999999998</v>
      </c>
      <c r="I1012" s="109">
        <v>-2.7995000000000001</v>
      </c>
      <c r="J1012" s="109">
        <v>-241.00129999999999</v>
      </c>
      <c r="K1012" s="1">
        <f t="shared" si="16"/>
        <v>1010</v>
      </c>
    </row>
    <row r="1013" spans="1:11" hidden="1" x14ac:dyDescent="0.25">
      <c r="A1013" s="109">
        <v>-1</v>
      </c>
      <c r="B1013" s="109" t="s">
        <v>113</v>
      </c>
      <c r="C1013" s="109" t="s">
        <v>75</v>
      </c>
      <c r="D1013" s="109" t="s">
        <v>70</v>
      </c>
      <c r="E1013" s="109">
        <v>-280.9504</v>
      </c>
      <c r="F1013" s="109">
        <v>44.252899999999997</v>
      </c>
      <c r="G1013" s="109">
        <v>1.7963</v>
      </c>
      <c r="H1013" s="109">
        <v>0.28449999999999998</v>
      </c>
      <c r="I1013" s="109">
        <v>1.6913</v>
      </c>
      <c r="J1013" s="109">
        <v>-130.369</v>
      </c>
      <c r="K1013" s="1">
        <f t="shared" si="16"/>
        <v>1011</v>
      </c>
    </row>
    <row r="1014" spans="1:11" hidden="1" x14ac:dyDescent="0.25">
      <c r="A1014" s="109">
        <v>-1</v>
      </c>
      <c r="B1014" s="109" t="s">
        <v>113</v>
      </c>
      <c r="C1014" s="109" t="s">
        <v>76</v>
      </c>
      <c r="D1014" s="109" t="s">
        <v>69</v>
      </c>
      <c r="E1014" s="109">
        <v>-298.89389999999997</v>
      </c>
      <c r="F1014" s="109">
        <v>47.912700000000001</v>
      </c>
      <c r="G1014" s="109">
        <v>2.0775999999999999</v>
      </c>
      <c r="H1014" s="109">
        <v>0.28749999999999998</v>
      </c>
      <c r="I1014" s="109">
        <v>-3.2343000000000002</v>
      </c>
      <c r="J1014" s="109">
        <v>-262.84350000000001</v>
      </c>
      <c r="K1014" s="1">
        <f t="shared" si="16"/>
        <v>1012</v>
      </c>
    </row>
    <row r="1015" spans="1:11" hidden="1" x14ac:dyDescent="0.25">
      <c r="A1015" s="109">
        <v>-1</v>
      </c>
      <c r="B1015" s="109" t="s">
        <v>113</v>
      </c>
      <c r="C1015" s="109" t="s">
        <v>76</v>
      </c>
      <c r="D1015" s="109" t="s">
        <v>70</v>
      </c>
      <c r="E1015" s="109">
        <v>-310.45890000000003</v>
      </c>
      <c r="F1015" s="109">
        <v>47.912700000000001</v>
      </c>
      <c r="G1015" s="109">
        <v>2.0775999999999999</v>
      </c>
      <c r="H1015" s="109">
        <v>0.28749999999999998</v>
      </c>
      <c r="I1015" s="109">
        <v>1.9597</v>
      </c>
      <c r="J1015" s="109">
        <v>-143.0617</v>
      </c>
      <c r="K1015" s="1">
        <f t="shared" si="16"/>
        <v>1013</v>
      </c>
    </row>
    <row r="1016" spans="1:11" hidden="1" x14ac:dyDescent="0.25">
      <c r="A1016" s="109">
        <v>-1</v>
      </c>
      <c r="B1016" s="109" t="s">
        <v>113</v>
      </c>
      <c r="C1016" s="109" t="s">
        <v>77</v>
      </c>
      <c r="D1016" s="109" t="s">
        <v>69</v>
      </c>
      <c r="E1016" s="109">
        <v>-97.431100000000001</v>
      </c>
      <c r="F1016" s="109">
        <v>38.171900000000001</v>
      </c>
      <c r="G1016" s="109">
        <v>2.63</v>
      </c>
      <c r="H1016" s="109">
        <v>0.39350000000000002</v>
      </c>
      <c r="I1016" s="109">
        <v>-0.67800000000000005</v>
      </c>
      <c r="J1016" s="109">
        <v>-96.635800000000003</v>
      </c>
      <c r="K1016" s="1">
        <f t="shared" si="16"/>
        <v>1014</v>
      </c>
    </row>
    <row r="1017" spans="1:11" hidden="1" x14ac:dyDescent="0.25">
      <c r="A1017" s="109">
        <v>-1</v>
      </c>
      <c r="B1017" s="109" t="s">
        <v>113</v>
      </c>
      <c r="C1017" s="109" t="s">
        <v>77</v>
      </c>
      <c r="D1017" s="109" t="s">
        <v>70</v>
      </c>
      <c r="E1017" s="109">
        <v>-106.1049</v>
      </c>
      <c r="F1017" s="109">
        <v>38.171900000000001</v>
      </c>
      <c r="G1017" s="109">
        <v>2.63</v>
      </c>
      <c r="H1017" s="109">
        <v>0.39350000000000002</v>
      </c>
      <c r="I1017" s="109">
        <v>3.6671</v>
      </c>
      <c r="J1017" s="109">
        <v>-42.556399999999996</v>
      </c>
      <c r="K1017" s="1">
        <f t="shared" si="16"/>
        <v>1015</v>
      </c>
    </row>
    <row r="1018" spans="1:11" hidden="1" x14ac:dyDescent="0.25">
      <c r="A1018" s="109">
        <v>-1</v>
      </c>
      <c r="B1018" s="109" t="s">
        <v>113</v>
      </c>
      <c r="C1018" s="109" t="s">
        <v>78</v>
      </c>
      <c r="D1018" s="109" t="s">
        <v>69</v>
      </c>
      <c r="E1018" s="109">
        <v>-246.44329999999999</v>
      </c>
      <c r="F1018" s="109">
        <v>18.724699999999999</v>
      </c>
      <c r="G1018" s="109">
        <v>-0.32050000000000001</v>
      </c>
      <c r="H1018" s="109">
        <v>-2.7799999999999998E-2</v>
      </c>
      <c r="I1018" s="109">
        <v>-2.9214000000000002</v>
      </c>
      <c r="J1018" s="109">
        <v>-213.22300000000001</v>
      </c>
      <c r="K1018" s="1">
        <f t="shared" si="16"/>
        <v>1016</v>
      </c>
    </row>
    <row r="1019" spans="1:11" hidden="1" x14ac:dyDescent="0.25">
      <c r="A1019" s="109">
        <v>-1</v>
      </c>
      <c r="B1019" s="109" t="s">
        <v>113</v>
      </c>
      <c r="C1019" s="109" t="s">
        <v>78</v>
      </c>
      <c r="D1019" s="109" t="s">
        <v>70</v>
      </c>
      <c r="E1019" s="109">
        <v>-255.11699999999999</v>
      </c>
      <c r="F1019" s="109">
        <v>18.724699999999999</v>
      </c>
      <c r="G1019" s="109">
        <v>-0.32050000000000001</v>
      </c>
      <c r="H1019" s="109">
        <v>-2.7799999999999998E-2</v>
      </c>
      <c r="I1019" s="109">
        <v>-1.4924999999999999</v>
      </c>
      <c r="J1019" s="109">
        <v>-125.0609</v>
      </c>
      <c r="K1019" s="1">
        <f t="shared" si="16"/>
        <v>1017</v>
      </c>
    </row>
    <row r="1020" spans="1:11" hidden="1" x14ac:dyDescent="0.25">
      <c r="A1020" s="109">
        <v>-1</v>
      </c>
      <c r="B1020" s="109" t="s">
        <v>113</v>
      </c>
      <c r="C1020" s="109" t="s">
        <v>79</v>
      </c>
      <c r="D1020" s="109" t="s">
        <v>69</v>
      </c>
      <c r="E1020" s="109">
        <v>-97.431100000000001</v>
      </c>
      <c r="F1020" s="109">
        <v>38.171900000000001</v>
      </c>
      <c r="G1020" s="109">
        <v>2.63</v>
      </c>
      <c r="H1020" s="109">
        <v>0.39350000000000002</v>
      </c>
      <c r="I1020" s="109">
        <v>-0.67800000000000005</v>
      </c>
      <c r="J1020" s="109">
        <v>-96.635800000000003</v>
      </c>
      <c r="K1020" s="1">
        <f t="shared" si="16"/>
        <v>1018</v>
      </c>
    </row>
    <row r="1021" spans="1:11" hidden="1" x14ac:dyDescent="0.25">
      <c r="A1021" s="109">
        <v>-1</v>
      </c>
      <c r="B1021" s="109" t="s">
        <v>113</v>
      </c>
      <c r="C1021" s="109" t="s">
        <v>79</v>
      </c>
      <c r="D1021" s="109" t="s">
        <v>70</v>
      </c>
      <c r="E1021" s="109">
        <v>-106.1049</v>
      </c>
      <c r="F1021" s="109">
        <v>38.171900000000001</v>
      </c>
      <c r="G1021" s="109">
        <v>2.63</v>
      </c>
      <c r="H1021" s="109">
        <v>0.39350000000000002</v>
      </c>
      <c r="I1021" s="109">
        <v>3.6671</v>
      </c>
      <c r="J1021" s="109">
        <v>-42.556399999999996</v>
      </c>
      <c r="K1021" s="1">
        <f t="shared" si="16"/>
        <v>1019</v>
      </c>
    </row>
    <row r="1022" spans="1:11" hidden="1" x14ac:dyDescent="0.25">
      <c r="A1022" s="109">
        <v>-1</v>
      </c>
      <c r="B1022" s="109" t="s">
        <v>113</v>
      </c>
      <c r="C1022" s="109" t="s">
        <v>80</v>
      </c>
      <c r="D1022" s="109" t="s">
        <v>69</v>
      </c>
      <c r="E1022" s="109">
        <v>-246.44329999999999</v>
      </c>
      <c r="F1022" s="109">
        <v>18.724699999999999</v>
      </c>
      <c r="G1022" s="109">
        <v>-0.32050000000000001</v>
      </c>
      <c r="H1022" s="109">
        <v>-2.7799999999999998E-2</v>
      </c>
      <c r="I1022" s="109">
        <v>-2.9214000000000002</v>
      </c>
      <c r="J1022" s="109">
        <v>-213.22300000000001</v>
      </c>
      <c r="K1022" s="1">
        <f t="shared" si="16"/>
        <v>1020</v>
      </c>
    </row>
    <row r="1023" spans="1:11" hidden="1" x14ac:dyDescent="0.25">
      <c r="A1023" s="109">
        <v>-1</v>
      </c>
      <c r="B1023" s="109" t="s">
        <v>113</v>
      </c>
      <c r="C1023" s="109" t="s">
        <v>80</v>
      </c>
      <c r="D1023" s="109" t="s">
        <v>70</v>
      </c>
      <c r="E1023" s="109">
        <v>-255.11699999999999</v>
      </c>
      <c r="F1023" s="109">
        <v>18.724699999999999</v>
      </c>
      <c r="G1023" s="109">
        <v>-0.32050000000000001</v>
      </c>
      <c r="H1023" s="109">
        <v>-2.7799999999999998E-2</v>
      </c>
      <c r="I1023" s="109">
        <v>-1.4924999999999999</v>
      </c>
      <c r="J1023" s="109">
        <v>-125.0609</v>
      </c>
      <c r="K1023" s="1">
        <f t="shared" si="16"/>
        <v>1021</v>
      </c>
    </row>
    <row r="1024" spans="1:11" hidden="1" x14ac:dyDescent="0.25">
      <c r="A1024" s="109">
        <v>-1</v>
      </c>
      <c r="B1024" s="109" t="s">
        <v>113</v>
      </c>
      <c r="C1024" s="109" t="s">
        <v>81</v>
      </c>
      <c r="D1024" s="109" t="s">
        <v>69</v>
      </c>
      <c r="E1024" s="109">
        <v>-131.60220000000001</v>
      </c>
      <c r="F1024" s="109">
        <v>71.373900000000006</v>
      </c>
      <c r="G1024" s="109">
        <v>1.5149999999999999</v>
      </c>
      <c r="H1024" s="109">
        <v>0.2329</v>
      </c>
      <c r="I1024" s="109">
        <v>-1.2407999999999999</v>
      </c>
      <c r="J1024" s="109">
        <v>-118.8522</v>
      </c>
      <c r="K1024" s="1">
        <f t="shared" si="16"/>
        <v>1022</v>
      </c>
    </row>
    <row r="1025" spans="1:11" hidden="1" x14ac:dyDescent="0.25">
      <c r="A1025" s="109">
        <v>-1</v>
      </c>
      <c r="B1025" s="109" t="s">
        <v>113</v>
      </c>
      <c r="C1025" s="109" t="s">
        <v>81</v>
      </c>
      <c r="D1025" s="109" t="s">
        <v>70</v>
      </c>
      <c r="E1025" s="109">
        <v>-140.27600000000001</v>
      </c>
      <c r="F1025" s="109">
        <v>71.373900000000006</v>
      </c>
      <c r="G1025" s="109">
        <v>1.5149999999999999</v>
      </c>
      <c r="H1025" s="109">
        <v>0.2329</v>
      </c>
      <c r="I1025" s="109">
        <v>1.5706</v>
      </c>
      <c r="J1025" s="109">
        <v>36.761299999999999</v>
      </c>
      <c r="K1025" s="1">
        <f t="shared" si="16"/>
        <v>1023</v>
      </c>
    </row>
    <row r="1026" spans="1:11" hidden="1" x14ac:dyDescent="0.25">
      <c r="A1026" s="109">
        <v>-1</v>
      </c>
      <c r="B1026" s="109" t="s">
        <v>113</v>
      </c>
      <c r="C1026" s="109" t="s">
        <v>82</v>
      </c>
      <c r="D1026" s="109" t="s">
        <v>69</v>
      </c>
      <c r="E1026" s="109">
        <v>-212.2722</v>
      </c>
      <c r="F1026" s="109">
        <v>-14.4772</v>
      </c>
      <c r="G1026" s="109">
        <v>0.79449999999999998</v>
      </c>
      <c r="H1026" s="109">
        <v>0.13289999999999999</v>
      </c>
      <c r="I1026" s="109">
        <v>-2.3586</v>
      </c>
      <c r="J1026" s="109">
        <v>-191.00659999999999</v>
      </c>
      <c r="K1026" s="1">
        <f t="shared" si="16"/>
        <v>1024</v>
      </c>
    </row>
    <row r="1027" spans="1:11" hidden="1" x14ac:dyDescent="0.25">
      <c r="A1027" s="109">
        <v>-1</v>
      </c>
      <c r="B1027" s="109" t="s">
        <v>113</v>
      </c>
      <c r="C1027" s="109" t="s">
        <v>82</v>
      </c>
      <c r="D1027" s="109" t="s">
        <v>70</v>
      </c>
      <c r="E1027" s="109">
        <v>-220.946</v>
      </c>
      <c r="F1027" s="109">
        <v>-14.4772</v>
      </c>
      <c r="G1027" s="109">
        <v>0.79449999999999998</v>
      </c>
      <c r="H1027" s="109">
        <v>0.13289999999999999</v>
      </c>
      <c r="I1027" s="109">
        <v>0.60399999999999998</v>
      </c>
      <c r="J1027" s="109">
        <v>-204.3785</v>
      </c>
      <c r="K1027" s="1">
        <f t="shared" si="16"/>
        <v>1025</v>
      </c>
    </row>
    <row r="1028" spans="1:11" hidden="1" x14ac:dyDescent="0.25">
      <c r="A1028" s="109">
        <v>-1</v>
      </c>
      <c r="B1028" s="109" t="s">
        <v>113</v>
      </c>
      <c r="C1028" s="109" t="s">
        <v>83</v>
      </c>
      <c r="D1028" s="109" t="s">
        <v>69</v>
      </c>
      <c r="E1028" s="109">
        <v>-131.60220000000001</v>
      </c>
      <c r="F1028" s="109">
        <v>71.373900000000006</v>
      </c>
      <c r="G1028" s="109">
        <v>1.5149999999999999</v>
      </c>
      <c r="H1028" s="109">
        <v>0.2329</v>
      </c>
      <c r="I1028" s="109">
        <v>-1.2407999999999999</v>
      </c>
      <c r="J1028" s="109">
        <v>-118.8522</v>
      </c>
      <c r="K1028" s="1">
        <f t="shared" si="16"/>
        <v>1026</v>
      </c>
    </row>
    <row r="1029" spans="1:11" hidden="1" x14ac:dyDescent="0.25">
      <c r="A1029" s="109">
        <v>-1</v>
      </c>
      <c r="B1029" s="109" t="s">
        <v>113</v>
      </c>
      <c r="C1029" s="109" t="s">
        <v>83</v>
      </c>
      <c r="D1029" s="109" t="s">
        <v>70</v>
      </c>
      <c r="E1029" s="109">
        <v>-140.27600000000001</v>
      </c>
      <c r="F1029" s="109">
        <v>71.373900000000006</v>
      </c>
      <c r="G1029" s="109">
        <v>1.5149999999999999</v>
      </c>
      <c r="H1029" s="109">
        <v>0.2329</v>
      </c>
      <c r="I1029" s="109">
        <v>1.5706</v>
      </c>
      <c r="J1029" s="109">
        <v>36.761299999999999</v>
      </c>
      <c r="K1029" s="1">
        <f t="shared" si="16"/>
        <v>1027</v>
      </c>
    </row>
    <row r="1030" spans="1:11" hidden="1" x14ac:dyDescent="0.25">
      <c r="A1030" s="109">
        <v>-1</v>
      </c>
      <c r="B1030" s="109" t="s">
        <v>113</v>
      </c>
      <c r="C1030" s="109" t="s">
        <v>84</v>
      </c>
      <c r="D1030" s="109" t="s">
        <v>69</v>
      </c>
      <c r="E1030" s="109">
        <v>-212.2722</v>
      </c>
      <c r="F1030" s="109">
        <v>-14.4772</v>
      </c>
      <c r="G1030" s="109">
        <v>0.79449999999999998</v>
      </c>
      <c r="H1030" s="109">
        <v>0.13289999999999999</v>
      </c>
      <c r="I1030" s="109">
        <v>-2.3586</v>
      </c>
      <c r="J1030" s="109">
        <v>-191.00659999999999</v>
      </c>
      <c r="K1030" s="1">
        <f t="shared" ref="K1030:K1093" si="17">K1029+1</f>
        <v>1028</v>
      </c>
    </row>
    <row r="1031" spans="1:11" hidden="1" x14ac:dyDescent="0.25">
      <c r="A1031" s="109">
        <v>-1</v>
      </c>
      <c r="B1031" s="109" t="s">
        <v>113</v>
      </c>
      <c r="C1031" s="109" t="s">
        <v>84</v>
      </c>
      <c r="D1031" s="109" t="s">
        <v>70</v>
      </c>
      <c r="E1031" s="109">
        <v>-220.946</v>
      </c>
      <c r="F1031" s="109">
        <v>-14.4772</v>
      </c>
      <c r="G1031" s="109">
        <v>0.79449999999999998</v>
      </c>
      <c r="H1031" s="109">
        <v>0.13289999999999999</v>
      </c>
      <c r="I1031" s="109">
        <v>0.60399999999999998</v>
      </c>
      <c r="J1031" s="109">
        <v>-204.3785</v>
      </c>
      <c r="K1031" s="1">
        <f t="shared" si="17"/>
        <v>1029</v>
      </c>
    </row>
    <row r="1032" spans="1:11" hidden="1" x14ac:dyDescent="0.25">
      <c r="A1032" s="109">
        <v>-1</v>
      </c>
      <c r="B1032" s="109" t="s">
        <v>113</v>
      </c>
      <c r="C1032" s="109" t="s">
        <v>85</v>
      </c>
      <c r="D1032" s="109" t="s">
        <v>69</v>
      </c>
      <c r="E1032" s="109">
        <v>-198.27119999999999</v>
      </c>
      <c r="F1032" s="109">
        <v>53.893300000000004</v>
      </c>
      <c r="G1032" s="109">
        <v>3.3511000000000002</v>
      </c>
      <c r="H1032" s="109">
        <v>0.48180000000000001</v>
      </c>
      <c r="I1032" s="109">
        <v>-1.7996000000000001</v>
      </c>
      <c r="J1032" s="109">
        <v>-183.44829999999999</v>
      </c>
      <c r="K1032" s="1">
        <f t="shared" si="17"/>
        <v>1030</v>
      </c>
    </row>
    <row r="1033" spans="1:11" hidden="1" x14ac:dyDescent="0.25">
      <c r="A1033" s="109">
        <v>-1</v>
      </c>
      <c r="B1033" s="109" t="s">
        <v>113</v>
      </c>
      <c r="C1033" s="109" t="s">
        <v>85</v>
      </c>
      <c r="D1033" s="109" t="s">
        <v>70</v>
      </c>
      <c r="E1033" s="109">
        <v>-209.83619999999999</v>
      </c>
      <c r="F1033" s="109">
        <v>53.893300000000004</v>
      </c>
      <c r="G1033" s="109">
        <v>3.3511000000000002</v>
      </c>
      <c r="H1033" s="109">
        <v>0.48180000000000001</v>
      </c>
      <c r="I1033" s="109">
        <v>4.3482000000000003</v>
      </c>
      <c r="J1033" s="109">
        <v>-90.065600000000003</v>
      </c>
      <c r="K1033" s="1">
        <f t="shared" si="17"/>
        <v>1031</v>
      </c>
    </row>
    <row r="1034" spans="1:11" hidden="1" x14ac:dyDescent="0.25">
      <c r="A1034" s="109">
        <v>-1</v>
      </c>
      <c r="B1034" s="109" t="s">
        <v>113</v>
      </c>
      <c r="C1034" s="109" t="s">
        <v>86</v>
      </c>
      <c r="D1034" s="109" t="s">
        <v>69</v>
      </c>
      <c r="E1034" s="109">
        <v>-347.28339999999997</v>
      </c>
      <c r="F1034" s="109">
        <v>34.445999999999998</v>
      </c>
      <c r="G1034" s="109">
        <v>0.4007</v>
      </c>
      <c r="H1034" s="109">
        <v>6.0499999999999998E-2</v>
      </c>
      <c r="I1034" s="109">
        <v>-4.0430000000000001</v>
      </c>
      <c r="J1034" s="109">
        <v>-300.03539999999998</v>
      </c>
      <c r="K1034" s="1">
        <f t="shared" si="17"/>
        <v>1032</v>
      </c>
    </row>
    <row r="1035" spans="1:11" hidden="1" x14ac:dyDescent="0.25">
      <c r="A1035" s="109">
        <v>-1</v>
      </c>
      <c r="B1035" s="109" t="s">
        <v>113</v>
      </c>
      <c r="C1035" s="109" t="s">
        <v>86</v>
      </c>
      <c r="D1035" s="109" t="s">
        <v>70</v>
      </c>
      <c r="E1035" s="109">
        <v>-358.84840000000003</v>
      </c>
      <c r="F1035" s="109">
        <v>34.445999999999998</v>
      </c>
      <c r="G1035" s="109">
        <v>0.4007</v>
      </c>
      <c r="H1035" s="109">
        <v>6.0499999999999998E-2</v>
      </c>
      <c r="I1035" s="109">
        <v>-0.81130000000000002</v>
      </c>
      <c r="J1035" s="109">
        <v>-172.5701</v>
      </c>
      <c r="K1035" s="1">
        <f t="shared" si="17"/>
        <v>1033</v>
      </c>
    </row>
    <row r="1036" spans="1:11" hidden="1" x14ac:dyDescent="0.25">
      <c r="A1036" s="109">
        <v>-1</v>
      </c>
      <c r="B1036" s="109" t="s">
        <v>113</v>
      </c>
      <c r="C1036" s="109" t="s">
        <v>87</v>
      </c>
      <c r="D1036" s="109" t="s">
        <v>69</v>
      </c>
      <c r="E1036" s="109">
        <v>-198.27119999999999</v>
      </c>
      <c r="F1036" s="109">
        <v>53.893300000000004</v>
      </c>
      <c r="G1036" s="109">
        <v>3.3511000000000002</v>
      </c>
      <c r="H1036" s="109">
        <v>0.48180000000000001</v>
      </c>
      <c r="I1036" s="109">
        <v>-1.7996000000000001</v>
      </c>
      <c r="J1036" s="109">
        <v>-183.44829999999999</v>
      </c>
      <c r="K1036" s="1">
        <f t="shared" si="17"/>
        <v>1034</v>
      </c>
    </row>
    <row r="1037" spans="1:11" hidden="1" x14ac:dyDescent="0.25">
      <c r="A1037" s="109">
        <v>-1</v>
      </c>
      <c r="B1037" s="109" t="s">
        <v>113</v>
      </c>
      <c r="C1037" s="109" t="s">
        <v>87</v>
      </c>
      <c r="D1037" s="109" t="s">
        <v>70</v>
      </c>
      <c r="E1037" s="109">
        <v>-209.83619999999999</v>
      </c>
      <c r="F1037" s="109">
        <v>53.893300000000004</v>
      </c>
      <c r="G1037" s="109">
        <v>3.3511000000000002</v>
      </c>
      <c r="H1037" s="109">
        <v>0.48180000000000001</v>
      </c>
      <c r="I1037" s="109">
        <v>4.3482000000000003</v>
      </c>
      <c r="J1037" s="109">
        <v>-90.065600000000003</v>
      </c>
      <c r="K1037" s="1">
        <f t="shared" si="17"/>
        <v>1035</v>
      </c>
    </row>
    <row r="1038" spans="1:11" hidden="1" x14ac:dyDescent="0.25">
      <c r="A1038" s="109">
        <v>-1</v>
      </c>
      <c r="B1038" s="109" t="s">
        <v>113</v>
      </c>
      <c r="C1038" s="109" t="s">
        <v>88</v>
      </c>
      <c r="D1038" s="109" t="s">
        <v>69</v>
      </c>
      <c r="E1038" s="109">
        <v>-347.28339999999997</v>
      </c>
      <c r="F1038" s="109">
        <v>34.445999999999998</v>
      </c>
      <c r="G1038" s="109">
        <v>0.4007</v>
      </c>
      <c r="H1038" s="109">
        <v>6.0499999999999998E-2</v>
      </c>
      <c r="I1038" s="109">
        <v>-4.0430000000000001</v>
      </c>
      <c r="J1038" s="109">
        <v>-300.03539999999998</v>
      </c>
      <c r="K1038" s="1">
        <f t="shared" si="17"/>
        <v>1036</v>
      </c>
    </row>
    <row r="1039" spans="1:11" hidden="1" x14ac:dyDescent="0.25">
      <c r="A1039" s="109">
        <v>-1</v>
      </c>
      <c r="B1039" s="109" t="s">
        <v>113</v>
      </c>
      <c r="C1039" s="109" t="s">
        <v>88</v>
      </c>
      <c r="D1039" s="109" t="s">
        <v>70</v>
      </c>
      <c r="E1039" s="109">
        <v>-358.84840000000003</v>
      </c>
      <c r="F1039" s="109">
        <v>34.445999999999998</v>
      </c>
      <c r="G1039" s="109">
        <v>0.4007</v>
      </c>
      <c r="H1039" s="109">
        <v>6.0499999999999998E-2</v>
      </c>
      <c r="I1039" s="109">
        <v>-0.81130000000000002</v>
      </c>
      <c r="J1039" s="109">
        <v>-172.5701</v>
      </c>
      <c r="K1039" s="1">
        <f t="shared" si="17"/>
        <v>1037</v>
      </c>
    </row>
    <row r="1040" spans="1:11" hidden="1" x14ac:dyDescent="0.25">
      <c r="A1040" s="109">
        <v>-1</v>
      </c>
      <c r="B1040" s="109" t="s">
        <v>113</v>
      </c>
      <c r="C1040" s="109" t="s">
        <v>89</v>
      </c>
      <c r="D1040" s="109" t="s">
        <v>69</v>
      </c>
      <c r="E1040" s="109">
        <v>-232.44229999999999</v>
      </c>
      <c r="F1040" s="109">
        <v>87.095200000000006</v>
      </c>
      <c r="G1040" s="109">
        <v>2.2361</v>
      </c>
      <c r="H1040" s="109">
        <v>0.32119999999999999</v>
      </c>
      <c r="I1040" s="109">
        <v>-2.3624000000000001</v>
      </c>
      <c r="J1040" s="109">
        <v>-205.66460000000001</v>
      </c>
      <c r="K1040" s="1">
        <f t="shared" si="17"/>
        <v>1038</v>
      </c>
    </row>
    <row r="1041" spans="1:11" hidden="1" x14ac:dyDescent="0.25">
      <c r="A1041" s="109">
        <v>-1</v>
      </c>
      <c r="B1041" s="109" t="s">
        <v>113</v>
      </c>
      <c r="C1041" s="109" t="s">
        <v>89</v>
      </c>
      <c r="D1041" s="109" t="s">
        <v>70</v>
      </c>
      <c r="E1041" s="109">
        <v>-244.00729999999999</v>
      </c>
      <c r="F1041" s="109">
        <v>87.095200000000006</v>
      </c>
      <c r="G1041" s="109">
        <v>2.2361</v>
      </c>
      <c r="H1041" s="109">
        <v>0.32119999999999999</v>
      </c>
      <c r="I1041" s="109">
        <v>2.2517</v>
      </c>
      <c r="J1041" s="109">
        <v>-10.7479</v>
      </c>
      <c r="K1041" s="1">
        <f t="shared" si="17"/>
        <v>1039</v>
      </c>
    </row>
    <row r="1042" spans="1:11" hidden="1" x14ac:dyDescent="0.25">
      <c r="A1042" s="109">
        <v>-1</v>
      </c>
      <c r="B1042" s="109" t="s">
        <v>113</v>
      </c>
      <c r="C1042" s="109" t="s">
        <v>90</v>
      </c>
      <c r="D1042" s="109" t="s">
        <v>69</v>
      </c>
      <c r="E1042" s="109">
        <v>-313.1123</v>
      </c>
      <c r="F1042" s="109">
        <v>1.2441</v>
      </c>
      <c r="G1042" s="109">
        <v>1.5157</v>
      </c>
      <c r="H1042" s="109">
        <v>0.22109999999999999</v>
      </c>
      <c r="I1042" s="109">
        <v>-3.4802</v>
      </c>
      <c r="J1042" s="109">
        <v>-277.81909999999999</v>
      </c>
      <c r="K1042" s="1">
        <f t="shared" si="17"/>
        <v>1040</v>
      </c>
    </row>
    <row r="1043" spans="1:11" hidden="1" x14ac:dyDescent="0.25">
      <c r="A1043" s="109">
        <v>-1</v>
      </c>
      <c r="B1043" s="109" t="s">
        <v>113</v>
      </c>
      <c r="C1043" s="109" t="s">
        <v>90</v>
      </c>
      <c r="D1043" s="109" t="s">
        <v>70</v>
      </c>
      <c r="E1043" s="109">
        <v>-324.6773</v>
      </c>
      <c r="F1043" s="109">
        <v>1.2441</v>
      </c>
      <c r="G1043" s="109">
        <v>1.5157</v>
      </c>
      <c r="H1043" s="109">
        <v>0.22109999999999999</v>
      </c>
      <c r="I1043" s="109">
        <v>1.2851999999999999</v>
      </c>
      <c r="J1043" s="109">
        <v>-251.8878</v>
      </c>
      <c r="K1043" s="1">
        <f t="shared" si="17"/>
        <v>1041</v>
      </c>
    </row>
    <row r="1044" spans="1:11" hidden="1" x14ac:dyDescent="0.25">
      <c r="A1044" s="109">
        <v>-1</v>
      </c>
      <c r="B1044" s="109" t="s">
        <v>113</v>
      </c>
      <c r="C1044" s="109" t="s">
        <v>91</v>
      </c>
      <c r="D1044" s="109" t="s">
        <v>69</v>
      </c>
      <c r="E1044" s="109">
        <v>-232.44229999999999</v>
      </c>
      <c r="F1044" s="109">
        <v>87.095200000000006</v>
      </c>
      <c r="G1044" s="109">
        <v>2.2361</v>
      </c>
      <c r="H1044" s="109">
        <v>0.32119999999999999</v>
      </c>
      <c r="I1044" s="109">
        <v>-2.3624000000000001</v>
      </c>
      <c r="J1044" s="109">
        <v>-205.66460000000001</v>
      </c>
      <c r="K1044" s="1">
        <f t="shared" si="17"/>
        <v>1042</v>
      </c>
    </row>
    <row r="1045" spans="1:11" hidden="1" x14ac:dyDescent="0.25">
      <c r="A1045" s="109">
        <v>-1</v>
      </c>
      <c r="B1045" s="109" t="s">
        <v>113</v>
      </c>
      <c r="C1045" s="109" t="s">
        <v>91</v>
      </c>
      <c r="D1045" s="109" t="s">
        <v>70</v>
      </c>
      <c r="E1045" s="109">
        <v>-244.00729999999999</v>
      </c>
      <c r="F1045" s="109">
        <v>87.095200000000006</v>
      </c>
      <c r="G1045" s="109">
        <v>2.2361</v>
      </c>
      <c r="H1045" s="109">
        <v>0.32119999999999999</v>
      </c>
      <c r="I1045" s="109">
        <v>2.2517</v>
      </c>
      <c r="J1045" s="109">
        <v>-10.7479</v>
      </c>
      <c r="K1045" s="1">
        <f t="shared" si="17"/>
        <v>1043</v>
      </c>
    </row>
    <row r="1046" spans="1:11" hidden="1" x14ac:dyDescent="0.25">
      <c r="A1046" s="109">
        <v>-1</v>
      </c>
      <c r="B1046" s="109" t="s">
        <v>113</v>
      </c>
      <c r="C1046" s="109" t="s">
        <v>92</v>
      </c>
      <c r="D1046" s="109" t="s">
        <v>69</v>
      </c>
      <c r="E1046" s="109">
        <v>-313.1123</v>
      </c>
      <c r="F1046" s="109">
        <v>1.2441</v>
      </c>
      <c r="G1046" s="109">
        <v>1.5157</v>
      </c>
      <c r="H1046" s="109">
        <v>0.22109999999999999</v>
      </c>
      <c r="I1046" s="109">
        <v>-3.4802</v>
      </c>
      <c r="J1046" s="109">
        <v>-277.81909999999999</v>
      </c>
      <c r="K1046" s="1">
        <f t="shared" si="17"/>
        <v>1044</v>
      </c>
    </row>
    <row r="1047" spans="1:11" hidden="1" x14ac:dyDescent="0.25">
      <c r="A1047" s="109">
        <v>-1</v>
      </c>
      <c r="B1047" s="109" t="s">
        <v>113</v>
      </c>
      <c r="C1047" s="109" t="s">
        <v>92</v>
      </c>
      <c r="D1047" s="109" t="s">
        <v>70</v>
      </c>
      <c r="E1047" s="109">
        <v>-324.6773</v>
      </c>
      <c r="F1047" s="109">
        <v>1.2441</v>
      </c>
      <c r="G1047" s="109">
        <v>1.5157</v>
      </c>
      <c r="H1047" s="109">
        <v>0.22109999999999999</v>
      </c>
      <c r="I1047" s="109">
        <v>1.2851999999999999</v>
      </c>
      <c r="J1047" s="109">
        <v>-251.8878</v>
      </c>
      <c r="K1047" s="1">
        <f t="shared" si="17"/>
        <v>1045</v>
      </c>
    </row>
    <row r="1048" spans="1:11" hidden="1" x14ac:dyDescent="0.25">
      <c r="A1048" s="109">
        <v>-1</v>
      </c>
      <c r="B1048" s="109" t="s">
        <v>113</v>
      </c>
      <c r="C1048" s="109" t="s">
        <v>93</v>
      </c>
      <c r="D1048" s="109" t="s">
        <v>69</v>
      </c>
      <c r="E1048" s="109">
        <v>-97.431100000000001</v>
      </c>
      <c r="F1048" s="109">
        <v>87.095200000000006</v>
      </c>
      <c r="G1048" s="109">
        <v>3.3511000000000002</v>
      </c>
      <c r="H1048" s="109">
        <v>0.48180000000000001</v>
      </c>
      <c r="I1048" s="109">
        <v>-0.67800000000000005</v>
      </c>
      <c r="J1048" s="109">
        <v>-96.635800000000003</v>
      </c>
      <c r="K1048" s="1">
        <f t="shared" si="17"/>
        <v>1046</v>
      </c>
    </row>
    <row r="1049" spans="1:11" hidden="1" x14ac:dyDescent="0.25">
      <c r="A1049" s="109">
        <v>-1</v>
      </c>
      <c r="B1049" s="109" t="s">
        <v>113</v>
      </c>
      <c r="C1049" s="109" t="s">
        <v>93</v>
      </c>
      <c r="D1049" s="109" t="s">
        <v>70</v>
      </c>
      <c r="E1049" s="109">
        <v>-106.1049</v>
      </c>
      <c r="F1049" s="109">
        <v>87.095200000000006</v>
      </c>
      <c r="G1049" s="109">
        <v>3.3511000000000002</v>
      </c>
      <c r="H1049" s="109">
        <v>0.48180000000000001</v>
      </c>
      <c r="I1049" s="109">
        <v>4.3482000000000003</v>
      </c>
      <c r="J1049" s="109">
        <v>36.761299999999999</v>
      </c>
      <c r="K1049" s="1">
        <f t="shared" si="17"/>
        <v>1047</v>
      </c>
    </row>
    <row r="1050" spans="1:11" hidden="1" x14ac:dyDescent="0.25">
      <c r="A1050" s="109">
        <v>-1</v>
      </c>
      <c r="B1050" s="109" t="s">
        <v>113</v>
      </c>
      <c r="C1050" s="109" t="s">
        <v>94</v>
      </c>
      <c r="D1050" s="109" t="s">
        <v>69</v>
      </c>
      <c r="E1050" s="109">
        <v>-347.28339999999997</v>
      </c>
      <c r="F1050" s="109">
        <v>-14.4772</v>
      </c>
      <c r="G1050" s="109">
        <v>-0.32050000000000001</v>
      </c>
      <c r="H1050" s="109">
        <v>-2.7799999999999998E-2</v>
      </c>
      <c r="I1050" s="109">
        <v>-4.0430000000000001</v>
      </c>
      <c r="J1050" s="109">
        <v>-300.03539999999998</v>
      </c>
      <c r="K1050" s="1">
        <f t="shared" si="17"/>
        <v>1048</v>
      </c>
    </row>
    <row r="1051" spans="1:11" hidden="1" x14ac:dyDescent="0.25">
      <c r="A1051" s="109">
        <v>-1</v>
      </c>
      <c r="B1051" s="109" t="s">
        <v>113</v>
      </c>
      <c r="C1051" s="109" t="s">
        <v>94</v>
      </c>
      <c r="D1051" s="109" t="s">
        <v>70</v>
      </c>
      <c r="E1051" s="109">
        <v>-358.84840000000003</v>
      </c>
      <c r="F1051" s="109">
        <v>-14.4772</v>
      </c>
      <c r="G1051" s="109">
        <v>-0.32050000000000001</v>
      </c>
      <c r="H1051" s="109">
        <v>-2.7799999999999998E-2</v>
      </c>
      <c r="I1051" s="109">
        <v>-1.4924999999999999</v>
      </c>
      <c r="J1051" s="109">
        <v>-251.8878</v>
      </c>
      <c r="K1051" s="1">
        <f t="shared" si="17"/>
        <v>1049</v>
      </c>
    </row>
    <row r="1052" spans="1:11" hidden="1" x14ac:dyDescent="0.25">
      <c r="A1052" s="109">
        <v>-1</v>
      </c>
      <c r="B1052" s="109" t="s">
        <v>114</v>
      </c>
      <c r="C1052" s="109" t="s">
        <v>68</v>
      </c>
      <c r="D1052" s="109" t="s">
        <v>69</v>
      </c>
      <c r="E1052" s="109">
        <v>-101.2627</v>
      </c>
      <c r="F1052" s="109">
        <v>-3.1326000000000001</v>
      </c>
      <c r="G1052" s="109">
        <v>-3.27E-2</v>
      </c>
      <c r="H1052" s="109">
        <v>4.7999999999999996E-3</v>
      </c>
      <c r="I1052" s="109">
        <v>7.51E-2</v>
      </c>
      <c r="J1052" s="109">
        <v>4.1295999999999999</v>
      </c>
      <c r="K1052" s="1">
        <f t="shared" si="17"/>
        <v>1050</v>
      </c>
    </row>
    <row r="1053" spans="1:11" x14ac:dyDescent="0.25">
      <c r="A1053" s="109">
        <v>-1</v>
      </c>
      <c r="B1053" s="109" t="s">
        <v>114</v>
      </c>
      <c r="C1053" s="109" t="s">
        <v>68</v>
      </c>
      <c r="D1053" s="109" t="s">
        <v>70</v>
      </c>
      <c r="E1053" s="109">
        <v>-102.5752</v>
      </c>
      <c r="F1053" s="109">
        <v>-3.1326000000000001</v>
      </c>
      <c r="G1053" s="109">
        <v>-3.27E-2</v>
      </c>
      <c r="H1053" s="109">
        <v>4.7999999999999996E-3</v>
      </c>
      <c r="I1053" s="109">
        <v>-6.7999999999999996E-3</v>
      </c>
      <c r="J1053" s="109">
        <v>-3.7019000000000002</v>
      </c>
      <c r="K1053" s="1">
        <f t="shared" si="17"/>
        <v>1051</v>
      </c>
    </row>
    <row r="1054" spans="1:11" hidden="1" x14ac:dyDescent="0.25">
      <c r="A1054" s="109">
        <v>-1</v>
      </c>
      <c r="B1054" s="109" t="s">
        <v>114</v>
      </c>
      <c r="C1054" s="109" t="s">
        <v>71</v>
      </c>
      <c r="D1054" s="109" t="s">
        <v>69</v>
      </c>
      <c r="E1054" s="109">
        <v>-25.505400000000002</v>
      </c>
      <c r="F1054" s="109">
        <v>-1.9589000000000001</v>
      </c>
      <c r="G1054" s="109">
        <v>-6.4999999999999997E-3</v>
      </c>
      <c r="H1054" s="109">
        <v>-3.0999999999999999E-3</v>
      </c>
      <c r="I1054" s="109">
        <v>1.6199999999999999E-2</v>
      </c>
      <c r="J1054" s="109">
        <v>2.5825</v>
      </c>
      <c r="K1054" s="1">
        <f t="shared" si="17"/>
        <v>1052</v>
      </c>
    </row>
    <row r="1055" spans="1:11" x14ac:dyDescent="0.25">
      <c r="A1055" s="109">
        <v>-1</v>
      </c>
      <c r="B1055" s="109" t="s">
        <v>114</v>
      </c>
      <c r="C1055" s="109" t="s">
        <v>71</v>
      </c>
      <c r="D1055" s="109" t="s">
        <v>70</v>
      </c>
      <c r="E1055" s="109">
        <v>-25.505400000000002</v>
      </c>
      <c r="F1055" s="109">
        <v>-1.9589000000000001</v>
      </c>
      <c r="G1055" s="109">
        <v>-6.4999999999999997E-3</v>
      </c>
      <c r="H1055" s="109">
        <v>-3.0999999999999999E-3</v>
      </c>
      <c r="I1055" s="109">
        <v>-7.8630000000000008E-6</v>
      </c>
      <c r="J1055" s="109">
        <v>-2.3147000000000002</v>
      </c>
      <c r="K1055" s="1">
        <f t="shared" si="17"/>
        <v>1053</v>
      </c>
    </row>
    <row r="1056" spans="1:11" hidden="1" x14ac:dyDescent="0.25">
      <c r="A1056" s="109">
        <v>-1</v>
      </c>
      <c r="B1056" s="109" t="s">
        <v>114</v>
      </c>
      <c r="C1056" s="109" t="s">
        <v>72</v>
      </c>
      <c r="D1056" s="109" t="s">
        <v>69</v>
      </c>
      <c r="E1056" s="109">
        <v>102.286</v>
      </c>
      <c r="F1056" s="109">
        <v>1.7929999999999999</v>
      </c>
      <c r="G1056" s="109">
        <v>0.14449999999999999</v>
      </c>
      <c r="H1056" s="109">
        <v>8.3000000000000001E-3</v>
      </c>
      <c r="I1056" s="109">
        <v>0.36059999999999998</v>
      </c>
      <c r="J1056" s="109">
        <v>2.3561000000000001</v>
      </c>
      <c r="K1056" s="1">
        <f t="shared" si="17"/>
        <v>1054</v>
      </c>
    </row>
    <row r="1057" spans="1:11" x14ac:dyDescent="0.25">
      <c r="A1057" s="109">
        <v>-1</v>
      </c>
      <c r="B1057" s="109" t="s">
        <v>114</v>
      </c>
      <c r="C1057" s="109" t="s">
        <v>72</v>
      </c>
      <c r="D1057" s="109" t="s">
        <v>70</v>
      </c>
      <c r="E1057" s="109">
        <v>102.286</v>
      </c>
      <c r="F1057" s="109">
        <v>1.7929999999999999</v>
      </c>
      <c r="G1057" s="109">
        <v>0.14449999999999999</v>
      </c>
      <c r="H1057" s="109">
        <v>8.3000000000000001E-3</v>
      </c>
      <c r="I1057" s="109">
        <v>6.25E-2</v>
      </c>
      <c r="J1057" s="109">
        <v>2.1288</v>
      </c>
      <c r="K1057" s="1">
        <f t="shared" si="17"/>
        <v>1055</v>
      </c>
    </row>
    <row r="1058" spans="1:11" hidden="1" x14ac:dyDescent="0.25">
      <c r="A1058" s="109">
        <v>-1</v>
      </c>
      <c r="B1058" s="109" t="s">
        <v>114</v>
      </c>
      <c r="C1058" s="109" t="s">
        <v>73</v>
      </c>
      <c r="D1058" s="109" t="s">
        <v>69</v>
      </c>
      <c r="E1058" s="109">
        <v>38.839300000000001</v>
      </c>
      <c r="F1058" s="109">
        <v>1.343</v>
      </c>
      <c r="G1058" s="109">
        <v>8.0500000000000002E-2</v>
      </c>
      <c r="H1058" s="109">
        <v>1.9E-3</v>
      </c>
      <c r="I1058" s="109">
        <v>0.14899999999999999</v>
      </c>
      <c r="J1058" s="109">
        <v>1.8008</v>
      </c>
      <c r="K1058" s="1">
        <f t="shared" si="17"/>
        <v>1056</v>
      </c>
    </row>
    <row r="1059" spans="1:11" x14ac:dyDescent="0.25">
      <c r="A1059" s="109">
        <v>-1</v>
      </c>
      <c r="B1059" s="109" t="s">
        <v>114</v>
      </c>
      <c r="C1059" s="109" t="s">
        <v>73</v>
      </c>
      <c r="D1059" s="109" t="s">
        <v>70</v>
      </c>
      <c r="E1059" s="109">
        <v>38.839300000000001</v>
      </c>
      <c r="F1059" s="109">
        <v>1.343</v>
      </c>
      <c r="G1059" s="109">
        <v>8.0500000000000002E-2</v>
      </c>
      <c r="H1059" s="109">
        <v>1.9E-3</v>
      </c>
      <c r="I1059" s="109">
        <v>5.3699999999999998E-2</v>
      </c>
      <c r="J1059" s="109">
        <v>1.6881999999999999</v>
      </c>
      <c r="K1059" s="1">
        <f t="shared" si="17"/>
        <v>1057</v>
      </c>
    </row>
    <row r="1060" spans="1:11" hidden="1" x14ac:dyDescent="0.25">
      <c r="A1060" s="109">
        <v>-1</v>
      </c>
      <c r="B1060" s="109" t="s">
        <v>114</v>
      </c>
      <c r="C1060" s="109" t="s">
        <v>74</v>
      </c>
      <c r="D1060" s="109" t="s">
        <v>69</v>
      </c>
      <c r="E1060" s="109">
        <v>-126.7681</v>
      </c>
      <c r="F1060" s="109">
        <v>-5.0914999999999999</v>
      </c>
      <c r="G1060" s="109">
        <v>-3.9199999999999999E-2</v>
      </c>
      <c r="H1060" s="109">
        <v>1.6999999999999999E-3</v>
      </c>
      <c r="I1060" s="109">
        <v>9.1200000000000003E-2</v>
      </c>
      <c r="J1060" s="109">
        <v>6.7121000000000004</v>
      </c>
      <c r="K1060" s="1">
        <f t="shared" si="17"/>
        <v>1058</v>
      </c>
    </row>
    <row r="1061" spans="1:11" hidden="1" x14ac:dyDescent="0.25">
      <c r="A1061" s="109">
        <v>-1</v>
      </c>
      <c r="B1061" s="109" t="s">
        <v>114</v>
      </c>
      <c r="C1061" s="109" t="s">
        <v>74</v>
      </c>
      <c r="D1061" s="109" t="s">
        <v>70</v>
      </c>
      <c r="E1061" s="109">
        <v>-128.0806</v>
      </c>
      <c r="F1061" s="109">
        <v>-5.0914999999999999</v>
      </c>
      <c r="G1061" s="109">
        <v>-3.9199999999999999E-2</v>
      </c>
      <c r="H1061" s="109">
        <v>1.6999999999999999E-3</v>
      </c>
      <c r="I1061" s="109">
        <v>-6.7999999999999996E-3</v>
      </c>
      <c r="J1061" s="109">
        <v>-6.0166000000000004</v>
      </c>
      <c r="K1061" s="1">
        <f t="shared" si="17"/>
        <v>1059</v>
      </c>
    </row>
    <row r="1062" spans="1:11" hidden="1" x14ac:dyDescent="0.25">
      <c r="A1062" s="109">
        <v>-1</v>
      </c>
      <c r="B1062" s="109" t="s">
        <v>114</v>
      </c>
      <c r="C1062" s="109" t="s">
        <v>75</v>
      </c>
      <c r="D1062" s="109" t="s">
        <v>69</v>
      </c>
      <c r="E1062" s="109">
        <v>-141.76769999999999</v>
      </c>
      <c r="F1062" s="109">
        <v>-4.3856000000000002</v>
      </c>
      <c r="G1062" s="109">
        <v>-4.58E-2</v>
      </c>
      <c r="H1062" s="109">
        <v>6.7000000000000002E-3</v>
      </c>
      <c r="I1062" s="109">
        <v>0.1051</v>
      </c>
      <c r="J1062" s="109">
        <v>5.7813999999999997</v>
      </c>
      <c r="K1062" s="1">
        <f t="shared" si="17"/>
        <v>1060</v>
      </c>
    </row>
    <row r="1063" spans="1:11" hidden="1" x14ac:dyDescent="0.25">
      <c r="A1063" s="109">
        <v>-1</v>
      </c>
      <c r="B1063" s="109" t="s">
        <v>114</v>
      </c>
      <c r="C1063" s="109" t="s">
        <v>75</v>
      </c>
      <c r="D1063" s="109" t="s">
        <v>70</v>
      </c>
      <c r="E1063" s="109">
        <v>-143.6052</v>
      </c>
      <c r="F1063" s="109">
        <v>-4.3856000000000002</v>
      </c>
      <c r="G1063" s="109">
        <v>-4.58E-2</v>
      </c>
      <c r="H1063" s="109">
        <v>6.7000000000000002E-3</v>
      </c>
      <c r="I1063" s="109">
        <v>-9.4999999999999998E-3</v>
      </c>
      <c r="J1063" s="109">
        <v>-5.1826999999999996</v>
      </c>
      <c r="K1063" s="1">
        <f t="shared" si="17"/>
        <v>1061</v>
      </c>
    </row>
    <row r="1064" spans="1:11" hidden="1" x14ac:dyDescent="0.25">
      <c r="A1064" s="109">
        <v>-1</v>
      </c>
      <c r="B1064" s="109" t="s">
        <v>114</v>
      </c>
      <c r="C1064" s="109" t="s">
        <v>76</v>
      </c>
      <c r="D1064" s="109" t="s">
        <v>69</v>
      </c>
      <c r="E1064" s="109">
        <v>-162.32380000000001</v>
      </c>
      <c r="F1064" s="109">
        <v>-6.8933</v>
      </c>
      <c r="G1064" s="109">
        <v>-4.9599999999999998E-2</v>
      </c>
      <c r="H1064" s="109">
        <v>8.0000000000000004E-4</v>
      </c>
      <c r="I1064" s="109">
        <v>0.11600000000000001</v>
      </c>
      <c r="J1064" s="109">
        <v>9.0876000000000001</v>
      </c>
      <c r="K1064" s="1">
        <f t="shared" si="17"/>
        <v>1062</v>
      </c>
    </row>
    <row r="1065" spans="1:11" hidden="1" x14ac:dyDescent="0.25">
      <c r="A1065" s="109">
        <v>-1</v>
      </c>
      <c r="B1065" s="109" t="s">
        <v>114</v>
      </c>
      <c r="C1065" s="109" t="s">
        <v>76</v>
      </c>
      <c r="D1065" s="109" t="s">
        <v>70</v>
      </c>
      <c r="E1065" s="109">
        <v>-163.89879999999999</v>
      </c>
      <c r="F1065" s="109">
        <v>-6.8933</v>
      </c>
      <c r="G1065" s="109">
        <v>-4.9599999999999998E-2</v>
      </c>
      <c r="H1065" s="109">
        <v>8.0000000000000004E-4</v>
      </c>
      <c r="I1065" s="109">
        <v>-8.2000000000000007E-3</v>
      </c>
      <c r="J1065" s="109">
        <v>-8.1457999999999995</v>
      </c>
      <c r="K1065" s="1">
        <f t="shared" si="17"/>
        <v>1063</v>
      </c>
    </row>
    <row r="1066" spans="1:11" hidden="1" x14ac:dyDescent="0.25">
      <c r="A1066" s="109">
        <v>-1</v>
      </c>
      <c r="B1066" s="109" t="s">
        <v>114</v>
      </c>
      <c r="C1066" s="109" t="s">
        <v>77</v>
      </c>
      <c r="D1066" s="109" t="s">
        <v>69</v>
      </c>
      <c r="E1066" s="109">
        <v>52.064100000000003</v>
      </c>
      <c r="F1066" s="109">
        <v>-0.30909999999999999</v>
      </c>
      <c r="G1066" s="109">
        <v>0.17280000000000001</v>
      </c>
      <c r="H1066" s="109">
        <v>1.6E-2</v>
      </c>
      <c r="I1066" s="109">
        <v>0.57240000000000002</v>
      </c>
      <c r="J1066" s="109">
        <v>7.0152000000000001</v>
      </c>
      <c r="K1066" s="1">
        <f t="shared" si="17"/>
        <v>1064</v>
      </c>
    </row>
    <row r="1067" spans="1:11" hidden="1" x14ac:dyDescent="0.25">
      <c r="A1067" s="109">
        <v>-1</v>
      </c>
      <c r="B1067" s="109" t="s">
        <v>114</v>
      </c>
      <c r="C1067" s="109" t="s">
        <v>77</v>
      </c>
      <c r="D1067" s="109" t="s">
        <v>70</v>
      </c>
      <c r="E1067" s="109">
        <v>50.882800000000003</v>
      </c>
      <c r="F1067" s="109">
        <v>-0.30909999999999999</v>
      </c>
      <c r="G1067" s="109">
        <v>0.17280000000000001</v>
      </c>
      <c r="H1067" s="109">
        <v>1.6E-2</v>
      </c>
      <c r="I1067" s="109">
        <v>8.14E-2</v>
      </c>
      <c r="J1067" s="109">
        <v>-0.35139999999999999</v>
      </c>
      <c r="K1067" s="1">
        <f t="shared" si="17"/>
        <v>1065</v>
      </c>
    </row>
    <row r="1068" spans="1:11" hidden="1" x14ac:dyDescent="0.25">
      <c r="A1068" s="109">
        <v>-1</v>
      </c>
      <c r="B1068" s="109" t="s">
        <v>114</v>
      </c>
      <c r="C1068" s="109" t="s">
        <v>78</v>
      </c>
      <c r="D1068" s="109" t="s">
        <v>69</v>
      </c>
      <c r="E1068" s="109">
        <v>-234.33690000000001</v>
      </c>
      <c r="F1068" s="109">
        <v>-5.3295000000000003</v>
      </c>
      <c r="G1068" s="109">
        <v>-0.23180000000000001</v>
      </c>
      <c r="H1068" s="109">
        <v>-7.3000000000000001E-3</v>
      </c>
      <c r="I1068" s="109">
        <v>-0.43730000000000002</v>
      </c>
      <c r="J1068" s="109">
        <v>0.41799999999999998</v>
      </c>
      <c r="K1068" s="1">
        <f t="shared" si="17"/>
        <v>1066</v>
      </c>
    </row>
    <row r="1069" spans="1:11" hidden="1" x14ac:dyDescent="0.25">
      <c r="A1069" s="109">
        <v>-1</v>
      </c>
      <c r="B1069" s="109" t="s">
        <v>114</v>
      </c>
      <c r="C1069" s="109" t="s">
        <v>78</v>
      </c>
      <c r="D1069" s="109" t="s">
        <v>70</v>
      </c>
      <c r="E1069" s="109">
        <v>-235.5181</v>
      </c>
      <c r="F1069" s="109">
        <v>-5.3295000000000003</v>
      </c>
      <c r="G1069" s="109">
        <v>-0.23180000000000001</v>
      </c>
      <c r="H1069" s="109">
        <v>-7.3000000000000001E-3</v>
      </c>
      <c r="I1069" s="109">
        <v>-9.3600000000000003E-2</v>
      </c>
      <c r="J1069" s="109">
        <v>-6.3121</v>
      </c>
      <c r="K1069" s="1">
        <f t="shared" si="17"/>
        <v>1067</v>
      </c>
    </row>
    <row r="1070" spans="1:11" hidden="1" x14ac:dyDescent="0.25">
      <c r="A1070" s="109">
        <v>-1</v>
      </c>
      <c r="B1070" s="109" t="s">
        <v>114</v>
      </c>
      <c r="C1070" s="109" t="s">
        <v>79</v>
      </c>
      <c r="D1070" s="109" t="s">
        <v>69</v>
      </c>
      <c r="E1070" s="109">
        <v>52.064100000000003</v>
      </c>
      <c r="F1070" s="109">
        <v>-0.30909999999999999</v>
      </c>
      <c r="G1070" s="109">
        <v>0.17280000000000001</v>
      </c>
      <c r="H1070" s="109">
        <v>1.6E-2</v>
      </c>
      <c r="I1070" s="109">
        <v>0.57240000000000002</v>
      </c>
      <c r="J1070" s="109">
        <v>7.0152000000000001</v>
      </c>
      <c r="K1070" s="1">
        <f t="shared" si="17"/>
        <v>1068</v>
      </c>
    </row>
    <row r="1071" spans="1:11" hidden="1" x14ac:dyDescent="0.25">
      <c r="A1071" s="109">
        <v>-1</v>
      </c>
      <c r="B1071" s="109" t="s">
        <v>114</v>
      </c>
      <c r="C1071" s="109" t="s">
        <v>79</v>
      </c>
      <c r="D1071" s="109" t="s">
        <v>70</v>
      </c>
      <c r="E1071" s="109">
        <v>50.882800000000003</v>
      </c>
      <c r="F1071" s="109">
        <v>-0.30909999999999999</v>
      </c>
      <c r="G1071" s="109">
        <v>0.17280000000000001</v>
      </c>
      <c r="H1071" s="109">
        <v>1.6E-2</v>
      </c>
      <c r="I1071" s="109">
        <v>8.14E-2</v>
      </c>
      <c r="J1071" s="109">
        <v>-0.35139999999999999</v>
      </c>
      <c r="K1071" s="1">
        <f t="shared" si="17"/>
        <v>1069</v>
      </c>
    </row>
    <row r="1072" spans="1:11" hidden="1" x14ac:dyDescent="0.25">
      <c r="A1072" s="109">
        <v>-1</v>
      </c>
      <c r="B1072" s="109" t="s">
        <v>114</v>
      </c>
      <c r="C1072" s="109" t="s">
        <v>80</v>
      </c>
      <c r="D1072" s="109" t="s">
        <v>69</v>
      </c>
      <c r="E1072" s="109">
        <v>-234.33690000000001</v>
      </c>
      <c r="F1072" s="109">
        <v>-5.3295000000000003</v>
      </c>
      <c r="G1072" s="109">
        <v>-0.23180000000000001</v>
      </c>
      <c r="H1072" s="109">
        <v>-7.3000000000000001E-3</v>
      </c>
      <c r="I1072" s="109">
        <v>-0.43730000000000002</v>
      </c>
      <c r="J1072" s="109">
        <v>0.41799999999999998</v>
      </c>
      <c r="K1072" s="1">
        <f t="shared" si="17"/>
        <v>1070</v>
      </c>
    </row>
    <row r="1073" spans="1:11" hidden="1" x14ac:dyDescent="0.25">
      <c r="A1073" s="109">
        <v>-1</v>
      </c>
      <c r="B1073" s="109" t="s">
        <v>114</v>
      </c>
      <c r="C1073" s="109" t="s">
        <v>80</v>
      </c>
      <c r="D1073" s="109" t="s">
        <v>70</v>
      </c>
      <c r="E1073" s="109">
        <v>-235.5181</v>
      </c>
      <c r="F1073" s="109">
        <v>-5.3295000000000003</v>
      </c>
      <c r="G1073" s="109">
        <v>-0.23180000000000001</v>
      </c>
      <c r="H1073" s="109">
        <v>-7.3000000000000001E-3</v>
      </c>
      <c r="I1073" s="109">
        <v>-9.3600000000000003E-2</v>
      </c>
      <c r="J1073" s="109">
        <v>-6.3121</v>
      </c>
      <c r="K1073" s="1">
        <f t="shared" si="17"/>
        <v>1071</v>
      </c>
    </row>
    <row r="1074" spans="1:11" hidden="1" x14ac:dyDescent="0.25">
      <c r="A1074" s="109">
        <v>-1</v>
      </c>
      <c r="B1074" s="109" t="s">
        <v>114</v>
      </c>
      <c r="C1074" s="109" t="s">
        <v>81</v>
      </c>
      <c r="D1074" s="109" t="s">
        <v>69</v>
      </c>
      <c r="E1074" s="109">
        <v>-36.761400000000002</v>
      </c>
      <c r="F1074" s="109">
        <v>-0.93910000000000005</v>
      </c>
      <c r="G1074" s="109">
        <v>8.3299999999999999E-2</v>
      </c>
      <c r="H1074" s="109">
        <v>7.0000000000000001E-3</v>
      </c>
      <c r="I1074" s="109">
        <v>0.2762</v>
      </c>
      <c r="J1074" s="109">
        <v>6.2378</v>
      </c>
      <c r="K1074" s="1">
        <f t="shared" si="17"/>
        <v>1072</v>
      </c>
    </row>
    <row r="1075" spans="1:11" hidden="1" x14ac:dyDescent="0.25">
      <c r="A1075" s="109">
        <v>-1</v>
      </c>
      <c r="B1075" s="109" t="s">
        <v>114</v>
      </c>
      <c r="C1075" s="109" t="s">
        <v>81</v>
      </c>
      <c r="D1075" s="109" t="s">
        <v>70</v>
      </c>
      <c r="E1075" s="109">
        <v>-37.942599999999999</v>
      </c>
      <c r="F1075" s="109">
        <v>-0.93910000000000005</v>
      </c>
      <c r="G1075" s="109">
        <v>8.3299999999999999E-2</v>
      </c>
      <c r="H1075" s="109">
        <v>7.0000000000000001E-3</v>
      </c>
      <c r="I1075" s="109">
        <v>6.9099999999999995E-2</v>
      </c>
      <c r="J1075" s="109">
        <v>-0.96830000000000005</v>
      </c>
      <c r="K1075" s="1">
        <f t="shared" si="17"/>
        <v>1073</v>
      </c>
    </row>
    <row r="1076" spans="1:11" hidden="1" x14ac:dyDescent="0.25">
      <c r="A1076" s="109">
        <v>-1</v>
      </c>
      <c r="B1076" s="109" t="s">
        <v>114</v>
      </c>
      <c r="C1076" s="109" t="s">
        <v>82</v>
      </c>
      <c r="D1076" s="109" t="s">
        <v>69</v>
      </c>
      <c r="E1076" s="109">
        <v>-145.51140000000001</v>
      </c>
      <c r="F1076" s="109">
        <v>-4.6994999999999996</v>
      </c>
      <c r="G1076" s="109">
        <v>-0.14219999999999999</v>
      </c>
      <c r="H1076" s="109">
        <v>1.6000000000000001E-3</v>
      </c>
      <c r="I1076" s="109">
        <v>-0.14099999999999999</v>
      </c>
      <c r="J1076" s="109">
        <v>1.1955</v>
      </c>
      <c r="K1076" s="1">
        <f t="shared" si="17"/>
        <v>1074</v>
      </c>
    </row>
    <row r="1077" spans="1:11" hidden="1" x14ac:dyDescent="0.25">
      <c r="A1077" s="109">
        <v>-1</v>
      </c>
      <c r="B1077" s="109" t="s">
        <v>114</v>
      </c>
      <c r="C1077" s="109" t="s">
        <v>82</v>
      </c>
      <c r="D1077" s="109" t="s">
        <v>70</v>
      </c>
      <c r="E1077" s="109">
        <v>-146.6927</v>
      </c>
      <c r="F1077" s="109">
        <v>-4.6994999999999996</v>
      </c>
      <c r="G1077" s="109">
        <v>-0.14219999999999999</v>
      </c>
      <c r="H1077" s="109">
        <v>1.6000000000000001E-3</v>
      </c>
      <c r="I1077" s="109">
        <v>-8.14E-2</v>
      </c>
      <c r="J1077" s="109">
        <v>-5.6951999999999998</v>
      </c>
      <c r="K1077" s="1">
        <f t="shared" si="17"/>
        <v>1075</v>
      </c>
    </row>
    <row r="1078" spans="1:11" hidden="1" x14ac:dyDescent="0.25">
      <c r="A1078" s="109">
        <v>-1</v>
      </c>
      <c r="B1078" s="109" t="s">
        <v>114</v>
      </c>
      <c r="C1078" s="109" t="s">
        <v>83</v>
      </c>
      <c r="D1078" s="109" t="s">
        <v>69</v>
      </c>
      <c r="E1078" s="109">
        <v>-36.761400000000002</v>
      </c>
      <c r="F1078" s="109">
        <v>-0.93910000000000005</v>
      </c>
      <c r="G1078" s="109">
        <v>8.3299999999999999E-2</v>
      </c>
      <c r="H1078" s="109">
        <v>7.0000000000000001E-3</v>
      </c>
      <c r="I1078" s="109">
        <v>0.2762</v>
      </c>
      <c r="J1078" s="109">
        <v>6.2378</v>
      </c>
      <c r="K1078" s="1">
        <f t="shared" si="17"/>
        <v>1076</v>
      </c>
    </row>
    <row r="1079" spans="1:11" hidden="1" x14ac:dyDescent="0.25">
      <c r="A1079" s="109">
        <v>-1</v>
      </c>
      <c r="B1079" s="109" t="s">
        <v>114</v>
      </c>
      <c r="C1079" s="109" t="s">
        <v>83</v>
      </c>
      <c r="D1079" s="109" t="s">
        <v>70</v>
      </c>
      <c r="E1079" s="109">
        <v>-37.942599999999999</v>
      </c>
      <c r="F1079" s="109">
        <v>-0.93910000000000005</v>
      </c>
      <c r="G1079" s="109">
        <v>8.3299999999999999E-2</v>
      </c>
      <c r="H1079" s="109">
        <v>7.0000000000000001E-3</v>
      </c>
      <c r="I1079" s="109">
        <v>6.9099999999999995E-2</v>
      </c>
      <c r="J1079" s="109">
        <v>-0.96830000000000005</v>
      </c>
      <c r="K1079" s="1">
        <f t="shared" si="17"/>
        <v>1077</v>
      </c>
    </row>
    <row r="1080" spans="1:11" hidden="1" x14ac:dyDescent="0.25">
      <c r="A1080" s="109">
        <v>-1</v>
      </c>
      <c r="B1080" s="109" t="s">
        <v>114</v>
      </c>
      <c r="C1080" s="109" t="s">
        <v>84</v>
      </c>
      <c r="D1080" s="109" t="s">
        <v>69</v>
      </c>
      <c r="E1080" s="109">
        <v>-145.51140000000001</v>
      </c>
      <c r="F1080" s="109">
        <v>-4.6994999999999996</v>
      </c>
      <c r="G1080" s="109">
        <v>-0.14219999999999999</v>
      </c>
      <c r="H1080" s="109">
        <v>1.6000000000000001E-3</v>
      </c>
      <c r="I1080" s="109">
        <v>-0.14099999999999999</v>
      </c>
      <c r="J1080" s="109">
        <v>1.1955</v>
      </c>
      <c r="K1080" s="1">
        <f t="shared" si="17"/>
        <v>1078</v>
      </c>
    </row>
    <row r="1081" spans="1:11" hidden="1" x14ac:dyDescent="0.25">
      <c r="A1081" s="109">
        <v>-1</v>
      </c>
      <c r="B1081" s="109" t="s">
        <v>114</v>
      </c>
      <c r="C1081" s="109" t="s">
        <v>84</v>
      </c>
      <c r="D1081" s="109" t="s">
        <v>70</v>
      </c>
      <c r="E1081" s="109">
        <v>-146.6927</v>
      </c>
      <c r="F1081" s="109">
        <v>-4.6994999999999996</v>
      </c>
      <c r="G1081" s="109">
        <v>-0.14219999999999999</v>
      </c>
      <c r="H1081" s="109">
        <v>1.6000000000000001E-3</v>
      </c>
      <c r="I1081" s="109">
        <v>-8.14E-2</v>
      </c>
      <c r="J1081" s="109">
        <v>-5.6951999999999998</v>
      </c>
      <c r="K1081" s="1">
        <f t="shared" si="17"/>
        <v>1079</v>
      </c>
    </row>
    <row r="1082" spans="1:11" hidden="1" x14ac:dyDescent="0.25">
      <c r="A1082" s="109">
        <v>-1</v>
      </c>
      <c r="B1082" s="109" t="s">
        <v>114</v>
      </c>
      <c r="C1082" s="109" t="s">
        <v>85</v>
      </c>
      <c r="D1082" s="109" t="s">
        <v>69</v>
      </c>
      <c r="E1082" s="109">
        <v>-3.8201000000000001</v>
      </c>
      <c r="F1082" s="109">
        <v>-3.2078000000000002</v>
      </c>
      <c r="G1082" s="109">
        <v>0.1565</v>
      </c>
      <c r="H1082" s="109">
        <v>1.43E-2</v>
      </c>
      <c r="I1082" s="109">
        <v>0.61109999999999998</v>
      </c>
      <c r="J1082" s="109">
        <v>10.836600000000001</v>
      </c>
      <c r="K1082" s="1">
        <f t="shared" si="17"/>
        <v>1080</v>
      </c>
    </row>
    <row r="1083" spans="1:11" hidden="1" x14ac:dyDescent="0.25">
      <c r="A1083" s="109">
        <v>-1</v>
      </c>
      <c r="B1083" s="109" t="s">
        <v>114</v>
      </c>
      <c r="C1083" s="109" t="s">
        <v>85</v>
      </c>
      <c r="D1083" s="109" t="s">
        <v>70</v>
      </c>
      <c r="E1083" s="109">
        <v>-5.3951000000000002</v>
      </c>
      <c r="F1083" s="109">
        <v>-3.2078000000000002</v>
      </c>
      <c r="G1083" s="109">
        <v>0.1565</v>
      </c>
      <c r="H1083" s="109">
        <v>1.43E-2</v>
      </c>
      <c r="I1083" s="109">
        <v>7.9299999999999995E-2</v>
      </c>
      <c r="J1083" s="109">
        <v>-3.7766999999999999</v>
      </c>
      <c r="K1083" s="1">
        <f t="shared" si="17"/>
        <v>1081</v>
      </c>
    </row>
    <row r="1084" spans="1:11" hidden="1" x14ac:dyDescent="0.25">
      <c r="A1084" s="109">
        <v>-1</v>
      </c>
      <c r="B1084" s="109" t="s">
        <v>114</v>
      </c>
      <c r="C1084" s="109" t="s">
        <v>86</v>
      </c>
      <c r="D1084" s="109" t="s">
        <v>69</v>
      </c>
      <c r="E1084" s="109">
        <v>-290.22109999999998</v>
      </c>
      <c r="F1084" s="109">
        <v>-8.2281999999999993</v>
      </c>
      <c r="G1084" s="109">
        <v>-0.24809999999999999</v>
      </c>
      <c r="H1084" s="109">
        <v>-8.9999999999999993E-3</v>
      </c>
      <c r="I1084" s="109">
        <v>-0.39860000000000001</v>
      </c>
      <c r="J1084" s="109">
        <v>4.2393999999999998</v>
      </c>
      <c r="K1084" s="1">
        <f t="shared" si="17"/>
        <v>1082</v>
      </c>
    </row>
    <row r="1085" spans="1:11" hidden="1" x14ac:dyDescent="0.25">
      <c r="A1085" s="109">
        <v>-1</v>
      </c>
      <c r="B1085" s="109" t="s">
        <v>114</v>
      </c>
      <c r="C1085" s="109" t="s">
        <v>86</v>
      </c>
      <c r="D1085" s="109" t="s">
        <v>70</v>
      </c>
      <c r="E1085" s="109">
        <v>-291.79610000000002</v>
      </c>
      <c r="F1085" s="109">
        <v>-8.2281999999999993</v>
      </c>
      <c r="G1085" s="109">
        <v>-0.24809999999999999</v>
      </c>
      <c r="H1085" s="109">
        <v>-8.9999999999999993E-3</v>
      </c>
      <c r="I1085" s="109">
        <v>-9.5600000000000004E-2</v>
      </c>
      <c r="J1085" s="109">
        <v>-9.7372999999999994</v>
      </c>
      <c r="K1085" s="1">
        <f t="shared" si="17"/>
        <v>1083</v>
      </c>
    </row>
    <row r="1086" spans="1:11" hidden="1" x14ac:dyDescent="0.25">
      <c r="A1086" s="109">
        <v>-1</v>
      </c>
      <c r="B1086" s="109" t="s">
        <v>114</v>
      </c>
      <c r="C1086" s="109" t="s">
        <v>87</v>
      </c>
      <c r="D1086" s="109" t="s">
        <v>69</v>
      </c>
      <c r="E1086" s="109">
        <v>-3.8201000000000001</v>
      </c>
      <c r="F1086" s="109">
        <v>-3.2078000000000002</v>
      </c>
      <c r="G1086" s="109">
        <v>0.1565</v>
      </c>
      <c r="H1086" s="109">
        <v>1.43E-2</v>
      </c>
      <c r="I1086" s="109">
        <v>0.61109999999999998</v>
      </c>
      <c r="J1086" s="109">
        <v>10.836600000000001</v>
      </c>
      <c r="K1086" s="1">
        <f t="shared" si="17"/>
        <v>1084</v>
      </c>
    </row>
    <row r="1087" spans="1:11" hidden="1" x14ac:dyDescent="0.25">
      <c r="A1087" s="109">
        <v>-1</v>
      </c>
      <c r="B1087" s="109" t="s">
        <v>114</v>
      </c>
      <c r="C1087" s="109" t="s">
        <v>87</v>
      </c>
      <c r="D1087" s="109" t="s">
        <v>70</v>
      </c>
      <c r="E1087" s="109">
        <v>-5.3951000000000002</v>
      </c>
      <c r="F1087" s="109">
        <v>-3.2078000000000002</v>
      </c>
      <c r="G1087" s="109">
        <v>0.1565</v>
      </c>
      <c r="H1087" s="109">
        <v>1.43E-2</v>
      </c>
      <c r="I1087" s="109">
        <v>7.9299999999999995E-2</v>
      </c>
      <c r="J1087" s="109">
        <v>-3.7766999999999999</v>
      </c>
      <c r="K1087" s="1">
        <f t="shared" si="17"/>
        <v>1085</v>
      </c>
    </row>
    <row r="1088" spans="1:11" hidden="1" x14ac:dyDescent="0.25">
      <c r="A1088" s="109">
        <v>-1</v>
      </c>
      <c r="B1088" s="109" t="s">
        <v>114</v>
      </c>
      <c r="C1088" s="109" t="s">
        <v>88</v>
      </c>
      <c r="D1088" s="109" t="s">
        <v>69</v>
      </c>
      <c r="E1088" s="109">
        <v>-290.22109999999998</v>
      </c>
      <c r="F1088" s="109">
        <v>-8.2281999999999993</v>
      </c>
      <c r="G1088" s="109">
        <v>-0.24809999999999999</v>
      </c>
      <c r="H1088" s="109">
        <v>-8.9999999999999993E-3</v>
      </c>
      <c r="I1088" s="109">
        <v>-0.39860000000000001</v>
      </c>
      <c r="J1088" s="109">
        <v>4.2393999999999998</v>
      </c>
      <c r="K1088" s="1">
        <f t="shared" si="17"/>
        <v>1086</v>
      </c>
    </row>
    <row r="1089" spans="1:11" hidden="1" x14ac:dyDescent="0.25">
      <c r="A1089" s="109">
        <v>-1</v>
      </c>
      <c r="B1089" s="109" t="s">
        <v>114</v>
      </c>
      <c r="C1089" s="109" t="s">
        <v>88</v>
      </c>
      <c r="D1089" s="109" t="s">
        <v>70</v>
      </c>
      <c r="E1089" s="109">
        <v>-291.79610000000002</v>
      </c>
      <c r="F1089" s="109">
        <v>-8.2281999999999993</v>
      </c>
      <c r="G1089" s="109">
        <v>-0.24809999999999999</v>
      </c>
      <c r="H1089" s="109">
        <v>-8.9999999999999993E-3</v>
      </c>
      <c r="I1089" s="109">
        <v>-9.5600000000000004E-2</v>
      </c>
      <c r="J1089" s="109">
        <v>-9.7372999999999994</v>
      </c>
      <c r="K1089" s="1">
        <f t="shared" si="17"/>
        <v>1087</v>
      </c>
    </row>
    <row r="1090" spans="1:11" hidden="1" x14ac:dyDescent="0.25">
      <c r="A1090" s="109">
        <v>-1</v>
      </c>
      <c r="B1090" s="109" t="s">
        <v>114</v>
      </c>
      <c r="C1090" s="109" t="s">
        <v>89</v>
      </c>
      <c r="D1090" s="109" t="s">
        <v>69</v>
      </c>
      <c r="E1090" s="109">
        <v>-92.645600000000002</v>
      </c>
      <c r="F1090" s="109">
        <v>-3.8378000000000001</v>
      </c>
      <c r="G1090" s="109">
        <v>6.7000000000000004E-2</v>
      </c>
      <c r="H1090" s="109">
        <v>5.4000000000000003E-3</v>
      </c>
      <c r="I1090" s="109">
        <v>0.31480000000000002</v>
      </c>
      <c r="J1090" s="109">
        <v>10.059200000000001</v>
      </c>
      <c r="K1090" s="1">
        <f t="shared" si="17"/>
        <v>1088</v>
      </c>
    </row>
    <row r="1091" spans="1:11" hidden="1" x14ac:dyDescent="0.25">
      <c r="A1091" s="109">
        <v>-1</v>
      </c>
      <c r="B1091" s="109" t="s">
        <v>114</v>
      </c>
      <c r="C1091" s="109" t="s">
        <v>89</v>
      </c>
      <c r="D1091" s="109" t="s">
        <v>70</v>
      </c>
      <c r="E1091" s="109">
        <v>-94.220600000000005</v>
      </c>
      <c r="F1091" s="109">
        <v>-3.8378000000000001</v>
      </c>
      <c r="G1091" s="109">
        <v>6.7000000000000004E-2</v>
      </c>
      <c r="H1091" s="109">
        <v>5.4000000000000003E-3</v>
      </c>
      <c r="I1091" s="109">
        <v>6.7100000000000007E-2</v>
      </c>
      <c r="J1091" s="109">
        <v>-4.3935000000000004</v>
      </c>
      <c r="K1091" s="1">
        <f t="shared" si="17"/>
        <v>1089</v>
      </c>
    </row>
    <row r="1092" spans="1:11" hidden="1" x14ac:dyDescent="0.25">
      <c r="A1092" s="109">
        <v>-1</v>
      </c>
      <c r="B1092" s="109" t="s">
        <v>114</v>
      </c>
      <c r="C1092" s="109" t="s">
        <v>90</v>
      </c>
      <c r="D1092" s="109" t="s">
        <v>69</v>
      </c>
      <c r="E1092" s="109">
        <v>-201.3956</v>
      </c>
      <c r="F1092" s="109">
        <v>-7.5982000000000003</v>
      </c>
      <c r="G1092" s="109">
        <v>-0.1585</v>
      </c>
      <c r="H1092" s="109">
        <v>-9.0650000000000002E-7</v>
      </c>
      <c r="I1092" s="109">
        <v>-0.1023</v>
      </c>
      <c r="J1092" s="109">
        <v>5.0168999999999997</v>
      </c>
      <c r="K1092" s="1">
        <f t="shared" si="17"/>
        <v>1090</v>
      </c>
    </row>
    <row r="1093" spans="1:11" hidden="1" x14ac:dyDescent="0.25">
      <c r="A1093" s="109">
        <v>-1</v>
      </c>
      <c r="B1093" s="109" t="s">
        <v>114</v>
      </c>
      <c r="C1093" s="109" t="s">
        <v>90</v>
      </c>
      <c r="D1093" s="109" t="s">
        <v>70</v>
      </c>
      <c r="E1093" s="109">
        <v>-202.97059999999999</v>
      </c>
      <c r="F1093" s="109">
        <v>-7.5982000000000003</v>
      </c>
      <c r="G1093" s="109">
        <v>-0.1585</v>
      </c>
      <c r="H1093" s="109">
        <v>-9.0650000000000002E-7</v>
      </c>
      <c r="I1093" s="109">
        <v>-8.3400000000000002E-2</v>
      </c>
      <c r="J1093" s="109">
        <v>-9.1204999999999998</v>
      </c>
      <c r="K1093" s="1">
        <f t="shared" si="17"/>
        <v>1091</v>
      </c>
    </row>
    <row r="1094" spans="1:11" hidden="1" x14ac:dyDescent="0.25">
      <c r="A1094" s="109">
        <v>-1</v>
      </c>
      <c r="B1094" s="109" t="s">
        <v>114</v>
      </c>
      <c r="C1094" s="109" t="s">
        <v>91</v>
      </c>
      <c r="D1094" s="109" t="s">
        <v>69</v>
      </c>
      <c r="E1094" s="109">
        <v>-92.645600000000002</v>
      </c>
      <c r="F1094" s="109">
        <v>-3.8378000000000001</v>
      </c>
      <c r="G1094" s="109">
        <v>6.7000000000000004E-2</v>
      </c>
      <c r="H1094" s="109">
        <v>5.4000000000000003E-3</v>
      </c>
      <c r="I1094" s="109">
        <v>0.31480000000000002</v>
      </c>
      <c r="J1094" s="109">
        <v>10.059200000000001</v>
      </c>
      <c r="K1094" s="1">
        <f t="shared" ref="K1094:K1157" si="18">K1093+1</f>
        <v>1092</v>
      </c>
    </row>
    <row r="1095" spans="1:11" hidden="1" x14ac:dyDescent="0.25">
      <c r="A1095" s="109">
        <v>-1</v>
      </c>
      <c r="B1095" s="109" t="s">
        <v>114</v>
      </c>
      <c r="C1095" s="109" t="s">
        <v>91</v>
      </c>
      <c r="D1095" s="109" t="s">
        <v>70</v>
      </c>
      <c r="E1095" s="109">
        <v>-94.220600000000005</v>
      </c>
      <c r="F1095" s="109">
        <v>-3.8378000000000001</v>
      </c>
      <c r="G1095" s="109">
        <v>6.7000000000000004E-2</v>
      </c>
      <c r="H1095" s="109">
        <v>5.4000000000000003E-3</v>
      </c>
      <c r="I1095" s="109">
        <v>6.7100000000000007E-2</v>
      </c>
      <c r="J1095" s="109">
        <v>-4.3935000000000004</v>
      </c>
      <c r="K1095" s="1">
        <f t="shared" si="18"/>
        <v>1093</v>
      </c>
    </row>
    <row r="1096" spans="1:11" hidden="1" x14ac:dyDescent="0.25">
      <c r="A1096" s="109">
        <v>-1</v>
      </c>
      <c r="B1096" s="109" t="s">
        <v>114</v>
      </c>
      <c r="C1096" s="109" t="s">
        <v>92</v>
      </c>
      <c r="D1096" s="109" t="s">
        <v>69</v>
      </c>
      <c r="E1096" s="109">
        <v>-201.3956</v>
      </c>
      <c r="F1096" s="109">
        <v>-7.5982000000000003</v>
      </c>
      <c r="G1096" s="109">
        <v>-0.1585</v>
      </c>
      <c r="H1096" s="109">
        <v>-9.0650000000000002E-7</v>
      </c>
      <c r="I1096" s="109">
        <v>-0.1023</v>
      </c>
      <c r="J1096" s="109">
        <v>5.0168999999999997</v>
      </c>
      <c r="K1096" s="1">
        <f t="shared" si="18"/>
        <v>1094</v>
      </c>
    </row>
    <row r="1097" spans="1:11" hidden="1" x14ac:dyDescent="0.25">
      <c r="A1097" s="109">
        <v>-1</v>
      </c>
      <c r="B1097" s="109" t="s">
        <v>114</v>
      </c>
      <c r="C1097" s="109" t="s">
        <v>92</v>
      </c>
      <c r="D1097" s="109" t="s">
        <v>70</v>
      </c>
      <c r="E1097" s="109">
        <v>-202.97059999999999</v>
      </c>
      <c r="F1097" s="109">
        <v>-7.5982000000000003</v>
      </c>
      <c r="G1097" s="109">
        <v>-0.1585</v>
      </c>
      <c r="H1097" s="109">
        <v>-9.0650000000000002E-7</v>
      </c>
      <c r="I1097" s="109">
        <v>-8.3400000000000002E-2</v>
      </c>
      <c r="J1097" s="109">
        <v>-9.1204999999999998</v>
      </c>
      <c r="K1097" s="1">
        <f t="shared" si="18"/>
        <v>1095</v>
      </c>
    </row>
    <row r="1098" spans="1:11" hidden="1" x14ac:dyDescent="0.25">
      <c r="A1098" s="109">
        <v>-1</v>
      </c>
      <c r="B1098" s="109" t="s">
        <v>114</v>
      </c>
      <c r="C1098" s="109" t="s">
        <v>93</v>
      </c>
      <c r="D1098" s="109" t="s">
        <v>69</v>
      </c>
      <c r="E1098" s="109">
        <v>52.064100000000003</v>
      </c>
      <c r="F1098" s="109">
        <v>-0.30909999999999999</v>
      </c>
      <c r="G1098" s="109">
        <v>0.17280000000000001</v>
      </c>
      <c r="H1098" s="109">
        <v>1.6E-2</v>
      </c>
      <c r="I1098" s="109">
        <v>0.61109999999999998</v>
      </c>
      <c r="J1098" s="109">
        <v>10.836600000000001</v>
      </c>
      <c r="K1098" s="1">
        <f t="shared" si="18"/>
        <v>1096</v>
      </c>
    </row>
    <row r="1099" spans="1:11" hidden="1" x14ac:dyDescent="0.25">
      <c r="A1099" s="109">
        <v>-1</v>
      </c>
      <c r="B1099" s="109" t="s">
        <v>114</v>
      </c>
      <c r="C1099" s="109" t="s">
        <v>93</v>
      </c>
      <c r="D1099" s="109" t="s">
        <v>70</v>
      </c>
      <c r="E1099" s="109">
        <v>50.882800000000003</v>
      </c>
      <c r="F1099" s="109">
        <v>-0.30909999999999999</v>
      </c>
      <c r="G1099" s="109">
        <v>0.17280000000000001</v>
      </c>
      <c r="H1099" s="109">
        <v>1.6E-2</v>
      </c>
      <c r="I1099" s="109">
        <v>8.14E-2</v>
      </c>
      <c r="J1099" s="109">
        <v>-0.35139999999999999</v>
      </c>
      <c r="K1099" s="1">
        <f t="shared" si="18"/>
        <v>1097</v>
      </c>
    </row>
    <row r="1100" spans="1:11" hidden="1" x14ac:dyDescent="0.25">
      <c r="A1100" s="109">
        <v>-1</v>
      </c>
      <c r="B1100" s="109" t="s">
        <v>114</v>
      </c>
      <c r="C1100" s="109" t="s">
        <v>94</v>
      </c>
      <c r="D1100" s="109" t="s">
        <v>69</v>
      </c>
      <c r="E1100" s="109">
        <v>-290.22109999999998</v>
      </c>
      <c r="F1100" s="109">
        <v>-8.2281999999999993</v>
      </c>
      <c r="G1100" s="109">
        <v>-0.24809999999999999</v>
      </c>
      <c r="H1100" s="109">
        <v>-8.9999999999999993E-3</v>
      </c>
      <c r="I1100" s="109">
        <v>-0.43730000000000002</v>
      </c>
      <c r="J1100" s="109">
        <v>0.41799999999999998</v>
      </c>
      <c r="K1100" s="1">
        <f t="shared" si="18"/>
        <v>1098</v>
      </c>
    </row>
    <row r="1101" spans="1:11" hidden="1" x14ac:dyDescent="0.25">
      <c r="A1101" s="109">
        <v>-1</v>
      </c>
      <c r="B1101" s="109" t="s">
        <v>114</v>
      </c>
      <c r="C1101" s="109" t="s">
        <v>94</v>
      </c>
      <c r="D1101" s="109" t="s">
        <v>70</v>
      </c>
      <c r="E1101" s="109">
        <v>-291.79610000000002</v>
      </c>
      <c r="F1101" s="109">
        <v>-8.2281999999999993</v>
      </c>
      <c r="G1101" s="109">
        <v>-0.24809999999999999</v>
      </c>
      <c r="H1101" s="109">
        <v>-8.9999999999999993E-3</v>
      </c>
      <c r="I1101" s="109">
        <v>-9.5600000000000004E-2</v>
      </c>
      <c r="J1101" s="109">
        <v>-9.7372999999999994</v>
      </c>
      <c r="K1101" s="1">
        <f t="shared" si="18"/>
        <v>1099</v>
      </c>
    </row>
    <row r="1102" spans="1:11" hidden="1" x14ac:dyDescent="0.25">
      <c r="A1102" s="109">
        <v>-1</v>
      </c>
      <c r="B1102" s="109" t="s">
        <v>115</v>
      </c>
      <c r="C1102" s="109" t="s">
        <v>68</v>
      </c>
      <c r="D1102" s="109" t="s">
        <v>69</v>
      </c>
      <c r="E1102" s="109">
        <v>-99.110900000000001</v>
      </c>
      <c r="F1102" s="109">
        <v>1.7515000000000001</v>
      </c>
      <c r="G1102" s="109">
        <v>-5.2200000000000003E-2</v>
      </c>
      <c r="H1102" s="109">
        <v>2.8E-3</v>
      </c>
      <c r="I1102" s="109">
        <v>0.1105</v>
      </c>
      <c r="J1102" s="109">
        <v>-2.3209</v>
      </c>
      <c r="K1102" s="1">
        <f t="shared" si="18"/>
        <v>1100</v>
      </c>
    </row>
    <row r="1103" spans="1:11" x14ac:dyDescent="0.25">
      <c r="A1103" s="109">
        <v>-1</v>
      </c>
      <c r="B1103" s="109" t="s">
        <v>115</v>
      </c>
      <c r="C1103" s="109" t="s">
        <v>68</v>
      </c>
      <c r="D1103" s="109" t="s">
        <v>70</v>
      </c>
      <c r="E1103" s="109">
        <v>-100.4234</v>
      </c>
      <c r="F1103" s="109">
        <v>1.7515000000000001</v>
      </c>
      <c r="G1103" s="109">
        <v>-5.2200000000000003E-2</v>
      </c>
      <c r="H1103" s="109">
        <v>2.8E-3</v>
      </c>
      <c r="I1103" s="109">
        <v>-2.01E-2</v>
      </c>
      <c r="J1103" s="109">
        <v>2.0579999999999998</v>
      </c>
      <c r="K1103" s="1">
        <f t="shared" si="18"/>
        <v>1101</v>
      </c>
    </row>
    <row r="1104" spans="1:11" hidden="1" x14ac:dyDescent="0.25">
      <c r="A1104" s="109">
        <v>-1</v>
      </c>
      <c r="B1104" s="109" t="s">
        <v>115</v>
      </c>
      <c r="C1104" s="109" t="s">
        <v>71</v>
      </c>
      <c r="D1104" s="109" t="s">
        <v>69</v>
      </c>
      <c r="E1104" s="109">
        <v>-24.314</v>
      </c>
      <c r="F1104" s="109">
        <v>1.3048999999999999</v>
      </c>
      <c r="G1104" s="109">
        <v>1.8E-3</v>
      </c>
      <c r="H1104" s="109">
        <v>3.0999999999999999E-3</v>
      </c>
      <c r="I1104" s="109">
        <v>2.7000000000000001E-3</v>
      </c>
      <c r="J1104" s="109">
        <v>-1.7270000000000001</v>
      </c>
      <c r="K1104" s="1">
        <f t="shared" si="18"/>
        <v>1102</v>
      </c>
    </row>
    <row r="1105" spans="1:11" x14ac:dyDescent="0.25">
      <c r="A1105" s="109">
        <v>-1</v>
      </c>
      <c r="B1105" s="109" t="s">
        <v>115</v>
      </c>
      <c r="C1105" s="109" t="s">
        <v>71</v>
      </c>
      <c r="D1105" s="109" t="s">
        <v>70</v>
      </c>
      <c r="E1105" s="109">
        <v>-24.314</v>
      </c>
      <c r="F1105" s="109">
        <v>1.3048999999999999</v>
      </c>
      <c r="G1105" s="109">
        <v>1.8E-3</v>
      </c>
      <c r="H1105" s="109">
        <v>3.0999999999999999E-3</v>
      </c>
      <c r="I1105" s="109">
        <v>7.1000000000000004E-3</v>
      </c>
      <c r="J1105" s="109">
        <v>1.5353000000000001</v>
      </c>
      <c r="K1105" s="1">
        <f t="shared" si="18"/>
        <v>1103</v>
      </c>
    </row>
    <row r="1106" spans="1:11" hidden="1" x14ac:dyDescent="0.25">
      <c r="A1106" s="109">
        <v>-1</v>
      </c>
      <c r="B1106" s="109" t="s">
        <v>115</v>
      </c>
      <c r="C1106" s="109" t="s">
        <v>72</v>
      </c>
      <c r="D1106" s="109" t="s">
        <v>69</v>
      </c>
      <c r="E1106" s="109">
        <v>104.69970000000001</v>
      </c>
      <c r="F1106" s="109">
        <v>2.6097999999999999</v>
      </c>
      <c r="G1106" s="109">
        <v>0.1555</v>
      </c>
      <c r="H1106" s="109">
        <v>2.8999999999999998E-3</v>
      </c>
      <c r="I1106" s="109">
        <v>0.37259999999999999</v>
      </c>
      <c r="J1106" s="109">
        <v>3.4893000000000001</v>
      </c>
      <c r="K1106" s="1">
        <f t="shared" si="18"/>
        <v>1104</v>
      </c>
    </row>
    <row r="1107" spans="1:11" x14ac:dyDescent="0.25">
      <c r="A1107" s="109">
        <v>-1</v>
      </c>
      <c r="B1107" s="109" t="s">
        <v>115</v>
      </c>
      <c r="C1107" s="109" t="s">
        <v>72</v>
      </c>
      <c r="D1107" s="109" t="s">
        <v>70</v>
      </c>
      <c r="E1107" s="109">
        <v>104.69970000000001</v>
      </c>
      <c r="F1107" s="109">
        <v>2.6097999999999999</v>
      </c>
      <c r="G1107" s="109">
        <v>0.1555</v>
      </c>
      <c r="H1107" s="109">
        <v>2.8999999999999998E-3</v>
      </c>
      <c r="I1107" s="109">
        <v>7.5800000000000006E-2</v>
      </c>
      <c r="J1107" s="109">
        <v>3.0356999999999998</v>
      </c>
      <c r="K1107" s="1">
        <f t="shared" si="18"/>
        <v>1105</v>
      </c>
    </row>
    <row r="1108" spans="1:11" hidden="1" x14ac:dyDescent="0.25">
      <c r="A1108" s="109">
        <v>-1</v>
      </c>
      <c r="B1108" s="109" t="s">
        <v>115</v>
      </c>
      <c r="C1108" s="109" t="s">
        <v>73</v>
      </c>
      <c r="D1108" s="109" t="s">
        <v>69</v>
      </c>
      <c r="E1108" s="109">
        <v>26.480499999999999</v>
      </c>
      <c r="F1108" s="109">
        <v>1.0001</v>
      </c>
      <c r="G1108" s="109">
        <v>3.4500000000000003E-2</v>
      </c>
      <c r="H1108" s="109">
        <v>3.5000000000000001E-3</v>
      </c>
      <c r="I1108" s="109">
        <v>6.8000000000000005E-2</v>
      </c>
      <c r="J1108" s="109">
        <v>1.3108</v>
      </c>
      <c r="K1108" s="1">
        <f t="shared" si="18"/>
        <v>1106</v>
      </c>
    </row>
    <row r="1109" spans="1:11" x14ac:dyDescent="0.25">
      <c r="A1109" s="109">
        <v>-1</v>
      </c>
      <c r="B1109" s="109" t="s">
        <v>115</v>
      </c>
      <c r="C1109" s="109" t="s">
        <v>73</v>
      </c>
      <c r="D1109" s="109" t="s">
        <v>70</v>
      </c>
      <c r="E1109" s="109">
        <v>26.480499999999999</v>
      </c>
      <c r="F1109" s="109">
        <v>1.0001</v>
      </c>
      <c r="G1109" s="109">
        <v>3.4500000000000003E-2</v>
      </c>
      <c r="H1109" s="109">
        <v>3.5000000000000001E-3</v>
      </c>
      <c r="I1109" s="109">
        <v>2.2100000000000002E-2</v>
      </c>
      <c r="J1109" s="109">
        <v>1.3414999999999999</v>
      </c>
      <c r="K1109" s="1">
        <f t="shared" si="18"/>
        <v>1107</v>
      </c>
    </row>
    <row r="1110" spans="1:11" hidden="1" x14ac:dyDescent="0.25">
      <c r="A1110" s="109">
        <v>-1</v>
      </c>
      <c r="B1110" s="109" t="s">
        <v>115</v>
      </c>
      <c r="C1110" s="109" t="s">
        <v>74</v>
      </c>
      <c r="D1110" s="109" t="s">
        <v>69</v>
      </c>
      <c r="E1110" s="109">
        <v>-123.4248</v>
      </c>
      <c r="F1110" s="109">
        <v>3.0564</v>
      </c>
      <c r="G1110" s="109">
        <v>-5.0500000000000003E-2</v>
      </c>
      <c r="H1110" s="109">
        <v>5.8999999999999999E-3</v>
      </c>
      <c r="I1110" s="109">
        <v>0.1132</v>
      </c>
      <c r="J1110" s="109">
        <v>-4.0479000000000003</v>
      </c>
      <c r="K1110" s="1">
        <f t="shared" si="18"/>
        <v>1108</v>
      </c>
    </row>
    <row r="1111" spans="1:11" hidden="1" x14ac:dyDescent="0.25">
      <c r="A1111" s="109">
        <v>-1</v>
      </c>
      <c r="B1111" s="109" t="s">
        <v>115</v>
      </c>
      <c r="C1111" s="109" t="s">
        <v>74</v>
      </c>
      <c r="D1111" s="109" t="s">
        <v>70</v>
      </c>
      <c r="E1111" s="109">
        <v>-124.7373</v>
      </c>
      <c r="F1111" s="109">
        <v>3.0564</v>
      </c>
      <c r="G1111" s="109">
        <v>-5.0500000000000003E-2</v>
      </c>
      <c r="H1111" s="109">
        <v>5.8999999999999999E-3</v>
      </c>
      <c r="I1111" s="109">
        <v>-1.2999999999999999E-2</v>
      </c>
      <c r="J1111" s="109">
        <v>3.5931999999999999</v>
      </c>
      <c r="K1111" s="1">
        <f t="shared" si="18"/>
        <v>1109</v>
      </c>
    </row>
    <row r="1112" spans="1:11" hidden="1" x14ac:dyDescent="0.25">
      <c r="A1112" s="109">
        <v>-1</v>
      </c>
      <c r="B1112" s="109" t="s">
        <v>115</v>
      </c>
      <c r="C1112" s="109" t="s">
        <v>75</v>
      </c>
      <c r="D1112" s="109" t="s">
        <v>69</v>
      </c>
      <c r="E1112" s="109">
        <v>-138.7552</v>
      </c>
      <c r="F1112" s="109">
        <v>2.4521000000000002</v>
      </c>
      <c r="G1112" s="109">
        <v>-7.3099999999999998E-2</v>
      </c>
      <c r="H1112" s="109">
        <v>3.8999999999999998E-3</v>
      </c>
      <c r="I1112" s="109">
        <v>0.1547</v>
      </c>
      <c r="J1112" s="109">
        <v>-3.2492000000000001</v>
      </c>
      <c r="K1112" s="1">
        <f t="shared" si="18"/>
        <v>1110</v>
      </c>
    </row>
    <row r="1113" spans="1:11" hidden="1" x14ac:dyDescent="0.25">
      <c r="A1113" s="109">
        <v>-1</v>
      </c>
      <c r="B1113" s="109" t="s">
        <v>115</v>
      </c>
      <c r="C1113" s="109" t="s">
        <v>75</v>
      </c>
      <c r="D1113" s="109" t="s">
        <v>70</v>
      </c>
      <c r="E1113" s="109">
        <v>-140.59270000000001</v>
      </c>
      <c r="F1113" s="109">
        <v>2.4521000000000002</v>
      </c>
      <c r="G1113" s="109">
        <v>-7.3099999999999998E-2</v>
      </c>
      <c r="H1113" s="109">
        <v>3.8999999999999998E-3</v>
      </c>
      <c r="I1113" s="109">
        <v>-2.81E-2</v>
      </c>
      <c r="J1113" s="109">
        <v>2.8811</v>
      </c>
      <c r="K1113" s="1">
        <f t="shared" si="18"/>
        <v>1111</v>
      </c>
    </row>
    <row r="1114" spans="1:11" hidden="1" x14ac:dyDescent="0.25">
      <c r="A1114" s="109">
        <v>-1</v>
      </c>
      <c r="B1114" s="109" t="s">
        <v>115</v>
      </c>
      <c r="C1114" s="109" t="s">
        <v>76</v>
      </c>
      <c r="D1114" s="109" t="s">
        <v>69</v>
      </c>
      <c r="E1114" s="109">
        <v>-157.83539999999999</v>
      </c>
      <c r="F1114" s="109">
        <v>4.1897000000000002</v>
      </c>
      <c r="G1114" s="109">
        <v>-5.9799999999999999E-2</v>
      </c>
      <c r="H1114" s="109">
        <v>8.3000000000000001E-3</v>
      </c>
      <c r="I1114" s="109">
        <v>0.13689999999999999</v>
      </c>
      <c r="J1114" s="109">
        <v>-5.5483000000000002</v>
      </c>
      <c r="K1114" s="1">
        <f t="shared" si="18"/>
        <v>1112</v>
      </c>
    </row>
    <row r="1115" spans="1:11" hidden="1" x14ac:dyDescent="0.25">
      <c r="A1115" s="109">
        <v>-1</v>
      </c>
      <c r="B1115" s="109" t="s">
        <v>115</v>
      </c>
      <c r="C1115" s="109" t="s">
        <v>76</v>
      </c>
      <c r="D1115" s="109" t="s">
        <v>70</v>
      </c>
      <c r="E1115" s="109">
        <v>-159.41040000000001</v>
      </c>
      <c r="F1115" s="109">
        <v>4.1897000000000002</v>
      </c>
      <c r="G1115" s="109">
        <v>-5.9799999999999999E-2</v>
      </c>
      <c r="H1115" s="109">
        <v>8.3000000000000001E-3</v>
      </c>
      <c r="I1115" s="109">
        <v>-1.2699999999999999E-2</v>
      </c>
      <c r="J1115" s="109">
        <v>4.9260000000000002</v>
      </c>
      <c r="K1115" s="1">
        <f t="shared" si="18"/>
        <v>1113</v>
      </c>
    </row>
    <row r="1116" spans="1:11" hidden="1" x14ac:dyDescent="0.25">
      <c r="A1116" s="109">
        <v>-1</v>
      </c>
      <c r="B1116" s="109" t="s">
        <v>115</v>
      </c>
      <c r="C1116" s="109" t="s">
        <v>77</v>
      </c>
      <c r="D1116" s="109" t="s">
        <v>69</v>
      </c>
      <c r="E1116" s="109">
        <v>57.379800000000003</v>
      </c>
      <c r="F1116" s="109">
        <v>5.23</v>
      </c>
      <c r="G1116" s="109">
        <v>0.1706</v>
      </c>
      <c r="H1116" s="109">
        <v>6.4999999999999997E-3</v>
      </c>
      <c r="I1116" s="109">
        <v>0.62109999999999999</v>
      </c>
      <c r="J1116" s="109">
        <v>2.7963</v>
      </c>
      <c r="K1116" s="1">
        <f t="shared" si="18"/>
        <v>1114</v>
      </c>
    </row>
    <row r="1117" spans="1:11" hidden="1" x14ac:dyDescent="0.25">
      <c r="A1117" s="109">
        <v>-1</v>
      </c>
      <c r="B1117" s="109" t="s">
        <v>115</v>
      </c>
      <c r="C1117" s="109" t="s">
        <v>77</v>
      </c>
      <c r="D1117" s="109" t="s">
        <v>70</v>
      </c>
      <c r="E1117" s="109">
        <v>56.198599999999999</v>
      </c>
      <c r="F1117" s="109">
        <v>5.23</v>
      </c>
      <c r="G1117" s="109">
        <v>0.1706</v>
      </c>
      <c r="H1117" s="109">
        <v>6.4999999999999997E-3</v>
      </c>
      <c r="I1117" s="109">
        <v>8.7999999999999995E-2</v>
      </c>
      <c r="J1117" s="109">
        <v>6.1021999999999998</v>
      </c>
      <c r="K1117" s="1">
        <f t="shared" si="18"/>
        <v>1115</v>
      </c>
    </row>
    <row r="1118" spans="1:11" hidden="1" x14ac:dyDescent="0.25">
      <c r="A1118" s="109">
        <v>-1</v>
      </c>
      <c r="B1118" s="109" t="s">
        <v>115</v>
      </c>
      <c r="C1118" s="109" t="s">
        <v>78</v>
      </c>
      <c r="D1118" s="109" t="s">
        <v>69</v>
      </c>
      <c r="E1118" s="109">
        <v>-235.77940000000001</v>
      </c>
      <c r="F1118" s="109">
        <v>-2.0773000000000001</v>
      </c>
      <c r="G1118" s="109">
        <v>-0.26469999999999999</v>
      </c>
      <c r="H1118" s="109">
        <v>-1.5E-3</v>
      </c>
      <c r="I1118" s="109">
        <v>-0.42209999999999998</v>
      </c>
      <c r="J1118" s="109">
        <v>-6.9737999999999998</v>
      </c>
      <c r="K1118" s="1">
        <f t="shared" si="18"/>
        <v>1116</v>
      </c>
    </row>
    <row r="1119" spans="1:11" hidden="1" x14ac:dyDescent="0.25">
      <c r="A1119" s="109">
        <v>-1</v>
      </c>
      <c r="B1119" s="109" t="s">
        <v>115</v>
      </c>
      <c r="C1119" s="109" t="s">
        <v>78</v>
      </c>
      <c r="D1119" s="109" t="s">
        <v>70</v>
      </c>
      <c r="E1119" s="109">
        <v>-236.9606</v>
      </c>
      <c r="F1119" s="109">
        <v>-2.0773000000000001</v>
      </c>
      <c r="G1119" s="109">
        <v>-0.26469999999999999</v>
      </c>
      <c r="H1119" s="109">
        <v>-1.5E-3</v>
      </c>
      <c r="I1119" s="109">
        <v>-0.1242</v>
      </c>
      <c r="J1119" s="109">
        <v>-2.3978999999999999</v>
      </c>
      <c r="K1119" s="1">
        <f t="shared" si="18"/>
        <v>1117</v>
      </c>
    </row>
    <row r="1120" spans="1:11" hidden="1" x14ac:dyDescent="0.25">
      <c r="A1120" s="109">
        <v>-1</v>
      </c>
      <c r="B1120" s="109" t="s">
        <v>115</v>
      </c>
      <c r="C1120" s="109" t="s">
        <v>79</v>
      </c>
      <c r="D1120" s="109" t="s">
        <v>69</v>
      </c>
      <c r="E1120" s="109">
        <v>57.379800000000003</v>
      </c>
      <c r="F1120" s="109">
        <v>5.23</v>
      </c>
      <c r="G1120" s="109">
        <v>0.1706</v>
      </c>
      <c r="H1120" s="109">
        <v>6.4999999999999997E-3</v>
      </c>
      <c r="I1120" s="109">
        <v>0.62109999999999999</v>
      </c>
      <c r="J1120" s="109">
        <v>2.7963</v>
      </c>
      <c r="K1120" s="1">
        <f t="shared" si="18"/>
        <v>1118</v>
      </c>
    </row>
    <row r="1121" spans="1:11" hidden="1" x14ac:dyDescent="0.25">
      <c r="A1121" s="109">
        <v>-1</v>
      </c>
      <c r="B1121" s="109" t="s">
        <v>115</v>
      </c>
      <c r="C1121" s="109" t="s">
        <v>79</v>
      </c>
      <c r="D1121" s="109" t="s">
        <v>70</v>
      </c>
      <c r="E1121" s="109">
        <v>56.198599999999999</v>
      </c>
      <c r="F1121" s="109">
        <v>5.23</v>
      </c>
      <c r="G1121" s="109">
        <v>0.1706</v>
      </c>
      <c r="H1121" s="109">
        <v>6.4999999999999997E-3</v>
      </c>
      <c r="I1121" s="109">
        <v>8.7999999999999995E-2</v>
      </c>
      <c r="J1121" s="109">
        <v>6.1021999999999998</v>
      </c>
      <c r="K1121" s="1">
        <f t="shared" si="18"/>
        <v>1119</v>
      </c>
    </row>
    <row r="1122" spans="1:11" hidden="1" x14ac:dyDescent="0.25">
      <c r="A1122" s="109">
        <v>-1</v>
      </c>
      <c r="B1122" s="109" t="s">
        <v>115</v>
      </c>
      <c r="C1122" s="109" t="s">
        <v>80</v>
      </c>
      <c r="D1122" s="109" t="s">
        <v>69</v>
      </c>
      <c r="E1122" s="109">
        <v>-235.77940000000001</v>
      </c>
      <c r="F1122" s="109">
        <v>-2.0773000000000001</v>
      </c>
      <c r="G1122" s="109">
        <v>-0.26469999999999999</v>
      </c>
      <c r="H1122" s="109">
        <v>-1.5E-3</v>
      </c>
      <c r="I1122" s="109">
        <v>-0.42209999999999998</v>
      </c>
      <c r="J1122" s="109">
        <v>-6.9737999999999998</v>
      </c>
      <c r="K1122" s="1">
        <f t="shared" si="18"/>
        <v>1120</v>
      </c>
    </row>
    <row r="1123" spans="1:11" hidden="1" x14ac:dyDescent="0.25">
      <c r="A1123" s="109">
        <v>-1</v>
      </c>
      <c r="B1123" s="109" t="s">
        <v>115</v>
      </c>
      <c r="C1123" s="109" t="s">
        <v>80</v>
      </c>
      <c r="D1123" s="109" t="s">
        <v>70</v>
      </c>
      <c r="E1123" s="109">
        <v>-236.9606</v>
      </c>
      <c r="F1123" s="109">
        <v>-2.0773000000000001</v>
      </c>
      <c r="G1123" s="109">
        <v>-0.26469999999999999</v>
      </c>
      <c r="H1123" s="109">
        <v>-1.5E-3</v>
      </c>
      <c r="I1123" s="109">
        <v>-0.1242</v>
      </c>
      <c r="J1123" s="109">
        <v>-2.3978999999999999</v>
      </c>
      <c r="K1123" s="1">
        <f t="shared" si="18"/>
        <v>1121</v>
      </c>
    </row>
    <row r="1124" spans="1:11" hidden="1" x14ac:dyDescent="0.25">
      <c r="A1124" s="109">
        <v>-1</v>
      </c>
      <c r="B1124" s="109" t="s">
        <v>115</v>
      </c>
      <c r="C1124" s="109" t="s">
        <v>81</v>
      </c>
      <c r="D1124" s="109" t="s">
        <v>69</v>
      </c>
      <c r="E1124" s="109">
        <v>-52.127000000000002</v>
      </c>
      <c r="F1124" s="109">
        <v>2.9765000000000001</v>
      </c>
      <c r="G1124" s="109">
        <v>1.2999999999999999E-3</v>
      </c>
      <c r="H1124" s="109">
        <v>7.4000000000000003E-3</v>
      </c>
      <c r="I1124" s="109">
        <v>0.1946</v>
      </c>
      <c r="J1124" s="109">
        <v>-0.25359999999999999</v>
      </c>
      <c r="K1124" s="1">
        <f t="shared" si="18"/>
        <v>1122</v>
      </c>
    </row>
    <row r="1125" spans="1:11" hidden="1" x14ac:dyDescent="0.25">
      <c r="A1125" s="109">
        <v>-1</v>
      </c>
      <c r="B1125" s="109" t="s">
        <v>115</v>
      </c>
      <c r="C1125" s="109" t="s">
        <v>81</v>
      </c>
      <c r="D1125" s="109" t="s">
        <v>70</v>
      </c>
      <c r="E1125" s="109">
        <v>-53.308300000000003</v>
      </c>
      <c r="F1125" s="109">
        <v>2.9765000000000001</v>
      </c>
      <c r="G1125" s="109">
        <v>1.2999999999999999E-3</v>
      </c>
      <c r="H1125" s="109">
        <v>7.4000000000000003E-3</v>
      </c>
      <c r="I1125" s="109">
        <v>1.2800000000000001E-2</v>
      </c>
      <c r="J1125" s="109">
        <v>3.7303000000000002</v>
      </c>
      <c r="K1125" s="1">
        <f t="shared" si="18"/>
        <v>1123</v>
      </c>
    </row>
    <row r="1126" spans="1:11" hidden="1" x14ac:dyDescent="0.25">
      <c r="A1126" s="109">
        <v>-1</v>
      </c>
      <c r="B1126" s="109" t="s">
        <v>115</v>
      </c>
      <c r="C1126" s="109" t="s">
        <v>82</v>
      </c>
      <c r="D1126" s="109" t="s">
        <v>69</v>
      </c>
      <c r="E1126" s="109">
        <v>-126.27249999999999</v>
      </c>
      <c r="F1126" s="109">
        <v>0.17630000000000001</v>
      </c>
      <c r="G1126" s="109">
        <v>-9.5299999999999996E-2</v>
      </c>
      <c r="H1126" s="109">
        <v>-2.3999999999999998E-3</v>
      </c>
      <c r="I1126" s="109">
        <v>4.3E-3</v>
      </c>
      <c r="J1126" s="109">
        <v>-3.9239000000000002</v>
      </c>
      <c r="K1126" s="1">
        <f t="shared" si="18"/>
        <v>1124</v>
      </c>
    </row>
    <row r="1127" spans="1:11" hidden="1" x14ac:dyDescent="0.25">
      <c r="A1127" s="109">
        <v>-1</v>
      </c>
      <c r="B1127" s="109" t="s">
        <v>115</v>
      </c>
      <c r="C1127" s="109" t="s">
        <v>82</v>
      </c>
      <c r="D1127" s="109" t="s">
        <v>70</v>
      </c>
      <c r="E1127" s="109">
        <v>-127.4538</v>
      </c>
      <c r="F1127" s="109">
        <v>0.17630000000000001</v>
      </c>
      <c r="G1127" s="109">
        <v>-9.5299999999999996E-2</v>
      </c>
      <c r="H1127" s="109">
        <v>-2.3999999999999998E-3</v>
      </c>
      <c r="I1127" s="109">
        <v>-4.9000000000000002E-2</v>
      </c>
      <c r="J1127" s="109">
        <v>-2.5999999999999999E-2</v>
      </c>
      <c r="K1127" s="1">
        <f t="shared" si="18"/>
        <v>1125</v>
      </c>
    </row>
    <row r="1128" spans="1:11" hidden="1" x14ac:dyDescent="0.25">
      <c r="A1128" s="109">
        <v>-1</v>
      </c>
      <c r="B1128" s="109" t="s">
        <v>115</v>
      </c>
      <c r="C1128" s="109" t="s">
        <v>83</v>
      </c>
      <c r="D1128" s="109" t="s">
        <v>69</v>
      </c>
      <c r="E1128" s="109">
        <v>-52.127000000000002</v>
      </c>
      <c r="F1128" s="109">
        <v>2.9765000000000001</v>
      </c>
      <c r="G1128" s="109">
        <v>1.2999999999999999E-3</v>
      </c>
      <c r="H1128" s="109">
        <v>7.4000000000000003E-3</v>
      </c>
      <c r="I1128" s="109">
        <v>0.1946</v>
      </c>
      <c r="J1128" s="109">
        <v>-0.25359999999999999</v>
      </c>
      <c r="K1128" s="1">
        <f t="shared" si="18"/>
        <v>1126</v>
      </c>
    </row>
    <row r="1129" spans="1:11" hidden="1" x14ac:dyDescent="0.25">
      <c r="A1129" s="109">
        <v>-1</v>
      </c>
      <c r="B1129" s="109" t="s">
        <v>115</v>
      </c>
      <c r="C1129" s="109" t="s">
        <v>83</v>
      </c>
      <c r="D1129" s="109" t="s">
        <v>70</v>
      </c>
      <c r="E1129" s="109">
        <v>-53.308300000000003</v>
      </c>
      <c r="F1129" s="109">
        <v>2.9765000000000001</v>
      </c>
      <c r="G1129" s="109">
        <v>1.2999999999999999E-3</v>
      </c>
      <c r="H1129" s="109">
        <v>7.4000000000000003E-3</v>
      </c>
      <c r="I1129" s="109">
        <v>1.2800000000000001E-2</v>
      </c>
      <c r="J1129" s="109">
        <v>3.7303000000000002</v>
      </c>
      <c r="K1129" s="1">
        <f t="shared" si="18"/>
        <v>1127</v>
      </c>
    </row>
    <row r="1130" spans="1:11" hidden="1" x14ac:dyDescent="0.25">
      <c r="A1130" s="109">
        <v>-1</v>
      </c>
      <c r="B1130" s="109" t="s">
        <v>115</v>
      </c>
      <c r="C1130" s="109" t="s">
        <v>84</v>
      </c>
      <c r="D1130" s="109" t="s">
        <v>69</v>
      </c>
      <c r="E1130" s="109">
        <v>-126.27249999999999</v>
      </c>
      <c r="F1130" s="109">
        <v>0.17630000000000001</v>
      </c>
      <c r="G1130" s="109">
        <v>-9.5299999999999996E-2</v>
      </c>
      <c r="H1130" s="109">
        <v>-2.3999999999999998E-3</v>
      </c>
      <c r="I1130" s="109">
        <v>4.3E-3</v>
      </c>
      <c r="J1130" s="109">
        <v>-3.9239000000000002</v>
      </c>
      <c r="K1130" s="1">
        <f t="shared" si="18"/>
        <v>1128</v>
      </c>
    </row>
    <row r="1131" spans="1:11" hidden="1" x14ac:dyDescent="0.25">
      <c r="A1131" s="109">
        <v>-1</v>
      </c>
      <c r="B1131" s="109" t="s">
        <v>115</v>
      </c>
      <c r="C1131" s="109" t="s">
        <v>84</v>
      </c>
      <c r="D1131" s="109" t="s">
        <v>70</v>
      </c>
      <c r="E1131" s="109">
        <v>-127.4538</v>
      </c>
      <c r="F1131" s="109">
        <v>0.17630000000000001</v>
      </c>
      <c r="G1131" s="109">
        <v>-9.5299999999999996E-2</v>
      </c>
      <c r="H1131" s="109">
        <v>-2.3999999999999998E-3</v>
      </c>
      <c r="I1131" s="109">
        <v>-4.9000000000000002E-2</v>
      </c>
      <c r="J1131" s="109">
        <v>-2.5999999999999999E-2</v>
      </c>
      <c r="K1131" s="1">
        <f t="shared" si="18"/>
        <v>1129</v>
      </c>
    </row>
    <row r="1132" spans="1:11" hidden="1" x14ac:dyDescent="0.25">
      <c r="A1132" s="109">
        <v>-1</v>
      </c>
      <c r="B1132" s="109" t="s">
        <v>115</v>
      </c>
      <c r="C1132" s="109" t="s">
        <v>85</v>
      </c>
      <c r="D1132" s="109" t="s">
        <v>69</v>
      </c>
      <c r="E1132" s="109">
        <v>3.3325999999999998</v>
      </c>
      <c r="F1132" s="109">
        <v>7.0603999999999996</v>
      </c>
      <c r="G1132" s="109">
        <v>0.15670000000000001</v>
      </c>
      <c r="H1132" s="109">
        <v>1.04E-2</v>
      </c>
      <c r="I1132" s="109">
        <v>0.65690000000000004</v>
      </c>
      <c r="J1132" s="109">
        <v>0.373</v>
      </c>
      <c r="K1132" s="1">
        <f t="shared" si="18"/>
        <v>1130</v>
      </c>
    </row>
    <row r="1133" spans="1:11" hidden="1" x14ac:dyDescent="0.25">
      <c r="A1133" s="109">
        <v>-1</v>
      </c>
      <c r="B1133" s="109" t="s">
        <v>115</v>
      </c>
      <c r="C1133" s="109" t="s">
        <v>85</v>
      </c>
      <c r="D1133" s="109" t="s">
        <v>70</v>
      </c>
      <c r="E1133" s="109">
        <v>1.7576000000000001</v>
      </c>
      <c r="F1133" s="109">
        <v>7.0603999999999996</v>
      </c>
      <c r="G1133" s="109">
        <v>0.15670000000000001</v>
      </c>
      <c r="H1133" s="109">
        <v>1.04E-2</v>
      </c>
      <c r="I1133" s="109">
        <v>8.9099999999999999E-2</v>
      </c>
      <c r="J1133" s="109">
        <v>8.2547999999999995</v>
      </c>
      <c r="K1133" s="1">
        <f t="shared" si="18"/>
        <v>1131</v>
      </c>
    </row>
    <row r="1134" spans="1:11" hidden="1" x14ac:dyDescent="0.25">
      <c r="A1134" s="109">
        <v>-1</v>
      </c>
      <c r="B1134" s="109" t="s">
        <v>115</v>
      </c>
      <c r="C1134" s="109" t="s">
        <v>86</v>
      </c>
      <c r="D1134" s="109" t="s">
        <v>69</v>
      </c>
      <c r="E1134" s="109">
        <v>-289.82659999999998</v>
      </c>
      <c r="F1134" s="109">
        <v>-0.24690000000000001</v>
      </c>
      <c r="G1134" s="109">
        <v>-0.27860000000000001</v>
      </c>
      <c r="H1134" s="109">
        <v>2.3999999999999998E-3</v>
      </c>
      <c r="I1134" s="109">
        <v>-0.38629999999999998</v>
      </c>
      <c r="J1134" s="109">
        <v>-9.3971</v>
      </c>
      <c r="K1134" s="1">
        <f t="shared" si="18"/>
        <v>1132</v>
      </c>
    </row>
    <row r="1135" spans="1:11" hidden="1" x14ac:dyDescent="0.25">
      <c r="A1135" s="109">
        <v>-1</v>
      </c>
      <c r="B1135" s="109" t="s">
        <v>115</v>
      </c>
      <c r="C1135" s="109" t="s">
        <v>86</v>
      </c>
      <c r="D1135" s="109" t="s">
        <v>70</v>
      </c>
      <c r="E1135" s="109">
        <v>-291.40159999999997</v>
      </c>
      <c r="F1135" s="109">
        <v>-0.24690000000000001</v>
      </c>
      <c r="G1135" s="109">
        <v>-0.27860000000000001</v>
      </c>
      <c r="H1135" s="109">
        <v>2.3999999999999998E-3</v>
      </c>
      <c r="I1135" s="109">
        <v>-0.1231</v>
      </c>
      <c r="J1135" s="109">
        <v>-0.2452</v>
      </c>
      <c r="K1135" s="1">
        <f t="shared" si="18"/>
        <v>1133</v>
      </c>
    </row>
    <row r="1136" spans="1:11" hidden="1" x14ac:dyDescent="0.25">
      <c r="A1136" s="109">
        <v>-1</v>
      </c>
      <c r="B1136" s="109" t="s">
        <v>115</v>
      </c>
      <c r="C1136" s="109" t="s">
        <v>87</v>
      </c>
      <c r="D1136" s="109" t="s">
        <v>69</v>
      </c>
      <c r="E1136" s="109">
        <v>3.3325999999999998</v>
      </c>
      <c r="F1136" s="109">
        <v>7.0603999999999996</v>
      </c>
      <c r="G1136" s="109">
        <v>0.15670000000000001</v>
      </c>
      <c r="H1136" s="109">
        <v>1.04E-2</v>
      </c>
      <c r="I1136" s="109">
        <v>0.65690000000000004</v>
      </c>
      <c r="J1136" s="109">
        <v>0.373</v>
      </c>
      <c r="K1136" s="1">
        <f t="shared" si="18"/>
        <v>1134</v>
      </c>
    </row>
    <row r="1137" spans="1:11" hidden="1" x14ac:dyDescent="0.25">
      <c r="A1137" s="109">
        <v>-1</v>
      </c>
      <c r="B1137" s="109" t="s">
        <v>115</v>
      </c>
      <c r="C1137" s="109" t="s">
        <v>87</v>
      </c>
      <c r="D1137" s="109" t="s">
        <v>70</v>
      </c>
      <c r="E1137" s="109">
        <v>1.7576000000000001</v>
      </c>
      <c r="F1137" s="109">
        <v>7.0603999999999996</v>
      </c>
      <c r="G1137" s="109">
        <v>0.15670000000000001</v>
      </c>
      <c r="H1137" s="109">
        <v>1.04E-2</v>
      </c>
      <c r="I1137" s="109">
        <v>8.9099999999999999E-2</v>
      </c>
      <c r="J1137" s="109">
        <v>8.2547999999999995</v>
      </c>
      <c r="K1137" s="1">
        <f t="shared" si="18"/>
        <v>1135</v>
      </c>
    </row>
    <row r="1138" spans="1:11" hidden="1" x14ac:dyDescent="0.25">
      <c r="A1138" s="109">
        <v>-1</v>
      </c>
      <c r="B1138" s="109" t="s">
        <v>115</v>
      </c>
      <c r="C1138" s="109" t="s">
        <v>88</v>
      </c>
      <c r="D1138" s="109" t="s">
        <v>69</v>
      </c>
      <c r="E1138" s="109">
        <v>-289.82659999999998</v>
      </c>
      <c r="F1138" s="109">
        <v>-0.24690000000000001</v>
      </c>
      <c r="G1138" s="109">
        <v>-0.27860000000000001</v>
      </c>
      <c r="H1138" s="109">
        <v>2.3999999999999998E-3</v>
      </c>
      <c r="I1138" s="109">
        <v>-0.38629999999999998</v>
      </c>
      <c r="J1138" s="109">
        <v>-9.3971</v>
      </c>
      <c r="K1138" s="1">
        <f t="shared" si="18"/>
        <v>1136</v>
      </c>
    </row>
    <row r="1139" spans="1:11" hidden="1" x14ac:dyDescent="0.25">
      <c r="A1139" s="109">
        <v>-1</v>
      </c>
      <c r="B1139" s="109" t="s">
        <v>115</v>
      </c>
      <c r="C1139" s="109" t="s">
        <v>88</v>
      </c>
      <c r="D1139" s="109" t="s">
        <v>70</v>
      </c>
      <c r="E1139" s="109">
        <v>-291.40159999999997</v>
      </c>
      <c r="F1139" s="109">
        <v>-0.24690000000000001</v>
      </c>
      <c r="G1139" s="109">
        <v>-0.27860000000000001</v>
      </c>
      <c r="H1139" s="109">
        <v>2.3999999999999998E-3</v>
      </c>
      <c r="I1139" s="109">
        <v>-0.1231</v>
      </c>
      <c r="J1139" s="109">
        <v>-0.2452</v>
      </c>
      <c r="K1139" s="1">
        <f t="shared" si="18"/>
        <v>1137</v>
      </c>
    </row>
    <row r="1140" spans="1:11" hidden="1" x14ac:dyDescent="0.25">
      <c r="A1140" s="109">
        <v>-1</v>
      </c>
      <c r="B1140" s="109" t="s">
        <v>115</v>
      </c>
      <c r="C1140" s="109" t="s">
        <v>89</v>
      </c>
      <c r="D1140" s="109" t="s">
        <v>69</v>
      </c>
      <c r="E1140" s="109">
        <v>-106.1742</v>
      </c>
      <c r="F1140" s="109">
        <v>4.8068</v>
      </c>
      <c r="G1140" s="109">
        <v>-1.26E-2</v>
      </c>
      <c r="H1140" s="109">
        <v>1.1299999999999999E-2</v>
      </c>
      <c r="I1140" s="109">
        <v>0.23050000000000001</v>
      </c>
      <c r="J1140" s="109">
        <v>-2.6768999999999998</v>
      </c>
      <c r="K1140" s="1">
        <f t="shared" si="18"/>
        <v>1138</v>
      </c>
    </row>
    <row r="1141" spans="1:11" hidden="1" x14ac:dyDescent="0.25">
      <c r="A1141" s="109">
        <v>-1</v>
      </c>
      <c r="B1141" s="109" t="s">
        <v>115</v>
      </c>
      <c r="C1141" s="109" t="s">
        <v>89</v>
      </c>
      <c r="D1141" s="109" t="s">
        <v>70</v>
      </c>
      <c r="E1141" s="109">
        <v>-107.7492</v>
      </c>
      <c r="F1141" s="109">
        <v>4.8068</v>
      </c>
      <c r="G1141" s="109">
        <v>-1.26E-2</v>
      </c>
      <c r="H1141" s="109">
        <v>1.1299999999999999E-2</v>
      </c>
      <c r="I1141" s="109">
        <v>1.3899999999999999E-2</v>
      </c>
      <c r="J1141" s="109">
        <v>5.8829000000000002</v>
      </c>
      <c r="K1141" s="1">
        <f t="shared" si="18"/>
        <v>1139</v>
      </c>
    </row>
    <row r="1142" spans="1:11" hidden="1" x14ac:dyDescent="0.25">
      <c r="A1142" s="109">
        <v>-1</v>
      </c>
      <c r="B1142" s="109" t="s">
        <v>115</v>
      </c>
      <c r="C1142" s="109" t="s">
        <v>90</v>
      </c>
      <c r="D1142" s="109" t="s">
        <v>69</v>
      </c>
      <c r="E1142" s="109">
        <v>-180.31970000000001</v>
      </c>
      <c r="F1142" s="109">
        <v>2.0066999999999999</v>
      </c>
      <c r="G1142" s="109">
        <v>-0.10920000000000001</v>
      </c>
      <c r="H1142" s="109">
        <v>1.5E-3</v>
      </c>
      <c r="I1142" s="109">
        <v>4.0099999999999997E-2</v>
      </c>
      <c r="J1142" s="109">
        <v>-6.3472</v>
      </c>
      <c r="K1142" s="1">
        <f t="shared" si="18"/>
        <v>1140</v>
      </c>
    </row>
    <row r="1143" spans="1:11" hidden="1" x14ac:dyDescent="0.25">
      <c r="A1143" s="109">
        <v>-1</v>
      </c>
      <c r="B1143" s="109" t="s">
        <v>115</v>
      </c>
      <c r="C1143" s="109" t="s">
        <v>90</v>
      </c>
      <c r="D1143" s="109" t="s">
        <v>70</v>
      </c>
      <c r="E1143" s="109">
        <v>-181.8947</v>
      </c>
      <c r="F1143" s="109">
        <v>2.0066999999999999</v>
      </c>
      <c r="G1143" s="109">
        <v>-0.10920000000000001</v>
      </c>
      <c r="H1143" s="109">
        <v>1.5E-3</v>
      </c>
      <c r="I1143" s="109">
        <v>-4.7899999999999998E-2</v>
      </c>
      <c r="J1143" s="109">
        <v>2.1267</v>
      </c>
      <c r="K1143" s="1">
        <f t="shared" si="18"/>
        <v>1141</v>
      </c>
    </row>
    <row r="1144" spans="1:11" hidden="1" x14ac:dyDescent="0.25">
      <c r="A1144" s="109">
        <v>-1</v>
      </c>
      <c r="B1144" s="109" t="s">
        <v>115</v>
      </c>
      <c r="C1144" s="109" t="s">
        <v>91</v>
      </c>
      <c r="D1144" s="109" t="s">
        <v>69</v>
      </c>
      <c r="E1144" s="109">
        <v>-106.1742</v>
      </c>
      <c r="F1144" s="109">
        <v>4.8068</v>
      </c>
      <c r="G1144" s="109">
        <v>-1.26E-2</v>
      </c>
      <c r="H1144" s="109">
        <v>1.1299999999999999E-2</v>
      </c>
      <c r="I1144" s="109">
        <v>0.23050000000000001</v>
      </c>
      <c r="J1144" s="109">
        <v>-2.6768999999999998</v>
      </c>
      <c r="K1144" s="1">
        <f t="shared" si="18"/>
        <v>1142</v>
      </c>
    </row>
    <row r="1145" spans="1:11" hidden="1" x14ac:dyDescent="0.25">
      <c r="A1145" s="109">
        <v>-1</v>
      </c>
      <c r="B1145" s="109" t="s">
        <v>115</v>
      </c>
      <c r="C1145" s="109" t="s">
        <v>91</v>
      </c>
      <c r="D1145" s="109" t="s">
        <v>70</v>
      </c>
      <c r="E1145" s="109">
        <v>-107.7492</v>
      </c>
      <c r="F1145" s="109">
        <v>4.8068</v>
      </c>
      <c r="G1145" s="109">
        <v>-1.26E-2</v>
      </c>
      <c r="H1145" s="109">
        <v>1.1299999999999999E-2</v>
      </c>
      <c r="I1145" s="109">
        <v>1.3899999999999999E-2</v>
      </c>
      <c r="J1145" s="109">
        <v>5.8829000000000002</v>
      </c>
      <c r="K1145" s="1">
        <f t="shared" si="18"/>
        <v>1143</v>
      </c>
    </row>
    <row r="1146" spans="1:11" hidden="1" x14ac:dyDescent="0.25">
      <c r="A1146" s="109">
        <v>-1</v>
      </c>
      <c r="B1146" s="109" t="s">
        <v>115</v>
      </c>
      <c r="C1146" s="109" t="s">
        <v>92</v>
      </c>
      <c r="D1146" s="109" t="s">
        <v>69</v>
      </c>
      <c r="E1146" s="109">
        <v>-180.31970000000001</v>
      </c>
      <c r="F1146" s="109">
        <v>2.0066999999999999</v>
      </c>
      <c r="G1146" s="109">
        <v>-0.10920000000000001</v>
      </c>
      <c r="H1146" s="109">
        <v>1.5E-3</v>
      </c>
      <c r="I1146" s="109">
        <v>4.0099999999999997E-2</v>
      </c>
      <c r="J1146" s="109">
        <v>-6.3472</v>
      </c>
      <c r="K1146" s="1">
        <f t="shared" si="18"/>
        <v>1144</v>
      </c>
    </row>
    <row r="1147" spans="1:11" hidden="1" x14ac:dyDescent="0.25">
      <c r="A1147" s="109">
        <v>-1</v>
      </c>
      <c r="B1147" s="109" t="s">
        <v>115</v>
      </c>
      <c r="C1147" s="109" t="s">
        <v>92</v>
      </c>
      <c r="D1147" s="109" t="s">
        <v>70</v>
      </c>
      <c r="E1147" s="109">
        <v>-181.8947</v>
      </c>
      <c r="F1147" s="109">
        <v>2.0066999999999999</v>
      </c>
      <c r="G1147" s="109">
        <v>-0.10920000000000001</v>
      </c>
      <c r="H1147" s="109">
        <v>1.5E-3</v>
      </c>
      <c r="I1147" s="109">
        <v>-4.7899999999999998E-2</v>
      </c>
      <c r="J1147" s="109">
        <v>2.1267</v>
      </c>
      <c r="K1147" s="1">
        <f t="shared" si="18"/>
        <v>1145</v>
      </c>
    </row>
    <row r="1148" spans="1:11" hidden="1" x14ac:dyDescent="0.25">
      <c r="A1148" s="109">
        <v>-1</v>
      </c>
      <c r="B1148" s="109" t="s">
        <v>115</v>
      </c>
      <c r="C1148" s="109" t="s">
        <v>93</v>
      </c>
      <c r="D1148" s="109" t="s">
        <v>69</v>
      </c>
      <c r="E1148" s="109">
        <v>57.379800000000003</v>
      </c>
      <c r="F1148" s="109">
        <v>7.0603999999999996</v>
      </c>
      <c r="G1148" s="109">
        <v>0.1706</v>
      </c>
      <c r="H1148" s="109">
        <v>1.1299999999999999E-2</v>
      </c>
      <c r="I1148" s="109">
        <v>0.65690000000000004</v>
      </c>
      <c r="J1148" s="109">
        <v>2.7963</v>
      </c>
      <c r="K1148" s="1">
        <f t="shared" si="18"/>
        <v>1146</v>
      </c>
    </row>
    <row r="1149" spans="1:11" hidden="1" x14ac:dyDescent="0.25">
      <c r="A1149" s="109">
        <v>-1</v>
      </c>
      <c r="B1149" s="109" t="s">
        <v>115</v>
      </c>
      <c r="C1149" s="109" t="s">
        <v>93</v>
      </c>
      <c r="D1149" s="109" t="s">
        <v>70</v>
      </c>
      <c r="E1149" s="109">
        <v>56.198599999999999</v>
      </c>
      <c r="F1149" s="109">
        <v>7.0603999999999996</v>
      </c>
      <c r="G1149" s="109">
        <v>0.1706</v>
      </c>
      <c r="H1149" s="109">
        <v>1.1299999999999999E-2</v>
      </c>
      <c r="I1149" s="109">
        <v>8.9099999999999999E-2</v>
      </c>
      <c r="J1149" s="109">
        <v>8.2547999999999995</v>
      </c>
      <c r="K1149" s="1">
        <f t="shared" si="18"/>
        <v>1147</v>
      </c>
    </row>
    <row r="1150" spans="1:11" hidden="1" x14ac:dyDescent="0.25">
      <c r="A1150" s="109">
        <v>-1</v>
      </c>
      <c r="B1150" s="109" t="s">
        <v>115</v>
      </c>
      <c r="C1150" s="109" t="s">
        <v>94</v>
      </c>
      <c r="D1150" s="109" t="s">
        <v>69</v>
      </c>
      <c r="E1150" s="109">
        <v>-289.82659999999998</v>
      </c>
      <c r="F1150" s="109">
        <v>-2.0773000000000001</v>
      </c>
      <c r="G1150" s="109">
        <v>-0.27860000000000001</v>
      </c>
      <c r="H1150" s="109">
        <v>-2.3999999999999998E-3</v>
      </c>
      <c r="I1150" s="109">
        <v>-0.42209999999999998</v>
      </c>
      <c r="J1150" s="109">
        <v>-9.3971</v>
      </c>
      <c r="K1150" s="1">
        <f t="shared" si="18"/>
        <v>1148</v>
      </c>
    </row>
    <row r="1151" spans="1:11" hidden="1" x14ac:dyDescent="0.25">
      <c r="A1151" s="109">
        <v>-1</v>
      </c>
      <c r="B1151" s="109" t="s">
        <v>115</v>
      </c>
      <c r="C1151" s="109" t="s">
        <v>94</v>
      </c>
      <c r="D1151" s="109" t="s">
        <v>70</v>
      </c>
      <c r="E1151" s="109">
        <v>-291.40159999999997</v>
      </c>
      <c r="F1151" s="109">
        <v>-2.0773000000000001</v>
      </c>
      <c r="G1151" s="109">
        <v>-0.27860000000000001</v>
      </c>
      <c r="H1151" s="109">
        <v>-2.3999999999999998E-3</v>
      </c>
      <c r="I1151" s="109">
        <v>-0.1242</v>
      </c>
      <c r="J1151" s="109">
        <v>-2.3978999999999999</v>
      </c>
      <c r="K1151" s="1">
        <f t="shared" si="18"/>
        <v>1149</v>
      </c>
    </row>
    <row r="1152" spans="1:11" hidden="1" x14ac:dyDescent="0.25">
      <c r="A1152" s="109">
        <v>-1</v>
      </c>
      <c r="B1152" s="109" t="s">
        <v>116</v>
      </c>
      <c r="C1152" s="109" t="s">
        <v>68</v>
      </c>
      <c r="D1152" s="109" t="s">
        <v>69</v>
      </c>
      <c r="E1152" s="109">
        <v>-943.06299999999999</v>
      </c>
      <c r="F1152" s="109">
        <v>-6.8026</v>
      </c>
      <c r="G1152" s="109">
        <v>-1.9902</v>
      </c>
      <c r="H1152" s="109">
        <v>0.81530000000000002</v>
      </c>
      <c r="I1152" s="109">
        <v>3.6684000000000001</v>
      </c>
      <c r="J1152" s="109">
        <v>68.5184</v>
      </c>
      <c r="K1152" s="1">
        <f t="shared" si="18"/>
        <v>1150</v>
      </c>
    </row>
    <row r="1153" spans="1:11" x14ac:dyDescent="0.25">
      <c r="A1153" s="109">
        <v>-1</v>
      </c>
      <c r="B1153" s="109" t="s">
        <v>116</v>
      </c>
      <c r="C1153" s="109" t="s">
        <v>68</v>
      </c>
      <c r="D1153" s="109" t="s">
        <v>70</v>
      </c>
      <c r="E1153" s="109">
        <v>-964.06299999999999</v>
      </c>
      <c r="F1153" s="109">
        <v>-6.8026</v>
      </c>
      <c r="G1153" s="109">
        <v>-1.9902</v>
      </c>
      <c r="H1153" s="109">
        <v>0.81530000000000002</v>
      </c>
      <c r="I1153" s="109">
        <v>-1.3069999999999999</v>
      </c>
      <c r="J1153" s="109">
        <v>51.512</v>
      </c>
      <c r="K1153" s="1">
        <f t="shared" si="18"/>
        <v>1151</v>
      </c>
    </row>
    <row r="1154" spans="1:11" hidden="1" x14ac:dyDescent="0.25">
      <c r="A1154" s="109">
        <v>-1</v>
      </c>
      <c r="B1154" s="109" t="s">
        <v>116</v>
      </c>
      <c r="C1154" s="109" t="s">
        <v>71</v>
      </c>
      <c r="D1154" s="109" t="s">
        <v>69</v>
      </c>
      <c r="E1154" s="109">
        <v>-232.23699999999999</v>
      </c>
      <c r="F1154" s="109">
        <v>-2.4018999999999999</v>
      </c>
      <c r="G1154" s="109">
        <v>-0.74299999999999999</v>
      </c>
      <c r="H1154" s="109">
        <v>6.8999999999999999E-3</v>
      </c>
      <c r="I1154" s="109">
        <v>1.3264</v>
      </c>
      <c r="J1154" s="109">
        <v>18.801300000000001</v>
      </c>
      <c r="K1154" s="1">
        <f t="shared" si="18"/>
        <v>1152</v>
      </c>
    </row>
    <row r="1155" spans="1:11" x14ac:dyDescent="0.25">
      <c r="A1155" s="109">
        <v>-1</v>
      </c>
      <c r="B1155" s="109" t="s">
        <v>116</v>
      </c>
      <c r="C1155" s="109" t="s">
        <v>71</v>
      </c>
      <c r="D1155" s="109" t="s">
        <v>70</v>
      </c>
      <c r="E1155" s="109">
        <v>-232.23699999999999</v>
      </c>
      <c r="F1155" s="109">
        <v>-2.4018999999999999</v>
      </c>
      <c r="G1155" s="109">
        <v>-0.74299999999999999</v>
      </c>
      <c r="H1155" s="109">
        <v>6.8999999999999999E-3</v>
      </c>
      <c r="I1155" s="109">
        <v>-0.53110000000000002</v>
      </c>
      <c r="J1155" s="109">
        <v>12.7967</v>
      </c>
      <c r="K1155" s="1">
        <f t="shared" si="18"/>
        <v>1153</v>
      </c>
    </row>
    <row r="1156" spans="1:11" hidden="1" x14ac:dyDescent="0.25">
      <c r="A1156" s="109">
        <v>-1</v>
      </c>
      <c r="B1156" s="109" t="s">
        <v>116</v>
      </c>
      <c r="C1156" s="109" t="s">
        <v>72</v>
      </c>
      <c r="D1156" s="109" t="s">
        <v>69</v>
      </c>
      <c r="E1156" s="109">
        <v>152.24080000000001</v>
      </c>
      <c r="F1156" s="109">
        <v>11.6119</v>
      </c>
      <c r="G1156" s="109">
        <v>1.8486</v>
      </c>
      <c r="H1156" s="109">
        <v>1.0632999999999999</v>
      </c>
      <c r="I1156" s="109">
        <v>4.7530000000000001</v>
      </c>
      <c r="J1156" s="109">
        <v>77.9816</v>
      </c>
      <c r="K1156" s="1">
        <f t="shared" si="18"/>
        <v>1154</v>
      </c>
    </row>
    <row r="1157" spans="1:11" x14ac:dyDescent="0.25">
      <c r="A1157" s="109">
        <v>-1</v>
      </c>
      <c r="B1157" s="109" t="s">
        <v>116</v>
      </c>
      <c r="C1157" s="109" t="s">
        <v>72</v>
      </c>
      <c r="D1157" s="109" t="s">
        <v>70</v>
      </c>
      <c r="E1157" s="109">
        <v>152.24080000000001</v>
      </c>
      <c r="F1157" s="109">
        <v>11.6119</v>
      </c>
      <c r="G1157" s="109">
        <v>1.8486</v>
      </c>
      <c r="H1157" s="109">
        <v>1.0632999999999999</v>
      </c>
      <c r="I1157" s="109">
        <v>1.4224000000000001</v>
      </c>
      <c r="J1157" s="109">
        <v>73.488799999999998</v>
      </c>
      <c r="K1157" s="1">
        <f t="shared" si="18"/>
        <v>1155</v>
      </c>
    </row>
    <row r="1158" spans="1:11" hidden="1" x14ac:dyDescent="0.25">
      <c r="A1158" s="109">
        <v>-1</v>
      </c>
      <c r="B1158" s="109" t="s">
        <v>116</v>
      </c>
      <c r="C1158" s="109" t="s">
        <v>73</v>
      </c>
      <c r="D1158" s="109" t="s">
        <v>69</v>
      </c>
      <c r="E1158" s="109">
        <v>43.929099999999998</v>
      </c>
      <c r="F1158" s="109">
        <v>82.778000000000006</v>
      </c>
      <c r="G1158" s="109">
        <v>0.67179999999999995</v>
      </c>
      <c r="H1158" s="109">
        <v>1.738</v>
      </c>
      <c r="I1158" s="109">
        <v>1.2137</v>
      </c>
      <c r="J1158" s="109">
        <v>200.6919</v>
      </c>
      <c r="K1158" s="1">
        <f t="shared" ref="K1158:K1221" si="19">K1157+1</f>
        <v>1156</v>
      </c>
    </row>
    <row r="1159" spans="1:11" x14ac:dyDescent="0.25">
      <c r="A1159" s="109">
        <v>-1</v>
      </c>
      <c r="B1159" s="109" t="s">
        <v>116</v>
      </c>
      <c r="C1159" s="109" t="s">
        <v>73</v>
      </c>
      <c r="D1159" s="109" t="s">
        <v>70</v>
      </c>
      <c r="E1159" s="109">
        <v>43.929099999999998</v>
      </c>
      <c r="F1159" s="109">
        <v>82.778000000000006</v>
      </c>
      <c r="G1159" s="109">
        <v>0.67179999999999995</v>
      </c>
      <c r="H1159" s="109">
        <v>1.738</v>
      </c>
      <c r="I1159" s="109">
        <v>0.51149999999999995</v>
      </c>
      <c r="J1159" s="109">
        <v>312.57479999999998</v>
      </c>
      <c r="K1159" s="1">
        <f t="shared" si="19"/>
        <v>1157</v>
      </c>
    </row>
    <row r="1160" spans="1:11" hidden="1" x14ac:dyDescent="0.25">
      <c r="A1160" s="109">
        <v>-1</v>
      </c>
      <c r="B1160" s="109" t="s">
        <v>116</v>
      </c>
      <c r="C1160" s="109" t="s">
        <v>74</v>
      </c>
      <c r="D1160" s="109" t="s">
        <v>69</v>
      </c>
      <c r="E1160" s="109">
        <v>-1175.3</v>
      </c>
      <c r="F1160" s="109">
        <v>-9.2043999999999997</v>
      </c>
      <c r="G1160" s="109">
        <v>-2.7332000000000001</v>
      </c>
      <c r="H1160" s="109">
        <v>0.82220000000000004</v>
      </c>
      <c r="I1160" s="109">
        <v>4.9949000000000003</v>
      </c>
      <c r="J1160" s="109">
        <v>87.319699999999997</v>
      </c>
      <c r="K1160" s="1">
        <f t="shared" si="19"/>
        <v>1158</v>
      </c>
    </row>
    <row r="1161" spans="1:11" hidden="1" x14ac:dyDescent="0.25">
      <c r="A1161" s="109">
        <v>-1</v>
      </c>
      <c r="B1161" s="109" t="s">
        <v>116</v>
      </c>
      <c r="C1161" s="109" t="s">
        <v>74</v>
      </c>
      <c r="D1161" s="109" t="s">
        <v>70</v>
      </c>
      <c r="E1161" s="109">
        <v>-1196.3</v>
      </c>
      <c r="F1161" s="109">
        <v>-9.2043999999999997</v>
      </c>
      <c r="G1161" s="109">
        <v>-2.7332000000000001</v>
      </c>
      <c r="H1161" s="109">
        <v>0.82220000000000004</v>
      </c>
      <c r="I1161" s="109">
        <v>-1.8381000000000001</v>
      </c>
      <c r="J1161" s="109">
        <v>64.308700000000002</v>
      </c>
      <c r="K1161" s="1">
        <f t="shared" si="19"/>
        <v>1159</v>
      </c>
    </row>
    <row r="1162" spans="1:11" hidden="1" x14ac:dyDescent="0.25">
      <c r="A1162" s="109">
        <v>-1</v>
      </c>
      <c r="B1162" s="109" t="s">
        <v>116</v>
      </c>
      <c r="C1162" s="109" t="s">
        <v>75</v>
      </c>
      <c r="D1162" s="109" t="s">
        <v>69</v>
      </c>
      <c r="E1162" s="109">
        <v>-1320.2882</v>
      </c>
      <c r="F1162" s="109">
        <v>-9.5236000000000001</v>
      </c>
      <c r="G1162" s="109">
        <v>-2.7863000000000002</v>
      </c>
      <c r="H1162" s="109">
        <v>1.1415</v>
      </c>
      <c r="I1162" s="109">
        <v>5.1357999999999997</v>
      </c>
      <c r="J1162" s="109">
        <v>95.925700000000006</v>
      </c>
      <c r="K1162" s="1">
        <f t="shared" si="19"/>
        <v>1160</v>
      </c>
    </row>
    <row r="1163" spans="1:11" hidden="1" x14ac:dyDescent="0.25">
      <c r="A1163" s="109">
        <v>-1</v>
      </c>
      <c r="B1163" s="109" t="s">
        <v>116</v>
      </c>
      <c r="C1163" s="109" t="s">
        <v>75</v>
      </c>
      <c r="D1163" s="109" t="s">
        <v>70</v>
      </c>
      <c r="E1163" s="109">
        <v>-1349.6882000000001</v>
      </c>
      <c r="F1163" s="109">
        <v>-9.5236000000000001</v>
      </c>
      <c r="G1163" s="109">
        <v>-2.7863000000000002</v>
      </c>
      <c r="H1163" s="109">
        <v>1.1415</v>
      </c>
      <c r="I1163" s="109">
        <v>-1.8298000000000001</v>
      </c>
      <c r="J1163" s="109">
        <v>72.116699999999994</v>
      </c>
      <c r="K1163" s="1">
        <f t="shared" si="19"/>
        <v>1161</v>
      </c>
    </row>
    <row r="1164" spans="1:11" hidden="1" x14ac:dyDescent="0.25">
      <c r="A1164" s="109">
        <v>-1</v>
      </c>
      <c r="B1164" s="109" t="s">
        <v>116</v>
      </c>
      <c r="C1164" s="109" t="s">
        <v>76</v>
      </c>
      <c r="D1164" s="109" t="s">
        <v>69</v>
      </c>
      <c r="E1164" s="109">
        <v>-1503.2547</v>
      </c>
      <c r="F1164" s="109">
        <v>-12.006</v>
      </c>
      <c r="G1164" s="109">
        <v>-3.577</v>
      </c>
      <c r="H1164" s="109">
        <v>0.98939999999999995</v>
      </c>
      <c r="I1164" s="109">
        <v>6.5244</v>
      </c>
      <c r="J1164" s="109">
        <v>112.30419999999999</v>
      </c>
      <c r="K1164" s="1">
        <f t="shared" si="19"/>
        <v>1162</v>
      </c>
    </row>
    <row r="1165" spans="1:11" hidden="1" x14ac:dyDescent="0.25">
      <c r="A1165" s="109">
        <v>-1</v>
      </c>
      <c r="B1165" s="109" t="s">
        <v>116</v>
      </c>
      <c r="C1165" s="109" t="s">
        <v>76</v>
      </c>
      <c r="D1165" s="109" t="s">
        <v>70</v>
      </c>
      <c r="E1165" s="109">
        <v>-1528.4547</v>
      </c>
      <c r="F1165" s="109">
        <v>-12.006</v>
      </c>
      <c r="G1165" s="109">
        <v>-3.577</v>
      </c>
      <c r="H1165" s="109">
        <v>0.98939999999999995</v>
      </c>
      <c r="I1165" s="109">
        <v>-2.4180999999999999</v>
      </c>
      <c r="J1165" s="109">
        <v>82.289100000000005</v>
      </c>
      <c r="K1165" s="1">
        <f t="shared" si="19"/>
        <v>1163</v>
      </c>
    </row>
    <row r="1166" spans="1:11" hidden="1" x14ac:dyDescent="0.25">
      <c r="A1166" s="109">
        <v>-1</v>
      </c>
      <c r="B1166" s="109" t="s">
        <v>116</v>
      </c>
      <c r="C1166" s="109" t="s">
        <v>77</v>
      </c>
      <c r="D1166" s="109" t="s">
        <v>69</v>
      </c>
      <c r="E1166" s="109">
        <v>-635.61959999999999</v>
      </c>
      <c r="F1166" s="109">
        <v>10.134399999999999</v>
      </c>
      <c r="G1166" s="109">
        <v>0.79690000000000005</v>
      </c>
      <c r="H1166" s="109">
        <v>2.2225000000000001</v>
      </c>
      <c r="I1166" s="109">
        <v>9.9558</v>
      </c>
      <c r="J1166" s="109">
        <v>170.8407</v>
      </c>
      <c r="K1166" s="1">
        <f t="shared" si="19"/>
        <v>1164</v>
      </c>
    </row>
    <row r="1167" spans="1:11" hidden="1" x14ac:dyDescent="0.25">
      <c r="A1167" s="109">
        <v>-1</v>
      </c>
      <c r="B1167" s="109" t="s">
        <v>116</v>
      </c>
      <c r="C1167" s="109" t="s">
        <v>77</v>
      </c>
      <c r="D1167" s="109" t="s">
        <v>70</v>
      </c>
      <c r="E1167" s="109">
        <v>-654.51959999999997</v>
      </c>
      <c r="F1167" s="109">
        <v>10.134399999999999</v>
      </c>
      <c r="G1167" s="109">
        <v>0.79690000000000005</v>
      </c>
      <c r="H1167" s="109">
        <v>2.2225000000000001</v>
      </c>
      <c r="I1167" s="109">
        <v>0.81499999999999995</v>
      </c>
      <c r="J1167" s="109">
        <v>149.24510000000001</v>
      </c>
      <c r="K1167" s="1">
        <f t="shared" si="19"/>
        <v>1165</v>
      </c>
    </row>
    <row r="1168" spans="1:11" hidden="1" x14ac:dyDescent="0.25">
      <c r="A1168" s="109">
        <v>-1</v>
      </c>
      <c r="B1168" s="109" t="s">
        <v>116</v>
      </c>
      <c r="C1168" s="109" t="s">
        <v>78</v>
      </c>
      <c r="D1168" s="109" t="s">
        <v>69</v>
      </c>
      <c r="E1168" s="109">
        <v>-1061.8938000000001</v>
      </c>
      <c r="F1168" s="109">
        <v>-22.379000000000001</v>
      </c>
      <c r="G1168" s="109">
        <v>-4.3792</v>
      </c>
      <c r="H1168" s="109">
        <v>-0.75490000000000002</v>
      </c>
      <c r="I1168" s="109">
        <v>-3.3527</v>
      </c>
      <c r="J1168" s="109">
        <v>-47.5077</v>
      </c>
      <c r="K1168" s="1">
        <f t="shared" si="19"/>
        <v>1166</v>
      </c>
    </row>
    <row r="1169" spans="1:11" hidden="1" x14ac:dyDescent="0.25">
      <c r="A1169" s="109">
        <v>-1</v>
      </c>
      <c r="B1169" s="109" t="s">
        <v>116</v>
      </c>
      <c r="C1169" s="109" t="s">
        <v>78</v>
      </c>
      <c r="D1169" s="109" t="s">
        <v>70</v>
      </c>
      <c r="E1169" s="109">
        <v>-1080.7937999999999</v>
      </c>
      <c r="F1169" s="109">
        <v>-22.379000000000001</v>
      </c>
      <c r="G1169" s="109">
        <v>-4.3792</v>
      </c>
      <c r="H1169" s="109">
        <v>-0.75490000000000002</v>
      </c>
      <c r="I1169" s="109">
        <v>-3.1676000000000002</v>
      </c>
      <c r="J1169" s="109">
        <v>-56.523600000000002</v>
      </c>
      <c r="K1169" s="1">
        <f t="shared" si="19"/>
        <v>1167</v>
      </c>
    </row>
    <row r="1170" spans="1:11" hidden="1" x14ac:dyDescent="0.25">
      <c r="A1170" s="109">
        <v>-1</v>
      </c>
      <c r="B1170" s="109" t="s">
        <v>116</v>
      </c>
      <c r="C1170" s="109" t="s">
        <v>79</v>
      </c>
      <c r="D1170" s="109" t="s">
        <v>69</v>
      </c>
      <c r="E1170" s="109">
        <v>-635.61959999999999</v>
      </c>
      <c r="F1170" s="109">
        <v>10.134399999999999</v>
      </c>
      <c r="G1170" s="109">
        <v>0.79690000000000005</v>
      </c>
      <c r="H1170" s="109">
        <v>2.2225000000000001</v>
      </c>
      <c r="I1170" s="109">
        <v>9.9558</v>
      </c>
      <c r="J1170" s="109">
        <v>170.8407</v>
      </c>
      <c r="K1170" s="1">
        <f t="shared" si="19"/>
        <v>1168</v>
      </c>
    </row>
    <row r="1171" spans="1:11" hidden="1" x14ac:dyDescent="0.25">
      <c r="A1171" s="109">
        <v>-1</v>
      </c>
      <c r="B1171" s="109" t="s">
        <v>116</v>
      </c>
      <c r="C1171" s="109" t="s">
        <v>79</v>
      </c>
      <c r="D1171" s="109" t="s">
        <v>70</v>
      </c>
      <c r="E1171" s="109">
        <v>-654.51959999999997</v>
      </c>
      <c r="F1171" s="109">
        <v>10.134399999999999</v>
      </c>
      <c r="G1171" s="109">
        <v>0.79690000000000005</v>
      </c>
      <c r="H1171" s="109">
        <v>2.2225000000000001</v>
      </c>
      <c r="I1171" s="109">
        <v>0.81499999999999995</v>
      </c>
      <c r="J1171" s="109">
        <v>149.24510000000001</v>
      </c>
      <c r="K1171" s="1">
        <f t="shared" si="19"/>
        <v>1169</v>
      </c>
    </row>
    <row r="1172" spans="1:11" hidden="1" x14ac:dyDescent="0.25">
      <c r="A1172" s="109">
        <v>-1</v>
      </c>
      <c r="B1172" s="109" t="s">
        <v>116</v>
      </c>
      <c r="C1172" s="109" t="s">
        <v>80</v>
      </c>
      <c r="D1172" s="109" t="s">
        <v>69</v>
      </c>
      <c r="E1172" s="109">
        <v>-1061.8938000000001</v>
      </c>
      <c r="F1172" s="109">
        <v>-22.379000000000001</v>
      </c>
      <c r="G1172" s="109">
        <v>-4.3792</v>
      </c>
      <c r="H1172" s="109">
        <v>-0.75490000000000002</v>
      </c>
      <c r="I1172" s="109">
        <v>-3.3527</v>
      </c>
      <c r="J1172" s="109">
        <v>-47.5077</v>
      </c>
      <c r="K1172" s="1">
        <f t="shared" si="19"/>
        <v>1170</v>
      </c>
    </row>
    <row r="1173" spans="1:11" hidden="1" x14ac:dyDescent="0.25">
      <c r="A1173" s="109">
        <v>-1</v>
      </c>
      <c r="B1173" s="109" t="s">
        <v>116</v>
      </c>
      <c r="C1173" s="109" t="s">
        <v>80</v>
      </c>
      <c r="D1173" s="109" t="s">
        <v>70</v>
      </c>
      <c r="E1173" s="109">
        <v>-1080.7937999999999</v>
      </c>
      <c r="F1173" s="109">
        <v>-22.379000000000001</v>
      </c>
      <c r="G1173" s="109">
        <v>-4.3792</v>
      </c>
      <c r="H1173" s="109">
        <v>-0.75490000000000002</v>
      </c>
      <c r="I1173" s="109">
        <v>-3.1676000000000002</v>
      </c>
      <c r="J1173" s="109">
        <v>-56.523600000000002</v>
      </c>
      <c r="K1173" s="1">
        <f t="shared" si="19"/>
        <v>1171</v>
      </c>
    </row>
    <row r="1174" spans="1:11" hidden="1" x14ac:dyDescent="0.25">
      <c r="A1174" s="109">
        <v>-1</v>
      </c>
      <c r="B1174" s="109" t="s">
        <v>116</v>
      </c>
      <c r="C1174" s="109" t="s">
        <v>81</v>
      </c>
      <c r="D1174" s="109" t="s">
        <v>69</v>
      </c>
      <c r="E1174" s="109">
        <v>-787.2559</v>
      </c>
      <c r="F1174" s="109">
        <v>109.76690000000001</v>
      </c>
      <c r="G1174" s="109">
        <v>-0.85070000000000001</v>
      </c>
      <c r="H1174" s="109">
        <v>3.1669999999999998</v>
      </c>
      <c r="I1174" s="109">
        <v>5.0007999999999999</v>
      </c>
      <c r="J1174" s="109">
        <v>342.6352</v>
      </c>
      <c r="K1174" s="1">
        <f t="shared" si="19"/>
        <v>1172</v>
      </c>
    </row>
    <row r="1175" spans="1:11" hidden="1" x14ac:dyDescent="0.25">
      <c r="A1175" s="109">
        <v>-1</v>
      </c>
      <c r="B1175" s="109" t="s">
        <v>116</v>
      </c>
      <c r="C1175" s="109" t="s">
        <v>81</v>
      </c>
      <c r="D1175" s="109" t="s">
        <v>70</v>
      </c>
      <c r="E1175" s="109">
        <v>-806.15589999999997</v>
      </c>
      <c r="F1175" s="109">
        <v>109.76690000000001</v>
      </c>
      <c r="G1175" s="109">
        <v>-0.85070000000000001</v>
      </c>
      <c r="H1175" s="109">
        <v>3.1669999999999998</v>
      </c>
      <c r="I1175" s="109">
        <v>-0.4602</v>
      </c>
      <c r="J1175" s="109">
        <v>483.96550000000002</v>
      </c>
      <c r="K1175" s="1">
        <f t="shared" si="19"/>
        <v>1173</v>
      </c>
    </row>
    <row r="1176" spans="1:11" hidden="1" x14ac:dyDescent="0.25">
      <c r="A1176" s="109">
        <v>-1</v>
      </c>
      <c r="B1176" s="109" t="s">
        <v>116</v>
      </c>
      <c r="C1176" s="109" t="s">
        <v>82</v>
      </c>
      <c r="D1176" s="109" t="s">
        <v>69</v>
      </c>
      <c r="E1176" s="109">
        <v>-910.25750000000005</v>
      </c>
      <c r="F1176" s="109">
        <v>-122.0115</v>
      </c>
      <c r="G1176" s="109">
        <v>-2.7317</v>
      </c>
      <c r="H1176" s="109">
        <v>-1.6993</v>
      </c>
      <c r="I1176" s="109">
        <v>1.6024</v>
      </c>
      <c r="J1176" s="109">
        <v>-219.3022</v>
      </c>
      <c r="K1176" s="1">
        <f t="shared" si="19"/>
        <v>1174</v>
      </c>
    </row>
    <row r="1177" spans="1:11" hidden="1" x14ac:dyDescent="0.25">
      <c r="A1177" s="109">
        <v>-1</v>
      </c>
      <c r="B1177" s="109" t="s">
        <v>116</v>
      </c>
      <c r="C1177" s="109" t="s">
        <v>82</v>
      </c>
      <c r="D1177" s="109" t="s">
        <v>70</v>
      </c>
      <c r="E1177" s="109">
        <v>-929.15750000000003</v>
      </c>
      <c r="F1177" s="109">
        <v>-122.0115</v>
      </c>
      <c r="G1177" s="109">
        <v>-2.7317</v>
      </c>
      <c r="H1177" s="109">
        <v>-1.6993</v>
      </c>
      <c r="I1177" s="109">
        <v>-1.8924000000000001</v>
      </c>
      <c r="J1177" s="109">
        <v>-391.2439</v>
      </c>
      <c r="K1177" s="1">
        <f t="shared" si="19"/>
        <v>1175</v>
      </c>
    </row>
    <row r="1178" spans="1:11" hidden="1" x14ac:dyDescent="0.25">
      <c r="A1178" s="109">
        <v>-1</v>
      </c>
      <c r="B1178" s="109" t="s">
        <v>116</v>
      </c>
      <c r="C1178" s="109" t="s">
        <v>83</v>
      </c>
      <c r="D1178" s="109" t="s">
        <v>69</v>
      </c>
      <c r="E1178" s="109">
        <v>-787.2559</v>
      </c>
      <c r="F1178" s="109">
        <v>109.76690000000001</v>
      </c>
      <c r="G1178" s="109">
        <v>-0.85070000000000001</v>
      </c>
      <c r="H1178" s="109">
        <v>3.1669999999999998</v>
      </c>
      <c r="I1178" s="109">
        <v>5.0007999999999999</v>
      </c>
      <c r="J1178" s="109">
        <v>342.6352</v>
      </c>
      <c r="K1178" s="1">
        <f t="shared" si="19"/>
        <v>1176</v>
      </c>
    </row>
    <row r="1179" spans="1:11" hidden="1" x14ac:dyDescent="0.25">
      <c r="A1179" s="109">
        <v>-1</v>
      </c>
      <c r="B1179" s="109" t="s">
        <v>116</v>
      </c>
      <c r="C1179" s="109" t="s">
        <v>83</v>
      </c>
      <c r="D1179" s="109" t="s">
        <v>70</v>
      </c>
      <c r="E1179" s="109">
        <v>-806.15589999999997</v>
      </c>
      <c r="F1179" s="109">
        <v>109.76690000000001</v>
      </c>
      <c r="G1179" s="109">
        <v>-0.85070000000000001</v>
      </c>
      <c r="H1179" s="109">
        <v>3.1669999999999998</v>
      </c>
      <c r="I1179" s="109">
        <v>-0.4602</v>
      </c>
      <c r="J1179" s="109">
        <v>483.96550000000002</v>
      </c>
      <c r="K1179" s="1">
        <f t="shared" si="19"/>
        <v>1177</v>
      </c>
    </row>
    <row r="1180" spans="1:11" hidden="1" x14ac:dyDescent="0.25">
      <c r="A1180" s="109">
        <v>-1</v>
      </c>
      <c r="B1180" s="109" t="s">
        <v>116</v>
      </c>
      <c r="C1180" s="109" t="s">
        <v>84</v>
      </c>
      <c r="D1180" s="109" t="s">
        <v>69</v>
      </c>
      <c r="E1180" s="109">
        <v>-910.25750000000005</v>
      </c>
      <c r="F1180" s="109">
        <v>-122.0115</v>
      </c>
      <c r="G1180" s="109">
        <v>-2.7317</v>
      </c>
      <c r="H1180" s="109">
        <v>-1.6993</v>
      </c>
      <c r="I1180" s="109">
        <v>1.6024</v>
      </c>
      <c r="J1180" s="109">
        <v>-219.3022</v>
      </c>
      <c r="K1180" s="1">
        <f t="shared" si="19"/>
        <v>1178</v>
      </c>
    </row>
    <row r="1181" spans="1:11" hidden="1" x14ac:dyDescent="0.25">
      <c r="A1181" s="109">
        <v>-1</v>
      </c>
      <c r="B1181" s="109" t="s">
        <v>116</v>
      </c>
      <c r="C1181" s="109" t="s">
        <v>84</v>
      </c>
      <c r="D1181" s="109" t="s">
        <v>70</v>
      </c>
      <c r="E1181" s="109">
        <v>-929.15750000000003</v>
      </c>
      <c r="F1181" s="109">
        <v>-122.0115</v>
      </c>
      <c r="G1181" s="109">
        <v>-2.7317</v>
      </c>
      <c r="H1181" s="109">
        <v>-1.6993</v>
      </c>
      <c r="I1181" s="109">
        <v>-1.8924000000000001</v>
      </c>
      <c r="J1181" s="109">
        <v>-391.2439</v>
      </c>
      <c r="K1181" s="1">
        <f t="shared" si="19"/>
        <v>1179</v>
      </c>
    </row>
    <row r="1182" spans="1:11" hidden="1" x14ac:dyDescent="0.25">
      <c r="A1182" s="109">
        <v>-1</v>
      </c>
      <c r="B1182" s="109" t="s">
        <v>116</v>
      </c>
      <c r="C1182" s="109" t="s">
        <v>85</v>
      </c>
      <c r="D1182" s="109" t="s">
        <v>69</v>
      </c>
      <c r="E1182" s="109">
        <v>-1150.7754</v>
      </c>
      <c r="F1182" s="109">
        <v>5.6917999999999997</v>
      </c>
      <c r="G1182" s="109">
        <v>-0.54310000000000003</v>
      </c>
      <c r="H1182" s="109">
        <v>2.4740000000000002</v>
      </c>
      <c r="I1182" s="109">
        <v>12.3828</v>
      </c>
      <c r="J1182" s="109">
        <v>210.19759999999999</v>
      </c>
      <c r="K1182" s="1">
        <f t="shared" si="19"/>
        <v>1180</v>
      </c>
    </row>
    <row r="1183" spans="1:11" hidden="1" x14ac:dyDescent="0.25">
      <c r="A1183" s="109">
        <v>-1</v>
      </c>
      <c r="B1183" s="109" t="s">
        <v>116</v>
      </c>
      <c r="C1183" s="109" t="s">
        <v>85</v>
      </c>
      <c r="D1183" s="109" t="s">
        <v>70</v>
      </c>
      <c r="E1183" s="109">
        <v>-1175.9754</v>
      </c>
      <c r="F1183" s="109">
        <v>5.6917999999999997</v>
      </c>
      <c r="G1183" s="109">
        <v>-0.54310000000000003</v>
      </c>
      <c r="H1183" s="109">
        <v>2.4740000000000002</v>
      </c>
      <c r="I1183" s="109">
        <v>-0.1082</v>
      </c>
      <c r="J1183" s="109">
        <v>177.49539999999999</v>
      </c>
      <c r="K1183" s="1">
        <f t="shared" si="19"/>
        <v>1181</v>
      </c>
    </row>
    <row r="1184" spans="1:11" hidden="1" x14ac:dyDescent="0.25">
      <c r="A1184" s="109">
        <v>-1</v>
      </c>
      <c r="B1184" s="109" t="s">
        <v>116</v>
      </c>
      <c r="C1184" s="109" t="s">
        <v>86</v>
      </c>
      <c r="D1184" s="109" t="s">
        <v>69</v>
      </c>
      <c r="E1184" s="109">
        <v>-1577.0497</v>
      </c>
      <c r="F1184" s="109">
        <v>-26.8216</v>
      </c>
      <c r="G1184" s="109">
        <v>-5.7192999999999996</v>
      </c>
      <c r="H1184" s="109">
        <v>-0.50339999999999996</v>
      </c>
      <c r="I1184" s="109">
        <v>-0.92569999999999997</v>
      </c>
      <c r="J1184" s="109">
        <v>-8.1508000000000003</v>
      </c>
      <c r="K1184" s="1">
        <f t="shared" si="19"/>
        <v>1182</v>
      </c>
    </row>
    <row r="1185" spans="1:11" hidden="1" x14ac:dyDescent="0.25">
      <c r="A1185" s="109">
        <v>-1</v>
      </c>
      <c r="B1185" s="109" t="s">
        <v>116</v>
      </c>
      <c r="C1185" s="109" t="s">
        <v>86</v>
      </c>
      <c r="D1185" s="109" t="s">
        <v>70</v>
      </c>
      <c r="E1185" s="109">
        <v>-1602.2497000000001</v>
      </c>
      <c r="F1185" s="109">
        <v>-26.8216</v>
      </c>
      <c r="G1185" s="109">
        <v>-5.7192999999999996</v>
      </c>
      <c r="H1185" s="109">
        <v>-0.50339999999999996</v>
      </c>
      <c r="I1185" s="109">
        <v>-4.0907999999999998</v>
      </c>
      <c r="J1185" s="109">
        <v>-28.273299999999999</v>
      </c>
      <c r="K1185" s="1">
        <f t="shared" si="19"/>
        <v>1183</v>
      </c>
    </row>
    <row r="1186" spans="1:11" hidden="1" x14ac:dyDescent="0.25">
      <c r="A1186" s="109">
        <v>-1</v>
      </c>
      <c r="B1186" s="109" t="s">
        <v>116</v>
      </c>
      <c r="C1186" s="109" t="s">
        <v>87</v>
      </c>
      <c r="D1186" s="109" t="s">
        <v>69</v>
      </c>
      <c r="E1186" s="109">
        <v>-1150.7754</v>
      </c>
      <c r="F1186" s="109">
        <v>5.6917999999999997</v>
      </c>
      <c r="G1186" s="109">
        <v>-0.54310000000000003</v>
      </c>
      <c r="H1186" s="109">
        <v>2.4740000000000002</v>
      </c>
      <c r="I1186" s="109">
        <v>12.3828</v>
      </c>
      <c r="J1186" s="109">
        <v>210.19759999999999</v>
      </c>
      <c r="K1186" s="1">
        <f t="shared" si="19"/>
        <v>1184</v>
      </c>
    </row>
    <row r="1187" spans="1:11" hidden="1" x14ac:dyDescent="0.25">
      <c r="A1187" s="109">
        <v>-1</v>
      </c>
      <c r="B1187" s="109" t="s">
        <v>116</v>
      </c>
      <c r="C1187" s="109" t="s">
        <v>87</v>
      </c>
      <c r="D1187" s="109" t="s">
        <v>70</v>
      </c>
      <c r="E1187" s="109">
        <v>-1175.9754</v>
      </c>
      <c r="F1187" s="109">
        <v>5.6917999999999997</v>
      </c>
      <c r="G1187" s="109">
        <v>-0.54310000000000003</v>
      </c>
      <c r="H1187" s="109">
        <v>2.4740000000000002</v>
      </c>
      <c r="I1187" s="109">
        <v>-0.1082</v>
      </c>
      <c r="J1187" s="109">
        <v>177.49539999999999</v>
      </c>
      <c r="K1187" s="1">
        <f t="shared" si="19"/>
        <v>1185</v>
      </c>
    </row>
    <row r="1188" spans="1:11" hidden="1" x14ac:dyDescent="0.25">
      <c r="A1188" s="109">
        <v>-1</v>
      </c>
      <c r="B1188" s="109" t="s">
        <v>116</v>
      </c>
      <c r="C1188" s="109" t="s">
        <v>88</v>
      </c>
      <c r="D1188" s="109" t="s">
        <v>69</v>
      </c>
      <c r="E1188" s="109">
        <v>-1577.0497</v>
      </c>
      <c r="F1188" s="109">
        <v>-26.8216</v>
      </c>
      <c r="G1188" s="109">
        <v>-5.7192999999999996</v>
      </c>
      <c r="H1188" s="109">
        <v>-0.50339999999999996</v>
      </c>
      <c r="I1188" s="109">
        <v>-0.92569999999999997</v>
      </c>
      <c r="J1188" s="109">
        <v>-8.1508000000000003</v>
      </c>
      <c r="K1188" s="1">
        <f t="shared" si="19"/>
        <v>1186</v>
      </c>
    </row>
    <row r="1189" spans="1:11" hidden="1" x14ac:dyDescent="0.25">
      <c r="A1189" s="109">
        <v>-1</v>
      </c>
      <c r="B1189" s="109" t="s">
        <v>116</v>
      </c>
      <c r="C1189" s="109" t="s">
        <v>88</v>
      </c>
      <c r="D1189" s="109" t="s">
        <v>70</v>
      </c>
      <c r="E1189" s="109">
        <v>-1602.2497000000001</v>
      </c>
      <c r="F1189" s="109">
        <v>-26.8216</v>
      </c>
      <c r="G1189" s="109">
        <v>-5.7192999999999996</v>
      </c>
      <c r="H1189" s="109">
        <v>-0.50339999999999996</v>
      </c>
      <c r="I1189" s="109">
        <v>-4.0907999999999998</v>
      </c>
      <c r="J1189" s="109">
        <v>-28.273299999999999</v>
      </c>
      <c r="K1189" s="1">
        <f t="shared" si="19"/>
        <v>1187</v>
      </c>
    </row>
    <row r="1190" spans="1:11" hidden="1" x14ac:dyDescent="0.25">
      <c r="A1190" s="109">
        <v>-1</v>
      </c>
      <c r="B1190" s="109" t="s">
        <v>116</v>
      </c>
      <c r="C1190" s="109" t="s">
        <v>89</v>
      </c>
      <c r="D1190" s="109" t="s">
        <v>69</v>
      </c>
      <c r="E1190" s="109">
        <v>-1302.4118000000001</v>
      </c>
      <c r="F1190" s="109">
        <v>105.3242</v>
      </c>
      <c r="G1190" s="109">
        <v>-2.1907000000000001</v>
      </c>
      <c r="H1190" s="109">
        <v>3.4184000000000001</v>
      </c>
      <c r="I1190" s="109">
        <v>7.4276999999999997</v>
      </c>
      <c r="J1190" s="109">
        <v>381.99209999999999</v>
      </c>
      <c r="K1190" s="1">
        <f t="shared" si="19"/>
        <v>1188</v>
      </c>
    </row>
    <row r="1191" spans="1:11" hidden="1" x14ac:dyDescent="0.25">
      <c r="A1191" s="109">
        <v>-1</v>
      </c>
      <c r="B1191" s="109" t="s">
        <v>116</v>
      </c>
      <c r="C1191" s="109" t="s">
        <v>89</v>
      </c>
      <c r="D1191" s="109" t="s">
        <v>70</v>
      </c>
      <c r="E1191" s="109">
        <v>-1327.6117999999999</v>
      </c>
      <c r="F1191" s="109">
        <v>105.3242</v>
      </c>
      <c r="G1191" s="109">
        <v>-2.1907000000000001</v>
      </c>
      <c r="H1191" s="109">
        <v>3.4184000000000001</v>
      </c>
      <c r="I1191" s="109">
        <v>-1.3834</v>
      </c>
      <c r="J1191" s="109">
        <v>512.21579999999994</v>
      </c>
      <c r="K1191" s="1">
        <f t="shared" si="19"/>
        <v>1189</v>
      </c>
    </row>
    <row r="1192" spans="1:11" hidden="1" x14ac:dyDescent="0.25">
      <c r="A1192" s="109">
        <v>-1</v>
      </c>
      <c r="B1192" s="109" t="s">
        <v>116</v>
      </c>
      <c r="C1192" s="109" t="s">
        <v>90</v>
      </c>
      <c r="D1192" s="109" t="s">
        <v>69</v>
      </c>
      <c r="E1192" s="109">
        <v>-1425.4132999999999</v>
      </c>
      <c r="F1192" s="109">
        <v>-126.4541</v>
      </c>
      <c r="G1192" s="109">
        <v>-4.0716999999999999</v>
      </c>
      <c r="H1192" s="109">
        <v>-1.4479</v>
      </c>
      <c r="I1192" s="109">
        <v>4.0293999999999999</v>
      </c>
      <c r="J1192" s="109">
        <v>-179.9453</v>
      </c>
      <c r="K1192" s="1">
        <f t="shared" si="19"/>
        <v>1190</v>
      </c>
    </row>
    <row r="1193" spans="1:11" hidden="1" x14ac:dyDescent="0.25">
      <c r="A1193" s="109">
        <v>-1</v>
      </c>
      <c r="B1193" s="109" t="s">
        <v>116</v>
      </c>
      <c r="C1193" s="109" t="s">
        <v>90</v>
      </c>
      <c r="D1193" s="109" t="s">
        <v>70</v>
      </c>
      <c r="E1193" s="109">
        <v>-1450.6133</v>
      </c>
      <c r="F1193" s="109">
        <v>-126.4541</v>
      </c>
      <c r="G1193" s="109">
        <v>-4.0716999999999999</v>
      </c>
      <c r="H1193" s="109">
        <v>-1.4479</v>
      </c>
      <c r="I1193" s="109">
        <v>-2.8155999999999999</v>
      </c>
      <c r="J1193" s="109">
        <v>-362.99360000000001</v>
      </c>
      <c r="K1193" s="1">
        <f t="shared" si="19"/>
        <v>1191</v>
      </c>
    </row>
    <row r="1194" spans="1:11" hidden="1" x14ac:dyDescent="0.25">
      <c r="A1194" s="109">
        <v>-1</v>
      </c>
      <c r="B1194" s="109" t="s">
        <v>116</v>
      </c>
      <c r="C1194" s="109" t="s">
        <v>91</v>
      </c>
      <c r="D1194" s="109" t="s">
        <v>69</v>
      </c>
      <c r="E1194" s="109">
        <v>-1302.4118000000001</v>
      </c>
      <c r="F1194" s="109">
        <v>105.3242</v>
      </c>
      <c r="G1194" s="109">
        <v>-2.1907000000000001</v>
      </c>
      <c r="H1194" s="109">
        <v>3.4184000000000001</v>
      </c>
      <c r="I1194" s="109">
        <v>7.4276999999999997</v>
      </c>
      <c r="J1194" s="109">
        <v>381.99209999999999</v>
      </c>
      <c r="K1194" s="1">
        <f t="shared" si="19"/>
        <v>1192</v>
      </c>
    </row>
    <row r="1195" spans="1:11" hidden="1" x14ac:dyDescent="0.25">
      <c r="A1195" s="109">
        <v>-1</v>
      </c>
      <c r="B1195" s="109" t="s">
        <v>116</v>
      </c>
      <c r="C1195" s="109" t="s">
        <v>91</v>
      </c>
      <c r="D1195" s="109" t="s">
        <v>70</v>
      </c>
      <c r="E1195" s="109">
        <v>-1327.6117999999999</v>
      </c>
      <c r="F1195" s="109">
        <v>105.3242</v>
      </c>
      <c r="G1195" s="109">
        <v>-2.1907000000000001</v>
      </c>
      <c r="H1195" s="109">
        <v>3.4184000000000001</v>
      </c>
      <c r="I1195" s="109">
        <v>-1.3834</v>
      </c>
      <c r="J1195" s="109">
        <v>512.21579999999994</v>
      </c>
      <c r="K1195" s="1">
        <f t="shared" si="19"/>
        <v>1193</v>
      </c>
    </row>
    <row r="1196" spans="1:11" hidden="1" x14ac:dyDescent="0.25">
      <c r="A1196" s="109">
        <v>-1</v>
      </c>
      <c r="B1196" s="109" t="s">
        <v>116</v>
      </c>
      <c r="C1196" s="109" t="s">
        <v>92</v>
      </c>
      <c r="D1196" s="109" t="s">
        <v>69</v>
      </c>
      <c r="E1196" s="109">
        <v>-1425.4132999999999</v>
      </c>
      <c r="F1196" s="109">
        <v>-126.4541</v>
      </c>
      <c r="G1196" s="109">
        <v>-4.0716999999999999</v>
      </c>
      <c r="H1196" s="109">
        <v>-1.4479</v>
      </c>
      <c r="I1196" s="109">
        <v>4.0293999999999999</v>
      </c>
      <c r="J1196" s="109">
        <v>-179.9453</v>
      </c>
      <c r="K1196" s="1">
        <f t="shared" si="19"/>
        <v>1194</v>
      </c>
    </row>
    <row r="1197" spans="1:11" hidden="1" x14ac:dyDescent="0.25">
      <c r="A1197" s="109">
        <v>-1</v>
      </c>
      <c r="B1197" s="109" t="s">
        <v>116</v>
      </c>
      <c r="C1197" s="109" t="s">
        <v>92</v>
      </c>
      <c r="D1197" s="109" t="s">
        <v>70</v>
      </c>
      <c r="E1197" s="109">
        <v>-1450.6133</v>
      </c>
      <c r="F1197" s="109">
        <v>-126.4541</v>
      </c>
      <c r="G1197" s="109">
        <v>-4.0716999999999999</v>
      </c>
      <c r="H1197" s="109">
        <v>-1.4479</v>
      </c>
      <c r="I1197" s="109">
        <v>-2.8155999999999999</v>
      </c>
      <c r="J1197" s="109">
        <v>-362.99360000000001</v>
      </c>
      <c r="K1197" s="1">
        <f t="shared" si="19"/>
        <v>1195</v>
      </c>
    </row>
    <row r="1198" spans="1:11" hidden="1" x14ac:dyDescent="0.25">
      <c r="A1198" s="109">
        <v>-1</v>
      </c>
      <c r="B1198" s="109" t="s">
        <v>116</v>
      </c>
      <c r="C1198" s="109" t="s">
        <v>93</v>
      </c>
      <c r="D1198" s="109" t="s">
        <v>69</v>
      </c>
      <c r="E1198" s="109">
        <v>-635.61959999999999</v>
      </c>
      <c r="F1198" s="109">
        <v>109.76690000000001</v>
      </c>
      <c r="G1198" s="109">
        <v>0.79690000000000005</v>
      </c>
      <c r="H1198" s="109">
        <v>3.4184000000000001</v>
      </c>
      <c r="I1198" s="109">
        <v>12.3828</v>
      </c>
      <c r="J1198" s="109">
        <v>381.99209999999999</v>
      </c>
      <c r="K1198" s="1">
        <f t="shared" si="19"/>
        <v>1196</v>
      </c>
    </row>
    <row r="1199" spans="1:11" hidden="1" x14ac:dyDescent="0.25">
      <c r="A1199" s="109">
        <v>-1</v>
      </c>
      <c r="B1199" s="109" t="s">
        <v>116</v>
      </c>
      <c r="C1199" s="109" t="s">
        <v>93</v>
      </c>
      <c r="D1199" s="109" t="s">
        <v>70</v>
      </c>
      <c r="E1199" s="109">
        <v>-654.51959999999997</v>
      </c>
      <c r="F1199" s="109">
        <v>109.76690000000001</v>
      </c>
      <c r="G1199" s="109">
        <v>0.79690000000000005</v>
      </c>
      <c r="H1199" s="109">
        <v>3.4184000000000001</v>
      </c>
      <c r="I1199" s="109">
        <v>0.81499999999999995</v>
      </c>
      <c r="J1199" s="109">
        <v>512.21579999999994</v>
      </c>
      <c r="K1199" s="1">
        <f t="shared" si="19"/>
        <v>1197</v>
      </c>
    </row>
    <row r="1200" spans="1:11" hidden="1" x14ac:dyDescent="0.25">
      <c r="A1200" s="109">
        <v>-1</v>
      </c>
      <c r="B1200" s="109" t="s">
        <v>116</v>
      </c>
      <c r="C1200" s="109" t="s">
        <v>94</v>
      </c>
      <c r="D1200" s="109" t="s">
        <v>69</v>
      </c>
      <c r="E1200" s="109">
        <v>-1577.0497</v>
      </c>
      <c r="F1200" s="109">
        <v>-126.4541</v>
      </c>
      <c r="G1200" s="109">
        <v>-5.7192999999999996</v>
      </c>
      <c r="H1200" s="109">
        <v>-1.6993</v>
      </c>
      <c r="I1200" s="109">
        <v>-3.3527</v>
      </c>
      <c r="J1200" s="109">
        <v>-219.3022</v>
      </c>
      <c r="K1200" s="1">
        <f t="shared" si="19"/>
        <v>1198</v>
      </c>
    </row>
    <row r="1201" spans="1:11" hidden="1" x14ac:dyDescent="0.25">
      <c r="A1201" s="109">
        <v>-1</v>
      </c>
      <c r="B1201" s="109" t="s">
        <v>116</v>
      </c>
      <c r="C1201" s="109" t="s">
        <v>94</v>
      </c>
      <c r="D1201" s="109" t="s">
        <v>70</v>
      </c>
      <c r="E1201" s="109">
        <v>-1602.2497000000001</v>
      </c>
      <c r="F1201" s="109">
        <v>-126.4541</v>
      </c>
      <c r="G1201" s="109">
        <v>-5.7192999999999996</v>
      </c>
      <c r="H1201" s="109">
        <v>-1.6993</v>
      </c>
      <c r="I1201" s="109">
        <v>-4.0907999999999998</v>
      </c>
      <c r="J1201" s="109">
        <v>-391.2439</v>
      </c>
      <c r="K1201" s="1">
        <f t="shared" si="19"/>
        <v>1199</v>
      </c>
    </row>
    <row r="1202" spans="1:11" hidden="1" x14ac:dyDescent="0.25">
      <c r="A1202" s="109">
        <v>-1</v>
      </c>
      <c r="B1202" s="109" t="s">
        <v>117</v>
      </c>
      <c r="C1202" s="109" t="s">
        <v>68</v>
      </c>
      <c r="D1202" s="109" t="s">
        <v>69</v>
      </c>
      <c r="E1202" s="109">
        <v>-94.392600000000002</v>
      </c>
      <c r="F1202" s="109">
        <v>-8.2309000000000001</v>
      </c>
      <c r="G1202" s="109">
        <v>-0.1003</v>
      </c>
      <c r="H1202" s="109">
        <v>-6.6E-3</v>
      </c>
      <c r="I1202" s="109">
        <v>0.19500000000000001</v>
      </c>
      <c r="J1202" s="109">
        <v>11.5862</v>
      </c>
      <c r="K1202" s="1">
        <f t="shared" si="19"/>
        <v>1200</v>
      </c>
    </row>
    <row r="1203" spans="1:11" x14ac:dyDescent="0.25">
      <c r="A1203" s="109">
        <v>-1</v>
      </c>
      <c r="B1203" s="109" t="s">
        <v>117</v>
      </c>
      <c r="C1203" s="109" t="s">
        <v>68</v>
      </c>
      <c r="D1203" s="109" t="s">
        <v>70</v>
      </c>
      <c r="E1203" s="109">
        <v>-96.342600000000004</v>
      </c>
      <c r="F1203" s="109">
        <v>-8.2309000000000001</v>
      </c>
      <c r="G1203" s="109">
        <v>-0.1003</v>
      </c>
      <c r="H1203" s="109">
        <v>-6.6E-3</v>
      </c>
      <c r="I1203" s="109">
        <v>-5.57E-2</v>
      </c>
      <c r="J1203" s="109">
        <v>-8.9908999999999999</v>
      </c>
      <c r="K1203" s="1">
        <f t="shared" si="19"/>
        <v>1201</v>
      </c>
    </row>
    <row r="1204" spans="1:11" hidden="1" x14ac:dyDescent="0.25">
      <c r="A1204" s="109">
        <v>-1</v>
      </c>
      <c r="B1204" s="109" t="s">
        <v>117</v>
      </c>
      <c r="C1204" s="109" t="s">
        <v>71</v>
      </c>
      <c r="D1204" s="109" t="s">
        <v>69</v>
      </c>
      <c r="E1204" s="109">
        <v>-21.8249</v>
      </c>
      <c r="F1204" s="109">
        <v>-1.9658</v>
      </c>
      <c r="G1204" s="109">
        <v>1.2E-2</v>
      </c>
      <c r="H1204" s="109">
        <v>2.9999999999999997E-4</v>
      </c>
      <c r="I1204" s="109">
        <v>-1.2200000000000001E-2</v>
      </c>
      <c r="J1204" s="109">
        <v>2.7561</v>
      </c>
      <c r="K1204" s="1">
        <f t="shared" si="19"/>
        <v>1202</v>
      </c>
    </row>
    <row r="1205" spans="1:11" x14ac:dyDescent="0.25">
      <c r="A1205" s="109">
        <v>-1</v>
      </c>
      <c r="B1205" s="109" t="s">
        <v>117</v>
      </c>
      <c r="C1205" s="109" t="s">
        <v>71</v>
      </c>
      <c r="D1205" s="109" t="s">
        <v>70</v>
      </c>
      <c r="E1205" s="109">
        <v>-21.8249</v>
      </c>
      <c r="F1205" s="109">
        <v>-1.9658</v>
      </c>
      <c r="G1205" s="109">
        <v>1.2E-2</v>
      </c>
      <c r="H1205" s="109">
        <v>2.9999999999999997E-4</v>
      </c>
      <c r="I1205" s="109">
        <v>1.78E-2</v>
      </c>
      <c r="J1205" s="109">
        <v>-2.1583000000000001</v>
      </c>
      <c r="K1205" s="1">
        <f t="shared" si="19"/>
        <v>1203</v>
      </c>
    </row>
    <row r="1206" spans="1:11" hidden="1" x14ac:dyDescent="0.25">
      <c r="A1206" s="109">
        <v>-1</v>
      </c>
      <c r="B1206" s="109" t="s">
        <v>117</v>
      </c>
      <c r="C1206" s="109" t="s">
        <v>72</v>
      </c>
      <c r="D1206" s="109" t="s">
        <v>69</v>
      </c>
      <c r="E1206" s="109">
        <v>23.3536</v>
      </c>
      <c r="F1206" s="109">
        <v>4.7906000000000004</v>
      </c>
      <c r="G1206" s="109">
        <v>0.1008</v>
      </c>
      <c r="H1206" s="109">
        <v>1.04E-2</v>
      </c>
      <c r="I1206" s="109">
        <v>0.08</v>
      </c>
      <c r="J1206" s="109">
        <v>6.5490000000000004</v>
      </c>
      <c r="K1206" s="1">
        <f t="shared" si="19"/>
        <v>1204</v>
      </c>
    </row>
    <row r="1207" spans="1:11" x14ac:dyDescent="0.25">
      <c r="A1207" s="109">
        <v>-1</v>
      </c>
      <c r="B1207" s="109" t="s">
        <v>117</v>
      </c>
      <c r="C1207" s="109" t="s">
        <v>72</v>
      </c>
      <c r="D1207" s="109" t="s">
        <v>70</v>
      </c>
      <c r="E1207" s="109">
        <v>23.3536</v>
      </c>
      <c r="F1207" s="109">
        <v>4.7906000000000004</v>
      </c>
      <c r="G1207" s="109">
        <v>0.1008</v>
      </c>
      <c r="H1207" s="109">
        <v>1.04E-2</v>
      </c>
      <c r="I1207" s="109">
        <v>0.2702</v>
      </c>
      <c r="J1207" s="109">
        <v>5.4301000000000004</v>
      </c>
      <c r="K1207" s="1">
        <f t="shared" si="19"/>
        <v>1205</v>
      </c>
    </row>
    <row r="1208" spans="1:11" hidden="1" x14ac:dyDescent="0.25">
      <c r="A1208" s="109">
        <v>-1</v>
      </c>
      <c r="B1208" s="109" t="s">
        <v>117</v>
      </c>
      <c r="C1208" s="109" t="s">
        <v>73</v>
      </c>
      <c r="D1208" s="109" t="s">
        <v>69</v>
      </c>
      <c r="E1208" s="109">
        <v>72.094700000000003</v>
      </c>
      <c r="F1208" s="109">
        <v>12.2194</v>
      </c>
      <c r="G1208" s="109">
        <v>4.1399999999999999E-2</v>
      </c>
      <c r="H1208" s="109">
        <v>8.9999999999999993E-3</v>
      </c>
      <c r="I1208" s="109">
        <v>9.5100000000000004E-2</v>
      </c>
      <c r="J1208" s="109">
        <v>15.7254</v>
      </c>
      <c r="K1208" s="1">
        <f t="shared" si="19"/>
        <v>1206</v>
      </c>
    </row>
    <row r="1209" spans="1:11" x14ac:dyDescent="0.25">
      <c r="A1209" s="109">
        <v>-1</v>
      </c>
      <c r="B1209" s="109" t="s">
        <v>117</v>
      </c>
      <c r="C1209" s="109" t="s">
        <v>73</v>
      </c>
      <c r="D1209" s="109" t="s">
        <v>70</v>
      </c>
      <c r="E1209" s="109">
        <v>72.094700000000003</v>
      </c>
      <c r="F1209" s="109">
        <v>12.2194</v>
      </c>
      <c r="G1209" s="109">
        <v>4.1399999999999999E-2</v>
      </c>
      <c r="H1209" s="109">
        <v>8.9999999999999993E-3</v>
      </c>
      <c r="I1209" s="109">
        <v>4.0599999999999997E-2</v>
      </c>
      <c r="J1209" s="109">
        <v>14.825100000000001</v>
      </c>
      <c r="K1209" s="1">
        <f t="shared" si="19"/>
        <v>1207</v>
      </c>
    </row>
    <row r="1210" spans="1:11" hidden="1" x14ac:dyDescent="0.25">
      <c r="A1210" s="109">
        <v>-1</v>
      </c>
      <c r="B1210" s="109" t="s">
        <v>117</v>
      </c>
      <c r="C1210" s="109" t="s">
        <v>74</v>
      </c>
      <c r="D1210" s="109" t="s">
        <v>69</v>
      </c>
      <c r="E1210" s="109">
        <v>-116.2175</v>
      </c>
      <c r="F1210" s="109">
        <v>-10.1966</v>
      </c>
      <c r="G1210" s="109">
        <v>-8.8300000000000003E-2</v>
      </c>
      <c r="H1210" s="109">
        <v>-6.3E-3</v>
      </c>
      <c r="I1210" s="109">
        <v>0.1827</v>
      </c>
      <c r="J1210" s="109">
        <v>14.3423</v>
      </c>
      <c r="K1210" s="1">
        <f t="shared" si="19"/>
        <v>1208</v>
      </c>
    </row>
    <row r="1211" spans="1:11" hidden="1" x14ac:dyDescent="0.25">
      <c r="A1211" s="109">
        <v>-1</v>
      </c>
      <c r="B1211" s="109" t="s">
        <v>117</v>
      </c>
      <c r="C1211" s="109" t="s">
        <v>74</v>
      </c>
      <c r="D1211" s="109" t="s">
        <v>70</v>
      </c>
      <c r="E1211" s="109">
        <v>-118.1675</v>
      </c>
      <c r="F1211" s="109">
        <v>-10.1966</v>
      </c>
      <c r="G1211" s="109">
        <v>-8.8300000000000003E-2</v>
      </c>
      <c r="H1211" s="109">
        <v>-6.3E-3</v>
      </c>
      <c r="I1211" s="109">
        <v>-3.7900000000000003E-2</v>
      </c>
      <c r="J1211" s="109">
        <v>-11.1492</v>
      </c>
      <c r="K1211" s="1">
        <f t="shared" si="19"/>
        <v>1209</v>
      </c>
    </row>
    <row r="1212" spans="1:11" hidden="1" x14ac:dyDescent="0.25">
      <c r="A1212" s="109">
        <v>-1</v>
      </c>
      <c r="B1212" s="109" t="s">
        <v>117</v>
      </c>
      <c r="C1212" s="109" t="s">
        <v>75</v>
      </c>
      <c r="D1212" s="109" t="s">
        <v>69</v>
      </c>
      <c r="E1212" s="109">
        <v>-132.14959999999999</v>
      </c>
      <c r="F1212" s="109">
        <v>-11.523199999999999</v>
      </c>
      <c r="G1212" s="109">
        <v>-0.1404</v>
      </c>
      <c r="H1212" s="109">
        <v>-9.1999999999999998E-3</v>
      </c>
      <c r="I1212" s="109">
        <v>0.27300000000000002</v>
      </c>
      <c r="J1212" s="109">
        <v>16.220700000000001</v>
      </c>
      <c r="K1212" s="1">
        <f t="shared" si="19"/>
        <v>1210</v>
      </c>
    </row>
    <row r="1213" spans="1:11" hidden="1" x14ac:dyDescent="0.25">
      <c r="A1213" s="109">
        <v>-1</v>
      </c>
      <c r="B1213" s="109" t="s">
        <v>117</v>
      </c>
      <c r="C1213" s="109" t="s">
        <v>75</v>
      </c>
      <c r="D1213" s="109" t="s">
        <v>70</v>
      </c>
      <c r="E1213" s="109">
        <v>-134.87960000000001</v>
      </c>
      <c r="F1213" s="109">
        <v>-11.523199999999999</v>
      </c>
      <c r="G1213" s="109">
        <v>-0.1404</v>
      </c>
      <c r="H1213" s="109">
        <v>-9.1999999999999998E-3</v>
      </c>
      <c r="I1213" s="109">
        <v>-7.8E-2</v>
      </c>
      <c r="J1213" s="109">
        <v>-12.587300000000001</v>
      </c>
      <c r="K1213" s="1">
        <f t="shared" si="19"/>
        <v>1211</v>
      </c>
    </row>
    <row r="1214" spans="1:11" hidden="1" x14ac:dyDescent="0.25">
      <c r="A1214" s="109">
        <v>-1</v>
      </c>
      <c r="B1214" s="109" t="s">
        <v>117</v>
      </c>
      <c r="C1214" s="109" t="s">
        <v>76</v>
      </c>
      <c r="D1214" s="109" t="s">
        <v>69</v>
      </c>
      <c r="E1214" s="109">
        <v>-148.191</v>
      </c>
      <c r="F1214" s="109">
        <v>-13.0223</v>
      </c>
      <c r="G1214" s="109">
        <v>-0.1011</v>
      </c>
      <c r="H1214" s="109">
        <v>-7.4000000000000003E-3</v>
      </c>
      <c r="I1214" s="109">
        <v>0.21440000000000001</v>
      </c>
      <c r="J1214" s="109">
        <v>18.313199999999998</v>
      </c>
      <c r="K1214" s="1">
        <f t="shared" si="19"/>
        <v>1212</v>
      </c>
    </row>
    <row r="1215" spans="1:11" hidden="1" x14ac:dyDescent="0.25">
      <c r="A1215" s="109">
        <v>-1</v>
      </c>
      <c r="B1215" s="109" t="s">
        <v>117</v>
      </c>
      <c r="C1215" s="109" t="s">
        <v>76</v>
      </c>
      <c r="D1215" s="109" t="s">
        <v>70</v>
      </c>
      <c r="E1215" s="109">
        <v>-150.53100000000001</v>
      </c>
      <c r="F1215" s="109">
        <v>-13.0223</v>
      </c>
      <c r="G1215" s="109">
        <v>-0.1011</v>
      </c>
      <c r="H1215" s="109">
        <v>-7.4000000000000003E-3</v>
      </c>
      <c r="I1215" s="109">
        <v>-3.8399999999999997E-2</v>
      </c>
      <c r="J1215" s="109">
        <v>-14.2424</v>
      </c>
      <c r="K1215" s="1">
        <f t="shared" si="19"/>
        <v>1213</v>
      </c>
    </row>
    <row r="1216" spans="1:11" hidden="1" x14ac:dyDescent="0.25">
      <c r="A1216" s="109">
        <v>-1</v>
      </c>
      <c r="B1216" s="109" t="s">
        <v>117</v>
      </c>
      <c r="C1216" s="109" t="s">
        <v>77</v>
      </c>
      <c r="D1216" s="109" t="s">
        <v>69</v>
      </c>
      <c r="E1216" s="109">
        <v>-52.258299999999998</v>
      </c>
      <c r="F1216" s="109">
        <v>-0.70089999999999997</v>
      </c>
      <c r="G1216" s="109">
        <v>5.0900000000000001E-2</v>
      </c>
      <c r="H1216" s="109">
        <v>8.6999999999999994E-3</v>
      </c>
      <c r="I1216" s="109">
        <v>0.28739999999999999</v>
      </c>
      <c r="J1216" s="109">
        <v>19.5962</v>
      </c>
      <c r="K1216" s="1">
        <f t="shared" si="19"/>
        <v>1214</v>
      </c>
    </row>
    <row r="1217" spans="1:11" hidden="1" x14ac:dyDescent="0.25">
      <c r="A1217" s="109">
        <v>-1</v>
      </c>
      <c r="B1217" s="109" t="s">
        <v>117</v>
      </c>
      <c r="C1217" s="109" t="s">
        <v>77</v>
      </c>
      <c r="D1217" s="109" t="s">
        <v>70</v>
      </c>
      <c r="E1217" s="109">
        <v>-54.013300000000001</v>
      </c>
      <c r="F1217" s="109">
        <v>-0.70089999999999997</v>
      </c>
      <c r="G1217" s="109">
        <v>5.0900000000000001E-2</v>
      </c>
      <c r="H1217" s="109">
        <v>8.6999999999999994E-3</v>
      </c>
      <c r="I1217" s="109">
        <v>0.3281</v>
      </c>
      <c r="J1217" s="109">
        <v>-0.48970000000000002</v>
      </c>
      <c r="K1217" s="1">
        <f t="shared" si="19"/>
        <v>1215</v>
      </c>
    </row>
    <row r="1218" spans="1:11" hidden="1" x14ac:dyDescent="0.25">
      <c r="A1218" s="109">
        <v>-1</v>
      </c>
      <c r="B1218" s="109" t="s">
        <v>117</v>
      </c>
      <c r="C1218" s="109" t="s">
        <v>78</v>
      </c>
      <c r="D1218" s="109" t="s">
        <v>69</v>
      </c>
      <c r="E1218" s="109">
        <v>-117.6484</v>
      </c>
      <c r="F1218" s="109">
        <v>-14.114599999999999</v>
      </c>
      <c r="G1218" s="109">
        <v>-0.23139999999999999</v>
      </c>
      <c r="H1218" s="109">
        <v>-2.0500000000000001E-2</v>
      </c>
      <c r="I1218" s="109">
        <v>6.3500000000000001E-2</v>
      </c>
      <c r="J1218" s="109">
        <v>1.2588999999999999</v>
      </c>
      <c r="K1218" s="1">
        <f t="shared" si="19"/>
        <v>1216</v>
      </c>
    </row>
    <row r="1219" spans="1:11" hidden="1" x14ac:dyDescent="0.25">
      <c r="A1219" s="109">
        <v>-1</v>
      </c>
      <c r="B1219" s="109" t="s">
        <v>117</v>
      </c>
      <c r="C1219" s="109" t="s">
        <v>78</v>
      </c>
      <c r="D1219" s="109" t="s">
        <v>70</v>
      </c>
      <c r="E1219" s="109">
        <v>-119.4034</v>
      </c>
      <c r="F1219" s="109">
        <v>-14.114599999999999</v>
      </c>
      <c r="G1219" s="109">
        <v>-0.23139999999999999</v>
      </c>
      <c r="H1219" s="109">
        <v>-2.0500000000000001E-2</v>
      </c>
      <c r="I1219" s="109">
        <v>-0.4284</v>
      </c>
      <c r="J1219" s="109">
        <v>-15.694000000000001</v>
      </c>
      <c r="K1219" s="1">
        <f t="shared" si="19"/>
        <v>1217</v>
      </c>
    </row>
    <row r="1220" spans="1:11" hidden="1" x14ac:dyDescent="0.25">
      <c r="A1220" s="109">
        <v>-1</v>
      </c>
      <c r="B1220" s="109" t="s">
        <v>117</v>
      </c>
      <c r="C1220" s="109" t="s">
        <v>79</v>
      </c>
      <c r="D1220" s="109" t="s">
        <v>69</v>
      </c>
      <c r="E1220" s="109">
        <v>-52.258299999999998</v>
      </c>
      <c r="F1220" s="109">
        <v>-0.70089999999999997</v>
      </c>
      <c r="G1220" s="109">
        <v>5.0900000000000001E-2</v>
      </c>
      <c r="H1220" s="109">
        <v>8.6999999999999994E-3</v>
      </c>
      <c r="I1220" s="109">
        <v>0.28739999999999999</v>
      </c>
      <c r="J1220" s="109">
        <v>19.5962</v>
      </c>
      <c r="K1220" s="1">
        <f t="shared" si="19"/>
        <v>1218</v>
      </c>
    </row>
    <row r="1221" spans="1:11" hidden="1" x14ac:dyDescent="0.25">
      <c r="A1221" s="109">
        <v>-1</v>
      </c>
      <c r="B1221" s="109" t="s">
        <v>117</v>
      </c>
      <c r="C1221" s="109" t="s">
        <v>79</v>
      </c>
      <c r="D1221" s="109" t="s">
        <v>70</v>
      </c>
      <c r="E1221" s="109">
        <v>-54.013300000000001</v>
      </c>
      <c r="F1221" s="109">
        <v>-0.70089999999999997</v>
      </c>
      <c r="G1221" s="109">
        <v>5.0900000000000001E-2</v>
      </c>
      <c r="H1221" s="109">
        <v>8.6999999999999994E-3</v>
      </c>
      <c r="I1221" s="109">
        <v>0.3281</v>
      </c>
      <c r="J1221" s="109">
        <v>-0.48970000000000002</v>
      </c>
      <c r="K1221" s="1">
        <f t="shared" si="19"/>
        <v>1219</v>
      </c>
    </row>
    <row r="1222" spans="1:11" hidden="1" x14ac:dyDescent="0.25">
      <c r="A1222" s="109">
        <v>-1</v>
      </c>
      <c r="B1222" s="109" t="s">
        <v>117</v>
      </c>
      <c r="C1222" s="109" t="s">
        <v>80</v>
      </c>
      <c r="D1222" s="109" t="s">
        <v>69</v>
      </c>
      <c r="E1222" s="109">
        <v>-117.6484</v>
      </c>
      <c r="F1222" s="109">
        <v>-14.114599999999999</v>
      </c>
      <c r="G1222" s="109">
        <v>-0.23139999999999999</v>
      </c>
      <c r="H1222" s="109">
        <v>-2.0500000000000001E-2</v>
      </c>
      <c r="I1222" s="109">
        <v>6.3500000000000001E-2</v>
      </c>
      <c r="J1222" s="109">
        <v>1.2588999999999999</v>
      </c>
      <c r="K1222" s="1">
        <f t="shared" ref="K1222:K1285" si="20">K1221+1</f>
        <v>1220</v>
      </c>
    </row>
    <row r="1223" spans="1:11" hidden="1" x14ac:dyDescent="0.25">
      <c r="A1223" s="109">
        <v>-1</v>
      </c>
      <c r="B1223" s="109" t="s">
        <v>117</v>
      </c>
      <c r="C1223" s="109" t="s">
        <v>80</v>
      </c>
      <c r="D1223" s="109" t="s">
        <v>70</v>
      </c>
      <c r="E1223" s="109">
        <v>-119.4034</v>
      </c>
      <c r="F1223" s="109">
        <v>-14.114599999999999</v>
      </c>
      <c r="G1223" s="109">
        <v>-0.23139999999999999</v>
      </c>
      <c r="H1223" s="109">
        <v>-2.0500000000000001E-2</v>
      </c>
      <c r="I1223" s="109">
        <v>-0.4284</v>
      </c>
      <c r="J1223" s="109">
        <v>-15.694000000000001</v>
      </c>
      <c r="K1223" s="1">
        <f t="shared" si="20"/>
        <v>1221</v>
      </c>
    </row>
    <row r="1224" spans="1:11" hidden="1" x14ac:dyDescent="0.25">
      <c r="A1224" s="109">
        <v>-1</v>
      </c>
      <c r="B1224" s="109" t="s">
        <v>117</v>
      </c>
      <c r="C1224" s="109" t="s">
        <v>81</v>
      </c>
      <c r="D1224" s="109" t="s">
        <v>69</v>
      </c>
      <c r="E1224" s="109">
        <v>15.9793</v>
      </c>
      <c r="F1224" s="109">
        <v>9.6992999999999991</v>
      </c>
      <c r="G1224" s="109">
        <v>-3.2399999999999998E-2</v>
      </c>
      <c r="H1224" s="109">
        <v>6.7000000000000002E-3</v>
      </c>
      <c r="I1224" s="109">
        <v>0.30869999999999997</v>
      </c>
      <c r="J1224" s="109">
        <v>32.443100000000001</v>
      </c>
      <c r="K1224" s="1">
        <f t="shared" si="20"/>
        <v>1222</v>
      </c>
    </row>
    <row r="1225" spans="1:11" hidden="1" x14ac:dyDescent="0.25">
      <c r="A1225" s="109">
        <v>-1</v>
      </c>
      <c r="B1225" s="109" t="s">
        <v>117</v>
      </c>
      <c r="C1225" s="109" t="s">
        <v>81</v>
      </c>
      <c r="D1225" s="109" t="s">
        <v>70</v>
      </c>
      <c r="E1225" s="109">
        <v>14.224299999999999</v>
      </c>
      <c r="F1225" s="109">
        <v>9.6992999999999991</v>
      </c>
      <c r="G1225" s="109">
        <v>-3.2399999999999998E-2</v>
      </c>
      <c r="H1225" s="109">
        <v>6.7000000000000002E-3</v>
      </c>
      <c r="I1225" s="109">
        <v>6.7000000000000002E-3</v>
      </c>
      <c r="J1225" s="109">
        <v>12.6633</v>
      </c>
      <c r="K1225" s="1">
        <f t="shared" si="20"/>
        <v>1223</v>
      </c>
    </row>
    <row r="1226" spans="1:11" hidden="1" x14ac:dyDescent="0.25">
      <c r="A1226" s="109">
        <v>-1</v>
      </c>
      <c r="B1226" s="109" t="s">
        <v>117</v>
      </c>
      <c r="C1226" s="109" t="s">
        <v>82</v>
      </c>
      <c r="D1226" s="109" t="s">
        <v>69</v>
      </c>
      <c r="E1226" s="109">
        <v>-185.88589999999999</v>
      </c>
      <c r="F1226" s="109">
        <v>-24.514900000000001</v>
      </c>
      <c r="G1226" s="109">
        <v>-0.1482</v>
      </c>
      <c r="H1226" s="109">
        <v>-1.8499999999999999E-2</v>
      </c>
      <c r="I1226" s="109">
        <v>4.2299999999999997E-2</v>
      </c>
      <c r="J1226" s="109">
        <v>-11.587899999999999</v>
      </c>
      <c r="K1226" s="1">
        <f t="shared" si="20"/>
        <v>1224</v>
      </c>
    </row>
    <row r="1227" spans="1:11" hidden="1" x14ac:dyDescent="0.25">
      <c r="A1227" s="109">
        <v>-1</v>
      </c>
      <c r="B1227" s="109" t="s">
        <v>117</v>
      </c>
      <c r="C1227" s="109" t="s">
        <v>82</v>
      </c>
      <c r="D1227" s="109" t="s">
        <v>70</v>
      </c>
      <c r="E1227" s="109">
        <v>-187.64089999999999</v>
      </c>
      <c r="F1227" s="109">
        <v>-24.514900000000001</v>
      </c>
      <c r="G1227" s="109">
        <v>-0.1482</v>
      </c>
      <c r="H1227" s="109">
        <v>-1.8499999999999999E-2</v>
      </c>
      <c r="I1227" s="109">
        <v>-0.107</v>
      </c>
      <c r="J1227" s="109">
        <v>-28.847000000000001</v>
      </c>
      <c r="K1227" s="1">
        <f t="shared" si="20"/>
        <v>1225</v>
      </c>
    </row>
    <row r="1228" spans="1:11" hidden="1" x14ac:dyDescent="0.25">
      <c r="A1228" s="109">
        <v>-1</v>
      </c>
      <c r="B1228" s="109" t="s">
        <v>117</v>
      </c>
      <c r="C1228" s="109" t="s">
        <v>83</v>
      </c>
      <c r="D1228" s="109" t="s">
        <v>69</v>
      </c>
      <c r="E1228" s="109">
        <v>15.9793</v>
      </c>
      <c r="F1228" s="109">
        <v>9.6992999999999991</v>
      </c>
      <c r="G1228" s="109">
        <v>-3.2399999999999998E-2</v>
      </c>
      <c r="H1228" s="109">
        <v>6.7000000000000002E-3</v>
      </c>
      <c r="I1228" s="109">
        <v>0.30869999999999997</v>
      </c>
      <c r="J1228" s="109">
        <v>32.443100000000001</v>
      </c>
      <c r="K1228" s="1">
        <f t="shared" si="20"/>
        <v>1226</v>
      </c>
    </row>
    <row r="1229" spans="1:11" hidden="1" x14ac:dyDescent="0.25">
      <c r="A1229" s="109">
        <v>-1</v>
      </c>
      <c r="B1229" s="109" t="s">
        <v>117</v>
      </c>
      <c r="C1229" s="109" t="s">
        <v>83</v>
      </c>
      <c r="D1229" s="109" t="s">
        <v>70</v>
      </c>
      <c r="E1229" s="109">
        <v>14.224299999999999</v>
      </c>
      <c r="F1229" s="109">
        <v>9.6992999999999991</v>
      </c>
      <c r="G1229" s="109">
        <v>-3.2399999999999998E-2</v>
      </c>
      <c r="H1229" s="109">
        <v>6.7000000000000002E-3</v>
      </c>
      <c r="I1229" s="109">
        <v>6.7000000000000002E-3</v>
      </c>
      <c r="J1229" s="109">
        <v>12.6633</v>
      </c>
      <c r="K1229" s="1">
        <f t="shared" si="20"/>
        <v>1227</v>
      </c>
    </row>
    <row r="1230" spans="1:11" hidden="1" x14ac:dyDescent="0.25">
      <c r="A1230" s="109">
        <v>-1</v>
      </c>
      <c r="B1230" s="109" t="s">
        <v>117</v>
      </c>
      <c r="C1230" s="109" t="s">
        <v>84</v>
      </c>
      <c r="D1230" s="109" t="s">
        <v>69</v>
      </c>
      <c r="E1230" s="109">
        <v>-185.88589999999999</v>
      </c>
      <c r="F1230" s="109">
        <v>-24.514900000000001</v>
      </c>
      <c r="G1230" s="109">
        <v>-0.1482</v>
      </c>
      <c r="H1230" s="109">
        <v>-1.8499999999999999E-2</v>
      </c>
      <c r="I1230" s="109">
        <v>4.2299999999999997E-2</v>
      </c>
      <c r="J1230" s="109">
        <v>-11.587899999999999</v>
      </c>
      <c r="K1230" s="1">
        <f t="shared" si="20"/>
        <v>1228</v>
      </c>
    </row>
    <row r="1231" spans="1:11" hidden="1" x14ac:dyDescent="0.25">
      <c r="A1231" s="109">
        <v>-1</v>
      </c>
      <c r="B1231" s="109" t="s">
        <v>117</v>
      </c>
      <c r="C1231" s="109" t="s">
        <v>84</v>
      </c>
      <c r="D1231" s="109" t="s">
        <v>70</v>
      </c>
      <c r="E1231" s="109">
        <v>-187.64089999999999</v>
      </c>
      <c r="F1231" s="109">
        <v>-24.514900000000001</v>
      </c>
      <c r="G1231" s="109">
        <v>-0.1482</v>
      </c>
      <c r="H1231" s="109">
        <v>-1.8499999999999999E-2</v>
      </c>
      <c r="I1231" s="109">
        <v>-0.107</v>
      </c>
      <c r="J1231" s="109">
        <v>-28.847000000000001</v>
      </c>
      <c r="K1231" s="1">
        <f t="shared" si="20"/>
        <v>1229</v>
      </c>
    </row>
    <row r="1232" spans="1:11" hidden="1" x14ac:dyDescent="0.25">
      <c r="A1232" s="109">
        <v>-1</v>
      </c>
      <c r="B1232" s="109" t="s">
        <v>117</v>
      </c>
      <c r="C1232" s="109" t="s">
        <v>85</v>
      </c>
      <c r="D1232" s="109" t="s">
        <v>69</v>
      </c>
      <c r="E1232" s="109">
        <v>-102.401</v>
      </c>
      <c r="F1232" s="109">
        <v>-5.1360000000000001</v>
      </c>
      <c r="G1232" s="109">
        <v>3.2899999999999999E-2</v>
      </c>
      <c r="H1232" s="109">
        <v>7.0000000000000001E-3</v>
      </c>
      <c r="I1232" s="109">
        <v>0.3337</v>
      </c>
      <c r="J1232" s="109">
        <v>25.828199999999999</v>
      </c>
      <c r="K1232" s="1">
        <f t="shared" si="20"/>
        <v>1230</v>
      </c>
    </row>
    <row r="1233" spans="1:11" hidden="1" x14ac:dyDescent="0.25">
      <c r="A1233" s="109">
        <v>-1</v>
      </c>
      <c r="B1233" s="109" t="s">
        <v>117</v>
      </c>
      <c r="C1233" s="109" t="s">
        <v>85</v>
      </c>
      <c r="D1233" s="109" t="s">
        <v>70</v>
      </c>
      <c r="E1233" s="109">
        <v>-104.741</v>
      </c>
      <c r="F1233" s="109">
        <v>-5.1360000000000001</v>
      </c>
      <c r="G1233" s="109">
        <v>3.2899999999999999E-2</v>
      </c>
      <c r="H1233" s="109">
        <v>7.0000000000000001E-3</v>
      </c>
      <c r="I1233" s="109">
        <v>0.32919999999999999</v>
      </c>
      <c r="J1233" s="109">
        <v>-5.3452999999999999</v>
      </c>
      <c r="K1233" s="1">
        <f t="shared" si="20"/>
        <v>1231</v>
      </c>
    </row>
    <row r="1234" spans="1:11" hidden="1" x14ac:dyDescent="0.25">
      <c r="A1234" s="109">
        <v>-1</v>
      </c>
      <c r="B1234" s="109" t="s">
        <v>117</v>
      </c>
      <c r="C1234" s="109" t="s">
        <v>86</v>
      </c>
      <c r="D1234" s="109" t="s">
        <v>69</v>
      </c>
      <c r="E1234" s="109">
        <v>-167.7911</v>
      </c>
      <c r="F1234" s="109">
        <v>-18.549600000000002</v>
      </c>
      <c r="G1234" s="109">
        <v>-0.2495</v>
      </c>
      <c r="H1234" s="109">
        <v>-2.2200000000000001E-2</v>
      </c>
      <c r="I1234" s="109">
        <v>0.10979999999999999</v>
      </c>
      <c r="J1234" s="109">
        <v>7.4908999999999999</v>
      </c>
      <c r="K1234" s="1">
        <f t="shared" si="20"/>
        <v>1232</v>
      </c>
    </row>
    <row r="1235" spans="1:11" hidden="1" x14ac:dyDescent="0.25">
      <c r="A1235" s="109">
        <v>-1</v>
      </c>
      <c r="B1235" s="109" t="s">
        <v>117</v>
      </c>
      <c r="C1235" s="109" t="s">
        <v>86</v>
      </c>
      <c r="D1235" s="109" t="s">
        <v>70</v>
      </c>
      <c r="E1235" s="109">
        <v>-170.1311</v>
      </c>
      <c r="F1235" s="109">
        <v>-18.549600000000002</v>
      </c>
      <c r="G1235" s="109">
        <v>-0.2495</v>
      </c>
      <c r="H1235" s="109">
        <v>-2.2200000000000001E-2</v>
      </c>
      <c r="I1235" s="109">
        <v>-0.42730000000000001</v>
      </c>
      <c r="J1235" s="109">
        <v>-20.549600000000002</v>
      </c>
      <c r="K1235" s="1">
        <f t="shared" si="20"/>
        <v>1233</v>
      </c>
    </row>
    <row r="1236" spans="1:11" hidden="1" x14ac:dyDescent="0.25">
      <c r="A1236" s="109">
        <v>-1</v>
      </c>
      <c r="B1236" s="109" t="s">
        <v>117</v>
      </c>
      <c r="C1236" s="109" t="s">
        <v>87</v>
      </c>
      <c r="D1236" s="109" t="s">
        <v>69</v>
      </c>
      <c r="E1236" s="109">
        <v>-102.401</v>
      </c>
      <c r="F1236" s="109">
        <v>-5.1360000000000001</v>
      </c>
      <c r="G1236" s="109">
        <v>3.2899999999999999E-2</v>
      </c>
      <c r="H1236" s="109">
        <v>7.0000000000000001E-3</v>
      </c>
      <c r="I1236" s="109">
        <v>0.3337</v>
      </c>
      <c r="J1236" s="109">
        <v>25.828199999999999</v>
      </c>
      <c r="K1236" s="1">
        <f t="shared" si="20"/>
        <v>1234</v>
      </c>
    </row>
    <row r="1237" spans="1:11" hidden="1" x14ac:dyDescent="0.25">
      <c r="A1237" s="109">
        <v>-1</v>
      </c>
      <c r="B1237" s="109" t="s">
        <v>117</v>
      </c>
      <c r="C1237" s="109" t="s">
        <v>87</v>
      </c>
      <c r="D1237" s="109" t="s">
        <v>70</v>
      </c>
      <c r="E1237" s="109">
        <v>-104.741</v>
      </c>
      <c r="F1237" s="109">
        <v>-5.1360000000000001</v>
      </c>
      <c r="G1237" s="109">
        <v>3.2899999999999999E-2</v>
      </c>
      <c r="H1237" s="109">
        <v>7.0000000000000001E-3</v>
      </c>
      <c r="I1237" s="109">
        <v>0.32919999999999999</v>
      </c>
      <c r="J1237" s="109">
        <v>-5.3452999999999999</v>
      </c>
      <c r="K1237" s="1">
        <f t="shared" si="20"/>
        <v>1235</v>
      </c>
    </row>
    <row r="1238" spans="1:11" hidden="1" x14ac:dyDescent="0.25">
      <c r="A1238" s="109">
        <v>-1</v>
      </c>
      <c r="B1238" s="109" t="s">
        <v>117</v>
      </c>
      <c r="C1238" s="109" t="s">
        <v>88</v>
      </c>
      <c r="D1238" s="109" t="s">
        <v>69</v>
      </c>
      <c r="E1238" s="109">
        <v>-167.7911</v>
      </c>
      <c r="F1238" s="109">
        <v>-18.549600000000002</v>
      </c>
      <c r="G1238" s="109">
        <v>-0.2495</v>
      </c>
      <c r="H1238" s="109">
        <v>-2.2200000000000001E-2</v>
      </c>
      <c r="I1238" s="109">
        <v>0.10979999999999999</v>
      </c>
      <c r="J1238" s="109">
        <v>7.4908999999999999</v>
      </c>
      <c r="K1238" s="1">
        <f t="shared" si="20"/>
        <v>1236</v>
      </c>
    </row>
    <row r="1239" spans="1:11" hidden="1" x14ac:dyDescent="0.25">
      <c r="A1239" s="109">
        <v>-1</v>
      </c>
      <c r="B1239" s="109" t="s">
        <v>117</v>
      </c>
      <c r="C1239" s="109" t="s">
        <v>88</v>
      </c>
      <c r="D1239" s="109" t="s">
        <v>70</v>
      </c>
      <c r="E1239" s="109">
        <v>-170.1311</v>
      </c>
      <c r="F1239" s="109">
        <v>-18.549600000000002</v>
      </c>
      <c r="G1239" s="109">
        <v>-0.2495</v>
      </c>
      <c r="H1239" s="109">
        <v>-2.2200000000000001E-2</v>
      </c>
      <c r="I1239" s="109">
        <v>-0.42730000000000001</v>
      </c>
      <c r="J1239" s="109">
        <v>-20.549600000000002</v>
      </c>
      <c r="K1239" s="1">
        <f t="shared" si="20"/>
        <v>1237</v>
      </c>
    </row>
    <row r="1240" spans="1:11" hidden="1" x14ac:dyDescent="0.25">
      <c r="A1240" s="109">
        <v>-1</v>
      </c>
      <c r="B1240" s="109" t="s">
        <v>117</v>
      </c>
      <c r="C1240" s="109" t="s">
        <v>89</v>
      </c>
      <c r="D1240" s="109" t="s">
        <v>69</v>
      </c>
      <c r="E1240" s="109">
        <v>-34.163400000000003</v>
      </c>
      <c r="F1240" s="109">
        <v>5.2643000000000004</v>
      </c>
      <c r="G1240" s="109">
        <v>-5.04E-2</v>
      </c>
      <c r="H1240" s="109">
        <v>5.0000000000000001E-3</v>
      </c>
      <c r="I1240" s="109">
        <v>0.35489999999999999</v>
      </c>
      <c r="J1240" s="109">
        <v>38.6751</v>
      </c>
      <c r="K1240" s="1">
        <f t="shared" si="20"/>
        <v>1238</v>
      </c>
    </row>
    <row r="1241" spans="1:11" hidden="1" x14ac:dyDescent="0.25">
      <c r="A1241" s="109">
        <v>-1</v>
      </c>
      <c r="B1241" s="109" t="s">
        <v>117</v>
      </c>
      <c r="C1241" s="109" t="s">
        <v>89</v>
      </c>
      <c r="D1241" s="109" t="s">
        <v>70</v>
      </c>
      <c r="E1241" s="109">
        <v>-36.503399999999999</v>
      </c>
      <c r="F1241" s="109">
        <v>5.2643000000000004</v>
      </c>
      <c r="G1241" s="109">
        <v>-5.04E-2</v>
      </c>
      <c r="H1241" s="109">
        <v>5.0000000000000001E-3</v>
      </c>
      <c r="I1241" s="109">
        <v>7.7000000000000002E-3</v>
      </c>
      <c r="J1241" s="109">
        <v>7.8076999999999996</v>
      </c>
      <c r="K1241" s="1">
        <f t="shared" si="20"/>
        <v>1239</v>
      </c>
    </row>
    <row r="1242" spans="1:11" hidden="1" x14ac:dyDescent="0.25">
      <c r="A1242" s="109">
        <v>-1</v>
      </c>
      <c r="B1242" s="109" t="s">
        <v>117</v>
      </c>
      <c r="C1242" s="109" t="s">
        <v>90</v>
      </c>
      <c r="D1242" s="109" t="s">
        <v>69</v>
      </c>
      <c r="E1242" s="109">
        <v>-236.02860000000001</v>
      </c>
      <c r="F1242" s="109">
        <v>-28.9499</v>
      </c>
      <c r="G1242" s="109">
        <v>-0.16619999999999999</v>
      </c>
      <c r="H1242" s="109">
        <v>-2.0199999999999999E-2</v>
      </c>
      <c r="I1242" s="109">
        <v>8.8599999999999998E-2</v>
      </c>
      <c r="J1242" s="109">
        <v>-5.3559999999999999</v>
      </c>
      <c r="K1242" s="1">
        <f t="shared" si="20"/>
        <v>1240</v>
      </c>
    </row>
    <row r="1243" spans="1:11" hidden="1" x14ac:dyDescent="0.25">
      <c r="A1243" s="109">
        <v>-1</v>
      </c>
      <c r="B1243" s="109" t="s">
        <v>117</v>
      </c>
      <c r="C1243" s="109" t="s">
        <v>90</v>
      </c>
      <c r="D1243" s="109" t="s">
        <v>70</v>
      </c>
      <c r="E1243" s="109">
        <v>-238.36859999999999</v>
      </c>
      <c r="F1243" s="109">
        <v>-28.9499</v>
      </c>
      <c r="G1243" s="109">
        <v>-0.16619999999999999</v>
      </c>
      <c r="H1243" s="109">
        <v>-2.0199999999999999E-2</v>
      </c>
      <c r="I1243" s="109">
        <v>-0.10589999999999999</v>
      </c>
      <c r="J1243" s="109">
        <v>-33.702599999999997</v>
      </c>
      <c r="K1243" s="1">
        <f t="shared" si="20"/>
        <v>1241</v>
      </c>
    </row>
    <row r="1244" spans="1:11" hidden="1" x14ac:dyDescent="0.25">
      <c r="A1244" s="109">
        <v>-1</v>
      </c>
      <c r="B1244" s="109" t="s">
        <v>117</v>
      </c>
      <c r="C1244" s="109" t="s">
        <v>91</v>
      </c>
      <c r="D1244" s="109" t="s">
        <v>69</v>
      </c>
      <c r="E1244" s="109">
        <v>-34.163400000000003</v>
      </c>
      <c r="F1244" s="109">
        <v>5.2643000000000004</v>
      </c>
      <c r="G1244" s="109">
        <v>-5.04E-2</v>
      </c>
      <c r="H1244" s="109">
        <v>5.0000000000000001E-3</v>
      </c>
      <c r="I1244" s="109">
        <v>0.35489999999999999</v>
      </c>
      <c r="J1244" s="109">
        <v>38.6751</v>
      </c>
      <c r="K1244" s="1">
        <f t="shared" si="20"/>
        <v>1242</v>
      </c>
    </row>
    <row r="1245" spans="1:11" hidden="1" x14ac:dyDescent="0.25">
      <c r="A1245" s="109">
        <v>-1</v>
      </c>
      <c r="B1245" s="109" t="s">
        <v>117</v>
      </c>
      <c r="C1245" s="109" t="s">
        <v>91</v>
      </c>
      <c r="D1245" s="109" t="s">
        <v>70</v>
      </c>
      <c r="E1245" s="109">
        <v>-36.503399999999999</v>
      </c>
      <c r="F1245" s="109">
        <v>5.2643000000000004</v>
      </c>
      <c r="G1245" s="109">
        <v>-5.04E-2</v>
      </c>
      <c r="H1245" s="109">
        <v>5.0000000000000001E-3</v>
      </c>
      <c r="I1245" s="109">
        <v>7.7000000000000002E-3</v>
      </c>
      <c r="J1245" s="109">
        <v>7.8076999999999996</v>
      </c>
      <c r="K1245" s="1">
        <f t="shared" si="20"/>
        <v>1243</v>
      </c>
    </row>
    <row r="1246" spans="1:11" hidden="1" x14ac:dyDescent="0.25">
      <c r="A1246" s="109">
        <v>-1</v>
      </c>
      <c r="B1246" s="109" t="s">
        <v>117</v>
      </c>
      <c r="C1246" s="109" t="s">
        <v>92</v>
      </c>
      <c r="D1246" s="109" t="s">
        <v>69</v>
      </c>
      <c r="E1246" s="109">
        <v>-236.02860000000001</v>
      </c>
      <c r="F1246" s="109">
        <v>-28.9499</v>
      </c>
      <c r="G1246" s="109">
        <v>-0.16619999999999999</v>
      </c>
      <c r="H1246" s="109">
        <v>-2.0199999999999999E-2</v>
      </c>
      <c r="I1246" s="109">
        <v>8.8599999999999998E-2</v>
      </c>
      <c r="J1246" s="109">
        <v>-5.3559999999999999</v>
      </c>
      <c r="K1246" s="1">
        <f t="shared" si="20"/>
        <v>1244</v>
      </c>
    </row>
    <row r="1247" spans="1:11" hidden="1" x14ac:dyDescent="0.25">
      <c r="A1247" s="109">
        <v>-1</v>
      </c>
      <c r="B1247" s="109" t="s">
        <v>117</v>
      </c>
      <c r="C1247" s="109" t="s">
        <v>92</v>
      </c>
      <c r="D1247" s="109" t="s">
        <v>70</v>
      </c>
      <c r="E1247" s="109">
        <v>-238.36859999999999</v>
      </c>
      <c r="F1247" s="109">
        <v>-28.9499</v>
      </c>
      <c r="G1247" s="109">
        <v>-0.16619999999999999</v>
      </c>
      <c r="H1247" s="109">
        <v>-2.0199999999999999E-2</v>
      </c>
      <c r="I1247" s="109">
        <v>-0.10589999999999999</v>
      </c>
      <c r="J1247" s="109">
        <v>-33.702599999999997</v>
      </c>
      <c r="K1247" s="1">
        <f t="shared" si="20"/>
        <v>1245</v>
      </c>
    </row>
    <row r="1248" spans="1:11" hidden="1" x14ac:dyDescent="0.25">
      <c r="A1248" s="109">
        <v>-1</v>
      </c>
      <c r="B1248" s="109" t="s">
        <v>117</v>
      </c>
      <c r="C1248" s="109" t="s">
        <v>93</v>
      </c>
      <c r="D1248" s="109" t="s">
        <v>69</v>
      </c>
      <c r="E1248" s="109">
        <v>15.9793</v>
      </c>
      <c r="F1248" s="109">
        <v>9.6992999999999991</v>
      </c>
      <c r="G1248" s="109">
        <v>5.0900000000000001E-2</v>
      </c>
      <c r="H1248" s="109">
        <v>8.6999999999999994E-3</v>
      </c>
      <c r="I1248" s="109">
        <v>0.35489999999999999</v>
      </c>
      <c r="J1248" s="109">
        <v>38.6751</v>
      </c>
      <c r="K1248" s="1">
        <f t="shared" si="20"/>
        <v>1246</v>
      </c>
    </row>
    <row r="1249" spans="1:11" hidden="1" x14ac:dyDescent="0.25">
      <c r="A1249" s="109">
        <v>-1</v>
      </c>
      <c r="B1249" s="109" t="s">
        <v>117</v>
      </c>
      <c r="C1249" s="109" t="s">
        <v>93</v>
      </c>
      <c r="D1249" s="109" t="s">
        <v>70</v>
      </c>
      <c r="E1249" s="109">
        <v>14.224299999999999</v>
      </c>
      <c r="F1249" s="109">
        <v>9.6992999999999991</v>
      </c>
      <c r="G1249" s="109">
        <v>5.0900000000000001E-2</v>
      </c>
      <c r="H1249" s="109">
        <v>8.6999999999999994E-3</v>
      </c>
      <c r="I1249" s="109">
        <v>0.32919999999999999</v>
      </c>
      <c r="J1249" s="109">
        <v>12.6633</v>
      </c>
      <c r="K1249" s="1">
        <f t="shared" si="20"/>
        <v>1247</v>
      </c>
    </row>
    <row r="1250" spans="1:11" hidden="1" x14ac:dyDescent="0.25">
      <c r="A1250" s="109">
        <v>-1</v>
      </c>
      <c r="B1250" s="109" t="s">
        <v>117</v>
      </c>
      <c r="C1250" s="109" t="s">
        <v>94</v>
      </c>
      <c r="D1250" s="109" t="s">
        <v>69</v>
      </c>
      <c r="E1250" s="109">
        <v>-236.02860000000001</v>
      </c>
      <c r="F1250" s="109">
        <v>-28.9499</v>
      </c>
      <c r="G1250" s="109">
        <v>-0.2495</v>
      </c>
      <c r="H1250" s="109">
        <v>-2.2200000000000001E-2</v>
      </c>
      <c r="I1250" s="109">
        <v>4.2299999999999997E-2</v>
      </c>
      <c r="J1250" s="109">
        <v>-11.587899999999999</v>
      </c>
      <c r="K1250" s="1">
        <f t="shared" si="20"/>
        <v>1248</v>
      </c>
    </row>
    <row r="1251" spans="1:11" hidden="1" x14ac:dyDescent="0.25">
      <c r="A1251" s="109">
        <v>-1</v>
      </c>
      <c r="B1251" s="109" t="s">
        <v>117</v>
      </c>
      <c r="C1251" s="109" t="s">
        <v>94</v>
      </c>
      <c r="D1251" s="109" t="s">
        <v>70</v>
      </c>
      <c r="E1251" s="109">
        <v>-238.36859999999999</v>
      </c>
      <c r="F1251" s="109">
        <v>-28.9499</v>
      </c>
      <c r="G1251" s="109">
        <v>-0.2495</v>
      </c>
      <c r="H1251" s="109">
        <v>-2.2200000000000001E-2</v>
      </c>
      <c r="I1251" s="109">
        <v>-0.4284</v>
      </c>
      <c r="J1251" s="109">
        <v>-33.702599999999997</v>
      </c>
      <c r="K1251" s="1">
        <f t="shared" si="20"/>
        <v>1249</v>
      </c>
    </row>
    <row r="1252" spans="1:11" hidden="1" x14ac:dyDescent="0.25">
      <c r="A1252" s="109">
        <v>-1</v>
      </c>
      <c r="B1252" s="109" t="s">
        <v>118</v>
      </c>
      <c r="C1252" s="109" t="s">
        <v>68</v>
      </c>
      <c r="D1252" s="109" t="s">
        <v>69</v>
      </c>
      <c r="E1252" s="109">
        <v>-103.3283</v>
      </c>
      <c r="F1252" s="109">
        <v>-1.6220000000000001</v>
      </c>
      <c r="G1252" s="109">
        <v>0.38819999999999999</v>
      </c>
      <c r="H1252" s="109">
        <v>3.6999999999999998E-2</v>
      </c>
      <c r="I1252" s="109">
        <v>-0.60960000000000003</v>
      </c>
      <c r="J1252" s="109">
        <v>2.5148999999999999</v>
      </c>
      <c r="K1252" s="1">
        <f t="shared" si="20"/>
        <v>1250</v>
      </c>
    </row>
    <row r="1253" spans="1:11" x14ac:dyDescent="0.25">
      <c r="A1253" s="109">
        <v>-1</v>
      </c>
      <c r="B1253" s="109" t="s">
        <v>118</v>
      </c>
      <c r="C1253" s="109" t="s">
        <v>68</v>
      </c>
      <c r="D1253" s="109" t="s">
        <v>70</v>
      </c>
      <c r="E1253" s="109">
        <v>-105.8595</v>
      </c>
      <c r="F1253" s="109">
        <v>-1.6220000000000001</v>
      </c>
      <c r="G1253" s="109">
        <v>0.38819999999999999</v>
      </c>
      <c r="H1253" s="109">
        <v>3.6999999999999998E-2</v>
      </c>
      <c r="I1253" s="109">
        <v>0.36080000000000001</v>
      </c>
      <c r="J1253" s="109">
        <v>-1.54</v>
      </c>
      <c r="K1253" s="1">
        <f t="shared" si="20"/>
        <v>1251</v>
      </c>
    </row>
    <row r="1254" spans="1:11" hidden="1" x14ac:dyDescent="0.25">
      <c r="A1254" s="109">
        <v>-1</v>
      </c>
      <c r="B1254" s="109" t="s">
        <v>118</v>
      </c>
      <c r="C1254" s="109" t="s">
        <v>71</v>
      </c>
      <c r="D1254" s="109" t="s">
        <v>69</v>
      </c>
      <c r="E1254" s="109">
        <v>-23.567299999999999</v>
      </c>
      <c r="F1254" s="109">
        <v>-0.33989999999999998</v>
      </c>
      <c r="G1254" s="109">
        <v>0.1221</v>
      </c>
      <c r="H1254" s="109">
        <v>-8.9999999999999998E-4</v>
      </c>
      <c r="I1254" s="109">
        <v>-0.1933</v>
      </c>
      <c r="J1254" s="109">
        <v>0.50349999999999995</v>
      </c>
      <c r="K1254" s="1">
        <f t="shared" si="20"/>
        <v>1252</v>
      </c>
    </row>
    <row r="1255" spans="1:11" x14ac:dyDescent="0.25">
      <c r="A1255" s="109">
        <v>-1</v>
      </c>
      <c r="B1255" s="109" t="s">
        <v>118</v>
      </c>
      <c r="C1255" s="109" t="s">
        <v>71</v>
      </c>
      <c r="D1255" s="109" t="s">
        <v>70</v>
      </c>
      <c r="E1255" s="109">
        <v>-23.567299999999999</v>
      </c>
      <c r="F1255" s="109">
        <v>-0.33989999999999998</v>
      </c>
      <c r="G1255" s="109">
        <v>0.1221</v>
      </c>
      <c r="H1255" s="109">
        <v>-8.9999999999999998E-4</v>
      </c>
      <c r="I1255" s="109">
        <v>0.112</v>
      </c>
      <c r="J1255" s="109">
        <v>-0.3463</v>
      </c>
      <c r="K1255" s="1">
        <f t="shared" si="20"/>
        <v>1253</v>
      </c>
    </row>
    <row r="1256" spans="1:11" hidden="1" x14ac:dyDescent="0.25">
      <c r="A1256" s="109">
        <v>-1</v>
      </c>
      <c r="B1256" s="109" t="s">
        <v>118</v>
      </c>
      <c r="C1256" s="109" t="s">
        <v>72</v>
      </c>
      <c r="D1256" s="109" t="s">
        <v>69</v>
      </c>
      <c r="E1256" s="109">
        <v>23.002600000000001</v>
      </c>
      <c r="F1256" s="109">
        <v>2.4908000000000001</v>
      </c>
      <c r="G1256" s="109">
        <v>0.2424</v>
      </c>
      <c r="H1256" s="109">
        <v>6.3E-3</v>
      </c>
      <c r="I1256" s="109">
        <v>0.15459999999999999</v>
      </c>
      <c r="J1256" s="109">
        <v>4.0297000000000001</v>
      </c>
      <c r="K1256" s="1">
        <f t="shared" si="20"/>
        <v>1254</v>
      </c>
    </row>
    <row r="1257" spans="1:11" x14ac:dyDescent="0.25">
      <c r="A1257" s="109">
        <v>-1</v>
      </c>
      <c r="B1257" s="109" t="s">
        <v>118</v>
      </c>
      <c r="C1257" s="109" t="s">
        <v>72</v>
      </c>
      <c r="D1257" s="109" t="s">
        <v>70</v>
      </c>
      <c r="E1257" s="109">
        <v>23.002600000000001</v>
      </c>
      <c r="F1257" s="109">
        <v>2.4908000000000001</v>
      </c>
      <c r="G1257" s="109">
        <v>0.2424</v>
      </c>
      <c r="H1257" s="109">
        <v>6.3E-3</v>
      </c>
      <c r="I1257" s="109">
        <v>0.45319999999999999</v>
      </c>
      <c r="J1257" s="109">
        <v>2.2364999999999999</v>
      </c>
      <c r="K1257" s="1">
        <f t="shared" si="20"/>
        <v>1255</v>
      </c>
    </row>
    <row r="1258" spans="1:11" hidden="1" x14ac:dyDescent="0.25">
      <c r="A1258" s="109">
        <v>-1</v>
      </c>
      <c r="B1258" s="109" t="s">
        <v>118</v>
      </c>
      <c r="C1258" s="109" t="s">
        <v>73</v>
      </c>
      <c r="D1258" s="109" t="s">
        <v>69</v>
      </c>
      <c r="E1258" s="109">
        <v>48.000900000000001</v>
      </c>
      <c r="F1258" s="109">
        <v>3.1817000000000002</v>
      </c>
      <c r="G1258" s="109">
        <v>0.1202</v>
      </c>
      <c r="H1258" s="109">
        <v>9.5999999999999992E-3</v>
      </c>
      <c r="I1258" s="109">
        <v>0.1605</v>
      </c>
      <c r="J1258" s="109">
        <v>2.6051000000000002</v>
      </c>
      <c r="K1258" s="1">
        <f t="shared" si="20"/>
        <v>1256</v>
      </c>
    </row>
    <row r="1259" spans="1:11" x14ac:dyDescent="0.25">
      <c r="A1259" s="109">
        <v>-1</v>
      </c>
      <c r="B1259" s="109" t="s">
        <v>118</v>
      </c>
      <c r="C1259" s="109" t="s">
        <v>73</v>
      </c>
      <c r="D1259" s="109" t="s">
        <v>70</v>
      </c>
      <c r="E1259" s="109">
        <v>48.000900000000001</v>
      </c>
      <c r="F1259" s="109">
        <v>3.1817000000000002</v>
      </c>
      <c r="G1259" s="109">
        <v>0.1202</v>
      </c>
      <c r="H1259" s="109">
        <v>9.5999999999999992E-3</v>
      </c>
      <c r="I1259" s="109">
        <v>0.1429</v>
      </c>
      <c r="J1259" s="109">
        <v>6.1836000000000002</v>
      </c>
      <c r="K1259" s="1">
        <f t="shared" si="20"/>
        <v>1257</v>
      </c>
    </row>
    <row r="1260" spans="1:11" hidden="1" x14ac:dyDescent="0.25">
      <c r="A1260" s="109">
        <v>-1</v>
      </c>
      <c r="B1260" s="109" t="s">
        <v>118</v>
      </c>
      <c r="C1260" s="109" t="s">
        <v>74</v>
      </c>
      <c r="D1260" s="109" t="s">
        <v>69</v>
      </c>
      <c r="E1260" s="109">
        <v>-126.8956</v>
      </c>
      <c r="F1260" s="109">
        <v>-1.9619</v>
      </c>
      <c r="G1260" s="109">
        <v>0.51029999999999998</v>
      </c>
      <c r="H1260" s="109">
        <v>3.5999999999999997E-2</v>
      </c>
      <c r="I1260" s="109">
        <v>-0.80289999999999995</v>
      </c>
      <c r="J1260" s="109">
        <v>3.0184000000000002</v>
      </c>
      <c r="K1260" s="1">
        <f t="shared" si="20"/>
        <v>1258</v>
      </c>
    </row>
    <row r="1261" spans="1:11" hidden="1" x14ac:dyDescent="0.25">
      <c r="A1261" s="109">
        <v>-1</v>
      </c>
      <c r="B1261" s="109" t="s">
        <v>118</v>
      </c>
      <c r="C1261" s="109" t="s">
        <v>74</v>
      </c>
      <c r="D1261" s="109" t="s">
        <v>70</v>
      </c>
      <c r="E1261" s="109">
        <v>-129.42679999999999</v>
      </c>
      <c r="F1261" s="109">
        <v>-1.9619</v>
      </c>
      <c r="G1261" s="109">
        <v>0.51029999999999998</v>
      </c>
      <c r="H1261" s="109">
        <v>3.5999999999999997E-2</v>
      </c>
      <c r="I1261" s="109">
        <v>0.4728</v>
      </c>
      <c r="J1261" s="109">
        <v>-1.8863000000000001</v>
      </c>
      <c r="K1261" s="1">
        <f t="shared" si="20"/>
        <v>1259</v>
      </c>
    </row>
    <row r="1262" spans="1:11" hidden="1" x14ac:dyDescent="0.25">
      <c r="A1262" s="109">
        <v>-1</v>
      </c>
      <c r="B1262" s="109" t="s">
        <v>118</v>
      </c>
      <c r="C1262" s="109" t="s">
        <v>75</v>
      </c>
      <c r="D1262" s="109" t="s">
        <v>69</v>
      </c>
      <c r="E1262" s="109">
        <v>-144.65960000000001</v>
      </c>
      <c r="F1262" s="109">
        <v>-2.2707000000000002</v>
      </c>
      <c r="G1262" s="109">
        <v>0.54339999999999999</v>
      </c>
      <c r="H1262" s="109">
        <v>5.1799999999999999E-2</v>
      </c>
      <c r="I1262" s="109">
        <v>-0.85340000000000005</v>
      </c>
      <c r="J1262" s="109">
        <v>3.5207999999999999</v>
      </c>
      <c r="K1262" s="1">
        <f t="shared" si="20"/>
        <v>1260</v>
      </c>
    </row>
    <row r="1263" spans="1:11" hidden="1" x14ac:dyDescent="0.25">
      <c r="A1263" s="109">
        <v>-1</v>
      </c>
      <c r="B1263" s="109" t="s">
        <v>118</v>
      </c>
      <c r="C1263" s="109" t="s">
        <v>75</v>
      </c>
      <c r="D1263" s="109" t="s">
        <v>70</v>
      </c>
      <c r="E1263" s="109">
        <v>-148.20330000000001</v>
      </c>
      <c r="F1263" s="109">
        <v>-2.2707000000000002</v>
      </c>
      <c r="G1263" s="109">
        <v>0.54339999999999999</v>
      </c>
      <c r="H1263" s="109">
        <v>5.1799999999999999E-2</v>
      </c>
      <c r="I1263" s="109">
        <v>0.50519999999999998</v>
      </c>
      <c r="J1263" s="109">
        <v>-2.1560000000000001</v>
      </c>
      <c r="K1263" s="1">
        <f t="shared" si="20"/>
        <v>1261</v>
      </c>
    </row>
    <row r="1264" spans="1:11" hidden="1" x14ac:dyDescent="0.25">
      <c r="A1264" s="109">
        <v>-1</v>
      </c>
      <c r="B1264" s="109" t="s">
        <v>118</v>
      </c>
      <c r="C1264" s="109" t="s">
        <v>76</v>
      </c>
      <c r="D1264" s="109" t="s">
        <v>69</v>
      </c>
      <c r="E1264" s="109">
        <v>-161.70160000000001</v>
      </c>
      <c r="F1264" s="109">
        <v>-2.4902000000000002</v>
      </c>
      <c r="G1264" s="109">
        <v>0.66120000000000001</v>
      </c>
      <c r="H1264" s="109">
        <v>4.2900000000000001E-2</v>
      </c>
      <c r="I1264" s="109">
        <v>-1.0407999999999999</v>
      </c>
      <c r="J1264" s="109">
        <v>3.8235000000000001</v>
      </c>
      <c r="K1264" s="1">
        <f t="shared" si="20"/>
        <v>1262</v>
      </c>
    </row>
    <row r="1265" spans="1:11" hidden="1" x14ac:dyDescent="0.25">
      <c r="A1265" s="109">
        <v>-1</v>
      </c>
      <c r="B1265" s="109" t="s">
        <v>118</v>
      </c>
      <c r="C1265" s="109" t="s">
        <v>76</v>
      </c>
      <c r="D1265" s="109" t="s">
        <v>70</v>
      </c>
      <c r="E1265" s="109">
        <v>-164.73910000000001</v>
      </c>
      <c r="F1265" s="109">
        <v>-2.4902000000000002</v>
      </c>
      <c r="G1265" s="109">
        <v>0.66120000000000001</v>
      </c>
      <c r="H1265" s="109">
        <v>4.2900000000000001E-2</v>
      </c>
      <c r="I1265" s="109">
        <v>0.61209999999999998</v>
      </c>
      <c r="J1265" s="109">
        <v>-2.4020000000000001</v>
      </c>
      <c r="K1265" s="1">
        <f t="shared" si="20"/>
        <v>1263</v>
      </c>
    </row>
    <row r="1266" spans="1:11" hidden="1" x14ac:dyDescent="0.25">
      <c r="A1266" s="109">
        <v>-1</v>
      </c>
      <c r="B1266" s="109" t="s">
        <v>118</v>
      </c>
      <c r="C1266" s="109" t="s">
        <v>77</v>
      </c>
      <c r="D1266" s="109" t="s">
        <v>69</v>
      </c>
      <c r="E1266" s="109">
        <v>-60.791800000000002</v>
      </c>
      <c r="F1266" s="109">
        <v>2.0274000000000001</v>
      </c>
      <c r="G1266" s="109">
        <v>0.68869999999999998</v>
      </c>
      <c r="H1266" s="109">
        <v>4.2099999999999999E-2</v>
      </c>
      <c r="I1266" s="109">
        <v>-0.3322</v>
      </c>
      <c r="J1266" s="109">
        <v>7.9050000000000002</v>
      </c>
      <c r="K1266" s="1">
        <f t="shared" si="20"/>
        <v>1264</v>
      </c>
    </row>
    <row r="1267" spans="1:11" hidden="1" x14ac:dyDescent="0.25">
      <c r="A1267" s="109">
        <v>-1</v>
      </c>
      <c r="B1267" s="109" t="s">
        <v>118</v>
      </c>
      <c r="C1267" s="109" t="s">
        <v>77</v>
      </c>
      <c r="D1267" s="109" t="s">
        <v>70</v>
      </c>
      <c r="E1267" s="109">
        <v>-63.069899999999997</v>
      </c>
      <c r="F1267" s="109">
        <v>2.0274000000000001</v>
      </c>
      <c r="G1267" s="109">
        <v>0.68869999999999998</v>
      </c>
      <c r="H1267" s="109">
        <v>4.2099999999999999E-2</v>
      </c>
      <c r="I1267" s="109">
        <v>0.95930000000000004</v>
      </c>
      <c r="J1267" s="109">
        <v>1.7450000000000001</v>
      </c>
      <c r="K1267" s="1">
        <f t="shared" si="20"/>
        <v>1265</v>
      </c>
    </row>
    <row r="1268" spans="1:11" hidden="1" x14ac:dyDescent="0.25">
      <c r="A1268" s="109">
        <v>-1</v>
      </c>
      <c r="B1268" s="109" t="s">
        <v>118</v>
      </c>
      <c r="C1268" s="109" t="s">
        <v>78</v>
      </c>
      <c r="D1268" s="109" t="s">
        <v>69</v>
      </c>
      <c r="E1268" s="109">
        <v>-125.1992</v>
      </c>
      <c r="F1268" s="109">
        <v>-4.9469000000000003</v>
      </c>
      <c r="G1268" s="109">
        <v>0.01</v>
      </c>
      <c r="H1268" s="109">
        <v>2.4500000000000001E-2</v>
      </c>
      <c r="I1268" s="109">
        <v>-0.76500000000000001</v>
      </c>
      <c r="J1268" s="109">
        <v>-3.3782000000000001</v>
      </c>
      <c r="K1268" s="1">
        <f t="shared" si="20"/>
        <v>1266</v>
      </c>
    </row>
    <row r="1269" spans="1:11" hidden="1" x14ac:dyDescent="0.25">
      <c r="A1269" s="109">
        <v>-1</v>
      </c>
      <c r="B1269" s="109" t="s">
        <v>118</v>
      </c>
      <c r="C1269" s="109" t="s">
        <v>78</v>
      </c>
      <c r="D1269" s="109" t="s">
        <v>70</v>
      </c>
      <c r="E1269" s="109">
        <v>-127.4773</v>
      </c>
      <c r="F1269" s="109">
        <v>-4.9469000000000003</v>
      </c>
      <c r="G1269" s="109">
        <v>0.01</v>
      </c>
      <c r="H1269" s="109">
        <v>2.4500000000000001E-2</v>
      </c>
      <c r="I1269" s="109">
        <v>-0.30980000000000002</v>
      </c>
      <c r="J1269" s="109">
        <v>-4.5170000000000003</v>
      </c>
      <c r="K1269" s="1">
        <f t="shared" si="20"/>
        <v>1267</v>
      </c>
    </row>
    <row r="1270" spans="1:11" hidden="1" x14ac:dyDescent="0.25">
      <c r="A1270" s="109">
        <v>-1</v>
      </c>
      <c r="B1270" s="109" t="s">
        <v>118</v>
      </c>
      <c r="C1270" s="109" t="s">
        <v>79</v>
      </c>
      <c r="D1270" s="109" t="s">
        <v>69</v>
      </c>
      <c r="E1270" s="109">
        <v>-60.791800000000002</v>
      </c>
      <c r="F1270" s="109">
        <v>2.0274000000000001</v>
      </c>
      <c r="G1270" s="109">
        <v>0.68869999999999998</v>
      </c>
      <c r="H1270" s="109">
        <v>4.2099999999999999E-2</v>
      </c>
      <c r="I1270" s="109">
        <v>-0.3322</v>
      </c>
      <c r="J1270" s="109">
        <v>7.9050000000000002</v>
      </c>
      <c r="K1270" s="1">
        <f t="shared" si="20"/>
        <v>1268</v>
      </c>
    </row>
    <row r="1271" spans="1:11" hidden="1" x14ac:dyDescent="0.25">
      <c r="A1271" s="109">
        <v>-1</v>
      </c>
      <c r="B1271" s="109" t="s">
        <v>118</v>
      </c>
      <c r="C1271" s="109" t="s">
        <v>79</v>
      </c>
      <c r="D1271" s="109" t="s">
        <v>70</v>
      </c>
      <c r="E1271" s="109">
        <v>-63.069899999999997</v>
      </c>
      <c r="F1271" s="109">
        <v>2.0274000000000001</v>
      </c>
      <c r="G1271" s="109">
        <v>0.68869999999999998</v>
      </c>
      <c r="H1271" s="109">
        <v>4.2099999999999999E-2</v>
      </c>
      <c r="I1271" s="109">
        <v>0.95930000000000004</v>
      </c>
      <c r="J1271" s="109">
        <v>1.7450000000000001</v>
      </c>
      <c r="K1271" s="1">
        <f t="shared" si="20"/>
        <v>1269</v>
      </c>
    </row>
    <row r="1272" spans="1:11" hidden="1" x14ac:dyDescent="0.25">
      <c r="A1272" s="109">
        <v>-1</v>
      </c>
      <c r="B1272" s="109" t="s">
        <v>118</v>
      </c>
      <c r="C1272" s="109" t="s">
        <v>80</v>
      </c>
      <c r="D1272" s="109" t="s">
        <v>69</v>
      </c>
      <c r="E1272" s="109">
        <v>-125.1992</v>
      </c>
      <c r="F1272" s="109">
        <v>-4.9469000000000003</v>
      </c>
      <c r="G1272" s="109">
        <v>0.01</v>
      </c>
      <c r="H1272" s="109">
        <v>2.4500000000000001E-2</v>
      </c>
      <c r="I1272" s="109">
        <v>-0.76500000000000001</v>
      </c>
      <c r="J1272" s="109">
        <v>-3.3782000000000001</v>
      </c>
      <c r="K1272" s="1">
        <f t="shared" si="20"/>
        <v>1270</v>
      </c>
    </row>
    <row r="1273" spans="1:11" hidden="1" x14ac:dyDescent="0.25">
      <c r="A1273" s="109">
        <v>-1</v>
      </c>
      <c r="B1273" s="109" t="s">
        <v>118</v>
      </c>
      <c r="C1273" s="109" t="s">
        <v>80</v>
      </c>
      <c r="D1273" s="109" t="s">
        <v>70</v>
      </c>
      <c r="E1273" s="109">
        <v>-127.4773</v>
      </c>
      <c r="F1273" s="109">
        <v>-4.9469000000000003</v>
      </c>
      <c r="G1273" s="109">
        <v>0.01</v>
      </c>
      <c r="H1273" s="109">
        <v>2.4500000000000001E-2</v>
      </c>
      <c r="I1273" s="109">
        <v>-0.30980000000000002</v>
      </c>
      <c r="J1273" s="109">
        <v>-4.5170000000000003</v>
      </c>
      <c r="K1273" s="1">
        <f t="shared" si="20"/>
        <v>1271</v>
      </c>
    </row>
    <row r="1274" spans="1:11" hidden="1" x14ac:dyDescent="0.25">
      <c r="A1274" s="109">
        <v>-1</v>
      </c>
      <c r="B1274" s="109" t="s">
        <v>118</v>
      </c>
      <c r="C1274" s="109" t="s">
        <v>81</v>
      </c>
      <c r="D1274" s="109" t="s">
        <v>69</v>
      </c>
      <c r="E1274" s="109">
        <v>-25.7942</v>
      </c>
      <c r="F1274" s="109">
        <v>2.9946000000000002</v>
      </c>
      <c r="G1274" s="109">
        <v>0.51759999999999995</v>
      </c>
      <c r="H1274" s="109">
        <v>4.6699999999999998E-2</v>
      </c>
      <c r="I1274" s="109">
        <v>-0.32400000000000001</v>
      </c>
      <c r="J1274" s="109">
        <v>5.9104999999999999</v>
      </c>
      <c r="K1274" s="1">
        <f t="shared" si="20"/>
        <v>1272</v>
      </c>
    </row>
    <row r="1275" spans="1:11" hidden="1" x14ac:dyDescent="0.25">
      <c r="A1275" s="109">
        <v>-1</v>
      </c>
      <c r="B1275" s="109" t="s">
        <v>118</v>
      </c>
      <c r="C1275" s="109" t="s">
        <v>81</v>
      </c>
      <c r="D1275" s="109" t="s">
        <v>70</v>
      </c>
      <c r="E1275" s="109">
        <v>-28.072299999999998</v>
      </c>
      <c r="F1275" s="109">
        <v>2.9946000000000002</v>
      </c>
      <c r="G1275" s="109">
        <v>0.51759999999999995</v>
      </c>
      <c r="H1275" s="109">
        <v>4.6699999999999998E-2</v>
      </c>
      <c r="I1275" s="109">
        <v>0.52480000000000004</v>
      </c>
      <c r="J1275" s="109">
        <v>7.2710999999999997</v>
      </c>
      <c r="K1275" s="1">
        <f t="shared" si="20"/>
        <v>1273</v>
      </c>
    </row>
    <row r="1276" spans="1:11" hidden="1" x14ac:dyDescent="0.25">
      <c r="A1276" s="109">
        <v>-1</v>
      </c>
      <c r="B1276" s="109" t="s">
        <v>118</v>
      </c>
      <c r="C1276" s="109" t="s">
        <v>82</v>
      </c>
      <c r="D1276" s="109" t="s">
        <v>69</v>
      </c>
      <c r="E1276" s="109">
        <v>-160.19669999999999</v>
      </c>
      <c r="F1276" s="109">
        <v>-5.9141000000000004</v>
      </c>
      <c r="G1276" s="109">
        <v>0.18110000000000001</v>
      </c>
      <c r="H1276" s="109">
        <v>1.9800000000000002E-2</v>
      </c>
      <c r="I1276" s="109">
        <v>-0.77329999999999999</v>
      </c>
      <c r="J1276" s="109">
        <v>-1.3836999999999999</v>
      </c>
      <c r="K1276" s="1">
        <f t="shared" si="20"/>
        <v>1274</v>
      </c>
    </row>
    <row r="1277" spans="1:11" hidden="1" x14ac:dyDescent="0.25">
      <c r="A1277" s="109">
        <v>-1</v>
      </c>
      <c r="B1277" s="109" t="s">
        <v>118</v>
      </c>
      <c r="C1277" s="109" t="s">
        <v>82</v>
      </c>
      <c r="D1277" s="109" t="s">
        <v>70</v>
      </c>
      <c r="E1277" s="109">
        <v>-162.47489999999999</v>
      </c>
      <c r="F1277" s="109">
        <v>-5.9141000000000004</v>
      </c>
      <c r="G1277" s="109">
        <v>0.18110000000000001</v>
      </c>
      <c r="H1277" s="109">
        <v>1.9800000000000002E-2</v>
      </c>
      <c r="I1277" s="109">
        <v>0.12470000000000001</v>
      </c>
      <c r="J1277" s="109">
        <v>-10.043100000000001</v>
      </c>
      <c r="K1277" s="1">
        <f t="shared" si="20"/>
        <v>1275</v>
      </c>
    </row>
    <row r="1278" spans="1:11" hidden="1" x14ac:dyDescent="0.25">
      <c r="A1278" s="109">
        <v>-1</v>
      </c>
      <c r="B1278" s="109" t="s">
        <v>118</v>
      </c>
      <c r="C1278" s="109" t="s">
        <v>83</v>
      </c>
      <c r="D1278" s="109" t="s">
        <v>69</v>
      </c>
      <c r="E1278" s="109">
        <v>-25.7942</v>
      </c>
      <c r="F1278" s="109">
        <v>2.9946000000000002</v>
      </c>
      <c r="G1278" s="109">
        <v>0.51759999999999995</v>
      </c>
      <c r="H1278" s="109">
        <v>4.6699999999999998E-2</v>
      </c>
      <c r="I1278" s="109">
        <v>-0.32400000000000001</v>
      </c>
      <c r="J1278" s="109">
        <v>5.9104999999999999</v>
      </c>
      <c r="K1278" s="1">
        <f t="shared" si="20"/>
        <v>1276</v>
      </c>
    </row>
    <row r="1279" spans="1:11" hidden="1" x14ac:dyDescent="0.25">
      <c r="A1279" s="109">
        <v>-1</v>
      </c>
      <c r="B1279" s="109" t="s">
        <v>118</v>
      </c>
      <c r="C1279" s="109" t="s">
        <v>83</v>
      </c>
      <c r="D1279" s="109" t="s">
        <v>70</v>
      </c>
      <c r="E1279" s="109">
        <v>-28.072299999999998</v>
      </c>
      <c r="F1279" s="109">
        <v>2.9946000000000002</v>
      </c>
      <c r="G1279" s="109">
        <v>0.51759999999999995</v>
      </c>
      <c r="H1279" s="109">
        <v>4.6699999999999998E-2</v>
      </c>
      <c r="I1279" s="109">
        <v>0.52480000000000004</v>
      </c>
      <c r="J1279" s="109">
        <v>7.2710999999999997</v>
      </c>
      <c r="K1279" s="1">
        <f t="shared" si="20"/>
        <v>1277</v>
      </c>
    </row>
    <row r="1280" spans="1:11" hidden="1" x14ac:dyDescent="0.25">
      <c r="A1280" s="109">
        <v>-1</v>
      </c>
      <c r="B1280" s="109" t="s">
        <v>118</v>
      </c>
      <c r="C1280" s="109" t="s">
        <v>84</v>
      </c>
      <c r="D1280" s="109" t="s">
        <v>69</v>
      </c>
      <c r="E1280" s="109">
        <v>-160.19669999999999</v>
      </c>
      <c r="F1280" s="109">
        <v>-5.9141000000000004</v>
      </c>
      <c r="G1280" s="109">
        <v>0.18110000000000001</v>
      </c>
      <c r="H1280" s="109">
        <v>1.9800000000000002E-2</v>
      </c>
      <c r="I1280" s="109">
        <v>-0.77329999999999999</v>
      </c>
      <c r="J1280" s="109">
        <v>-1.3836999999999999</v>
      </c>
      <c r="K1280" s="1">
        <f t="shared" si="20"/>
        <v>1278</v>
      </c>
    </row>
    <row r="1281" spans="1:11" hidden="1" x14ac:dyDescent="0.25">
      <c r="A1281" s="109">
        <v>-1</v>
      </c>
      <c r="B1281" s="109" t="s">
        <v>118</v>
      </c>
      <c r="C1281" s="109" t="s">
        <v>84</v>
      </c>
      <c r="D1281" s="109" t="s">
        <v>70</v>
      </c>
      <c r="E1281" s="109">
        <v>-162.47489999999999</v>
      </c>
      <c r="F1281" s="109">
        <v>-5.9141000000000004</v>
      </c>
      <c r="G1281" s="109">
        <v>0.18110000000000001</v>
      </c>
      <c r="H1281" s="109">
        <v>1.9800000000000002E-2</v>
      </c>
      <c r="I1281" s="109">
        <v>0.12470000000000001</v>
      </c>
      <c r="J1281" s="109">
        <v>-10.043100000000001</v>
      </c>
      <c r="K1281" s="1">
        <f t="shared" si="20"/>
        <v>1279</v>
      </c>
    </row>
    <row r="1282" spans="1:11" hidden="1" x14ac:dyDescent="0.25">
      <c r="A1282" s="109">
        <v>-1</v>
      </c>
      <c r="B1282" s="109" t="s">
        <v>118</v>
      </c>
      <c r="C1282" s="109" t="s">
        <v>85</v>
      </c>
      <c r="D1282" s="109" t="s">
        <v>69</v>
      </c>
      <c r="E1282" s="109">
        <v>-115.3575</v>
      </c>
      <c r="F1282" s="109">
        <v>1.2009000000000001</v>
      </c>
      <c r="G1282" s="109">
        <v>0.92730000000000001</v>
      </c>
      <c r="H1282" s="109">
        <v>5.2200000000000003E-2</v>
      </c>
      <c r="I1282" s="109">
        <v>-0.70840000000000003</v>
      </c>
      <c r="J1282" s="109">
        <v>9.1629000000000005</v>
      </c>
      <c r="K1282" s="1">
        <f t="shared" si="20"/>
        <v>1280</v>
      </c>
    </row>
    <row r="1283" spans="1:11" hidden="1" x14ac:dyDescent="0.25">
      <c r="A1283" s="109">
        <v>-1</v>
      </c>
      <c r="B1283" s="109" t="s">
        <v>118</v>
      </c>
      <c r="C1283" s="109" t="s">
        <v>85</v>
      </c>
      <c r="D1283" s="109" t="s">
        <v>70</v>
      </c>
      <c r="E1283" s="109">
        <v>-118.395</v>
      </c>
      <c r="F1283" s="109">
        <v>1.2009000000000001</v>
      </c>
      <c r="G1283" s="109">
        <v>0.92730000000000001</v>
      </c>
      <c r="H1283" s="109">
        <v>5.2200000000000003E-2</v>
      </c>
      <c r="I1283" s="109">
        <v>1.1795</v>
      </c>
      <c r="J1283" s="109">
        <v>0.93679999999999997</v>
      </c>
      <c r="K1283" s="1">
        <f t="shared" si="20"/>
        <v>1281</v>
      </c>
    </row>
    <row r="1284" spans="1:11" hidden="1" x14ac:dyDescent="0.25">
      <c r="A1284" s="109">
        <v>-1</v>
      </c>
      <c r="B1284" s="109" t="s">
        <v>118</v>
      </c>
      <c r="C1284" s="109" t="s">
        <v>86</v>
      </c>
      <c r="D1284" s="109" t="s">
        <v>69</v>
      </c>
      <c r="E1284" s="109">
        <v>-179.76490000000001</v>
      </c>
      <c r="F1284" s="109">
        <v>-5.7733999999999996</v>
      </c>
      <c r="G1284" s="109">
        <v>0.2485</v>
      </c>
      <c r="H1284" s="109">
        <v>3.4700000000000002E-2</v>
      </c>
      <c r="I1284" s="109">
        <v>-1.1412</v>
      </c>
      <c r="J1284" s="109">
        <v>-2.1202000000000001</v>
      </c>
      <c r="K1284" s="1">
        <f t="shared" si="20"/>
        <v>1282</v>
      </c>
    </row>
    <row r="1285" spans="1:11" hidden="1" x14ac:dyDescent="0.25">
      <c r="A1285" s="109">
        <v>-1</v>
      </c>
      <c r="B1285" s="109" t="s">
        <v>118</v>
      </c>
      <c r="C1285" s="109" t="s">
        <v>86</v>
      </c>
      <c r="D1285" s="109" t="s">
        <v>70</v>
      </c>
      <c r="E1285" s="109">
        <v>-182.80240000000001</v>
      </c>
      <c r="F1285" s="109">
        <v>-5.7733999999999996</v>
      </c>
      <c r="G1285" s="109">
        <v>0.2485</v>
      </c>
      <c r="H1285" s="109">
        <v>3.4700000000000002E-2</v>
      </c>
      <c r="I1285" s="109">
        <v>-8.9599999999999999E-2</v>
      </c>
      <c r="J1285" s="109">
        <v>-5.3253000000000004</v>
      </c>
      <c r="K1285" s="1">
        <f t="shared" si="20"/>
        <v>1283</v>
      </c>
    </row>
    <row r="1286" spans="1:11" hidden="1" x14ac:dyDescent="0.25">
      <c r="A1286" s="109">
        <v>-1</v>
      </c>
      <c r="B1286" s="109" t="s">
        <v>118</v>
      </c>
      <c r="C1286" s="109" t="s">
        <v>87</v>
      </c>
      <c r="D1286" s="109" t="s">
        <v>69</v>
      </c>
      <c r="E1286" s="109">
        <v>-115.3575</v>
      </c>
      <c r="F1286" s="109">
        <v>1.2009000000000001</v>
      </c>
      <c r="G1286" s="109">
        <v>0.92730000000000001</v>
      </c>
      <c r="H1286" s="109">
        <v>5.2200000000000003E-2</v>
      </c>
      <c r="I1286" s="109">
        <v>-0.70840000000000003</v>
      </c>
      <c r="J1286" s="109">
        <v>9.1629000000000005</v>
      </c>
      <c r="K1286" s="1">
        <f t="shared" ref="K1286:K1349" si="21">K1285+1</f>
        <v>1284</v>
      </c>
    </row>
    <row r="1287" spans="1:11" hidden="1" x14ac:dyDescent="0.25">
      <c r="A1287" s="109">
        <v>-1</v>
      </c>
      <c r="B1287" s="109" t="s">
        <v>118</v>
      </c>
      <c r="C1287" s="109" t="s">
        <v>87</v>
      </c>
      <c r="D1287" s="109" t="s">
        <v>70</v>
      </c>
      <c r="E1287" s="109">
        <v>-118.395</v>
      </c>
      <c r="F1287" s="109">
        <v>1.2009000000000001</v>
      </c>
      <c r="G1287" s="109">
        <v>0.92730000000000001</v>
      </c>
      <c r="H1287" s="109">
        <v>5.2200000000000003E-2</v>
      </c>
      <c r="I1287" s="109">
        <v>1.1795</v>
      </c>
      <c r="J1287" s="109">
        <v>0.93679999999999997</v>
      </c>
      <c r="K1287" s="1">
        <f t="shared" si="21"/>
        <v>1285</v>
      </c>
    </row>
    <row r="1288" spans="1:11" hidden="1" x14ac:dyDescent="0.25">
      <c r="A1288" s="109">
        <v>-1</v>
      </c>
      <c r="B1288" s="109" t="s">
        <v>118</v>
      </c>
      <c r="C1288" s="109" t="s">
        <v>88</v>
      </c>
      <c r="D1288" s="109" t="s">
        <v>69</v>
      </c>
      <c r="E1288" s="109">
        <v>-179.76490000000001</v>
      </c>
      <c r="F1288" s="109">
        <v>-5.7733999999999996</v>
      </c>
      <c r="G1288" s="109">
        <v>0.2485</v>
      </c>
      <c r="H1288" s="109">
        <v>3.4700000000000002E-2</v>
      </c>
      <c r="I1288" s="109">
        <v>-1.1412</v>
      </c>
      <c r="J1288" s="109">
        <v>-2.1202000000000001</v>
      </c>
      <c r="K1288" s="1">
        <f t="shared" si="21"/>
        <v>1286</v>
      </c>
    </row>
    <row r="1289" spans="1:11" hidden="1" x14ac:dyDescent="0.25">
      <c r="A1289" s="109">
        <v>-1</v>
      </c>
      <c r="B1289" s="109" t="s">
        <v>118</v>
      </c>
      <c r="C1289" s="109" t="s">
        <v>88</v>
      </c>
      <c r="D1289" s="109" t="s">
        <v>70</v>
      </c>
      <c r="E1289" s="109">
        <v>-182.80240000000001</v>
      </c>
      <c r="F1289" s="109">
        <v>-5.7733999999999996</v>
      </c>
      <c r="G1289" s="109">
        <v>0.2485</v>
      </c>
      <c r="H1289" s="109">
        <v>3.4700000000000002E-2</v>
      </c>
      <c r="I1289" s="109">
        <v>-8.9599999999999999E-2</v>
      </c>
      <c r="J1289" s="109">
        <v>-5.3253000000000004</v>
      </c>
      <c r="K1289" s="1">
        <f t="shared" si="21"/>
        <v>1287</v>
      </c>
    </row>
    <row r="1290" spans="1:11" hidden="1" x14ac:dyDescent="0.25">
      <c r="A1290" s="109">
        <v>-1</v>
      </c>
      <c r="B1290" s="109" t="s">
        <v>118</v>
      </c>
      <c r="C1290" s="109" t="s">
        <v>89</v>
      </c>
      <c r="D1290" s="109" t="s">
        <v>69</v>
      </c>
      <c r="E1290" s="109">
        <v>-80.359899999999996</v>
      </c>
      <c r="F1290" s="109">
        <v>2.1680999999999999</v>
      </c>
      <c r="G1290" s="109">
        <v>0.75609999999999999</v>
      </c>
      <c r="H1290" s="109">
        <v>5.6899999999999999E-2</v>
      </c>
      <c r="I1290" s="109">
        <v>-0.70009999999999994</v>
      </c>
      <c r="J1290" s="109">
        <v>7.1684999999999999</v>
      </c>
      <c r="K1290" s="1">
        <f t="shared" si="21"/>
        <v>1288</v>
      </c>
    </row>
    <row r="1291" spans="1:11" hidden="1" x14ac:dyDescent="0.25">
      <c r="A1291" s="109">
        <v>-1</v>
      </c>
      <c r="B1291" s="109" t="s">
        <v>118</v>
      </c>
      <c r="C1291" s="109" t="s">
        <v>89</v>
      </c>
      <c r="D1291" s="109" t="s">
        <v>70</v>
      </c>
      <c r="E1291" s="109">
        <v>-83.397400000000005</v>
      </c>
      <c r="F1291" s="109">
        <v>2.1680999999999999</v>
      </c>
      <c r="G1291" s="109">
        <v>0.75609999999999999</v>
      </c>
      <c r="H1291" s="109">
        <v>5.6899999999999999E-2</v>
      </c>
      <c r="I1291" s="109">
        <v>0.745</v>
      </c>
      <c r="J1291" s="109">
        <v>6.4627999999999997</v>
      </c>
      <c r="K1291" s="1">
        <f t="shared" si="21"/>
        <v>1289</v>
      </c>
    </row>
    <row r="1292" spans="1:11" hidden="1" x14ac:dyDescent="0.25">
      <c r="A1292" s="109">
        <v>-1</v>
      </c>
      <c r="B1292" s="109" t="s">
        <v>118</v>
      </c>
      <c r="C1292" s="109" t="s">
        <v>90</v>
      </c>
      <c r="D1292" s="109" t="s">
        <v>69</v>
      </c>
      <c r="E1292" s="109">
        <v>-214.76249999999999</v>
      </c>
      <c r="F1292" s="109">
        <v>-6.7405999999999997</v>
      </c>
      <c r="G1292" s="109">
        <v>0.41970000000000002</v>
      </c>
      <c r="H1292" s="109">
        <v>0.03</v>
      </c>
      <c r="I1292" s="109">
        <v>-1.1494</v>
      </c>
      <c r="J1292" s="109">
        <v>-0.1258</v>
      </c>
      <c r="K1292" s="1">
        <f t="shared" si="21"/>
        <v>1290</v>
      </c>
    </row>
    <row r="1293" spans="1:11" hidden="1" x14ac:dyDescent="0.25">
      <c r="A1293" s="109">
        <v>-1</v>
      </c>
      <c r="B1293" s="109" t="s">
        <v>118</v>
      </c>
      <c r="C1293" s="109" t="s">
        <v>90</v>
      </c>
      <c r="D1293" s="109" t="s">
        <v>70</v>
      </c>
      <c r="E1293" s="109">
        <v>-217.8</v>
      </c>
      <c r="F1293" s="109">
        <v>-6.7405999999999997</v>
      </c>
      <c r="G1293" s="109">
        <v>0.41970000000000002</v>
      </c>
      <c r="H1293" s="109">
        <v>0.03</v>
      </c>
      <c r="I1293" s="109">
        <v>0.34489999999999998</v>
      </c>
      <c r="J1293" s="109">
        <v>-10.8514</v>
      </c>
      <c r="K1293" s="1">
        <f t="shared" si="21"/>
        <v>1291</v>
      </c>
    </row>
    <row r="1294" spans="1:11" hidden="1" x14ac:dyDescent="0.25">
      <c r="A1294" s="109">
        <v>-1</v>
      </c>
      <c r="B1294" s="109" t="s">
        <v>118</v>
      </c>
      <c r="C1294" s="109" t="s">
        <v>91</v>
      </c>
      <c r="D1294" s="109" t="s">
        <v>69</v>
      </c>
      <c r="E1294" s="109">
        <v>-80.359899999999996</v>
      </c>
      <c r="F1294" s="109">
        <v>2.1680999999999999</v>
      </c>
      <c r="G1294" s="109">
        <v>0.75609999999999999</v>
      </c>
      <c r="H1294" s="109">
        <v>5.6899999999999999E-2</v>
      </c>
      <c r="I1294" s="109">
        <v>-0.70009999999999994</v>
      </c>
      <c r="J1294" s="109">
        <v>7.1684999999999999</v>
      </c>
      <c r="K1294" s="1">
        <f t="shared" si="21"/>
        <v>1292</v>
      </c>
    </row>
    <row r="1295" spans="1:11" hidden="1" x14ac:dyDescent="0.25">
      <c r="A1295" s="109">
        <v>-1</v>
      </c>
      <c r="B1295" s="109" t="s">
        <v>118</v>
      </c>
      <c r="C1295" s="109" t="s">
        <v>91</v>
      </c>
      <c r="D1295" s="109" t="s">
        <v>70</v>
      </c>
      <c r="E1295" s="109">
        <v>-83.397400000000005</v>
      </c>
      <c r="F1295" s="109">
        <v>2.1680999999999999</v>
      </c>
      <c r="G1295" s="109">
        <v>0.75609999999999999</v>
      </c>
      <c r="H1295" s="109">
        <v>5.6899999999999999E-2</v>
      </c>
      <c r="I1295" s="109">
        <v>0.745</v>
      </c>
      <c r="J1295" s="109">
        <v>6.4627999999999997</v>
      </c>
      <c r="K1295" s="1">
        <f t="shared" si="21"/>
        <v>1293</v>
      </c>
    </row>
    <row r="1296" spans="1:11" hidden="1" x14ac:dyDescent="0.25">
      <c r="A1296" s="109">
        <v>-1</v>
      </c>
      <c r="B1296" s="109" t="s">
        <v>118</v>
      </c>
      <c r="C1296" s="109" t="s">
        <v>92</v>
      </c>
      <c r="D1296" s="109" t="s">
        <v>69</v>
      </c>
      <c r="E1296" s="109">
        <v>-214.76249999999999</v>
      </c>
      <c r="F1296" s="109">
        <v>-6.7405999999999997</v>
      </c>
      <c r="G1296" s="109">
        <v>0.41970000000000002</v>
      </c>
      <c r="H1296" s="109">
        <v>0.03</v>
      </c>
      <c r="I1296" s="109">
        <v>-1.1494</v>
      </c>
      <c r="J1296" s="109">
        <v>-0.1258</v>
      </c>
      <c r="K1296" s="1">
        <f t="shared" si="21"/>
        <v>1294</v>
      </c>
    </row>
    <row r="1297" spans="1:11" hidden="1" x14ac:dyDescent="0.25">
      <c r="A1297" s="109">
        <v>-1</v>
      </c>
      <c r="B1297" s="109" t="s">
        <v>118</v>
      </c>
      <c r="C1297" s="109" t="s">
        <v>92</v>
      </c>
      <c r="D1297" s="109" t="s">
        <v>70</v>
      </c>
      <c r="E1297" s="109">
        <v>-217.8</v>
      </c>
      <c r="F1297" s="109">
        <v>-6.7405999999999997</v>
      </c>
      <c r="G1297" s="109">
        <v>0.41970000000000002</v>
      </c>
      <c r="H1297" s="109">
        <v>0.03</v>
      </c>
      <c r="I1297" s="109">
        <v>0.34489999999999998</v>
      </c>
      <c r="J1297" s="109">
        <v>-10.8514</v>
      </c>
      <c r="K1297" s="1">
        <f t="shared" si="21"/>
        <v>1295</v>
      </c>
    </row>
    <row r="1298" spans="1:11" hidden="1" x14ac:dyDescent="0.25">
      <c r="A1298" s="109">
        <v>-1</v>
      </c>
      <c r="B1298" s="109" t="s">
        <v>118</v>
      </c>
      <c r="C1298" s="109" t="s">
        <v>93</v>
      </c>
      <c r="D1298" s="109" t="s">
        <v>69</v>
      </c>
      <c r="E1298" s="109">
        <v>-25.7942</v>
      </c>
      <c r="F1298" s="109">
        <v>2.9946000000000002</v>
      </c>
      <c r="G1298" s="109">
        <v>0.92730000000000001</v>
      </c>
      <c r="H1298" s="109">
        <v>5.6899999999999999E-2</v>
      </c>
      <c r="I1298" s="109">
        <v>-0.32400000000000001</v>
      </c>
      <c r="J1298" s="109">
        <v>9.1629000000000005</v>
      </c>
      <c r="K1298" s="1">
        <f t="shared" si="21"/>
        <v>1296</v>
      </c>
    </row>
    <row r="1299" spans="1:11" hidden="1" x14ac:dyDescent="0.25">
      <c r="A1299" s="109">
        <v>-1</v>
      </c>
      <c r="B1299" s="109" t="s">
        <v>118</v>
      </c>
      <c r="C1299" s="109" t="s">
        <v>93</v>
      </c>
      <c r="D1299" s="109" t="s">
        <v>70</v>
      </c>
      <c r="E1299" s="109">
        <v>-28.072299999999998</v>
      </c>
      <c r="F1299" s="109">
        <v>2.9946000000000002</v>
      </c>
      <c r="G1299" s="109">
        <v>0.92730000000000001</v>
      </c>
      <c r="H1299" s="109">
        <v>5.6899999999999999E-2</v>
      </c>
      <c r="I1299" s="109">
        <v>1.1795</v>
      </c>
      <c r="J1299" s="109">
        <v>7.2710999999999997</v>
      </c>
      <c r="K1299" s="1">
        <f t="shared" si="21"/>
        <v>1297</v>
      </c>
    </row>
    <row r="1300" spans="1:11" hidden="1" x14ac:dyDescent="0.25">
      <c r="A1300" s="109">
        <v>-1</v>
      </c>
      <c r="B1300" s="109" t="s">
        <v>118</v>
      </c>
      <c r="C1300" s="109" t="s">
        <v>94</v>
      </c>
      <c r="D1300" s="109" t="s">
        <v>69</v>
      </c>
      <c r="E1300" s="109">
        <v>-214.76249999999999</v>
      </c>
      <c r="F1300" s="109">
        <v>-6.7405999999999997</v>
      </c>
      <c r="G1300" s="109">
        <v>0.01</v>
      </c>
      <c r="H1300" s="109">
        <v>1.9800000000000002E-2</v>
      </c>
      <c r="I1300" s="109">
        <v>-1.1494</v>
      </c>
      <c r="J1300" s="109">
        <v>-3.3782000000000001</v>
      </c>
      <c r="K1300" s="1">
        <f t="shared" si="21"/>
        <v>1298</v>
      </c>
    </row>
    <row r="1301" spans="1:11" hidden="1" x14ac:dyDescent="0.25">
      <c r="A1301" s="109">
        <v>-1</v>
      </c>
      <c r="B1301" s="109" t="s">
        <v>118</v>
      </c>
      <c r="C1301" s="109" t="s">
        <v>94</v>
      </c>
      <c r="D1301" s="109" t="s">
        <v>70</v>
      </c>
      <c r="E1301" s="109">
        <v>-217.8</v>
      </c>
      <c r="F1301" s="109">
        <v>-6.7405999999999997</v>
      </c>
      <c r="G1301" s="109">
        <v>0.01</v>
      </c>
      <c r="H1301" s="109">
        <v>1.9800000000000002E-2</v>
      </c>
      <c r="I1301" s="109">
        <v>-0.30980000000000002</v>
      </c>
      <c r="J1301" s="109">
        <v>-10.8514</v>
      </c>
      <c r="K1301" s="1">
        <f t="shared" si="21"/>
        <v>1299</v>
      </c>
    </row>
    <row r="1302" spans="1:11" hidden="1" x14ac:dyDescent="0.25">
      <c r="A1302" s="109">
        <v>-1</v>
      </c>
      <c r="B1302" s="109" t="s">
        <v>119</v>
      </c>
      <c r="C1302" s="109" t="s">
        <v>68</v>
      </c>
      <c r="D1302" s="109" t="s">
        <v>69</v>
      </c>
      <c r="E1302" s="109">
        <v>-419.0883</v>
      </c>
      <c r="F1302" s="109">
        <v>32.536299999999997</v>
      </c>
      <c r="G1302" s="109">
        <v>0.56000000000000005</v>
      </c>
      <c r="H1302" s="109">
        <v>1.1742999999999999</v>
      </c>
      <c r="I1302" s="109">
        <v>-0.75349999999999995</v>
      </c>
      <c r="J1302" s="109">
        <v>-184.7259</v>
      </c>
      <c r="K1302" s="1">
        <f t="shared" si="21"/>
        <v>1300</v>
      </c>
    </row>
    <row r="1303" spans="1:11" x14ac:dyDescent="0.25">
      <c r="A1303" s="109">
        <v>-1</v>
      </c>
      <c r="B1303" s="109" t="s">
        <v>119</v>
      </c>
      <c r="C1303" s="109" t="s">
        <v>68</v>
      </c>
      <c r="D1303" s="109" t="s">
        <v>70</v>
      </c>
      <c r="E1303" s="109">
        <v>-430.7133</v>
      </c>
      <c r="F1303" s="109">
        <v>32.536299999999997</v>
      </c>
      <c r="G1303" s="109">
        <v>0.56000000000000005</v>
      </c>
      <c r="H1303" s="109">
        <v>1.1742999999999999</v>
      </c>
      <c r="I1303" s="109">
        <v>0.64659999999999995</v>
      </c>
      <c r="J1303" s="109">
        <v>-103.38509999999999</v>
      </c>
      <c r="K1303" s="1">
        <f t="shared" si="21"/>
        <v>1301</v>
      </c>
    </row>
    <row r="1304" spans="1:11" hidden="1" x14ac:dyDescent="0.25">
      <c r="A1304" s="109">
        <v>-1</v>
      </c>
      <c r="B1304" s="109" t="s">
        <v>119</v>
      </c>
      <c r="C1304" s="109" t="s">
        <v>71</v>
      </c>
      <c r="D1304" s="109" t="s">
        <v>69</v>
      </c>
      <c r="E1304" s="109">
        <v>-97.661100000000005</v>
      </c>
      <c r="F1304" s="109">
        <v>6.5023999999999997</v>
      </c>
      <c r="G1304" s="109">
        <v>0.20660000000000001</v>
      </c>
      <c r="H1304" s="109">
        <v>0.33250000000000002</v>
      </c>
      <c r="I1304" s="109">
        <v>-0.29670000000000002</v>
      </c>
      <c r="J1304" s="109">
        <v>-37.870899999999999</v>
      </c>
      <c r="K1304" s="1">
        <f t="shared" si="21"/>
        <v>1302</v>
      </c>
    </row>
    <row r="1305" spans="1:11" x14ac:dyDescent="0.25">
      <c r="A1305" s="109">
        <v>-1</v>
      </c>
      <c r="B1305" s="109" t="s">
        <v>119</v>
      </c>
      <c r="C1305" s="109" t="s">
        <v>71</v>
      </c>
      <c r="D1305" s="109" t="s">
        <v>70</v>
      </c>
      <c r="E1305" s="109">
        <v>-97.661100000000005</v>
      </c>
      <c r="F1305" s="109">
        <v>6.5023999999999997</v>
      </c>
      <c r="G1305" s="109">
        <v>0.20660000000000001</v>
      </c>
      <c r="H1305" s="109">
        <v>0.33250000000000002</v>
      </c>
      <c r="I1305" s="109">
        <v>0.21970000000000001</v>
      </c>
      <c r="J1305" s="109">
        <v>-21.614899999999999</v>
      </c>
      <c r="K1305" s="1">
        <f t="shared" si="21"/>
        <v>1303</v>
      </c>
    </row>
    <row r="1306" spans="1:11" hidden="1" x14ac:dyDescent="0.25">
      <c r="A1306" s="109">
        <v>-1</v>
      </c>
      <c r="B1306" s="109" t="s">
        <v>119</v>
      </c>
      <c r="C1306" s="109" t="s">
        <v>72</v>
      </c>
      <c r="D1306" s="109" t="s">
        <v>69</v>
      </c>
      <c r="E1306" s="109">
        <v>85.691100000000006</v>
      </c>
      <c r="F1306" s="109">
        <v>18.472799999999999</v>
      </c>
      <c r="G1306" s="109">
        <v>1.7504999999999999</v>
      </c>
      <c r="H1306" s="109">
        <v>0.52229999999999999</v>
      </c>
      <c r="I1306" s="109">
        <v>1.8351</v>
      </c>
      <c r="J1306" s="109">
        <v>31.244499999999999</v>
      </c>
      <c r="K1306" s="1">
        <f t="shared" si="21"/>
        <v>1304</v>
      </c>
    </row>
    <row r="1307" spans="1:11" x14ac:dyDescent="0.25">
      <c r="A1307" s="109">
        <v>-1</v>
      </c>
      <c r="B1307" s="109" t="s">
        <v>119</v>
      </c>
      <c r="C1307" s="109" t="s">
        <v>72</v>
      </c>
      <c r="D1307" s="109" t="s">
        <v>70</v>
      </c>
      <c r="E1307" s="109">
        <v>85.691100000000006</v>
      </c>
      <c r="F1307" s="109">
        <v>18.472799999999999</v>
      </c>
      <c r="G1307" s="109">
        <v>1.7504999999999999</v>
      </c>
      <c r="H1307" s="109">
        <v>0.52229999999999999</v>
      </c>
      <c r="I1307" s="109">
        <v>2.5748000000000002</v>
      </c>
      <c r="J1307" s="109">
        <v>25.5473</v>
      </c>
      <c r="K1307" s="1">
        <f t="shared" si="21"/>
        <v>1305</v>
      </c>
    </row>
    <row r="1308" spans="1:11" hidden="1" x14ac:dyDescent="0.25">
      <c r="A1308" s="109">
        <v>-1</v>
      </c>
      <c r="B1308" s="109" t="s">
        <v>119</v>
      </c>
      <c r="C1308" s="109" t="s">
        <v>73</v>
      </c>
      <c r="D1308" s="109" t="s">
        <v>69</v>
      </c>
      <c r="E1308" s="109">
        <v>54.837400000000002</v>
      </c>
      <c r="F1308" s="109">
        <v>41.376100000000001</v>
      </c>
      <c r="G1308" s="109">
        <v>0.27289999999999998</v>
      </c>
      <c r="H1308" s="109">
        <v>0.2419</v>
      </c>
      <c r="I1308" s="109">
        <v>0.45169999999999999</v>
      </c>
      <c r="J1308" s="109">
        <v>70.958100000000002</v>
      </c>
      <c r="K1308" s="1">
        <f t="shared" si="21"/>
        <v>1306</v>
      </c>
    </row>
    <row r="1309" spans="1:11" x14ac:dyDescent="0.25">
      <c r="A1309" s="109">
        <v>-1</v>
      </c>
      <c r="B1309" s="109" t="s">
        <v>119</v>
      </c>
      <c r="C1309" s="109" t="s">
        <v>73</v>
      </c>
      <c r="D1309" s="109" t="s">
        <v>70</v>
      </c>
      <c r="E1309" s="109">
        <v>54.837400000000002</v>
      </c>
      <c r="F1309" s="109">
        <v>41.376100000000001</v>
      </c>
      <c r="G1309" s="109">
        <v>0.27289999999999998</v>
      </c>
      <c r="H1309" s="109">
        <v>0.2419</v>
      </c>
      <c r="I1309" s="109">
        <v>0.30609999999999998</v>
      </c>
      <c r="J1309" s="109">
        <v>155.6378</v>
      </c>
      <c r="K1309" s="1">
        <f t="shared" si="21"/>
        <v>1307</v>
      </c>
    </row>
    <row r="1310" spans="1:11" hidden="1" x14ac:dyDescent="0.25">
      <c r="A1310" s="109">
        <v>-1</v>
      </c>
      <c r="B1310" s="109" t="s">
        <v>119</v>
      </c>
      <c r="C1310" s="109" t="s">
        <v>74</v>
      </c>
      <c r="D1310" s="109" t="s">
        <v>69</v>
      </c>
      <c r="E1310" s="109">
        <v>-516.74940000000004</v>
      </c>
      <c r="F1310" s="109">
        <v>39.038699999999999</v>
      </c>
      <c r="G1310" s="109">
        <v>0.76659999999999995</v>
      </c>
      <c r="H1310" s="109">
        <v>1.5067999999999999</v>
      </c>
      <c r="I1310" s="109">
        <v>-1.0502</v>
      </c>
      <c r="J1310" s="109">
        <v>-222.5968</v>
      </c>
      <c r="K1310" s="1">
        <f t="shared" si="21"/>
        <v>1308</v>
      </c>
    </row>
    <row r="1311" spans="1:11" hidden="1" x14ac:dyDescent="0.25">
      <c r="A1311" s="109">
        <v>-1</v>
      </c>
      <c r="B1311" s="109" t="s">
        <v>119</v>
      </c>
      <c r="C1311" s="109" t="s">
        <v>74</v>
      </c>
      <c r="D1311" s="109" t="s">
        <v>70</v>
      </c>
      <c r="E1311" s="109">
        <v>-528.37440000000004</v>
      </c>
      <c r="F1311" s="109">
        <v>39.038699999999999</v>
      </c>
      <c r="G1311" s="109">
        <v>0.76659999999999995</v>
      </c>
      <c r="H1311" s="109">
        <v>1.5067999999999999</v>
      </c>
      <c r="I1311" s="109">
        <v>0.86629999999999996</v>
      </c>
      <c r="J1311" s="109">
        <v>-125</v>
      </c>
      <c r="K1311" s="1">
        <f t="shared" si="21"/>
        <v>1309</v>
      </c>
    </row>
    <row r="1312" spans="1:11" hidden="1" x14ac:dyDescent="0.25">
      <c r="A1312" s="109">
        <v>-1</v>
      </c>
      <c r="B1312" s="109" t="s">
        <v>119</v>
      </c>
      <c r="C1312" s="109" t="s">
        <v>75</v>
      </c>
      <c r="D1312" s="109" t="s">
        <v>69</v>
      </c>
      <c r="E1312" s="109">
        <v>-586.72360000000003</v>
      </c>
      <c r="F1312" s="109">
        <v>45.550899999999999</v>
      </c>
      <c r="G1312" s="109">
        <v>0.78410000000000002</v>
      </c>
      <c r="H1312" s="109">
        <v>1.6439999999999999</v>
      </c>
      <c r="I1312" s="109">
        <v>-1.0548999999999999</v>
      </c>
      <c r="J1312" s="109">
        <v>-258.61630000000002</v>
      </c>
      <c r="K1312" s="1">
        <f t="shared" si="21"/>
        <v>1310</v>
      </c>
    </row>
    <row r="1313" spans="1:11" hidden="1" x14ac:dyDescent="0.25">
      <c r="A1313" s="109">
        <v>-1</v>
      </c>
      <c r="B1313" s="109" t="s">
        <v>119</v>
      </c>
      <c r="C1313" s="109" t="s">
        <v>75</v>
      </c>
      <c r="D1313" s="109" t="s">
        <v>70</v>
      </c>
      <c r="E1313" s="109">
        <v>-602.99860000000001</v>
      </c>
      <c r="F1313" s="109">
        <v>45.550899999999999</v>
      </c>
      <c r="G1313" s="109">
        <v>0.78410000000000002</v>
      </c>
      <c r="H1313" s="109">
        <v>1.6439999999999999</v>
      </c>
      <c r="I1313" s="109">
        <v>0.9052</v>
      </c>
      <c r="J1313" s="109">
        <v>-144.73910000000001</v>
      </c>
      <c r="K1313" s="1">
        <f t="shared" si="21"/>
        <v>1311</v>
      </c>
    </row>
    <row r="1314" spans="1:11" hidden="1" x14ac:dyDescent="0.25">
      <c r="A1314" s="109">
        <v>-1</v>
      </c>
      <c r="B1314" s="109" t="s">
        <v>119</v>
      </c>
      <c r="C1314" s="109" t="s">
        <v>76</v>
      </c>
      <c r="D1314" s="109" t="s">
        <v>69</v>
      </c>
      <c r="E1314" s="109">
        <v>-659.16369999999995</v>
      </c>
      <c r="F1314" s="109">
        <v>49.447499999999998</v>
      </c>
      <c r="G1314" s="109">
        <v>1.0024999999999999</v>
      </c>
      <c r="H1314" s="109">
        <v>1.9412</v>
      </c>
      <c r="I1314" s="109">
        <v>-1.3789</v>
      </c>
      <c r="J1314" s="109">
        <v>-282.26459999999997</v>
      </c>
      <c r="K1314" s="1">
        <f t="shared" si="21"/>
        <v>1312</v>
      </c>
    </row>
    <row r="1315" spans="1:11" hidden="1" x14ac:dyDescent="0.25">
      <c r="A1315" s="109">
        <v>-1</v>
      </c>
      <c r="B1315" s="109" t="s">
        <v>119</v>
      </c>
      <c r="C1315" s="109" t="s">
        <v>76</v>
      </c>
      <c r="D1315" s="109" t="s">
        <v>70</v>
      </c>
      <c r="E1315" s="109">
        <v>-673.11369999999999</v>
      </c>
      <c r="F1315" s="109">
        <v>49.447499999999998</v>
      </c>
      <c r="G1315" s="109">
        <v>1.0024999999999999</v>
      </c>
      <c r="H1315" s="109">
        <v>1.9412</v>
      </c>
      <c r="I1315" s="109">
        <v>1.1274</v>
      </c>
      <c r="J1315" s="109">
        <v>-158.64599999999999</v>
      </c>
      <c r="K1315" s="1">
        <f t="shared" si="21"/>
        <v>1313</v>
      </c>
    </row>
    <row r="1316" spans="1:11" hidden="1" x14ac:dyDescent="0.25">
      <c r="A1316" s="109">
        <v>-1</v>
      </c>
      <c r="B1316" s="109" t="s">
        <v>119</v>
      </c>
      <c r="C1316" s="109" t="s">
        <v>77</v>
      </c>
      <c r="D1316" s="109" t="s">
        <v>69</v>
      </c>
      <c r="E1316" s="109">
        <v>-257.21190000000001</v>
      </c>
      <c r="F1316" s="109">
        <v>55.144599999999997</v>
      </c>
      <c r="G1316" s="109">
        <v>2.9548000000000001</v>
      </c>
      <c r="H1316" s="109">
        <v>1.7881</v>
      </c>
      <c r="I1316" s="109">
        <v>1.891</v>
      </c>
      <c r="J1316" s="109">
        <v>-122.511</v>
      </c>
      <c r="K1316" s="1">
        <f t="shared" si="21"/>
        <v>1314</v>
      </c>
    </row>
    <row r="1317" spans="1:11" hidden="1" x14ac:dyDescent="0.25">
      <c r="A1317" s="109">
        <v>-1</v>
      </c>
      <c r="B1317" s="109" t="s">
        <v>119</v>
      </c>
      <c r="C1317" s="109" t="s">
        <v>77</v>
      </c>
      <c r="D1317" s="109" t="s">
        <v>70</v>
      </c>
      <c r="E1317" s="109">
        <v>-267.67439999999999</v>
      </c>
      <c r="F1317" s="109">
        <v>55.144599999999997</v>
      </c>
      <c r="G1317" s="109">
        <v>2.9548000000000001</v>
      </c>
      <c r="H1317" s="109">
        <v>1.7881</v>
      </c>
      <c r="I1317" s="109">
        <v>4.1866000000000003</v>
      </c>
      <c r="J1317" s="109">
        <v>-57.2804</v>
      </c>
      <c r="K1317" s="1">
        <f t="shared" si="21"/>
        <v>1315</v>
      </c>
    </row>
    <row r="1318" spans="1:11" hidden="1" x14ac:dyDescent="0.25">
      <c r="A1318" s="109">
        <v>-1</v>
      </c>
      <c r="B1318" s="109" t="s">
        <v>119</v>
      </c>
      <c r="C1318" s="109" t="s">
        <v>78</v>
      </c>
      <c r="D1318" s="109" t="s">
        <v>69</v>
      </c>
      <c r="E1318" s="109">
        <v>-497.14690000000002</v>
      </c>
      <c r="F1318" s="109">
        <v>3.4207999999999998</v>
      </c>
      <c r="G1318" s="109">
        <v>-1.9467000000000001</v>
      </c>
      <c r="H1318" s="109">
        <v>0.3256</v>
      </c>
      <c r="I1318" s="109">
        <v>-3.2473000000000001</v>
      </c>
      <c r="J1318" s="109">
        <v>-209.9956</v>
      </c>
      <c r="K1318" s="1">
        <f t="shared" si="21"/>
        <v>1316</v>
      </c>
    </row>
    <row r="1319" spans="1:11" hidden="1" x14ac:dyDescent="0.25">
      <c r="A1319" s="109">
        <v>-1</v>
      </c>
      <c r="B1319" s="109" t="s">
        <v>119</v>
      </c>
      <c r="C1319" s="109" t="s">
        <v>78</v>
      </c>
      <c r="D1319" s="109" t="s">
        <v>70</v>
      </c>
      <c r="E1319" s="109">
        <v>-507.60939999999999</v>
      </c>
      <c r="F1319" s="109">
        <v>3.4207999999999998</v>
      </c>
      <c r="G1319" s="109">
        <v>-1.9467000000000001</v>
      </c>
      <c r="H1319" s="109">
        <v>0.3256</v>
      </c>
      <c r="I1319" s="109">
        <v>-3.0226999999999999</v>
      </c>
      <c r="J1319" s="109">
        <v>-128.81270000000001</v>
      </c>
      <c r="K1319" s="1">
        <f t="shared" si="21"/>
        <v>1317</v>
      </c>
    </row>
    <row r="1320" spans="1:11" hidden="1" x14ac:dyDescent="0.25">
      <c r="A1320" s="109">
        <v>-1</v>
      </c>
      <c r="B1320" s="109" t="s">
        <v>119</v>
      </c>
      <c r="C1320" s="109" t="s">
        <v>79</v>
      </c>
      <c r="D1320" s="109" t="s">
        <v>69</v>
      </c>
      <c r="E1320" s="109">
        <v>-257.21190000000001</v>
      </c>
      <c r="F1320" s="109">
        <v>55.144599999999997</v>
      </c>
      <c r="G1320" s="109">
        <v>2.9548000000000001</v>
      </c>
      <c r="H1320" s="109">
        <v>1.7881</v>
      </c>
      <c r="I1320" s="109">
        <v>1.891</v>
      </c>
      <c r="J1320" s="109">
        <v>-122.511</v>
      </c>
      <c r="K1320" s="1">
        <f t="shared" si="21"/>
        <v>1318</v>
      </c>
    </row>
    <row r="1321" spans="1:11" hidden="1" x14ac:dyDescent="0.25">
      <c r="A1321" s="109">
        <v>-1</v>
      </c>
      <c r="B1321" s="109" t="s">
        <v>119</v>
      </c>
      <c r="C1321" s="109" t="s">
        <v>79</v>
      </c>
      <c r="D1321" s="109" t="s">
        <v>70</v>
      </c>
      <c r="E1321" s="109">
        <v>-267.67439999999999</v>
      </c>
      <c r="F1321" s="109">
        <v>55.144599999999997</v>
      </c>
      <c r="G1321" s="109">
        <v>2.9548000000000001</v>
      </c>
      <c r="H1321" s="109">
        <v>1.7881</v>
      </c>
      <c r="I1321" s="109">
        <v>4.1866000000000003</v>
      </c>
      <c r="J1321" s="109">
        <v>-57.2804</v>
      </c>
      <c r="K1321" s="1">
        <f t="shared" si="21"/>
        <v>1319</v>
      </c>
    </row>
    <row r="1322" spans="1:11" hidden="1" x14ac:dyDescent="0.25">
      <c r="A1322" s="109">
        <v>-1</v>
      </c>
      <c r="B1322" s="109" t="s">
        <v>119</v>
      </c>
      <c r="C1322" s="109" t="s">
        <v>80</v>
      </c>
      <c r="D1322" s="109" t="s">
        <v>69</v>
      </c>
      <c r="E1322" s="109">
        <v>-497.14690000000002</v>
      </c>
      <c r="F1322" s="109">
        <v>3.4207999999999998</v>
      </c>
      <c r="G1322" s="109">
        <v>-1.9467000000000001</v>
      </c>
      <c r="H1322" s="109">
        <v>0.3256</v>
      </c>
      <c r="I1322" s="109">
        <v>-3.2473000000000001</v>
      </c>
      <c r="J1322" s="109">
        <v>-209.9956</v>
      </c>
      <c r="K1322" s="1">
        <f t="shared" si="21"/>
        <v>1320</v>
      </c>
    </row>
    <row r="1323" spans="1:11" hidden="1" x14ac:dyDescent="0.25">
      <c r="A1323" s="109">
        <v>-1</v>
      </c>
      <c r="B1323" s="109" t="s">
        <v>119</v>
      </c>
      <c r="C1323" s="109" t="s">
        <v>80</v>
      </c>
      <c r="D1323" s="109" t="s">
        <v>70</v>
      </c>
      <c r="E1323" s="109">
        <v>-507.60939999999999</v>
      </c>
      <c r="F1323" s="109">
        <v>3.4207999999999998</v>
      </c>
      <c r="G1323" s="109">
        <v>-1.9467000000000001</v>
      </c>
      <c r="H1323" s="109">
        <v>0.3256</v>
      </c>
      <c r="I1323" s="109">
        <v>-3.0226999999999999</v>
      </c>
      <c r="J1323" s="109">
        <v>-128.81270000000001</v>
      </c>
      <c r="K1323" s="1">
        <f t="shared" si="21"/>
        <v>1321</v>
      </c>
    </row>
    <row r="1324" spans="1:11" hidden="1" x14ac:dyDescent="0.25">
      <c r="A1324" s="109">
        <v>-1</v>
      </c>
      <c r="B1324" s="109" t="s">
        <v>119</v>
      </c>
      <c r="C1324" s="109" t="s">
        <v>81</v>
      </c>
      <c r="D1324" s="109" t="s">
        <v>69</v>
      </c>
      <c r="E1324" s="109">
        <v>-300.40710000000001</v>
      </c>
      <c r="F1324" s="109">
        <v>87.209299999999999</v>
      </c>
      <c r="G1324" s="109">
        <v>0.8861</v>
      </c>
      <c r="H1324" s="109">
        <v>1.3955</v>
      </c>
      <c r="I1324" s="109">
        <v>-4.5900000000000003E-2</v>
      </c>
      <c r="J1324" s="109">
        <v>-66.911900000000003</v>
      </c>
      <c r="K1324" s="1">
        <f t="shared" si="21"/>
        <v>1322</v>
      </c>
    </row>
    <row r="1325" spans="1:11" hidden="1" x14ac:dyDescent="0.25">
      <c r="A1325" s="109">
        <v>-1</v>
      </c>
      <c r="B1325" s="109" t="s">
        <v>119</v>
      </c>
      <c r="C1325" s="109" t="s">
        <v>81</v>
      </c>
      <c r="D1325" s="109" t="s">
        <v>70</v>
      </c>
      <c r="E1325" s="109">
        <v>-310.86959999999999</v>
      </c>
      <c r="F1325" s="109">
        <v>87.209299999999999</v>
      </c>
      <c r="G1325" s="109">
        <v>0.8861</v>
      </c>
      <c r="H1325" s="109">
        <v>1.3955</v>
      </c>
      <c r="I1325" s="109">
        <v>1.0104</v>
      </c>
      <c r="J1325" s="109">
        <v>124.8464</v>
      </c>
      <c r="K1325" s="1">
        <f t="shared" si="21"/>
        <v>1323</v>
      </c>
    </row>
    <row r="1326" spans="1:11" hidden="1" x14ac:dyDescent="0.25">
      <c r="A1326" s="109">
        <v>-1</v>
      </c>
      <c r="B1326" s="109" t="s">
        <v>119</v>
      </c>
      <c r="C1326" s="109" t="s">
        <v>82</v>
      </c>
      <c r="D1326" s="109" t="s">
        <v>69</v>
      </c>
      <c r="E1326" s="109">
        <v>-453.95179999999999</v>
      </c>
      <c r="F1326" s="109">
        <v>-28.643899999999999</v>
      </c>
      <c r="G1326" s="109">
        <v>0.122</v>
      </c>
      <c r="H1326" s="109">
        <v>0.71830000000000005</v>
      </c>
      <c r="I1326" s="109">
        <v>-1.3105</v>
      </c>
      <c r="J1326" s="109">
        <v>-265.59469999999999</v>
      </c>
      <c r="K1326" s="1">
        <f t="shared" si="21"/>
        <v>1324</v>
      </c>
    </row>
    <row r="1327" spans="1:11" hidden="1" x14ac:dyDescent="0.25">
      <c r="A1327" s="109">
        <v>-1</v>
      </c>
      <c r="B1327" s="109" t="s">
        <v>119</v>
      </c>
      <c r="C1327" s="109" t="s">
        <v>82</v>
      </c>
      <c r="D1327" s="109" t="s">
        <v>70</v>
      </c>
      <c r="E1327" s="109">
        <v>-464.41430000000003</v>
      </c>
      <c r="F1327" s="109">
        <v>-28.643899999999999</v>
      </c>
      <c r="G1327" s="109">
        <v>0.122</v>
      </c>
      <c r="H1327" s="109">
        <v>0.71830000000000005</v>
      </c>
      <c r="I1327" s="109">
        <v>0.15340000000000001</v>
      </c>
      <c r="J1327" s="109">
        <v>-310.93950000000001</v>
      </c>
      <c r="K1327" s="1">
        <f t="shared" si="21"/>
        <v>1325</v>
      </c>
    </row>
    <row r="1328" spans="1:11" hidden="1" x14ac:dyDescent="0.25">
      <c r="A1328" s="109">
        <v>-1</v>
      </c>
      <c r="B1328" s="109" t="s">
        <v>119</v>
      </c>
      <c r="C1328" s="109" t="s">
        <v>83</v>
      </c>
      <c r="D1328" s="109" t="s">
        <v>69</v>
      </c>
      <c r="E1328" s="109">
        <v>-300.40710000000001</v>
      </c>
      <c r="F1328" s="109">
        <v>87.209299999999999</v>
      </c>
      <c r="G1328" s="109">
        <v>0.8861</v>
      </c>
      <c r="H1328" s="109">
        <v>1.3955</v>
      </c>
      <c r="I1328" s="109">
        <v>-4.5900000000000003E-2</v>
      </c>
      <c r="J1328" s="109">
        <v>-66.911900000000003</v>
      </c>
      <c r="K1328" s="1">
        <f t="shared" si="21"/>
        <v>1326</v>
      </c>
    </row>
    <row r="1329" spans="1:11" hidden="1" x14ac:dyDescent="0.25">
      <c r="A1329" s="109">
        <v>-1</v>
      </c>
      <c r="B1329" s="109" t="s">
        <v>119</v>
      </c>
      <c r="C1329" s="109" t="s">
        <v>83</v>
      </c>
      <c r="D1329" s="109" t="s">
        <v>70</v>
      </c>
      <c r="E1329" s="109">
        <v>-310.86959999999999</v>
      </c>
      <c r="F1329" s="109">
        <v>87.209299999999999</v>
      </c>
      <c r="G1329" s="109">
        <v>0.8861</v>
      </c>
      <c r="H1329" s="109">
        <v>1.3955</v>
      </c>
      <c r="I1329" s="109">
        <v>1.0104</v>
      </c>
      <c r="J1329" s="109">
        <v>124.8464</v>
      </c>
      <c r="K1329" s="1">
        <f t="shared" si="21"/>
        <v>1327</v>
      </c>
    </row>
    <row r="1330" spans="1:11" hidden="1" x14ac:dyDescent="0.25">
      <c r="A1330" s="109">
        <v>-1</v>
      </c>
      <c r="B1330" s="109" t="s">
        <v>119</v>
      </c>
      <c r="C1330" s="109" t="s">
        <v>84</v>
      </c>
      <c r="D1330" s="109" t="s">
        <v>69</v>
      </c>
      <c r="E1330" s="109">
        <v>-453.95179999999999</v>
      </c>
      <c r="F1330" s="109">
        <v>-28.643899999999999</v>
      </c>
      <c r="G1330" s="109">
        <v>0.122</v>
      </c>
      <c r="H1330" s="109">
        <v>0.71830000000000005</v>
      </c>
      <c r="I1330" s="109">
        <v>-1.3105</v>
      </c>
      <c r="J1330" s="109">
        <v>-265.59469999999999</v>
      </c>
      <c r="K1330" s="1">
        <f t="shared" si="21"/>
        <v>1328</v>
      </c>
    </row>
    <row r="1331" spans="1:11" hidden="1" x14ac:dyDescent="0.25">
      <c r="A1331" s="109">
        <v>-1</v>
      </c>
      <c r="B1331" s="109" t="s">
        <v>119</v>
      </c>
      <c r="C1331" s="109" t="s">
        <v>84</v>
      </c>
      <c r="D1331" s="109" t="s">
        <v>70</v>
      </c>
      <c r="E1331" s="109">
        <v>-464.41430000000003</v>
      </c>
      <c r="F1331" s="109">
        <v>-28.643899999999999</v>
      </c>
      <c r="G1331" s="109">
        <v>0.122</v>
      </c>
      <c r="H1331" s="109">
        <v>0.71830000000000005</v>
      </c>
      <c r="I1331" s="109">
        <v>0.15340000000000001</v>
      </c>
      <c r="J1331" s="109">
        <v>-310.93950000000001</v>
      </c>
      <c r="K1331" s="1">
        <f t="shared" si="21"/>
        <v>1329</v>
      </c>
    </row>
    <row r="1332" spans="1:11" hidden="1" x14ac:dyDescent="0.25">
      <c r="A1332" s="109">
        <v>-1</v>
      </c>
      <c r="B1332" s="109" t="s">
        <v>119</v>
      </c>
      <c r="C1332" s="109" t="s">
        <v>85</v>
      </c>
      <c r="D1332" s="109" t="s">
        <v>69</v>
      </c>
      <c r="E1332" s="109">
        <v>-480.59949999999998</v>
      </c>
      <c r="F1332" s="109">
        <v>71.407899999999998</v>
      </c>
      <c r="G1332" s="109">
        <v>3.3294000000000001</v>
      </c>
      <c r="H1332" s="109">
        <v>2.4729000000000001</v>
      </c>
      <c r="I1332" s="109">
        <v>1.3682000000000001</v>
      </c>
      <c r="J1332" s="109">
        <v>-215.7997</v>
      </c>
      <c r="K1332" s="1">
        <f t="shared" si="21"/>
        <v>1330</v>
      </c>
    </row>
    <row r="1333" spans="1:11" hidden="1" x14ac:dyDescent="0.25">
      <c r="A1333" s="109">
        <v>-1</v>
      </c>
      <c r="B1333" s="109" t="s">
        <v>119</v>
      </c>
      <c r="C1333" s="109" t="s">
        <v>85</v>
      </c>
      <c r="D1333" s="109" t="s">
        <v>70</v>
      </c>
      <c r="E1333" s="109">
        <v>-494.54950000000002</v>
      </c>
      <c r="F1333" s="109">
        <v>71.407899999999998</v>
      </c>
      <c r="G1333" s="109">
        <v>3.3294000000000001</v>
      </c>
      <c r="H1333" s="109">
        <v>2.4729000000000001</v>
      </c>
      <c r="I1333" s="109">
        <v>4.6002999999999998</v>
      </c>
      <c r="J1333" s="109">
        <v>-109.91079999999999</v>
      </c>
      <c r="K1333" s="1">
        <f t="shared" si="21"/>
        <v>1331</v>
      </c>
    </row>
    <row r="1334" spans="1:11" hidden="1" x14ac:dyDescent="0.25">
      <c r="A1334" s="109">
        <v>-1</v>
      </c>
      <c r="B1334" s="109" t="s">
        <v>119</v>
      </c>
      <c r="C1334" s="109" t="s">
        <v>86</v>
      </c>
      <c r="D1334" s="109" t="s">
        <v>69</v>
      </c>
      <c r="E1334" s="109">
        <v>-720.53459999999995</v>
      </c>
      <c r="F1334" s="109">
        <v>19.684200000000001</v>
      </c>
      <c r="G1334" s="109">
        <v>-1.5722</v>
      </c>
      <c r="H1334" s="109">
        <v>1.0104</v>
      </c>
      <c r="I1334" s="109">
        <v>-3.7700999999999998</v>
      </c>
      <c r="J1334" s="109">
        <v>-303.28429999999997</v>
      </c>
      <c r="K1334" s="1">
        <f t="shared" si="21"/>
        <v>1332</v>
      </c>
    </row>
    <row r="1335" spans="1:11" hidden="1" x14ac:dyDescent="0.25">
      <c r="A1335" s="109">
        <v>-1</v>
      </c>
      <c r="B1335" s="109" t="s">
        <v>119</v>
      </c>
      <c r="C1335" s="109" t="s">
        <v>86</v>
      </c>
      <c r="D1335" s="109" t="s">
        <v>70</v>
      </c>
      <c r="E1335" s="109">
        <v>-734.4846</v>
      </c>
      <c r="F1335" s="109">
        <v>19.684200000000001</v>
      </c>
      <c r="G1335" s="109">
        <v>-1.5722</v>
      </c>
      <c r="H1335" s="109">
        <v>1.0104</v>
      </c>
      <c r="I1335" s="109">
        <v>-2.609</v>
      </c>
      <c r="J1335" s="109">
        <v>-181.44319999999999</v>
      </c>
      <c r="K1335" s="1">
        <f t="shared" si="21"/>
        <v>1333</v>
      </c>
    </row>
    <row r="1336" spans="1:11" hidden="1" x14ac:dyDescent="0.25">
      <c r="A1336" s="109">
        <v>-1</v>
      </c>
      <c r="B1336" s="109" t="s">
        <v>119</v>
      </c>
      <c r="C1336" s="109" t="s">
        <v>87</v>
      </c>
      <c r="D1336" s="109" t="s">
        <v>69</v>
      </c>
      <c r="E1336" s="109">
        <v>-480.59949999999998</v>
      </c>
      <c r="F1336" s="109">
        <v>71.407899999999998</v>
      </c>
      <c r="G1336" s="109">
        <v>3.3294000000000001</v>
      </c>
      <c r="H1336" s="109">
        <v>2.4729000000000001</v>
      </c>
      <c r="I1336" s="109">
        <v>1.3682000000000001</v>
      </c>
      <c r="J1336" s="109">
        <v>-215.7997</v>
      </c>
      <c r="K1336" s="1">
        <f t="shared" si="21"/>
        <v>1334</v>
      </c>
    </row>
    <row r="1337" spans="1:11" hidden="1" x14ac:dyDescent="0.25">
      <c r="A1337" s="109">
        <v>-1</v>
      </c>
      <c r="B1337" s="109" t="s">
        <v>119</v>
      </c>
      <c r="C1337" s="109" t="s">
        <v>87</v>
      </c>
      <c r="D1337" s="109" t="s">
        <v>70</v>
      </c>
      <c r="E1337" s="109">
        <v>-494.54950000000002</v>
      </c>
      <c r="F1337" s="109">
        <v>71.407899999999998</v>
      </c>
      <c r="G1337" s="109">
        <v>3.3294000000000001</v>
      </c>
      <c r="H1337" s="109">
        <v>2.4729000000000001</v>
      </c>
      <c r="I1337" s="109">
        <v>4.6002999999999998</v>
      </c>
      <c r="J1337" s="109">
        <v>-109.91079999999999</v>
      </c>
      <c r="K1337" s="1">
        <f t="shared" si="21"/>
        <v>1335</v>
      </c>
    </row>
    <row r="1338" spans="1:11" hidden="1" x14ac:dyDescent="0.25">
      <c r="A1338" s="109">
        <v>-1</v>
      </c>
      <c r="B1338" s="109" t="s">
        <v>119</v>
      </c>
      <c r="C1338" s="109" t="s">
        <v>88</v>
      </c>
      <c r="D1338" s="109" t="s">
        <v>69</v>
      </c>
      <c r="E1338" s="109">
        <v>-720.53459999999995</v>
      </c>
      <c r="F1338" s="109">
        <v>19.684200000000001</v>
      </c>
      <c r="G1338" s="109">
        <v>-1.5722</v>
      </c>
      <c r="H1338" s="109">
        <v>1.0104</v>
      </c>
      <c r="I1338" s="109">
        <v>-3.7700999999999998</v>
      </c>
      <c r="J1338" s="109">
        <v>-303.28429999999997</v>
      </c>
      <c r="K1338" s="1">
        <f t="shared" si="21"/>
        <v>1336</v>
      </c>
    </row>
    <row r="1339" spans="1:11" hidden="1" x14ac:dyDescent="0.25">
      <c r="A1339" s="109">
        <v>-1</v>
      </c>
      <c r="B1339" s="109" t="s">
        <v>119</v>
      </c>
      <c r="C1339" s="109" t="s">
        <v>88</v>
      </c>
      <c r="D1339" s="109" t="s">
        <v>70</v>
      </c>
      <c r="E1339" s="109">
        <v>-734.4846</v>
      </c>
      <c r="F1339" s="109">
        <v>19.684200000000001</v>
      </c>
      <c r="G1339" s="109">
        <v>-1.5722</v>
      </c>
      <c r="H1339" s="109">
        <v>1.0104</v>
      </c>
      <c r="I1339" s="109">
        <v>-2.609</v>
      </c>
      <c r="J1339" s="109">
        <v>-181.44319999999999</v>
      </c>
      <c r="K1339" s="1">
        <f t="shared" si="21"/>
        <v>1337</v>
      </c>
    </row>
    <row r="1340" spans="1:11" hidden="1" x14ac:dyDescent="0.25">
      <c r="A1340" s="109">
        <v>-1</v>
      </c>
      <c r="B1340" s="109" t="s">
        <v>119</v>
      </c>
      <c r="C1340" s="109" t="s">
        <v>89</v>
      </c>
      <c r="D1340" s="109" t="s">
        <v>69</v>
      </c>
      <c r="E1340" s="109">
        <v>-523.79470000000003</v>
      </c>
      <c r="F1340" s="109">
        <v>103.4726</v>
      </c>
      <c r="G1340" s="109">
        <v>1.2605999999999999</v>
      </c>
      <c r="H1340" s="109">
        <v>2.0802999999999998</v>
      </c>
      <c r="I1340" s="109">
        <v>-0.56859999999999999</v>
      </c>
      <c r="J1340" s="109">
        <v>-160.20060000000001</v>
      </c>
      <c r="K1340" s="1">
        <f t="shared" si="21"/>
        <v>1338</v>
      </c>
    </row>
    <row r="1341" spans="1:11" hidden="1" x14ac:dyDescent="0.25">
      <c r="A1341" s="109">
        <v>-1</v>
      </c>
      <c r="B1341" s="109" t="s">
        <v>119</v>
      </c>
      <c r="C1341" s="109" t="s">
        <v>89</v>
      </c>
      <c r="D1341" s="109" t="s">
        <v>70</v>
      </c>
      <c r="E1341" s="109">
        <v>-537.74469999999997</v>
      </c>
      <c r="F1341" s="109">
        <v>103.4726</v>
      </c>
      <c r="G1341" s="109">
        <v>1.2605999999999999</v>
      </c>
      <c r="H1341" s="109">
        <v>2.0802999999999998</v>
      </c>
      <c r="I1341" s="109">
        <v>1.4240999999999999</v>
      </c>
      <c r="J1341" s="109">
        <v>72.215900000000005</v>
      </c>
      <c r="K1341" s="1">
        <f t="shared" si="21"/>
        <v>1339</v>
      </c>
    </row>
    <row r="1342" spans="1:11" hidden="1" x14ac:dyDescent="0.25">
      <c r="A1342" s="109">
        <v>-1</v>
      </c>
      <c r="B1342" s="109" t="s">
        <v>119</v>
      </c>
      <c r="C1342" s="109" t="s">
        <v>90</v>
      </c>
      <c r="D1342" s="109" t="s">
        <v>69</v>
      </c>
      <c r="E1342" s="109">
        <v>-677.33939999999996</v>
      </c>
      <c r="F1342" s="109">
        <v>-12.380599999999999</v>
      </c>
      <c r="G1342" s="109">
        <v>0.49659999999999999</v>
      </c>
      <c r="H1342" s="109">
        <v>1.4031</v>
      </c>
      <c r="I1342" s="109">
        <v>-1.8331999999999999</v>
      </c>
      <c r="J1342" s="109">
        <v>-358.88339999999999</v>
      </c>
      <c r="K1342" s="1">
        <f t="shared" si="21"/>
        <v>1340</v>
      </c>
    </row>
    <row r="1343" spans="1:11" hidden="1" x14ac:dyDescent="0.25">
      <c r="A1343" s="109">
        <v>-1</v>
      </c>
      <c r="B1343" s="109" t="s">
        <v>119</v>
      </c>
      <c r="C1343" s="109" t="s">
        <v>90</v>
      </c>
      <c r="D1343" s="109" t="s">
        <v>70</v>
      </c>
      <c r="E1343" s="109">
        <v>-691.2894</v>
      </c>
      <c r="F1343" s="109">
        <v>-12.380599999999999</v>
      </c>
      <c r="G1343" s="109">
        <v>0.49659999999999999</v>
      </c>
      <c r="H1343" s="109">
        <v>1.4031</v>
      </c>
      <c r="I1343" s="109">
        <v>0.56710000000000005</v>
      </c>
      <c r="J1343" s="109">
        <v>-363.56990000000002</v>
      </c>
      <c r="K1343" s="1">
        <f t="shared" si="21"/>
        <v>1341</v>
      </c>
    </row>
    <row r="1344" spans="1:11" hidden="1" x14ac:dyDescent="0.25">
      <c r="A1344" s="109">
        <v>-1</v>
      </c>
      <c r="B1344" s="109" t="s">
        <v>119</v>
      </c>
      <c r="C1344" s="109" t="s">
        <v>91</v>
      </c>
      <c r="D1344" s="109" t="s">
        <v>69</v>
      </c>
      <c r="E1344" s="109">
        <v>-523.79470000000003</v>
      </c>
      <c r="F1344" s="109">
        <v>103.4726</v>
      </c>
      <c r="G1344" s="109">
        <v>1.2605999999999999</v>
      </c>
      <c r="H1344" s="109">
        <v>2.0802999999999998</v>
      </c>
      <c r="I1344" s="109">
        <v>-0.56859999999999999</v>
      </c>
      <c r="J1344" s="109">
        <v>-160.20060000000001</v>
      </c>
      <c r="K1344" s="1">
        <f t="shared" si="21"/>
        <v>1342</v>
      </c>
    </row>
    <row r="1345" spans="1:11" hidden="1" x14ac:dyDescent="0.25">
      <c r="A1345" s="109">
        <v>-1</v>
      </c>
      <c r="B1345" s="109" t="s">
        <v>119</v>
      </c>
      <c r="C1345" s="109" t="s">
        <v>91</v>
      </c>
      <c r="D1345" s="109" t="s">
        <v>70</v>
      </c>
      <c r="E1345" s="109">
        <v>-537.74469999999997</v>
      </c>
      <c r="F1345" s="109">
        <v>103.4726</v>
      </c>
      <c r="G1345" s="109">
        <v>1.2605999999999999</v>
      </c>
      <c r="H1345" s="109">
        <v>2.0802999999999998</v>
      </c>
      <c r="I1345" s="109">
        <v>1.4240999999999999</v>
      </c>
      <c r="J1345" s="109">
        <v>72.215900000000005</v>
      </c>
      <c r="K1345" s="1">
        <f t="shared" si="21"/>
        <v>1343</v>
      </c>
    </row>
    <row r="1346" spans="1:11" hidden="1" x14ac:dyDescent="0.25">
      <c r="A1346" s="109">
        <v>-1</v>
      </c>
      <c r="B1346" s="109" t="s">
        <v>119</v>
      </c>
      <c r="C1346" s="109" t="s">
        <v>92</v>
      </c>
      <c r="D1346" s="109" t="s">
        <v>69</v>
      </c>
      <c r="E1346" s="109">
        <v>-677.33939999999996</v>
      </c>
      <c r="F1346" s="109">
        <v>-12.380599999999999</v>
      </c>
      <c r="G1346" s="109">
        <v>0.49659999999999999</v>
      </c>
      <c r="H1346" s="109">
        <v>1.4031</v>
      </c>
      <c r="I1346" s="109">
        <v>-1.8331999999999999</v>
      </c>
      <c r="J1346" s="109">
        <v>-358.88339999999999</v>
      </c>
      <c r="K1346" s="1">
        <f t="shared" si="21"/>
        <v>1344</v>
      </c>
    </row>
    <row r="1347" spans="1:11" hidden="1" x14ac:dyDescent="0.25">
      <c r="A1347" s="109">
        <v>-1</v>
      </c>
      <c r="B1347" s="109" t="s">
        <v>119</v>
      </c>
      <c r="C1347" s="109" t="s">
        <v>92</v>
      </c>
      <c r="D1347" s="109" t="s">
        <v>70</v>
      </c>
      <c r="E1347" s="109">
        <v>-691.2894</v>
      </c>
      <c r="F1347" s="109">
        <v>-12.380599999999999</v>
      </c>
      <c r="G1347" s="109">
        <v>0.49659999999999999</v>
      </c>
      <c r="H1347" s="109">
        <v>1.4031</v>
      </c>
      <c r="I1347" s="109">
        <v>0.56710000000000005</v>
      </c>
      <c r="J1347" s="109">
        <v>-363.56990000000002</v>
      </c>
      <c r="K1347" s="1">
        <f t="shared" si="21"/>
        <v>1345</v>
      </c>
    </row>
    <row r="1348" spans="1:11" hidden="1" x14ac:dyDescent="0.25">
      <c r="A1348" s="109">
        <v>-1</v>
      </c>
      <c r="B1348" s="109" t="s">
        <v>119</v>
      </c>
      <c r="C1348" s="109" t="s">
        <v>93</v>
      </c>
      <c r="D1348" s="109" t="s">
        <v>69</v>
      </c>
      <c r="E1348" s="109">
        <v>-257.21190000000001</v>
      </c>
      <c r="F1348" s="109">
        <v>103.4726</v>
      </c>
      <c r="G1348" s="109">
        <v>3.3294000000000001</v>
      </c>
      <c r="H1348" s="109">
        <v>2.4729000000000001</v>
      </c>
      <c r="I1348" s="109">
        <v>1.891</v>
      </c>
      <c r="J1348" s="109">
        <v>-66.911900000000003</v>
      </c>
      <c r="K1348" s="1">
        <f t="shared" si="21"/>
        <v>1346</v>
      </c>
    </row>
    <row r="1349" spans="1:11" hidden="1" x14ac:dyDescent="0.25">
      <c r="A1349" s="109">
        <v>-1</v>
      </c>
      <c r="B1349" s="109" t="s">
        <v>119</v>
      </c>
      <c r="C1349" s="109" t="s">
        <v>93</v>
      </c>
      <c r="D1349" s="109" t="s">
        <v>70</v>
      </c>
      <c r="E1349" s="109">
        <v>-267.67439999999999</v>
      </c>
      <c r="F1349" s="109">
        <v>103.4726</v>
      </c>
      <c r="G1349" s="109">
        <v>3.3294000000000001</v>
      </c>
      <c r="H1349" s="109">
        <v>2.4729000000000001</v>
      </c>
      <c r="I1349" s="109">
        <v>4.6002999999999998</v>
      </c>
      <c r="J1349" s="109">
        <v>124.8464</v>
      </c>
      <c r="K1349" s="1">
        <f t="shared" si="21"/>
        <v>1347</v>
      </c>
    </row>
    <row r="1350" spans="1:11" hidden="1" x14ac:dyDescent="0.25">
      <c r="A1350" s="109">
        <v>-1</v>
      </c>
      <c r="B1350" s="109" t="s">
        <v>119</v>
      </c>
      <c r="C1350" s="109" t="s">
        <v>94</v>
      </c>
      <c r="D1350" s="109" t="s">
        <v>69</v>
      </c>
      <c r="E1350" s="109">
        <v>-720.53459999999995</v>
      </c>
      <c r="F1350" s="109">
        <v>-28.643899999999999</v>
      </c>
      <c r="G1350" s="109">
        <v>-1.9467000000000001</v>
      </c>
      <c r="H1350" s="109">
        <v>0.3256</v>
      </c>
      <c r="I1350" s="109">
        <v>-3.7700999999999998</v>
      </c>
      <c r="J1350" s="109">
        <v>-358.88339999999999</v>
      </c>
      <c r="K1350" s="1">
        <f t="shared" ref="K1350:K1413" si="22">K1349+1</f>
        <v>1348</v>
      </c>
    </row>
    <row r="1351" spans="1:11" hidden="1" x14ac:dyDescent="0.25">
      <c r="A1351" s="109">
        <v>-1</v>
      </c>
      <c r="B1351" s="109" t="s">
        <v>119</v>
      </c>
      <c r="C1351" s="109" t="s">
        <v>94</v>
      </c>
      <c r="D1351" s="109" t="s">
        <v>70</v>
      </c>
      <c r="E1351" s="109">
        <v>-734.4846</v>
      </c>
      <c r="F1351" s="109">
        <v>-28.643899999999999</v>
      </c>
      <c r="G1351" s="109">
        <v>-1.9467000000000001</v>
      </c>
      <c r="H1351" s="109">
        <v>0.3256</v>
      </c>
      <c r="I1351" s="109">
        <v>-3.0226999999999999</v>
      </c>
      <c r="J1351" s="109">
        <v>-363.56990000000002</v>
      </c>
      <c r="K1351" s="1">
        <f t="shared" si="22"/>
        <v>1349</v>
      </c>
    </row>
    <row r="1352" spans="1:11" hidden="1" x14ac:dyDescent="0.25">
      <c r="A1352" s="109">
        <v>-1</v>
      </c>
      <c r="B1352" s="109" t="s">
        <v>120</v>
      </c>
      <c r="C1352" s="109" t="s">
        <v>68</v>
      </c>
      <c r="D1352" s="109" t="s">
        <v>69</v>
      </c>
      <c r="E1352" s="109">
        <v>-354.625</v>
      </c>
      <c r="F1352" s="109">
        <v>3.0442999999999998</v>
      </c>
      <c r="G1352" s="109">
        <v>6.88E-2</v>
      </c>
      <c r="H1352" s="109">
        <v>-0.1741</v>
      </c>
      <c r="I1352" s="109">
        <v>1.32E-2</v>
      </c>
      <c r="J1352" s="109">
        <v>-11.296200000000001</v>
      </c>
      <c r="K1352" s="1">
        <f t="shared" si="22"/>
        <v>1350</v>
      </c>
    </row>
    <row r="1353" spans="1:11" x14ac:dyDescent="0.25">
      <c r="A1353" s="109">
        <v>-1</v>
      </c>
      <c r="B1353" s="109" t="s">
        <v>120</v>
      </c>
      <c r="C1353" s="109" t="s">
        <v>68</v>
      </c>
      <c r="D1353" s="109" t="s">
        <v>70</v>
      </c>
      <c r="E1353" s="109">
        <v>-362.21879999999999</v>
      </c>
      <c r="F1353" s="109">
        <v>3.0442999999999998</v>
      </c>
      <c r="G1353" s="109">
        <v>6.88E-2</v>
      </c>
      <c r="H1353" s="109">
        <v>-0.1741</v>
      </c>
      <c r="I1353" s="109">
        <v>0.1852</v>
      </c>
      <c r="J1353" s="109">
        <v>-3.6854</v>
      </c>
      <c r="K1353" s="1">
        <f t="shared" si="22"/>
        <v>1351</v>
      </c>
    </row>
    <row r="1354" spans="1:11" hidden="1" x14ac:dyDescent="0.25">
      <c r="A1354" s="109">
        <v>-1</v>
      </c>
      <c r="B1354" s="109" t="s">
        <v>120</v>
      </c>
      <c r="C1354" s="109" t="s">
        <v>71</v>
      </c>
      <c r="D1354" s="109" t="s">
        <v>69</v>
      </c>
      <c r="E1354" s="109">
        <v>-92.8566</v>
      </c>
      <c r="F1354" s="109">
        <v>0.69940000000000002</v>
      </c>
      <c r="G1354" s="109">
        <v>9.8100000000000007E-2</v>
      </c>
      <c r="H1354" s="109">
        <v>-7.6100000000000001E-2</v>
      </c>
      <c r="I1354" s="109">
        <v>-0.13170000000000001</v>
      </c>
      <c r="J1354" s="109">
        <v>-3.3435999999999999</v>
      </c>
      <c r="K1354" s="1">
        <f t="shared" si="22"/>
        <v>1352</v>
      </c>
    </row>
    <row r="1355" spans="1:11" x14ac:dyDescent="0.25">
      <c r="A1355" s="109">
        <v>-1</v>
      </c>
      <c r="B1355" s="109" t="s">
        <v>120</v>
      </c>
      <c r="C1355" s="109" t="s">
        <v>71</v>
      </c>
      <c r="D1355" s="109" t="s">
        <v>70</v>
      </c>
      <c r="E1355" s="109">
        <v>-92.8566</v>
      </c>
      <c r="F1355" s="109">
        <v>0.69940000000000002</v>
      </c>
      <c r="G1355" s="109">
        <v>9.8100000000000007E-2</v>
      </c>
      <c r="H1355" s="109">
        <v>-7.6100000000000001E-2</v>
      </c>
      <c r="I1355" s="109">
        <v>0.1137</v>
      </c>
      <c r="J1355" s="109">
        <v>-1.5952</v>
      </c>
      <c r="K1355" s="1">
        <f t="shared" si="22"/>
        <v>1353</v>
      </c>
    </row>
    <row r="1356" spans="1:11" hidden="1" x14ac:dyDescent="0.25">
      <c r="A1356" s="109">
        <v>-1</v>
      </c>
      <c r="B1356" s="109" t="s">
        <v>120</v>
      </c>
      <c r="C1356" s="109" t="s">
        <v>72</v>
      </c>
      <c r="D1356" s="109" t="s">
        <v>69</v>
      </c>
      <c r="E1356" s="109">
        <v>158.9033</v>
      </c>
      <c r="F1356" s="109">
        <v>3.5470999999999999</v>
      </c>
      <c r="G1356" s="109">
        <v>0.4148</v>
      </c>
      <c r="H1356" s="109">
        <v>0.68210000000000004</v>
      </c>
      <c r="I1356" s="109">
        <v>0.96660000000000001</v>
      </c>
      <c r="J1356" s="109">
        <v>26.276499999999999</v>
      </c>
      <c r="K1356" s="1">
        <f t="shared" si="22"/>
        <v>1354</v>
      </c>
    </row>
    <row r="1357" spans="1:11" x14ac:dyDescent="0.25">
      <c r="A1357" s="109">
        <v>-1</v>
      </c>
      <c r="B1357" s="109" t="s">
        <v>120</v>
      </c>
      <c r="C1357" s="109" t="s">
        <v>72</v>
      </c>
      <c r="D1357" s="109" t="s">
        <v>70</v>
      </c>
      <c r="E1357" s="109">
        <v>158.9033</v>
      </c>
      <c r="F1357" s="109">
        <v>3.5470999999999999</v>
      </c>
      <c r="G1357" s="109">
        <v>0.4148</v>
      </c>
      <c r="H1357" s="109">
        <v>0.68210000000000004</v>
      </c>
      <c r="I1357" s="109">
        <v>0.83689999999999998</v>
      </c>
      <c r="J1357" s="109">
        <v>18.329599999999999</v>
      </c>
      <c r="K1357" s="1">
        <f t="shared" si="22"/>
        <v>1355</v>
      </c>
    </row>
    <row r="1358" spans="1:11" hidden="1" x14ac:dyDescent="0.25">
      <c r="A1358" s="109">
        <v>-1</v>
      </c>
      <c r="B1358" s="109" t="s">
        <v>120</v>
      </c>
      <c r="C1358" s="109" t="s">
        <v>73</v>
      </c>
      <c r="D1358" s="109" t="s">
        <v>69</v>
      </c>
      <c r="E1358" s="109">
        <v>30.7684</v>
      </c>
      <c r="F1358" s="109">
        <v>10.4093</v>
      </c>
      <c r="G1358" s="109">
        <v>8.14E-2</v>
      </c>
      <c r="H1358" s="109">
        <v>0.2291</v>
      </c>
      <c r="I1358" s="109">
        <v>0.1497</v>
      </c>
      <c r="J1358" s="109">
        <v>127.48520000000001</v>
      </c>
      <c r="K1358" s="1">
        <f t="shared" si="22"/>
        <v>1356</v>
      </c>
    </row>
    <row r="1359" spans="1:11" x14ac:dyDescent="0.25">
      <c r="A1359" s="109">
        <v>-1</v>
      </c>
      <c r="B1359" s="109" t="s">
        <v>120</v>
      </c>
      <c r="C1359" s="109" t="s">
        <v>73</v>
      </c>
      <c r="D1359" s="109" t="s">
        <v>70</v>
      </c>
      <c r="E1359" s="109">
        <v>30.7684</v>
      </c>
      <c r="F1359" s="109">
        <v>10.4093</v>
      </c>
      <c r="G1359" s="109">
        <v>8.14E-2</v>
      </c>
      <c r="H1359" s="109">
        <v>0.2291</v>
      </c>
      <c r="I1359" s="109">
        <v>0.1028</v>
      </c>
      <c r="J1359" s="109">
        <v>103.92019999999999</v>
      </c>
      <c r="K1359" s="1">
        <f t="shared" si="22"/>
        <v>1357</v>
      </c>
    </row>
    <row r="1360" spans="1:11" hidden="1" x14ac:dyDescent="0.25">
      <c r="A1360" s="109">
        <v>-1</v>
      </c>
      <c r="B1360" s="109" t="s">
        <v>120</v>
      </c>
      <c r="C1360" s="109" t="s">
        <v>74</v>
      </c>
      <c r="D1360" s="109" t="s">
        <v>69</v>
      </c>
      <c r="E1360" s="109">
        <v>-447.48160000000001</v>
      </c>
      <c r="F1360" s="109">
        <v>3.7437</v>
      </c>
      <c r="G1360" s="109">
        <v>0.16689999999999999</v>
      </c>
      <c r="H1360" s="109">
        <v>-0.25030000000000002</v>
      </c>
      <c r="I1360" s="109">
        <v>-0.11849999999999999</v>
      </c>
      <c r="J1360" s="109">
        <v>-14.639799999999999</v>
      </c>
      <c r="K1360" s="1">
        <f t="shared" si="22"/>
        <v>1358</v>
      </c>
    </row>
    <row r="1361" spans="1:11" hidden="1" x14ac:dyDescent="0.25">
      <c r="A1361" s="109">
        <v>-1</v>
      </c>
      <c r="B1361" s="109" t="s">
        <v>120</v>
      </c>
      <c r="C1361" s="109" t="s">
        <v>74</v>
      </c>
      <c r="D1361" s="109" t="s">
        <v>70</v>
      </c>
      <c r="E1361" s="109">
        <v>-455.0754</v>
      </c>
      <c r="F1361" s="109">
        <v>3.7437</v>
      </c>
      <c r="G1361" s="109">
        <v>0.16689999999999999</v>
      </c>
      <c r="H1361" s="109">
        <v>-0.25030000000000002</v>
      </c>
      <c r="I1361" s="109">
        <v>0.2989</v>
      </c>
      <c r="J1361" s="109">
        <v>-5.2805999999999997</v>
      </c>
      <c r="K1361" s="1">
        <f t="shared" si="22"/>
        <v>1359</v>
      </c>
    </row>
    <row r="1362" spans="1:11" hidden="1" x14ac:dyDescent="0.25">
      <c r="A1362" s="109">
        <v>-1</v>
      </c>
      <c r="B1362" s="109" t="s">
        <v>120</v>
      </c>
      <c r="C1362" s="109" t="s">
        <v>75</v>
      </c>
      <c r="D1362" s="109" t="s">
        <v>69</v>
      </c>
      <c r="E1362" s="109">
        <v>-496.4751</v>
      </c>
      <c r="F1362" s="109">
        <v>4.2619999999999996</v>
      </c>
      <c r="G1362" s="109">
        <v>9.6299999999999997E-2</v>
      </c>
      <c r="H1362" s="109">
        <v>-0.24379999999999999</v>
      </c>
      <c r="I1362" s="109">
        <v>1.8499999999999999E-2</v>
      </c>
      <c r="J1362" s="109">
        <v>-15.8146</v>
      </c>
      <c r="K1362" s="1">
        <f t="shared" si="22"/>
        <v>1360</v>
      </c>
    </row>
    <row r="1363" spans="1:11" hidden="1" x14ac:dyDescent="0.25">
      <c r="A1363" s="109">
        <v>-1</v>
      </c>
      <c r="B1363" s="109" t="s">
        <v>120</v>
      </c>
      <c r="C1363" s="109" t="s">
        <v>75</v>
      </c>
      <c r="D1363" s="109" t="s">
        <v>70</v>
      </c>
      <c r="E1363" s="109">
        <v>-507.10629999999998</v>
      </c>
      <c r="F1363" s="109">
        <v>4.2619999999999996</v>
      </c>
      <c r="G1363" s="109">
        <v>9.6299999999999997E-2</v>
      </c>
      <c r="H1363" s="109">
        <v>-0.24379999999999999</v>
      </c>
      <c r="I1363" s="109">
        <v>0.25919999999999999</v>
      </c>
      <c r="J1363" s="109">
        <v>-5.1596000000000002</v>
      </c>
      <c r="K1363" s="1">
        <f t="shared" si="22"/>
        <v>1361</v>
      </c>
    </row>
    <row r="1364" spans="1:11" hidden="1" x14ac:dyDescent="0.25">
      <c r="A1364" s="109">
        <v>-1</v>
      </c>
      <c r="B1364" s="109" t="s">
        <v>120</v>
      </c>
      <c r="C1364" s="109" t="s">
        <v>76</v>
      </c>
      <c r="D1364" s="109" t="s">
        <v>69</v>
      </c>
      <c r="E1364" s="109">
        <v>-574.12049999999999</v>
      </c>
      <c r="F1364" s="109">
        <v>4.7721</v>
      </c>
      <c r="G1364" s="109">
        <v>0.23960000000000001</v>
      </c>
      <c r="H1364" s="109">
        <v>-0.33079999999999998</v>
      </c>
      <c r="I1364" s="109">
        <v>-0.1948</v>
      </c>
      <c r="J1364" s="109">
        <v>-18.905100000000001</v>
      </c>
      <c r="K1364" s="1">
        <f t="shared" si="22"/>
        <v>1362</v>
      </c>
    </row>
    <row r="1365" spans="1:11" hidden="1" x14ac:dyDescent="0.25">
      <c r="A1365" s="109">
        <v>-1</v>
      </c>
      <c r="B1365" s="109" t="s">
        <v>120</v>
      </c>
      <c r="C1365" s="109" t="s">
        <v>76</v>
      </c>
      <c r="D1365" s="109" t="s">
        <v>70</v>
      </c>
      <c r="E1365" s="109">
        <v>-583.23299999999995</v>
      </c>
      <c r="F1365" s="109">
        <v>4.7721</v>
      </c>
      <c r="G1365" s="109">
        <v>0.23960000000000001</v>
      </c>
      <c r="H1365" s="109">
        <v>-0.33079999999999998</v>
      </c>
      <c r="I1365" s="109">
        <v>0.40410000000000001</v>
      </c>
      <c r="J1365" s="109">
        <v>-6.9748000000000001</v>
      </c>
      <c r="K1365" s="1">
        <f t="shared" si="22"/>
        <v>1363</v>
      </c>
    </row>
    <row r="1366" spans="1:11" hidden="1" x14ac:dyDescent="0.25">
      <c r="A1366" s="109">
        <v>-1</v>
      </c>
      <c r="B1366" s="109" t="s">
        <v>120</v>
      </c>
      <c r="C1366" s="109" t="s">
        <v>77</v>
      </c>
      <c r="D1366" s="109" t="s">
        <v>69</v>
      </c>
      <c r="E1366" s="109">
        <v>-96.697900000000004</v>
      </c>
      <c r="F1366" s="109">
        <v>7.7057000000000002</v>
      </c>
      <c r="G1366" s="109">
        <v>0.64259999999999995</v>
      </c>
      <c r="H1366" s="109">
        <v>0.79820000000000002</v>
      </c>
      <c r="I1366" s="109">
        <v>1.3651</v>
      </c>
      <c r="J1366" s="109">
        <v>26.6206</v>
      </c>
      <c r="K1366" s="1">
        <f t="shared" si="22"/>
        <v>1364</v>
      </c>
    </row>
    <row r="1367" spans="1:11" hidden="1" x14ac:dyDescent="0.25">
      <c r="A1367" s="109">
        <v>-1</v>
      </c>
      <c r="B1367" s="109" t="s">
        <v>120</v>
      </c>
      <c r="C1367" s="109" t="s">
        <v>77</v>
      </c>
      <c r="D1367" s="109" t="s">
        <v>70</v>
      </c>
      <c r="E1367" s="109">
        <v>-103.53230000000001</v>
      </c>
      <c r="F1367" s="109">
        <v>7.7057000000000002</v>
      </c>
      <c r="G1367" s="109">
        <v>0.64259999999999995</v>
      </c>
      <c r="H1367" s="109">
        <v>0.79820000000000002</v>
      </c>
      <c r="I1367" s="109">
        <v>1.3384</v>
      </c>
      <c r="J1367" s="109">
        <v>22.3445</v>
      </c>
      <c r="K1367" s="1">
        <f t="shared" si="22"/>
        <v>1365</v>
      </c>
    </row>
    <row r="1368" spans="1:11" hidden="1" x14ac:dyDescent="0.25">
      <c r="A1368" s="109">
        <v>-1</v>
      </c>
      <c r="B1368" s="109" t="s">
        <v>120</v>
      </c>
      <c r="C1368" s="109" t="s">
        <v>78</v>
      </c>
      <c r="D1368" s="109" t="s">
        <v>69</v>
      </c>
      <c r="E1368" s="109">
        <v>-541.62720000000002</v>
      </c>
      <c r="F1368" s="109">
        <v>-2.226</v>
      </c>
      <c r="G1368" s="109">
        <v>-0.51880000000000004</v>
      </c>
      <c r="H1368" s="109">
        <v>-1.1115999999999999</v>
      </c>
      <c r="I1368" s="109">
        <v>-1.3412999999999999</v>
      </c>
      <c r="J1368" s="109">
        <v>-46.953600000000002</v>
      </c>
      <c r="K1368" s="1">
        <f t="shared" si="22"/>
        <v>1366</v>
      </c>
    </row>
    <row r="1369" spans="1:11" hidden="1" x14ac:dyDescent="0.25">
      <c r="A1369" s="109">
        <v>-1</v>
      </c>
      <c r="B1369" s="109" t="s">
        <v>120</v>
      </c>
      <c r="C1369" s="109" t="s">
        <v>78</v>
      </c>
      <c r="D1369" s="109" t="s">
        <v>70</v>
      </c>
      <c r="E1369" s="109">
        <v>-548.46159999999998</v>
      </c>
      <c r="F1369" s="109">
        <v>-2.226</v>
      </c>
      <c r="G1369" s="109">
        <v>-0.51880000000000004</v>
      </c>
      <c r="H1369" s="109">
        <v>-1.1115999999999999</v>
      </c>
      <c r="I1369" s="109">
        <v>-1.0051000000000001</v>
      </c>
      <c r="J1369" s="109">
        <v>-28.978400000000001</v>
      </c>
      <c r="K1369" s="1">
        <f t="shared" si="22"/>
        <v>1367</v>
      </c>
    </row>
    <row r="1370" spans="1:11" hidden="1" x14ac:dyDescent="0.25">
      <c r="A1370" s="109">
        <v>-1</v>
      </c>
      <c r="B1370" s="109" t="s">
        <v>120</v>
      </c>
      <c r="C1370" s="109" t="s">
        <v>79</v>
      </c>
      <c r="D1370" s="109" t="s">
        <v>69</v>
      </c>
      <c r="E1370" s="109">
        <v>-96.697900000000004</v>
      </c>
      <c r="F1370" s="109">
        <v>7.7057000000000002</v>
      </c>
      <c r="G1370" s="109">
        <v>0.64259999999999995</v>
      </c>
      <c r="H1370" s="109">
        <v>0.79820000000000002</v>
      </c>
      <c r="I1370" s="109">
        <v>1.3651</v>
      </c>
      <c r="J1370" s="109">
        <v>26.6206</v>
      </c>
      <c r="K1370" s="1">
        <f t="shared" si="22"/>
        <v>1368</v>
      </c>
    </row>
    <row r="1371" spans="1:11" hidden="1" x14ac:dyDescent="0.25">
      <c r="A1371" s="109">
        <v>-1</v>
      </c>
      <c r="B1371" s="109" t="s">
        <v>120</v>
      </c>
      <c r="C1371" s="109" t="s">
        <v>79</v>
      </c>
      <c r="D1371" s="109" t="s">
        <v>70</v>
      </c>
      <c r="E1371" s="109">
        <v>-103.53230000000001</v>
      </c>
      <c r="F1371" s="109">
        <v>7.7057000000000002</v>
      </c>
      <c r="G1371" s="109">
        <v>0.64259999999999995</v>
      </c>
      <c r="H1371" s="109">
        <v>0.79820000000000002</v>
      </c>
      <c r="I1371" s="109">
        <v>1.3384</v>
      </c>
      <c r="J1371" s="109">
        <v>22.3445</v>
      </c>
      <c r="K1371" s="1">
        <f t="shared" si="22"/>
        <v>1369</v>
      </c>
    </row>
    <row r="1372" spans="1:11" hidden="1" x14ac:dyDescent="0.25">
      <c r="A1372" s="109">
        <v>-1</v>
      </c>
      <c r="B1372" s="109" t="s">
        <v>120</v>
      </c>
      <c r="C1372" s="109" t="s">
        <v>80</v>
      </c>
      <c r="D1372" s="109" t="s">
        <v>69</v>
      </c>
      <c r="E1372" s="109">
        <v>-541.62720000000002</v>
      </c>
      <c r="F1372" s="109">
        <v>-2.226</v>
      </c>
      <c r="G1372" s="109">
        <v>-0.51880000000000004</v>
      </c>
      <c r="H1372" s="109">
        <v>-1.1115999999999999</v>
      </c>
      <c r="I1372" s="109">
        <v>-1.3412999999999999</v>
      </c>
      <c r="J1372" s="109">
        <v>-46.953600000000002</v>
      </c>
      <c r="K1372" s="1">
        <f t="shared" si="22"/>
        <v>1370</v>
      </c>
    </row>
    <row r="1373" spans="1:11" hidden="1" x14ac:dyDescent="0.25">
      <c r="A1373" s="109">
        <v>-1</v>
      </c>
      <c r="B1373" s="109" t="s">
        <v>120</v>
      </c>
      <c r="C1373" s="109" t="s">
        <v>80</v>
      </c>
      <c r="D1373" s="109" t="s">
        <v>70</v>
      </c>
      <c r="E1373" s="109">
        <v>-548.46159999999998</v>
      </c>
      <c r="F1373" s="109">
        <v>-2.226</v>
      </c>
      <c r="G1373" s="109">
        <v>-0.51880000000000004</v>
      </c>
      <c r="H1373" s="109">
        <v>-1.1115999999999999</v>
      </c>
      <c r="I1373" s="109">
        <v>-1.0051000000000001</v>
      </c>
      <c r="J1373" s="109">
        <v>-28.978400000000001</v>
      </c>
      <c r="K1373" s="1">
        <f t="shared" si="22"/>
        <v>1371</v>
      </c>
    </row>
    <row r="1374" spans="1:11" hidden="1" x14ac:dyDescent="0.25">
      <c r="A1374" s="109">
        <v>-1</v>
      </c>
      <c r="B1374" s="109" t="s">
        <v>120</v>
      </c>
      <c r="C1374" s="109" t="s">
        <v>81</v>
      </c>
      <c r="D1374" s="109" t="s">
        <v>69</v>
      </c>
      <c r="E1374" s="109">
        <v>-276.08670000000001</v>
      </c>
      <c r="F1374" s="109">
        <v>17.312899999999999</v>
      </c>
      <c r="G1374" s="109">
        <v>0.1759</v>
      </c>
      <c r="H1374" s="109">
        <v>0.16400000000000001</v>
      </c>
      <c r="I1374" s="109">
        <v>0.2215</v>
      </c>
      <c r="J1374" s="109">
        <v>168.31280000000001</v>
      </c>
      <c r="K1374" s="1">
        <f t="shared" si="22"/>
        <v>1372</v>
      </c>
    </row>
    <row r="1375" spans="1:11" hidden="1" x14ac:dyDescent="0.25">
      <c r="A1375" s="109">
        <v>-1</v>
      </c>
      <c r="B1375" s="109" t="s">
        <v>120</v>
      </c>
      <c r="C1375" s="109" t="s">
        <v>81</v>
      </c>
      <c r="D1375" s="109" t="s">
        <v>70</v>
      </c>
      <c r="E1375" s="109">
        <v>-282.92110000000002</v>
      </c>
      <c r="F1375" s="109">
        <v>17.312899999999999</v>
      </c>
      <c r="G1375" s="109">
        <v>0.1759</v>
      </c>
      <c r="H1375" s="109">
        <v>0.16400000000000001</v>
      </c>
      <c r="I1375" s="109">
        <v>0.31059999999999999</v>
      </c>
      <c r="J1375" s="109">
        <v>142.17140000000001</v>
      </c>
      <c r="K1375" s="1">
        <f t="shared" si="22"/>
        <v>1373</v>
      </c>
    </row>
    <row r="1376" spans="1:11" hidden="1" x14ac:dyDescent="0.25">
      <c r="A1376" s="109">
        <v>-1</v>
      </c>
      <c r="B1376" s="109" t="s">
        <v>120</v>
      </c>
      <c r="C1376" s="109" t="s">
        <v>82</v>
      </c>
      <c r="D1376" s="109" t="s">
        <v>69</v>
      </c>
      <c r="E1376" s="109">
        <v>-362.23840000000001</v>
      </c>
      <c r="F1376" s="109">
        <v>-11.8332</v>
      </c>
      <c r="G1376" s="109">
        <v>-5.21E-2</v>
      </c>
      <c r="H1376" s="109">
        <v>-0.47739999999999999</v>
      </c>
      <c r="I1376" s="109">
        <v>-0.19769999999999999</v>
      </c>
      <c r="J1376" s="109">
        <v>-188.64590000000001</v>
      </c>
      <c r="K1376" s="1">
        <f t="shared" si="22"/>
        <v>1374</v>
      </c>
    </row>
    <row r="1377" spans="1:11" hidden="1" x14ac:dyDescent="0.25">
      <c r="A1377" s="109">
        <v>-1</v>
      </c>
      <c r="B1377" s="109" t="s">
        <v>120</v>
      </c>
      <c r="C1377" s="109" t="s">
        <v>82</v>
      </c>
      <c r="D1377" s="109" t="s">
        <v>70</v>
      </c>
      <c r="E1377" s="109">
        <v>-369.0727</v>
      </c>
      <c r="F1377" s="109">
        <v>-11.8332</v>
      </c>
      <c r="G1377" s="109">
        <v>-5.21E-2</v>
      </c>
      <c r="H1377" s="109">
        <v>-0.47739999999999999</v>
      </c>
      <c r="I1377" s="109">
        <v>2.2700000000000001E-2</v>
      </c>
      <c r="J1377" s="109">
        <v>-148.80520000000001</v>
      </c>
      <c r="K1377" s="1">
        <f t="shared" si="22"/>
        <v>1375</v>
      </c>
    </row>
    <row r="1378" spans="1:11" hidden="1" x14ac:dyDescent="0.25">
      <c r="A1378" s="109">
        <v>-1</v>
      </c>
      <c r="B1378" s="109" t="s">
        <v>120</v>
      </c>
      <c r="C1378" s="109" t="s">
        <v>83</v>
      </c>
      <c r="D1378" s="109" t="s">
        <v>69</v>
      </c>
      <c r="E1378" s="109">
        <v>-276.08670000000001</v>
      </c>
      <c r="F1378" s="109">
        <v>17.312899999999999</v>
      </c>
      <c r="G1378" s="109">
        <v>0.1759</v>
      </c>
      <c r="H1378" s="109">
        <v>0.16400000000000001</v>
      </c>
      <c r="I1378" s="109">
        <v>0.2215</v>
      </c>
      <c r="J1378" s="109">
        <v>168.31280000000001</v>
      </c>
      <c r="K1378" s="1">
        <f t="shared" si="22"/>
        <v>1376</v>
      </c>
    </row>
    <row r="1379" spans="1:11" hidden="1" x14ac:dyDescent="0.25">
      <c r="A1379" s="109">
        <v>-1</v>
      </c>
      <c r="B1379" s="109" t="s">
        <v>120</v>
      </c>
      <c r="C1379" s="109" t="s">
        <v>83</v>
      </c>
      <c r="D1379" s="109" t="s">
        <v>70</v>
      </c>
      <c r="E1379" s="109">
        <v>-282.92110000000002</v>
      </c>
      <c r="F1379" s="109">
        <v>17.312899999999999</v>
      </c>
      <c r="G1379" s="109">
        <v>0.1759</v>
      </c>
      <c r="H1379" s="109">
        <v>0.16400000000000001</v>
      </c>
      <c r="I1379" s="109">
        <v>0.31059999999999999</v>
      </c>
      <c r="J1379" s="109">
        <v>142.17140000000001</v>
      </c>
      <c r="K1379" s="1">
        <f t="shared" si="22"/>
        <v>1377</v>
      </c>
    </row>
    <row r="1380" spans="1:11" hidden="1" x14ac:dyDescent="0.25">
      <c r="A1380" s="109">
        <v>-1</v>
      </c>
      <c r="B1380" s="109" t="s">
        <v>120</v>
      </c>
      <c r="C1380" s="109" t="s">
        <v>84</v>
      </c>
      <c r="D1380" s="109" t="s">
        <v>69</v>
      </c>
      <c r="E1380" s="109">
        <v>-362.23840000000001</v>
      </c>
      <c r="F1380" s="109">
        <v>-11.8332</v>
      </c>
      <c r="G1380" s="109">
        <v>-5.21E-2</v>
      </c>
      <c r="H1380" s="109">
        <v>-0.47739999999999999</v>
      </c>
      <c r="I1380" s="109">
        <v>-0.19769999999999999</v>
      </c>
      <c r="J1380" s="109">
        <v>-188.64590000000001</v>
      </c>
      <c r="K1380" s="1">
        <f t="shared" si="22"/>
        <v>1378</v>
      </c>
    </row>
    <row r="1381" spans="1:11" hidden="1" x14ac:dyDescent="0.25">
      <c r="A1381" s="109">
        <v>-1</v>
      </c>
      <c r="B1381" s="109" t="s">
        <v>120</v>
      </c>
      <c r="C1381" s="109" t="s">
        <v>84</v>
      </c>
      <c r="D1381" s="109" t="s">
        <v>70</v>
      </c>
      <c r="E1381" s="109">
        <v>-369.0727</v>
      </c>
      <c r="F1381" s="109">
        <v>-11.8332</v>
      </c>
      <c r="G1381" s="109">
        <v>-5.21E-2</v>
      </c>
      <c r="H1381" s="109">
        <v>-0.47739999999999999</v>
      </c>
      <c r="I1381" s="109">
        <v>2.2700000000000001E-2</v>
      </c>
      <c r="J1381" s="109">
        <v>-148.80520000000001</v>
      </c>
      <c r="K1381" s="1">
        <f t="shared" si="22"/>
        <v>1379</v>
      </c>
    </row>
    <row r="1382" spans="1:11" hidden="1" x14ac:dyDescent="0.25">
      <c r="A1382" s="109">
        <v>-1</v>
      </c>
      <c r="B1382" s="109" t="s">
        <v>120</v>
      </c>
      <c r="C1382" s="109" t="s">
        <v>85</v>
      </c>
      <c r="D1382" s="109" t="s">
        <v>69</v>
      </c>
      <c r="E1382" s="109">
        <v>-295.94200000000001</v>
      </c>
      <c r="F1382" s="109">
        <v>9.3184000000000005</v>
      </c>
      <c r="G1382" s="109">
        <v>0.76139999999999997</v>
      </c>
      <c r="H1382" s="109">
        <v>0.66979999999999995</v>
      </c>
      <c r="I1382" s="109">
        <v>1.2374000000000001</v>
      </c>
      <c r="J1382" s="109">
        <v>19.888100000000001</v>
      </c>
      <c r="K1382" s="1">
        <f t="shared" si="22"/>
        <v>1380</v>
      </c>
    </row>
    <row r="1383" spans="1:11" hidden="1" x14ac:dyDescent="0.25">
      <c r="A1383" s="109">
        <v>-1</v>
      </c>
      <c r="B1383" s="109" t="s">
        <v>120</v>
      </c>
      <c r="C1383" s="109" t="s">
        <v>85</v>
      </c>
      <c r="D1383" s="109" t="s">
        <v>70</v>
      </c>
      <c r="E1383" s="109">
        <v>-305.05450000000002</v>
      </c>
      <c r="F1383" s="109">
        <v>9.3184000000000005</v>
      </c>
      <c r="G1383" s="109">
        <v>0.76139999999999997</v>
      </c>
      <c r="H1383" s="109">
        <v>0.66979999999999995</v>
      </c>
      <c r="I1383" s="109">
        <v>1.5076000000000001</v>
      </c>
      <c r="J1383" s="109">
        <v>19.643699999999999</v>
      </c>
      <c r="K1383" s="1">
        <f t="shared" si="22"/>
        <v>1381</v>
      </c>
    </row>
    <row r="1384" spans="1:11" hidden="1" x14ac:dyDescent="0.25">
      <c r="A1384" s="109">
        <v>-1</v>
      </c>
      <c r="B1384" s="109" t="s">
        <v>120</v>
      </c>
      <c r="C1384" s="109" t="s">
        <v>86</v>
      </c>
      <c r="D1384" s="109" t="s">
        <v>69</v>
      </c>
      <c r="E1384" s="109">
        <v>-740.87120000000004</v>
      </c>
      <c r="F1384" s="109">
        <v>-0.61339999999999995</v>
      </c>
      <c r="G1384" s="109">
        <v>-0.4</v>
      </c>
      <c r="H1384" s="109">
        <v>-1.24</v>
      </c>
      <c r="I1384" s="109">
        <v>-1.4690000000000001</v>
      </c>
      <c r="J1384" s="109">
        <v>-53.686100000000003</v>
      </c>
      <c r="K1384" s="1">
        <f t="shared" si="22"/>
        <v>1382</v>
      </c>
    </row>
    <row r="1385" spans="1:11" hidden="1" x14ac:dyDescent="0.25">
      <c r="A1385" s="109">
        <v>-1</v>
      </c>
      <c r="B1385" s="109" t="s">
        <v>120</v>
      </c>
      <c r="C1385" s="109" t="s">
        <v>86</v>
      </c>
      <c r="D1385" s="109" t="s">
        <v>70</v>
      </c>
      <c r="E1385" s="109">
        <v>-749.9837</v>
      </c>
      <c r="F1385" s="109">
        <v>-0.61339999999999995</v>
      </c>
      <c r="G1385" s="109">
        <v>-0.4</v>
      </c>
      <c r="H1385" s="109">
        <v>-1.24</v>
      </c>
      <c r="I1385" s="109">
        <v>-0.83579999999999999</v>
      </c>
      <c r="J1385" s="109">
        <v>-31.679200000000002</v>
      </c>
      <c r="K1385" s="1">
        <f t="shared" si="22"/>
        <v>1383</v>
      </c>
    </row>
    <row r="1386" spans="1:11" hidden="1" x14ac:dyDescent="0.25">
      <c r="A1386" s="109">
        <v>-1</v>
      </c>
      <c r="B1386" s="109" t="s">
        <v>120</v>
      </c>
      <c r="C1386" s="109" t="s">
        <v>87</v>
      </c>
      <c r="D1386" s="109" t="s">
        <v>69</v>
      </c>
      <c r="E1386" s="109">
        <v>-295.94200000000001</v>
      </c>
      <c r="F1386" s="109">
        <v>9.3184000000000005</v>
      </c>
      <c r="G1386" s="109">
        <v>0.76139999999999997</v>
      </c>
      <c r="H1386" s="109">
        <v>0.66979999999999995</v>
      </c>
      <c r="I1386" s="109">
        <v>1.2374000000000001</v>
      </c>
      <c r="J1386" s="109">
        <v>19.888100000000001</v>
      </c>
      <c r="K1386" s="1">
        <f t="shared" si="22"/>
        <v>1384</v>
      </c>
    </row>
    <row r="1387" spans="1:11" hidden="1" x14ac:dyDescent="0.25">
      <c r="A1387" s="109">
        <v>-1</v>
      </c>
      <c r="B1387" s="109" t="s">
        <v>120</v>
      </c>
      <c r="C1387" s="109" t="s">
        <v>87</v>
      </c>
      <c r="D1387" s="109" t="s">
        <v>70</v>
      </c>
      <c r="E1387" s="109">
        <v>-305.05450000000002</v>
      </c>
      <c r="F1387" s="109">
        <v>9.3184000000000005</v>
      </c>
      <c r="G1387" s="109">
        <v>0.76139999999999997</v>
      </c>
      <c r="H1387" s="109">
        <v>0.66979999999999995</v>
      </c>
      <c r="I1387" s="109">
        <v>1.5076000000000001</v>
      </c>
      <c r="J1387" s="109">
        <v>19.643699999999999</v>
      </c>
      <c r="K1387" s="1">
        <f t="shared" si="22"/>
        <v>1385</v>
      </c>
    </row>
    <row r="1388" spans="1:11" hidden="1" x14ac:dyDescent="0.25">
      <c r="A1388" s="109">
        <v>-1</v>
      </c>
      <c r="B1388" s="109" t="s">
        <v>120</v>
      </c>
      <c r="C1388" s="109" t="s">
        <v>88</v>
      </c>
      <c r="D1388" s="109" t="s">
        <v>69</v>
      </c>
      <c r="E1388" s="109">
        <v>-740.87120000000004</v>
      </c>
      <c r="F1388" s="109">
        <v>-0.61339999999999995</v>
      </c>
      <c r="G1388" s="109">
        <v>-0.4</v>
      </c>
      <c r="H1388" s="109">
        <v>-1.24</v>
      </c>
      <c r="I1388" s="109">
        <v>-1.4690000000000001</v>
      </c>
      <c r="J1388" s="109">
        <v>-53.686100000000003</v>
      </c>
      <c r="K1388" s="1">
        <f t="shared" si="22"/>
        <v>1386</v>
      </c>
    </row>
    <row r="1389" spans="1:11" hidden="1" x14ac:dyDescent="0.25">
      <c r="A1389" s="109">
        <v>-1</v>
      </c>
      <c r="B1389" s="109" t="s">
        <v>120</v>
      </c>
      <c r="C1389" s="109" t="s">
        <v>88</v>
      </c>
      <c r="D1389" s="109" t="s">
        <v>70</v>
      </c>
      <c r="E1389" s="109">
        <v>-749.9837</v>
      </c>
      <c r="F1389" s="109">
        <v>-0.61339999999999995</v>
      </c>
      <c r="G1389" s="109">
        <v>-0.4</v>
      </c>
      <c r="H1389" s="109">
        <v>-1.24</v>
      </c>
      <c r="I1389" s="109">
        <v>-0.83579999999999999</v>
      </c>
      <c r="J1389" s="109">
        <v>-31.679200000000002</v>
      </c>
      <c r="K1389" s="1">
        <f t="shared" si="22"/>
        <v>1387</v>
      </c>
    </row>
    <row r="1390" spans="1:11" hidden="1" x14ac:dyDescent="0.25">
      <c r="A1390" s="109">
        <v>-1</v>
      </c>
      <c r="B1390" s="109" t="s">
        <v>120</v>
      </c>
      <c r="C1390" s="109" t="s">
        <v>89</v>
      </c>
      <c r="D1390" s="109" t="s">
        <v>69</v>
      </c>
      <c r="E1390" s="109">
        <v>-475.33080000000001</v>
      </c>
      <c r="F1390" s="109">
        <v>18.9255</v>
      </c>
      <c r="G1390" s="109">
        <v>0.29470000000000002</v>
      </c>
      <c r="H1390" s="109">
        <v>3.56E-2</v>
      </c>
      <c r="I1390" s="109">
        <v>9.3799999999999994E-2</v>
      </c>
      <c r="J1390" s="109">
        <v>161.5804</v>
      </c>
      <c r="K1390" s="1">
        <f t="shared" si="22"/>
        <v>1388</v>
      </c>
    </row>
    <row r="1391" spans="1:11" hidden="1" x14ac:dyDescent="0.25">
      <c r="A1391" s="109">
        <v>-1</v>
      </c>
      <c r="B1391" s="109" t="s">
        <v>120</v>
      </c>
      <c r="C1391" s="109" t="s">
        <v>89</v>
      </c>
      <c r="D1391" s="109" t="s">
        <v>70</v>
      </c>
      <c r="E1391" s="109">
        <v>-484.44330000000002</v>
      </c>
      <c r="F1391" s="109">
        <v>18.9255</v>
      </c>
      <c r="G1391" s="109">
        <v>0.29470000000000002</v>
      </c>
      <c r="H1391" s="109">
        <v>3.56E-2</v>
      </c>
      <c r="I1391" s="109">
        <v>0.47989999999999999</v>
      </c>
      <c r="J1391" s="109">
        <v>139.47059999999999</v>
      </c>
      <c r="K1391" s="1">
        <f t="shared" si="22"/>
        <v>1389</v>
      </c>
    </row>
    <row r="1392" spans="1:11" hidden="1" x14ac:dyDescent="0.25">
      <c r="A1392" s="109">
        <v>-1</v>
      </c>
      <c r="B1392" s="109" t="s">
        <v>120</v>
      </c>
      <c r="C1392" s="109" t="s">
        <v>90</v>
      </c>
      <c r="D1392" s="109" t="s">
        <v>69</v>
      </c>
      <c r="E1392" s="109">
        <v>-561.48239999999998</v>
      </c>
      <c r="F1392" s="109">
        <v>-10.220499999999999</v>
      </c>
      <c r="G1392" s="109">
        <v>6.6699999999999995E-2</v>
      </c>
      <c r="H1392" s="109">
        <v>-0.60580000000000001</v>
      </c>
      <c r="I1392" s="109">
        <v>-0.32540000000000002</v>
      </c>
      <c r="J1392" s="109">
        <v>-195.3783</v>
      </c>
      <c r="K1392" s="1">
        <f t="shared" si="22"/>
        <v>1390</v>
      </c>
    </row>
    <row r="1393" spans="1:11" hidden="1" x14ac:dyDescent="0.25">
      <c r="A1393" s="109">
        <v>-1</v>
      </c>
      <c r="B1393" s="109" t="s">
        <v>120</v>
      </c>
      <c r="C1393" s="109" t="s">
        <v>90</v>
      </c>
      <c r="D1393" s="109" t="s">
        <v>70</v>
      </c>
      <c r="E1393" s="109">
        <v>-570.59490000000005</v>
      </c>
      <c r="F1393" s="109">
        <v>-10.220499999999999</v>
      </c>
      <c r="G1393" s="109">
        <v>6.6699999999999995E-2</v>
      </c>
      <c r="H1393" s="109">
        <v>-0.60580000000000001</v>
      </c>
      <c r="I1393" s="109">
        <v>0.192</v>
      </c>
      <c r="J1393" s="109">
        <v>-151.506</v>
      </c>
      <c r="K1393" s="1">
        <f t="shared" si="22"/>
        <v>1391</v>
      </c>
    </row>
    <row r="1394" spans="1:11" hidden="1" x14ac:dyDescent="0.25">
      <c r="A1394" s="109">
        <v>-1</v>
      </c>
      <c r="B1394" s="109" t="s">
        <v>120</v>
      </c>
      <c r="C1394" s="109" t="s">
        <v>91</v>
      </c>
      <c r="D1394" s="109" t="s">
        <v>69</v>
      </c>
      <c r="E1394" s="109">
        <v>-475.33080000000001</v>
      </c>
      <c r="F1394" s="109">
        <v>18.9255</v>
      </c>
      <c r="G1394" s="109">
        <v>0.29470000000000002</v>
      </c>
      <c r="H1394" s="109">
        <v>3.56E-2</v>
      </c>
      <c r="I1394" s="109">
        <v>9.3799999999999994E-2</v>
      </c>
      <c r="J1394" s="109">
        <v>161.5804</v>
      </c>
      <c r="K1394" s="1">
        <f t="shared" si="22"/>
        <v>1392</v>
      </c>
    </row>
    <row r="1395" spans="1:11" hidden="1" x14ac:dyDescent="0.25">
      <c r="A1395" s="109">
        <v>-1</v>
      </c>
      <c r="B1395" s="109" t="s">
        <v>120</v>
      </c>
      <c r="C1395" s="109" t="s">
        <v>91</v>
      </c>
      <c r="D1395" s="109" t="s">
        <v>70</v>
      </c>
      <c r="E1395" s="109">
        <v>-484.44330000000002</v>
      </c>
      <c r="F1395" s="109">
        <v>18.9255</v>
      </c>
      <c r="G1395" s="109">
        <v>0.29470000000000002</v>
      </c>
      <c r="H1395" s="109">
        <v>3.56E-2</v>
      </c>
      <c r="I1395" s="109">
        <v>0.47989999999999999</v>
      </c>
      <c r="J1395" s="109">
        <v>139.47059999999999</v>
      </c>
      <c r="K1395" s="1">
        <f t="shared" si="22"/>
        <v>1393</v>
      </c>
    </row>
    <row r="1396" spans="1:11" hidden="1" x14ac:dyDescent="0.25">
      <c r="A1396" s="109">
        <v>-1</v>
      </c>
      <c r="B1396" s="109" t="s">
        <v>120</v>
      </c>
      <c r="C1396" s="109" t="s">
        <v>92</v>
      </c>
      <c r="D1396" s="109" t="s">
        <v>69</v>
      </c>
      <c r="E1396" s="109">
        <v>-561.48239999999998</v>
      </c>
      <c r="F1396" s="109">
        <v>-10.220499999999999</v>
      </c>
      <c r="G1396" s="109">
        <v>6.6699999999999995E-2</v>
      </c>
      <c r="H1396" s="109">
        <v>-0.60580000000000001</v>
      </c>
      <c r="I1396" s="109">
        <v>-0.32540000000000002</v>
      </c>
      <c r="J1396" s="109">
        <v>-195.3783</v>
      </c>
      <c r="K1396" s="1">
        <f t="shared" si="22"/>
        <v>1394</v>
      </c>
    </row>
    <row r="1397" spans="1:11" hidden="1" x14ac:dyDescent="0.25">
      <c r="A1397" s="109">
        <v>-1</v>
      </c>
      <c r="B1397" s="109" t="s">
        <v>120</v>
      </c>
      <c r="C1397" s="109" t="s">
        <v>92</v>
      </c>
      <c r="D1397" s="109" t="s">
        <v>70</v>
      </c>
      <c r="E1397" s="109">
        <v>-570.59490000000005</v>
      </c>
      <c r="F1397" s="109">
        <v>-10.220499999999999</v>
      </c>
      <c r="G1397" s="109">
        <v>6.6699999999999995E-2</v>
      </c>
      <c r="H1397" s="109">
        <v>-0.60580000000000001</v>
      </c>
      <c r="I1397" s="109">
        <v>0.192</v>
      </c>
      <c r="J1397" s="109">
        <v>-151.506</v>
      </c>
      <c r="K1397" s="1">
        <f t="shared" si="22"/>
        <v>1395</v>
      </c>
    </row>
    <row r="1398" spans="1:11" hidden="1" x14ac:dyDescent="0.25">
      <c r="A1398" s="109">
        <v>-1</v>
      </c>
      <c r="B1398" s="109" t="s">
        <v>120</v>
      </c>
      <c r="C1398" s="109" t="s">
        <v>93</v>
      </c>
      <c r="D1398" s="109" t="s">
        <v>69</v>
      </c>
      <c r="E1398" s="109">
        <v>-96.697900000000004</v>
      </c>
      <c r="F1398" s="109">
        <v>18.9255</v>
      </c>
      <c r="G1398" s="109">
        <v>0.76139999999999997</v>
      </c>
      <c r="H1398" s="109">
        <v>0.79820000000000002</v>
      </c>
      <c r="I1398" s="109">
        <v>1.3651</v>
      </c>
      <c r="J1398" s="109">
        <v>168.31280000000001</v>
      </c>
      <c r="K1398" s="1">
        <f t="shared" si="22"/>
        <v>1396</v>
      </c>
    </row>
    <row r="1399" spans="1:11" hidden="1" x14ac:dyDescent="0.25">
      <c r="A1399" s="109">
        <v>-1</v>
      </c>
      <c r="B1399" s="109" t="s">
        <v>120</v>
      </c>
      <c r="C1399" s="109" t="s">
        <v>93</v>
      </c>
      <c r="D1399" s="109" t="s">
        <v>70</v>
      </c>
      <c r="E1399" s="109">
        <v>-103.53230000000001</v>
      </c>
      <c r="F1399" s="109">
        <v>18.9255</v>
      </c>
      <c r="G1399" s="109">
        <v>0.76139999999999997</v>
      </c>
      <c r="H1399" s="109">
        <v>0.79820000000000002</v>
      </c>
      <c r="I1399" s="109">
        <v>1.5076000000000001</v>
      </c>
      <c r="J1399" s="109">
        <v>142.17140000000001</v>
      </c>
      <c r="K1399" s="1">
        <f t="shared" si="22"/>
        <v>1397</v>
      </c>
    </row>
    <row r="1400" spans="1:11" hidden="1" x14ac:dyDescent="0.25">
      <c r="A1400" s="109">
        <v>-1</v>
      </c>
      <c r="B1400" s="109" t="s">
        <v>120</v>
      </c>
      <c r="C1400" s="109" t="s">
        <v>94</v>
      </c>
      <c r="D1400" s="109" t="s">
        <v>69</v>
      </c>
      <c r="E1400" s="109">
        <v>-740.87120000000004</v>
      </c>
      <c r="F1400" s="109">
        <v>-11.8332</v>
      </c>
      <c r="G1400" s="109">
        <v>-0.51880000000000004</v>
      </c>
      <c r="H1400" s="109">
        <v>-1.24</v>
      </c>
      <c r="I1400" s="109">
        <v>-1.4690000000000001</v>
      </c>
      <c r="J1400" s="109">
        <v>-195.3783</v>
      </c>
      <c r="K1400" s="1">
        <f t="shared" si="22"/>
        <v>1398</v>
      </c>
    </row>
    <row r="1401" spans="1:11" hidden="1" x14ac:dyDescent="0.25">
      <c r="A1401" s="109">
        <v>-1</v>
      </c>
      <c r="B1401" s="109" t="s">
        <v>120</v>
      </c>
      <c r="C1401" s="109" t="s">
        <v>94</v>
      </c>
      <c r="D1401" s="109" t="s">
        <v>70</v>
      </c>
      <c r="E1401" s="109">
        <v>-749.9837</v>
      </c>
      <c r="F1401" s="109">
        <v>-11.8332</v>
      </c>
      <c r="G1401" s="109">
        <v>-0.51880000000000004</v>
      </c>
      <c r="H1401" s="109">
        <v>-1.24</v>
      </c>
      <c r="I1401" s="109">
        <v>-1.0051000000000001</v>
      </c>
      <c r="J1401" s="109">
        <v>-151.506</v>
      </c>
      <c r="K1401" s="1">
        <f t="shared" si="22"/>
        <v>1399</v>
      </c>
    </row>
    <row r="1402" spans="1:11" hidden="1" x14ac:dyDescent="0.25">
      <c r="A1402" s="109">
        <v>-1</v>
      </c>
      <c r="B1402" s="109" t="s">
        <v>121</v>
      </c>
      <c r="C1402" s="109" t="s">
        <v>68</v>
      </c>
      <c r="D1402" s="109" t="s">
        <v>69</v>
      </c>
      <c r="E1402" s="109">
        <v>-79.767200000000003</v>
      </c>
      <c r="F1402" s="109">
        <v>-0.59309999999999996</v>
      </c>
      <c r="G1402" s="109">
        <v>4.0099999999999997E-2</v>
      </c>
      <c r="H1402" s="109">
        <v>4.3E-3</v>
      </c>
      <c r="I1402" s="109">
        <v>-4.2200000000000001E-2</v>
      </c>
      <c r="J1402" s="109">
        <v>0.78869999999999996</v>
      </c>
      <c r="K1402" s="1">
        <f t="shared" si="22"/>
        <v>1400</v>
      </c>
    </row>
    <row r="1403" spans="1:11" x14ac:dyDescent="0.25">
      <c r="A1403" s="109">
        <v>-1</v>
      </c>
      <c r="B1403" s="109" t="s">
        <v>121</v>
      </c>
      <c r="C1403" s="109" t="s">
        <v>68</v>
      </c>
      <c r="D1403" s="109" t="s">
        <v>70</v>
      </c>
      <c r="E1403" s="109">
        <v>-81.173400000000001</v>
      </c>
      <c r="F1403" s="109">
        <v>-0.59309999999999996</v>
      </c>
      <c r="G1403" s="109">
        <v>4.0099999999999997E-2</v>
      </c>
      <c r="H1403" s="109">
        <v>4.3E-3</v>
      </c>
      <c r="I1403" s="109">
        <v>5.8000000000000003E-2</v>
      </c>
      <c r="J1403" s="109">
        <v>-0.69410000000000005</v>
      </c>
      <c r="K1403" s="1">
        <f t="shared" si="22"/>
        <v>1401</v>
      </c>
    </row>
    <row r="1404" spans="1:11" hidden="1" x14ac:dyDescent="0.25">
      <c r="A1404" s="109">
        <v>-1</v>
      </c>
      <c r="B1404" s="109" t="s">
        <v>121</v>
      </c>
      <c r="C1404" s="109" t="s">
        <v>71</v>
      </c>
      <c r="D1404" s="109" t="s">
        <v>69</v>
      </c>
      <c r="E1404" s="109">
        <v>-19.752199999999998</v>
      </c>
      <c r="F1404" s="109">
        <v>-0.57289999999999996</v>
      </c>
      <c r="G1404" s="109">
        <v>4.9799999999999997E-2</v>
      </c>
      <c r="H1404" s="109">
        <v>2.3999999999999998E-3</v>
      </c>
      <c r="I1404" s="109">
        <v>-7.7100000000000002E-2</v>
      </c>
      <c r="J1404" s="109">
        <v>0.7581</v>
      </c>
      <c r="K1404" s="1">
        <f t="shared" si="22"/>
        <v>1402</v>
      </c>
    </row>
    <row r="1405" spans="1:11" x14ac:dyDescent="0.25">
      <c r="A1405" s="109">
        <v>-1</v>
      </c>
      <c r="B1405" s="109" t="s">
        <v>121</v>
      </c>
      <c r="C1405" s="109" t="s">
        <v>71</v>
      </c>
      <c r="D1405" s="109" t="s">
        <v>70</v>
      </c>
      <c r="E1405" s="109">
        <v>-19.752199999999998</v>
      </c>
      <c r="F1405" s="109">
        <v>-0.57289999999999996</v>
      </c>
      <c r="G1405" s="109">
        <v>4.9799999999999997E-2</v>
      </c>
      <c r="H1405" s="109">
        <v>2.3999999999999998E-3</v>
      </c>
      <c r="I1405" s="109">
        <v>4.7500000000000001E-2</v>
      </c>
      <c r="J1405" s="109">
        <v>-0.67430000000000001</v>
      </c>
      <c r="K1405" s="1">
        <f t="shared" si="22"/>
        <v>1403</v>
      </c>
    </row>
    <row r="1406" spans="1:11" hidden="1" x14ac:dyDescent="0.25">
      <c r="A1406" s="109">
        <v>-1</v>
      </c>
      <c r="B1406" s="109" t="s">
        <v>121</v>
      </c>
      <c r="C1406" s="109" t="s">
        <v>72</v>
      </c>
      <c r="D1406" s="109" t="s">
        <v>69</v>
      </c>
      <c r="E1406" s="109">
        <v>58.625300000000003</v>
      </c>
      <c r="F1406" s="109">
        <v>1.8520000000000001</v>
      </c>
      <c r="G1406" s="109">
        <v>8.7400000000000005E-2</v>
      </c>
      <c r="H1406" s="109">
        <v>5.1000000000000004E-3</v>
      </c>
      <c r="I1406" s="109">
        <v>0.25180000000000002</v>
      </c>
      <c r="J1406" s="109">
        <v>2.5322</v>
      </c>
      <c r="K1406" s="1">
        <f t="shared" si="22"/>
        <v>1404</v>
      </c>
    </row>
    <row r="1407" spans="1:11" x14ac:dyDescent="0.25">
      <c r="A1407" s="109">
        <v>-1</v>
      </c>
      <c r="B1407" s="109" t="s">
        <v>121</v>
      </c>
      <c r="C1407" s="109" t="s">
        <v>72</v>
      </c>
      <c r="D1407" s="109" t="s">
        <v>70</v>
      </c>
      <c r="E1407" s="109">
        <v>58.625300000000003</v>
      </c>
      <c r="F1407" s="109">
        <v>1.8520000000000001</v>
      </c>
      <c r="G1407" s="109">
        <v>8.7400000000000005E-2</v>
      </c>
      <c r="H1407" s="109">
        <v>5.1000000000000004E-3</v>
      </c>
      <c r="I1407" s="109">
        <v>0.1069</v>
      </c>
      <c r="J1407" s="109">
        <v>2.1</v>
      </c>
      <c r="K1407" s="1">
        <f t="shared" si="22"/>
        <v>1405</v>
      </c>
    </row>
    <row r="1408" spans="1:11" hidden="1" x14ac:dyDescent="0.25">
      <c r="A1408" s="109">
        <v>-1</v>
      </c>
      <c r="B1408" s="109" t="s">
        <v>121</v>
      </c>
      <c r="C1408" s="109" t="s">
        <v>73</v>
      </c>
      <c r="D1408" s="109" t="s">
        <v>69</v>
      </c>
      <c r="E1408" s="109">
        <v>23.576799999999999</v>
      </c>
      <c r="F1408" s="109">
        <v>1.1424000000000001</v>
      </c>
      <c r="G1408" s="109">
        <v>2.5600000000000001E-2</v>
      </c>
      <c r="H1408" s="109">
        <v>3.3E-3</v>
      </c>
      <c r="I1408" s="109">
        <v>4.4699999999999997E-2</v>
      </c>
      <c r="J1408" s="109">
        <v>1.3900999999999999</v>
      </c>
      <c r="K1408" s="1">
        <f t="shared" si="22"/>
        <v>1406</v>
      </c>
    </row>
    <row r="1409" spans="1:11" x14ac:dyDescent="0.25">
      <c r="A1409" s="109">
        <v>-1</v>
      </c>
      <c r="B1409" s="109" t="s">
        <v>121</v>
      </c>
      <c r="C1409" s="109" t="s">
        <v>73</v>
      </c>
      <c r="D1409" s="109" t="s">
        <v>70</v>
      </c>
      <c r="E1409" s="109">
        <v>23.576799999999999</v>
      </c>
      <c r="F1409" s="109">
        <v>1.1424000000000001</v>
      </c>
      <c r="G1409" s="109">
        <v>2.5600000000000001E-2</v>
      </c>
      <c r="H1409" s="109">
        <v>3.3E-3</v>
      </c>
      <c r="I1409" s="109">
        <v>2.4799999999999999E-2</v>
      </c>
      <c r="J1409" s="109">
        <v>1.6795</v>
      </c>
      <c r="K1409" s="1">
        <f t="shared" si="22"/>
        <v>1407</v>
      </c>
    </row>
    <row r="1410" spans="1:11" hidden="1" x14ac:dyDescent="0.25">
      <c r="A1410" s="109">
        <v>-1</v>
      </c>
      <c r="B1410" s="109" t="s">
        <v>121</v>
      </c>
      <c r="C1410" s="109" t="s">
        <v>74</v>
      </c>
      <c r="D1410" s="109" t="s">
        <v>69</v>
      </c>
      <c r="E1410" s="109">
        <v>-99.519400000000005</v>
      </c>
      <c r="F1410" s="109">
        <v>-1.1660999999999999</v>
      </c>
      <c r="G1410" s="109">
        <v>8.9899999999999994E-2</v>
      </c>
      <c r="H1410" s="109">
        <v>6.7000000000000002E-3</v>
      </c>
      <c r="I1410" s="109">
        <v>-0.1193</v>
      </c>
      <c r="J1410" s="109">
        <v>1.5468</v>
      </c>
      <c r="K1410" s="1">
        <f t="shared" si="22"/>
        <v>1408</v>
      </c>
    </row>
    <row r="1411" spans="1:11" hidden="1" x14ac:dyDescent="0.25">
      <c r="A1411" s="109">
        <v>-1</v>
      </c>
      <c r="B1411" s="109" t="s">
        <v>121</v>
      </c>
      <c r="C1411" s="109" t="s">
        <v>74</v>
      </c>
      <c r="D1411" s="109" t="s">
        <v>70</v>
      </c>
      <c r="E1411" s="109">
        <v>-100.9256</v>
      </c>
      <c r="F1411" s="109">
        <v>-1.1660999999999999</v>
      </c>
      <c r="G1411" s="109">
        <v>8.9899999999999994E-2</v>
      </c>
      <c r="H1411" s="109">
        <v>6.7000000000000002E-3</v>
      </c>
      <c r="I1411" s="109">
        <v>0.1055</v>
      </c>
      <c r="J1411" s="109">
        <v>-1.3684000000000001</v>
      </c>
      <c r="K1411" s="1">
        <f t="shared" si="22"/>
        <v>1409</v>
      </c>
    </row>
    <row r="1412" spans="1:11" hidden="1" x14ac:dyDescent="0.25">
      <c r="A1412" s="109">
        <v>-1</v>
      </c>
      <c r="B1412" s="109" t="s">
        <v>121</v>
      </c>
      <c r="C1412" s="109" t="s">
        <v>75</v>
      </c>
      <c r="D1412" s="109" t="s">
        <v>69</v>
      </c>
      <c r="E1412" s="109">
        <v>-111.67400000000001</v>
      </c>
      <c r="F1412" s="109">
        <v>-0.83040000000000003</v>
      </c>
      <c r="G1412" s="109">
        <v>5.6099999999999997E-2</v>
      </c>
      <c r="H1412" s="109">
        <v>6.1000000000000004E-3</v>
      </c>
      <c r="I1412" s="109">
        <v>-5.91E-2</v>
      </c>
      <c r="J1412" s="109">
        <v>1.1042000000000001</v>
      </c>
      <c r="K1412" s="1">
        <f t="shared" si="22"/>
        <v>1410</v>
      </c>
    </row>
    <row r="1413" spans="1:11" hidden="1" x14ac:dyDescent="0.25">
      <c r="A1413" s="109">
        <v>-1</v>
      </c>
      <c r="B1413" s="109" t="s">
        <v>121</v>
      </c>
      <c r="C1413" s="109" t="s">
        <v>75</v>
      </c>
      <c r="D1413" s="109" t="s">
        <v>70</v>
      </c>
      <c r="E1413" s="109">
        <v>-113.64279999999999</v>
      </c>
      <c r="F1413" s="109">
        <v>-0.83040000000000003</v>
      </c>
      <c r="G1413" s="109">
        <v>5.6099999999999997E-2</v>
      </c>
      <c r="H1413" s="109">
        <v>6.1000000000000004E-3</v>
      </c>
      <c r="I1413" s="109">
        <v>8.1199999999999994E-2</v>
      </c>
      <c r="J1413" s="109">
        <v>-0.97170000000000001</v>
      </c>
      <c r="K1413" s="1">
        <f t="shared" si="22"/>
        <v>1411</v>
      </c>
    </row>
    <row r="1414" spans="1:11" hidden="1" x14ac:dyDescent="0.25">
      <c r="A1414" s="109">
        <v>-1</v>
      </c>
      <c r="B1414" s="109" t="s">
        <v>121</v>
      </c>
      <c r="C1414" s="109" t="s">
        <v>76</v>
      </c>
      <c r="D1414" s="109" t="s">
        <v>69</v>
      </c>
      <c r="E1414" s="109">
        <v>-127.3242</v>
      </c>
      <c r="F1414" s="109">
        <v>-1.6285000000000001</v>
      </c>
      <c r="G1414" s="109">
        <v>0.1278</v>
      </c>
      <c r="H1414" s="109">
        <v>8.9999999999999993E-3</v>
      </c>
      <c r="I1414" s="109">
        <v>-0.17399999999999999</v>
      </c>
      <c r="J1414" s="109">
        <v>2.1594000000000002</v>
      </c>
      <c r="K1414" s="1">
        <f t="shared" ref="K1414:K1477" si="23">K1413+1</f>
        <v>1412</v>
      </c>
    </row>
    <row r="1415" spans="1:11" hidden="1" x14ac:dyDescent="0.25">
      <c r="A1415" s="109">
        <v>-1</v>
      </c>
      <c r="B1415" s="109" t="s">
        <v>121</v>
      </c>
      <c r="C1415" s="109" t="s">
        <v>76</v>
      </c>
      <c r="D1415" s="109" t="s">
        <v>70</v>
      </c>
      <c r="E1415" s="109">
        <v>-129.01169999999999</v>
      </c>
      <c r="F1415" s="109">
        <v>-1.6285000000000001</v>
      </c>
      <c r="G1415" s="109">
        <v>0.1278</v>
      </c>
      <c r="H1415" s="109">
        <v>8.9999999999999993E-3</v>
      </c>
      <c r="I1415" s="109">
        <v>0.14560000000000001</v>
      </c>
      <c r="J1415" s="109">
        <v>-1.9117999999999999</v>
      </c>
      <c r="K1415" s="1">
        <f t="shared" si="23"/>
        <v>1413</v>
      </c>
    </row>
    <row r="1416" spans="1:11" hidden="1" x14ac:dyDescent="0.25">
      <c r="A1416" s="109">
        <v>-1</v>
      </c>
      <c r="B1416" s="109" t="s">
        <v>121</v>
      </c>
      <c r="C1416" s="109" t="s">
        <v>77</v>
      </c>
      <c r="D1416" s="109" t="s">
        <v>69</v>
      </c>
      <c r="E1416" s="109">
        <v>10.285</v>
      </c>
      <c r="F1416" s="109">
        <v>2.0590000000000002</v>
      </c>
      <c r="G1416" s="109">
        <v>0.15840000000000001</v>
      </c>
      <c r="H1416" s="109">
        <v>1.0999999999999999E-2</v>
      </c>
      <c r="I1416" s="109">
        <v>0.3145</v>
      </c>
      <c r="J1416" s="109">
        <v>4.2549999999999999</v>
      </c>
      <c r="K1416" s="1">
        <f t="shared" si="23"/>
        <v>1414</v>
      </c>
    </row>
    <row r="1417" spans="1:11" hidden="1" x14ac:dyDescent="0.25">
      <c r="A1417" s="109">
        <v>-1</v>
      </c>
      <c r="B1417" s="109" t="s">
        <v>121</v>
      </c>
      <c r="C1417" s="109" t="s">
        <v>77</v>
      </c>
      <c r="D1417" s="109" t="s">
        <v>70</v>
      </c>
      <c r="E1417" s="109">
        <v>9.0192999999999994</v>
      </c>
      <c r="F1417" s="109">
        <v>2.0590000000000002</v>
      </c>
      <c r="G1417" s="109">
        <v>0.15840000000000001</v>
      </c>
      <c r="H1417" s="109">
        <v>1.0999999999999999E-2</v>
      </c>
      <c r="I1417" s="109">
        <v>0.20180000000000001</v>
      </c>
      <c r="J1417" s="109">
        <v>2.3153000000000001</v>
      </c>
      <c r="K1417" s="1">
        <f t="shared" si="23"/>
        <v>1415</v>
      </c>
    </row>
    <row r="1418" spans="1:11" hidden="1" x14ac:dyDescent="0.25">
      <c r="A1418" s="109">
        <v>-1</v>
      </c>
      <c r="B1418" s="109" t="s">
        <v>121</v>
      </c>
      <c r="C1418" s="109" t="s">
        <v>78</v>
      </c>
      <c r="D1418" s="109" t="s">
        <v>69</v>
      </c>
      <c r="E1418" s="109">
        <v>-153.86590000000001</v>
      </c>
      <c r="F1418" s="109">
        <v>-3.1267</v>
      </c>
      <c r="G1418" s="109">
        <v>-8.6300000000000002E-2</v>
      </c>
      <c r="H1418" s="109">
        <v>-3.2000000000000002E-3</v>
      </c>
      <c r="I1418" s="109">
        <v>-0.39050000000000001</v>
      </c>
      <c r="J1418" s="109">
        <v>-2.8351999999999999</v>
      </c>
      <c r="K1418" s="1">
        <f t="shared" si="23"/>
        <v>1416</v>
      </c>
    </row>
    <row r="1419" spans="1:11" hidden="1" x14ac:dyDescent="0.25">
      <c r="A1419" s="109">
        <v>-1</v>
      </c>
      <c r="B1419" s="109" t="s">
        <v>121</v>
      </c>
      <c r="C1419" s="109" t="s">
        <v>78</v>
      </c>
      <c r="D1419" s="109" t="s">
        <v>70</v>
      </c>
      <c r="E1419" s="109">
        <v>-155.13149999999999</v>
      </c>
      <c r="F1419" s="109">
        <v>-3.1267</v>
      </c>
      <c r="G1419" s="109">
        <v>-8.6300000000000002E-2</v>
      </c>
      <c r="H1419" s="109">
        <v>-3.2000000000000002E-3</v>
      </c>
      <c r="I1419" s="109">
        <v>-9.74E-2</v>
      </c>
      <c r="J1419" s="109">
        <v>-3.5647000000000002</v>
      </c>
      <c r="K1419" s="1">
        <f t="shared" si="23"/>
        <v>1417</v>
      </c>
    </row>
    <row r="1420" spans="1:11" hidden="1" x14ac:dyDescent="0.25">
      <c r="A1420" s="109">
        <v>-1</v>
      </c>
      <c r="B1420" s="109" t="s">
        <v>121</v>
      </c>
      <c r="C1420" s="109" t="s">
        <v>79</v>
      </c>
      <c r="D1420" s="109" t="s">
        <v>69</v>
      </c>
      <c r="E1420" s="109">
        <v>10.285</v>
      </c>
      <c r="F1420" s="109">
        <v>2.0590000000000002</v>
      </c>
      <c r="G1420" s="109">
        <v>0.15840000000000001</v>
      </c>
      <c r="H1420" s="109">
        <v>1.0999999999999999E-2</v>
      </c>
      <c r="I1420" s="109">
        <v>0.3145</v>
      </c>
      <c r="J1420" s="109">
        <v>4.2549999999999999</v>
      </c>
      <c r="K1420" s="1">
        <f t="shared" si="23"/>
        <v>1418</v>
      </c>
    </row>
    <row r="1421" spans="1:11" hidden="1" x14ac:dyDescent="0.25">
      <c r="A1421" s="109">
        <v>-1</v>
      </c>
      <c r="B1421" s="109" t="s">
        <v>121</v>
      </c>
      <c r="C1421" s="109" t="s">
        <v>79</v>
      </c>
      <c r="D1421" s="109" t="s">
        <v>70</v>
      </c>
      <c r="E1421" s="109">
        <v>9.0192999999999994</v>
      </c>
      <c r="F1421" s="109">
        <v>2.0590000000000002</v>
      </c>
      <c r="G1421" s="109">
        <v>0.15840000000000001</v>
      </c>
      <c r="H1421" s="109">
        <v>1.0999999999999999E-2</v>
      </c>
      <c r="I1421" s="109">
        <v>0.20180000000000001</v>
      </c>
      <c r="J1421" s="109">
        <v>2.3153000000000001</v>
      </c>
      <c r="K1421" s="1">
        <f t="shared" si="23"/>
        <v>1419</v>
      </c>
    </row>
    <row r="1422" spans="1:11" hidden="1" x14ac:dyDescent="0.25">
      <c r="A1422" s="109">
        <v>-1</v>
      </c>
      <c r="B1422" s="109" t="s">
        <v>121</v>
      </c>
      <c r="C1422" s="109" t="s">
        <v>80</v>
      </c>
      <c r="D1422" s="109" t="s">
        <v>69</v>
      </c>
      <c r="E1422" s="109">
        <v>-153.86590000000001</v>
      </c>
      <c r="F1422" s="109">
        <v>-3.1267</v>
      </c>
      <c r="G1422" s="109">
        <v>-8.6300000000000002E-2</v>
      </c>
      <c r="H1422" s="109">
        <v>-3.2000000000000002E-3</v>
      </c>
      <c r="I1422" s="109">
        <v>-0.39050000000000001</v>
      </c>
      <c r="J1422" s="109">
        <v>-2.8351999999999999</v>
      </c>
      <c r="K1422" s="1">
        <f t="shared" si="23"/>
        <v>1420</v>
      </c>
    </row>
    <row r="1423" spans="1:11" hidden="1" x14ac:dyDescent="0.25">
      <c r="A1423" s="109">
        <v>-1</v>
      </c>
      <c r="B1423" s="109" t="s">
        <v>121</v>
      </c>
      <c r="C1423" s="109" t="s">
        <v>80</v>
      </c>
      <c r="D1423" s="109" t="s">
        <v>70</v>
      </c>
      <c r="E1423" s="109">
        <v>-155.13149999999999</v>
      </c>
      <c r="F1423" s="109">
        <v>-3.1267</v>
      </c>
      <c r="G1423" s="109">
        <v>-8.6300000000000002E-2</v>
      </c>
      <c r="H1423" s="109">
        <v>-3.2000000000000002E-3</v>
      </c>
      <c r="I1423" s="109">
        <v>-9.74E-2</v>
      </c>
      <c r="J1423" s="109">
        <v>-3.5647000000000002</v>
      </c>
      <c r="K1423" s="1">
        <f t="shared" si="23"/>
        <v>1421</v>
      </c>
    </row>
    <row r="1424" spans="1:11" hidden="1" x14ac:dyDescent="0.25">
      <c r="A1424" s="109">
        <v>-1</v>
      </c>
      <c r="B1424" s="109" t="s">
        <v>121</v>
      </c>
      <c r="C1424" s="109" t="s">
        <v>81</v>
      </c>
      <c r="D1424" s="109" t="s">
        <v>69</v>
      </c>
      <c r="E1424" s="109">
        <v>-38.782899999999998</v>
      </c>
      <c r="F1424" s="109">
        <v>1.0656000000000001</v>
      </c>
      <c r="G1424" s="109">
        <v>7.1900000000000006E-2</v>
      </c>
      <c r="H1424" s="109">
        <v>8.5000000000000006E-3</v>
      </c>
      <c r="I1424" s="109">
        <v>2.46E-2</v>
      </c>
      <c r="J1424" s="109">
        <v>2.6560000000000001</v>
      </c>
      <c r="K1424" s="1">
        <f t="shared" si="23"/>
        <v>1422</v>
      </c>
    </row>
    <row r="1425" spans="1:11" hidden="1" x14ac:dyDescent="0.25">
      <c r="A1425" s="109">
        <v>-1</v>
      </c>
      <c r="B1425" s="109" t="s">
        <v>121</v>
      </c>
      <c r="C1425" s="109" t="s">
        <v>81</v>
      </c>
      <c r="D1425" s="109" t="s">
        <v>70</v>
      </c>
      <c r="E1425" s="109">
        <v>-40.048499999999997</v>
      </c>
      <c r="F1425" s="109">
        <v>1.0656000000000001</v>
      </c>
      <c r="G1425" s="109">
        <v>7.1900000000000006E-2</v>
      </c>
      <c r="H1425" s="109">
        <v>8.5000000000000006E-3</v>
      </c>
      <c r="I1425" s="109">
        <v>8.6999999999999994E-2</v>
      </c>
      <c r="J1425" s="109">
        <v>1.7266999999999999</v>
      </c>
      <c r="K1425" s="1">
        <f t="shared" si="23"/>
        <v>1423</v>
      </c>
    </row>
    <row r="1426" spans="1:11" hidden="1" x14ac:dyDescent="0.25">
      <c r="A1426" s="109">
        <v>-1</v>
      </c>
      <c r="B1426" s="109" t="s">
        <v>121</v>
      </c>
      <c r="C1426" s="109" t="s">
        <v>82</v>
      </c>
      <c r="D1426" s="109" t="s">
        <v>69</v>
      </c>
      <c r="E1426" s="109">
        <v>-104.798</v>
      </c>
      <c r="F1426" s="109">
        <v>-2.1332</v>
      </c>
      <c r="G1426" s="109">
        <v>2.0000000000000001E-4</v>
      </c>
      <c r="H1426" s="109">
        <v>-6.9999999999999999E-4</v>
      </c>
      <c r="I1426" s="109">
        <v>-0.10059999999999999</v>
      </c>
      <c r="J1426" s="109">
        <v>-1.2363</v>
      </c>
      <c r="K1426" s="1">
        <f t="shared" si="23"/>
        <v>1424</v>
      </c>
    </row>
    <row r="1427" spans="1:11" hidden="1" x14ac:dyDescent="0.25">
      <c r="A1427" s="109">
        <v>-1</v>
      </c>
      <c r="B1427" s="109" t="s">
        <v>121</v>
      </c>
      <c r="C1427" s="109" t="s">
        <v>82</v>
      </c>
      <c r="D1427" s="109" t="s">
        <v>70</v>
      </c>
      <c r="E1427" s="109">
        <v>-106.06359999999999</v>
      </c>
      <c r="F1427" s="109">
        <v>-2.1332</v>
      </c>
      <c r="G1427" s="109">
        <v>2.0000000000000001E-4</v>
      </c>
      <c r="H1427" s="109">
        <v>-6.9999999999999999E-4</v>
      </c>
      <c r="I1427" s="109">
        <v>1.7399999999999999E-2</v>
      </c>
      <c r="J1427" s="109">
        <v>-2.976</v>
      </c>
      <c r="K1427" s="1">
        <f t="shared" si="23"/>
        <v>1425</v>
      </c>
    </row>
    <row r="1428" spans="1:11" hidden="1" x14ac:dyDescent="0.25">
      <c r="A1428" s="109">
        <v>-1</v>
      </c>
      <c r="B1428" s="109" t="s">
        <v>121</v>
      </c>
      <c r="C1428" s="109" t="s">
        <v>83</v>
      </c>
      <c r="D1428" s="109" t="s">
        <v>69</v>
      </c>
      <c r="E1428" s="109">
        <v>-38.782899999999998</v>
      </c>
      <c r="F1428" s="109">
        <v>1.0656000000000001</v>
      </c>
      <c r="G1428" s="109">
        <v>7.1900000000000006E-2</v>
      </c>
      <c r="H1428" s="109">
        <v>8.5000000000000006E-3</v>
      </c>
      <c r="I1428" s="109">
        <v>2.46E-2</v>
      </c>
      <c r="J1428" s="109">
        <v>2.6560000000000001</v>
      </c>
      <c r="K1428" s="1">
        <f t="shared" si="23"/>
        <v>1426</v>
      </c>
    </row>
    <row r="1429" spans="1:11" hidden="1" x14ac:dyDescent="0.25">
      <c r="A1429" s="109">
        <v>-1</v>
      </c>
      <c r="B1429" s="109" t="s">
        <v>121</v>
      </c>
      <c r="C1429" s="109" t="s">
        <v>83</v>
      </c>
      <c r="D1429" s="109" t="s">
        <v>70</v>
      </c>
      <c r="E1429" s="109">
        <v>-40.048499999999997</v>
      </c>
      <c r="F1429" s="109">
        <v>1.0656000000000001</v>
      </c>
      <c r="G1429" s="109">
        <v>7.1900000000000006E-2</v>
      </c>
      <c r="H1429" s="109">
        <v>8.5000000000000006E-3</v>
      </c>
      <c r="I1429" s="109">
        <v>8.6999999999999994E-2</v>
      </c>
      <c r="J1429" s="109">
        <v>1.7266999999999999</v>
      </c>
      <c r="K1429" s="1">
        <f t="shared" si="23"/>
        <v>1427</v>
      </c>
    </row>
    <row r="1430" spans="1:11" hidden="1" x14ac:dyDescent="0.25">
      <c r="A1430" s="109">
        <v>-1</v>
      </c>
      <c r="B1430" s="109" t="s">
        <v>121</v>
      </c>
      <c r="C1430" s="109" t="s">
        <v>84</v>
      </c>
      <c r="D1430" s="109" t="s">
        <v>69</v>
      </c>
      <c r="E1430" s="109">
        <v>-104.798</v>
      </c>
      <c r="F1430" s="109">
        <v>-2.1332</v>
      </c>
      <c r="G1430" s="109">
        <v>2.0000000000000001E-4</v>
      </c>
      <c r="H1430" s="109">
        <v>-6.9999999999999999E-4</v>
      </c>
      <c r="I1430" s="109">
        <v>-0.10059999999999999</v>
      </c>
      <c r="J1430" s="109">
        <v>-1.2363</v>
      </c>
      <c r="K1430" s="1">
        <f t="shared" si="23"/>
        <v>1428</v>
      </c>
    </row>
    <row r="1431" spans="1:11" hidden="1" x14ac:dyDescent="0.25">
      <c r="A1431" s="109">
        <v>-1</v>
      </c>
      <c r="B1431" s="109" t="s">
        <v>121</v>
      </c>
      <c r="C1431" s="109" t="s">
        <v>84</v>
      </c>
      <c r="D1431" s="109" t="s">
        <v>70</v>
      </c>
      <c r="E1431" s="109">
        <v>-106.06359999999999</v>
      </c>
      <c r="F1431" s="109">
        <v>-2.1332</v>
      </c>
      <c r="G1431" s="109">
        <v>2.0000000000000001E-4</v>
      </c>
      <c r="H1431" s="109">
        <v>-6.9999999999999999E-4</v>
      </c>
      <c r="I1431" s="109">
        <v>1.7399999999999999E-2</v>
      </c>
      <c r="J1431" s="109">
        <v>-2.976</v>
      </c>
      <c r="K1431" s="1">
        <f t="shared" si="23"/>
        <v>1429</v>
      </c>
    </row>
    <row r="1432" spans="1:11" hidden="1" x14ac:dyDescent="0.25">
      <c r="A1432" s="109">
        <v>-1</v>
      </c>
      <c r="B1432" s="109" t="s">
        <v>121</v>
      </c>
      <c r="C1432" s="109" t="s">
        <v>85</v>
      </c>
      <c r="D1432" s="109" t="s">
        <v>69</v>
      </c>
      <c r="E1432" s="109">
        <v>-33.397399999999998</v>
      </c>
      <c r="F1432" s="109">
        <v>1.3082</v>
      </c>
      <c r="G1432" s="109">
        <v>0.2203</v>
      </c>
      <c r="H1432" s="109">
        <v>1.47E-2</v>
      </c>
      <c r="I1432" s="109">
        <v>0.2248</v>
      </c>
      <c r="J1432" s="109">
        <v>5.2496</v>
      </c>
      <c r="K1432" s="1">
        <f t="shared" si="23"/>
        <v>1430</v>
      </c>
    </row>
    <row r="1433" spans="1:11" hidden="1" x14ac:dyDescent="0.25">
      <c r="A1433" s="109">
        <v>-1</v>
      </c>
      <c r="B1433" s="109" t="s">
        <v>121</v>
      </c>
      <c r="C1433" s="109" t="s">
        <v>85</v>
      </c>
      <c r="D1433" s="109" t="s">
        <v>70</v>
      </c>
      <c r="E1433" s="109">
        <v>-35.084899999999998</v>
      </c>
      <c r="F1433" s="109">
        <v>1.3082</v>
      </c>
      <c r="G1433" s="109">
        <v>0.2203</v>
      </c>
      <c r="H1433" s="109">
        <v>1.47E-2</v>
      </c>
      <c r="I1433" s="109">
        <v>0.26669999999999999</v>
      </c>
      <c r="J1433" s="109">
        <v>1.4328000000000001</v>
      </c>
      <c r="K1433" s="1">
        <f t="shared" si="23"/>
        <v>1431</v>
      </c>
    </row>
    <row r="1434" spans="1:11" hidden="1" x14ac:dyDescent="0.25">
      <c r="A1434" s="109">
        <v>-1</v>
      </c>
      <c r="B1434" s="109" t="s">
        <v>121</v>
      </c>
      <c r="C1434" s="109" t="s">
        <v>86</v>
      </c>
      <c r="D1434" s="109" t="s">
        <v>69</v>
      </c>
      <c r="E1434" s="109">
        <v>-197.54820000000001</v>
      </c>
      <c r="F1434" s="109">
        <v>-3.8774999999999999</v>
      </c>
      <c r="G1434" s="109">
        <v>-2.4400000000000002E-2</v>
      </c>
      <c r="H1434" s="109">
        <v>5.0000000000000001E-4</v>
      </c>
      <c r="I1434" s="109">
        <v>-0.48020000000000002</v>
      </c>
      <c r="J1434" s="109">
        <v>-1.8406</v>
      </c>
      <c r="K1434" s="1">
        <f t="shared" si="23"/>
        <v>1432</v>
      </c>
    </row>
    <row r="1435" spans="1:11" hidden="1" x14ac:dyDescent="0.25">
      <c r="A1435" s="109">
        <v>-1</v>
      </c>
      <c r="B1435" s="109" t="s">
        <v>121</v>
      </c>
      <c r="C1435" s="109" t="s">
        <v>86</v>
      </c>
      <c r="D1435" s="109" t="s">
        <v>70</v>
      </c>
      <c r="E1435" s="109">
        <v>-199.23570000000001</v>
      </c>
      <c r="F1435" s="109">
        <v>-3.8774999999999999</v>
      </c>
      <c r="G1435" s="109">
        <v>-2.4400000000000002E-2</v>
      </c>
      <c r="H1435" s="109">
        <v>5.0000000000000001E-4</v>
      </c>
      <c r="I1435" s="109">
        <v>-3.2500000000000001E-2</v>
      </c>
      <c r="J1435" s="109">
        <v>-4.4471999999999996</v>
      </c>
      <c r="K1435" s="1">
        <f t="shared" si="23"/>
        <v>1433</v>
      </c>
    </row>
    <row r="1436" spans="1:11" hidden="1" x14ac:dyDescent="0.25">
      <c r="A1436" s="109">
        <v>-1</v>
      </c>
      <c r="B1436" s="109" t="s">
        <v>121</v>
      </c>
      <c r="C1436" s="109" t="s">
        <v>87</v>
      </c>
      <c r="D1436" s="109" t="s">
        <v>69</v>
      </c>
      <c r="E1436" s="109">
        <v>-33.397399999999998</v>
      </c>
      <c r="F1436" s="109">
        <v>1.3082</v>
      </c>
      <c r="G1436" s="109">
        <v>0.2203</v>
      </c>
      <c r="H1436" s="109">
        <v>1.47E-2</v>
      </c>
      <c r="I1436" s="109">
        <v>0.2248</v>
      </c>
      <c r="J1436" s="109">
        <v>5.2496</v>
      </c>
      <c r="K1436" s="1">
        <f t="shared" si="23"/>
        <v>1434</v>
      </c>
    </row>
    <row r="1437" spans="1:11" hidden="1" x14ac:dyDescent="0.25">
      <c r="A1437" s="109">
        <v>-1</v>
      </c>
      <c r="B1437" s="109" t="s">
        <v>121</v>
      </c>
      <c r="C1437" s="109" t="s">
        <v>87</v>
      </c>
      <c r="D1437" s="109" t="s">
        <v>70</v>
      </c>
      <c r="E1437" s="109">
        <v>-35.084899999999998</v>
      </c>
      <c r="F1437" s="109">
        <v>1.3082</v>
      </c>
      <c r="G1437" s="109">
        <v>0.2203</v>
      </c>
      <c r="H1437" s="109">
        <v>1.47E-2</v>
      </c>
      <c r="I1437" s="109">
        <v>0.26669999999999999</v>
      </c>
      <c r="J1437" s="109">
        <v>1.4328000000000001</v>
      </c>
      <c r="K1437" s="1">
        <f t="shared" si="23"/>
        <v>1435</v>
      </c>
    </row>
    <row r="1438" spans="1:11" hidden="1" x14ac:dyDescent="0.25">
      <c r="A1438" s="109">
        <v>-1</v>
      </c>
      <c r="B1438" s="109" t="s">
        <v>121</v>
      </c>
      <c r="C1438" s="109" t="s">
        <v>88</v>
      </c>
      <c r="D1438" s="109" t="s">
        <v>69</v>
      </c>
      <c r="E1438" s="109">
        <v>-197.54820000000001</v>
      </c>
      <c r="F1438" s="109">
        <v>-3.8774999999999999</v>
      </c>
      <c r="G1438" s="109">
        <v>-2.4400000000000002E-2</v>
      </c>
      <c r="H1438" s="109">
        <v>5.0000000000000001E-4</v>
      </c>
      <c r="I1438" s="109">
        <v>-0.48020000000000002</v>
      </c>
      <c r="J1438" s="109">
        <v>-1.8406</v>
      </c>
      <c r="K1438" s="1">
        <f t="shared" si="23"/>
        <v>1436</v>
      </c>
    </row>
    <row r="1439" spans="1:11" hidden="1" x14ac:dyDescent="0.25">
      <c r="A1439" s="109">
        <v>-1</v>
      </c>
      <c r="B1439" s="109" t="s">
        <v>121</v>
      </c>
      <c r="C1439" s="109" t="s">
        <v>88</v>
      </c>
      <c r="D1439" s="109" t="s">
        <v>70</v>
      </c>
      <c r="E1439" s="109">
        <v>-199.23570000000001</v>
      </c>
      <c r="F1439" s="109">
        <v>-3.8774999999999999</v>
      </c>
      <c r="G1439" s="109">
        <v>-2.4400000000000002E-2</v>
      </c>
      <c r="H1439" s="109">
        <v>5.0000000000000001E-4</v>
      </c>
      <c r="I1439" s="109">
        <v>-3.2500000000000001E-2</v>
      </c>
      <c r="J1439" s="109">
        <v>-4.4471999999999996</v>
      </c>
      <c r="K1439" s="1">
        <f t="shared" si="23"/>
        <v>1437</v>
      </c>
    </row>
    <row r="1440" spans="1:11" hidden="1" x14ac:dyDescent="0.25">
      <c r="A1440" s="109">
        <v>-1</v>
      </c>
      <c r="B1440" s="109" t="s">
        <v>121</v>
      </c>
      <c r="C1440" s="109" t="s">
        <v>89</v>
      </c>
      <c r="D1440" s="109" t="s">
        <v>69</v>
      </c>
      <c r="E1440" s="109">
        <v>-82.465299999999999</v>
      </c>
      <c r="F1440" s="109">
        <v>0.31469999999999998</v>
      </c>
      <c r="G1440" s="109">
        <v>0.1338</v>
      </c>
      <c r="H1440" s="109">
        <v>1.2200000000000001E-2</v>
      </c>
      <c r="I1440" s="109">
        <v>-6.5100000000000005E-2</v>
      </c>
      <c r="J1440" s="109">
        <v>3.6507000000000001</v>
      </c>
      <c r="K1440" s="1">
        <f t="shared" si="23"/>
        <v>1438</v>
      </c>
    </row>
    <row r="1441" spans="1:11" hidden="1" x14ac:dyDescent="0.25">
      <c r="A1441" s="109">
        <v>-1</v>
      </c>
      <c r="B1441" s="109" t="s">
        <v>121</v>
      </c>
      <c r="C1441" s="109" t="s">
        <v>89</v>
      </c>
      <c r="D1441" s="109" t="s">
        <v>70</v>
      </c>
      <c r="E1441" s="109">
        <v>-84.152799999999999</v>
      </c>
      <c r="F1441" s="109">
        <v>0.31469999999999998</v>
      </c>
      <c r="G1441" s="109">
        <v>0.1338</v>
      </c>
      <c r="H1441" s="109">
        <v>1.2200000000000001E-2</v>
      </c>
      <c r="I1441" s="109">
        <v>0.15190000000000001</v>
      </c>
      <c r="J1441" s="109">
        <v>0.84419999999999995</v>
      </c>
      <c r="K1441" s="1">
        <f t="shared" si="23"/>
        <v>1439</v>
      </c>
    </row>
    <row r="1442" spans="1:11" hidden="1" x14ac:dyDescent="0.25">
      <c r="A1442" s="109">
        <v>-1</v>
      </c>
      <c r="B1442" s="109" t="s">
        <v>121</v>
      </c>
      <c r="C1442" s="109" t="s">
        <v>90</v>
      </c>
      <c r="D1442" s="109" t="s">
        <v>69</v>
      </c>
      <c r="E1442" s="109">
        <v>-148.4804</v>
      </c>
      <c r="F1442" s="109">
        <v>-2.8841000000000001</v>
      </c>
      <c r="G1442" s="109">
        <v>6.2E-2</v>
      </c>
      <c r="H1442" s="109">
        <v>2.8999999999999998E-3</v>
      </c>
      <c r="I1442" s="109">
        <v>-0.1903</v>
      </c>
      <c r="J1442" s="109">
        <v>-0.24160000000000001</v>
      </c>
      <c r="K1442" s="1">
        <f t="shared" si="23"/>
        <v>1440</v>
      </c>
    </row>
    <row r="1443" spans="1:11" hidden="1" x14ac:dyDescent="0.25">
      <c r="A1443" s="109">
        <v>-1</v>
      </c>
      <c r="B1443" s="109" t="s">
        <v>121</v>
      </c>
      <c r="C1443" s="109" t="s">
        <v>90</v>
      </c>
      <c r="D1443" s="109" t="s">
        <v>70</v>
      </c>
      <c r="E1443" s="109">
        <v>-150.1679</v>
      </c>
      <c r="F1443" s="109">
        <v>-2.8841000000000001</v>
      </c>
      <c r="G1443" s="109">
        <v>6.2E-2</v>
      </c>
      <c r="H1443" s="109">
        <v>2.8999999999999998E-3</v>
      </c>
      <c r="I1443" s="109">
        <v>8.2299999999999998E-2</v>
      </c>
      <c r="J1443" s="109">
        <v>-3.8586</v>
      </c>
      <c r="K1443" s="1">
        <f t="shared" si="23"/>
        <v>1441</v>
      </c>
    </row>
    <row r="1444" spans="1:11" hidden="1" x14ac:dyDescent="0.25">
      <c r="A1444" s="109">
        <v>-1</v>
      </c>
      <c r="B1444" s="109" t="s">
        <v>121</v>
      </c>
      <c r="C1444" s="109" t="s">
        <v>91</v>
      </c>
      <c r="D1444" s="109" t="s">
        <v>69</v>
      </c>
      <c r="E1444" s="109">
        <v>-82.465299999999999</v>
      </c>
      <c r="F1444" s="109">
        <v>0.31469999999999998</v>
      </c>
      <c r="G1444" s="109">
        <v>0.1338</v>
      </c>
      <c r="H1444" s="109">
        <v>1.2200000000000001E-2</v>
      </c>
      <c r="I1444" s="109">
        <v>-6.5100000000000005E-2</v>
      </c>
      <c r="J1444" s="109">
        <v>3.6507000000000001</v>
      </c>
      <c r="K1444" s="1">
        <f t="shared" si="23"/>
        <v>1442</v>
      </c>
    </row>
    <row r="1445" spans="1:11" hidden="1" x14ac:dyDescent="0.25">
      <c r="A1445" s="109">
        <v>-1</v>
      </c>
      <c r="B1445" s="109" t="s">
        <v>121</v>
      </c>
      <c r="C1445" s="109" t="s">
        <v>91</v>
      </c>
      <c r="D1445" s="109" t="s">
        <v>70</v>
      </c>
      <c r="E1445" s="109">
        <v>-84.152799999999999</v>
      </c>
      <c r="F1445" s="109">
        <v>0.31469999999999998</v>
      </c>
      <c r="G1445" s="109">
        <v>0.1338</v>
      </c>
      <c r="H1445" s="109">
        <v>1.2200000000000001E-2</v>
      </c>
      <c r="I1445" s="109">
        <v>0.15190000000000001</v>
      </c>
      <c r="J1445" s="109">
        <v>0.84419999999999995</v>
      </c>
      <c r="K1445" s="1">
        <f t="shared" si="23"/>
        <v>1443</v>
      </c>
    </row>
    <row r="1446" spans="1:11" hidden="1" x14ac:dyDescent="0.25">
      <c r="A1446" s="109">
        <v>-1</v>
      </c>
      <c r="B1446" s="109" t="s">
        <v>121</v>
      </c>
      <c r="C1446" s="109" t="s">
        <v>92</v>
      </c>
      <c r="D1446" s="109" t="s">
        <v>69</v>
      </c>
      <c r="E1446" s="109">
        <v>-148.4804</v>
      </c>
      <c r="F1446" s="109">
        <v>-2.8841000000000001</v>
      </c>
      <c r="G1446" s="109">
        <v>6.2E-2</v>
      </c>
      <c r="H1446" s="109">
        <v>2.8999999999999998E-3</v>
      </c>
      <c r="I1446" s="109">
        <v>-0.1903</v>
      </c>
      <c r="J1446" s="109">
        <v>-0.24160000000000001</v>
      </c>
      <c r="K1446" s="1">
        <f t="shared" si="23"/>
        <v>1444</v>
      </c>
    </row>
    <row r="1447" spans="1:11" hidden="1" x14ac:dyDescent="0.25">
      <c r="A1447" s="109">
        <v>-1</v>
      </c>
      <c r="B1447" s="109" t="s">
        <v>121</v>
      </c>
      <c r="C1447" s="109" t="s">
        <v>92</v>
      </c>
      <c r="D1447" s="109" t="s">
        <v>70</v>
      </c>
      <c r="E1447" s="109">
        <v>-150.1679</v>
      </c>
      <c r="F1447" s="109">
        <v>-2.8841000000000001</v>
      </c>
      <c r="G1447" s="109">
        <v>6.2E-2</v>
      </c>
      <c r="H1447" s="109">
        <v>2.8999999999999998E-3</v>
      </c>
      <c r="I1447" s="109">
        <v>8.2299999999999998E-2</v>
      </c>
      <c r="J1447" s="109">
        <v>-3.8586</v>
      </c>
      <c r="K1447" s="1">
        <f t="shared" si="23"/>
        <v>1445</v>
      </c>
    </row>
    <row r="1448" spans="1:11" hidden="1" x14ac:dyDescent="0.25">
      <c r="A1448" s="109">
        <v>-1</v>
      </c>
      <c r="B1448" s="109" t="s">
        <v>121</v>
      </c>
      <c r="C1448" s="109" t="s">
        <v>93</v>
      </c>
      <c r="D1448" s="109" t="s">
        <v>69</v>
      </c>
      <c r="E1448" s="109">
        <v>10.285</v>
      </c>
      <c r="F1448" s="109">
        <v>2.0590000000000002</v>
      </c>
      <c r="G1448" s="109">
        <v>0.2203</v>
      </c>
      <c r="H1448" s="109">
        <v>1.47E-2</v>
      </c>
      <c r="I1448" s="109">
        <v>0.3145</v>
      </c>
      <c r="J1448" s="109">
        <v>5.2496</v>
      </c>
      <c r="K1448" s="1">
        <f t="shared" si="23"/>
        <v>1446</v>
      </c>
    </row>
    <row r="1449" spans="1:11" hidden="1" x14ac:dyDescent="0.25">
      <c r="A1449" s="109">
        <v>-1</v>
      </c>
      <c r="B1449" s="109" t="s">
        <v>121</v>
      </c>
      <c r="C1449" s="109" t="s">
        <v>93</v>
      </c>
      <c r="D1449" s="109" t="s">
        <v>70</v>
      </c>
      <c r="E1449" s="109">
        <v>9.0192999999999994</v>
      </c>
      <c r="F1449" s="109">
        <v>2.0590000000000002</v>
      </c>
      <c r="G1449" s="109">
        <v>0.2203</v>
      </c>
      <c r="H1449" s="109">
        <v>1.47E-2</v>
      </c>
      <c r="I1449" s="109">
        <v>0.26669999999999999</v>
      </c>
      <c r="J1449" s="109">
        <v>2.3153000000000001</v>
      </c>
      <c r="K1449" s="1">
        <f t="shared" si="23"/>
        <v>1447</v>
      </c>
    </row>
    <row r="1450" spans="1:11" hidden="1" x14ac:dyDescent="0.25">
      <c r="A1450" s="109">
        <v>-1</v>
      </c>
      <c r="B1450" s="109" t="s">
        <v>121</v>
      </c>
      <c r="C1450" s="109" t="s">
        <v>94</v>
      </c>
      <c r="D1450" s="109" t="s">
        <v>69</v>
      </c>
      <c r="E1450" s="109">
        <v>-197.54820000000001</v>
      </c>
      <c r="F1450" s="109">
        <v>-3.8774999999999999</v>
      </c>
      <c r="G1450" s="109">
        <v>-8.6300000000000002E-2</v>
      </c>
      <c r="H1450" s="109">
        <v>-3.2000000000000002E-3</v>
      </c>
      <c r="I1450" s="109">
        <v>-0.48020000000000002</v>
      </c>
      <c r="J1450" s="109">
        <v>-2.8351999999999999</v>
      </c>
      <c r="K1450" s="1">
        <f t="shared" si="23"/>
        <v>1448</v>
      </c>
    </row>
    <row r="1451" spans="1:11" hidden="1" x14ac:dyDescent="0.25">
      <c r="A1451" s="109">
        <v>-1</v>
      </c>
      <c r="B1451" s="109" t="s">
        <v>121</v>
      </c>
      <c r="C1451" s="109" t="s">
        <v>94</v>
      </c>
      <c r="D1451" s="109" t="s">
        <v>70</v>
      </c>
      <c r="E1451" s="109">
        <v>-199.23570000000001</v>
      </c>
      <c r="F1451" s="109">
        <v>-3.8774999999999999</v>
      </c>
      <c r="G1451" s="109">
        <v>-8.6300000000000002E-2</v>
      </c>
      <c r="H1451" s="109">
        <v>-3.2000000000000002E-3</v>
      </c>
      <c r="I1451" s="109">
        <v>-9.74E-2</v>
      </c>
      <c r="J1451" s="109">
        <v>-4.4471999999999996</v>
      </c>
      <c r="K1451" s="1">
        <f t="shared" si="23"/>
        <v>1449</v>
      </c>
    </row>
    <row r="1452" spans="1:11" hidden="1" x14ac:dyDescent="0.25">
      <c r="A1452" s="109">
        <v>-1</v>
      </c>
      <c r="B1452" s="109" t="s">
        <v>122</v>
      </c>
      <c r="C1452" s="109" t="s">
        <v>68</v>
      </c>
      <c r="D1452" s="109" t="s">
        <v>69</v>
      </c>
      <c r="E1452" s="109">
        <v>-99.252399999999994</v>
      </c>
      <c r="F1452" s="109">
        <v>0.84279999999999999</v>
      </c>
      <c r="G1452" s="109">
        <v>0.153</v>
      </c>
      <c r="H1452" s="109">
        <v>-3.2000000000000002E-3</v>
      </c>
      <c r="I1452" s="109">
        <v>-0.22059999999999999</v>
      </c>
      <c r="J1452" s="109">
        <v>-1.1897</v>
      </c>
      <c r="K1452" s="1">
        <f t="shared" si="23"/>
        <v>1450</v>
      </c>
    </row>
    <row r="1453" spans="1:11" x14ac:dyDescent="0.25">
      <c r="A1453" s="109">
        <v>-1</v>
      </c>
      <c r="B1453" s="109" t="s">
        <v>122</v>
      </c>
      <c r="C1453" s="109" t="s">
        <v>68</v>
      </c>
      <c r="D1453" s="109" t="s">
        <v>70</v>
      </c>
      <c r="E1453" s="109">
        <v>-101.1837</v>
      </c>
      <c r="F1453" s="109">
        <v>0.84279999999999999</v>
      </c>
      <c r="G1453" s="109">
        <v>0.153</v>
      </c>
      <c r="H1453" s="109">
        <v>-3.2000000000000002E-3</v>
      </c>
      <c r="I1453" s="109">
        <v>0.16200000000000001</v>
      </c>
      <c r="J1453" s="109">
        <v>0.9173</v>
      </c>
      <c r="K1453" s="1">
        <f t="shared" si="23"/>
        <v>1451</v>
      </c>
    </row>
    <row r="1454" spans="1:11" hidden="1" x14ac:dyDescent="0.25">
      <c r="A1454" s="109">
        <v>-1</v>
      </c>
      <c r="B1454" s="109" t="s">
        <v>122</v>
      </c>
      <c r="C1454" s="109" t="s">
        <v>71</v>
      </c>
      <c r="D1454" s="109" t="s">
        <v>69</v>
      </c>
      <c r="E1454" s="109">
        <v>-23.866199999999999</v>
      </c>
      <c r="F1454" s="109">
        <v>6.4699999999999994E-2</v>
      </c>
      <c r="G1454" s="109">
        <v>0.1389</v>
      </c>
      <c r="H1454" s="109">
        <v>-3.8E-3</v>
      </c>
      <c r="I1454" s="109">
        <v>-0.2233</v>
      </c>
      <c r="J1454" s="109">
        <v>-0.10340000000000001</v>
      </c>
      <c r="K1454" s="1">
        <f t="shared" si="23"/>
        <v>1452</v>
      </c>
    </row>
    <row r="1455" spans="1:11" x14ac:dyDescent="0.25">
      <c r="A1455" s="109">
        <v>-1</v>
      </c>
      <c r="B1455" s="109" t="s">
        <v>122</v>
      </c>
      <c r="C1455" s="109" t="s">
        <v>71</v>
      </c>
      <c r="D1455" s="109" t="s">
        <v>70</v>
      </c>
      <c r="E1455" s="109">
        <v>-23.866199999999999</v>
      </c>
      <c r="F1455" s="109">
        <v>6.4699999999999994E-2</v>
      </c>
      <c r="G1455" s="109">
        <v>0.1389</v>
      </c>
      <c r="H1455" s="109">
        <v>-3.8E-3</v>
      </c>
      <c r="I1455" s="109">
        <v>0.1241</v>
      </c>
      <c r="J1455" s="109">
        <v>5.8299999999999998E-2</v>
      </c>
      <c r="K1455" s="1">
        <f t="shared" si="23"/>
        <v>1453</v>
      </c>
    </row>
    <row r="1456" spans="1:11" hidden="1" x14ac:dyDescent="0.25">
      <c r="A1456" s="109">
        <v>-1</v>
      </c>
      <c r="B1456" s="109" t="s">
        <v>122</v>
      </c>
      <c r="C1456" s="109" t="s">
        <v>72</v>
      </c>
      <c r="D1456" s="109" t="s">
        <v>69</v>
      </c>
      <c r="E1456" s="109">
        <v>24.850200000000001</v>
      </c>
      <c r="F1456" s="109">
        <v>6.4284999999999997</v>
      </c>
      <c r="G1456" s="109">
        <v>8.0399999999999999E-2</v>
      </c>
      <c r="H1456" s="109">
        <v>3.3999999999999998E-3</v>
      </c>
      <c r="I1456" s="109">
        <v>0.21079999999999999</v>
      </c>
      <c r="J1456" s="109">
        <v>9.2736999999999998</v>
      </c>
      <c r="K1456" s="1">
        <f t="shared" si="23"/>
        <v>1454</v>
      </c>
    </row>
    <row r="1457" spans="1:11" x14ac:dyDescent="0.25">
      <c r="A1457" s="109">
        <v>-1</v>
      </c>
      <c r="B1457" s="109" t="s">
        <v>122</v>
      </c>
      <c r="C1457" s="109" t="s">
        <v>72</v>
      </c>
      <c r="D1457" s="109" t="s">
        <v>70</v>
      </c>
      <c r="E1457" s="109">
        <v>24.850200000000001</v>
      </c>
      <c r="F1457" s="109">
        <v>6.4284999999999997</v>
      </c>
      <c r="G1457" s="109">
        <v>8.0399999999999999E-2</v>
      </c>
      <c r="H1457" s="109">
        <v>3.3999999999999998E-3</v>
      </c>
      <c r="I1457" s="109">
        <v>0.20419999999999999</v>
      </c>
      <c r="J1457" s="109">
        <v>6.7990000000000004</v>
      </c>
      <c r="K1457" s="1">
        <f t="shared" si="23"/>
        <v>1455</v>
      </c>
    </row>
    <row r="1458" spans="1:11" hidden="1" x14ac:dyDescent="0.25">
      <c r="A1458" s="109">
        <v>-1</v>
      </c>
      <c r="B1458" s="109" t="s">
        <v>122</v>
      </c>
      <c r="C1458" s="109" t="s">
        <v>73</v>
      </c>
      <c r="D1458" s="109" t="s">
        <v>69</v>
      </c>
      <c r="E1458" s="109">
        <v>27.075900000000001</v>
      </c>
      <c r="F1458" s="109">
        <v>6.4958999999999998</v>
      </c>
      <c r="G1458" s="109">
        <v>1.9400000000000001E-2</v>
      </c>
      <c r="H1458" s="109">
        <v>2.8E-3</v>
      </c>
      <c r="I1458" s="109">
        <v>4.4999999999999998E-2</v>
      </c>
      <c r="J1458" s="109">
        <v>10.6365</v>
      </c>
      <c r="K1458" s="1">
        <f t="shared" si="23"/>
        <v>1456</v>
      </c>
    </row>
    <row r="1459" spans="1:11" x14ac:dyDescent="0.25">
      <c r="A1459" s="109">
        <v>-1</v>
      </c>
      <c r="B1459" s="109" t="s">
        <v>122</v>
      </c>
      <c r="C1459" s="109" t="s">
        <v>73</v>
      </c>
      <c r="D1459" s="109" t="s">
        <v>70</v>
      </c>
      <c r="E1459" s="109">
        <v>27.075900000000001</v>
      </c>
      <c r="F1459" s="109">
        <v>6.4958999999999998</v>
      </c>
      <c r="G1459" s="109">
        <v>1.9400000000000001E-2</v>
      </c>
      <c r="H1459" s="109">
        <v>2.8E-3</v>
      </c>
      <c r="I1459" s="109">
        <v>1.95E-2</v>
      </c>
      <c r="J1459" s="109">
        <v>5.6208</v>
      </c>
      <c r="K1459" s="1">
        <f t="shared" si="23"/>
        <v>1457</v>
      </c>
    </row>
    <row r="1460" spans="1:11" hidden="1" x14ac:dyDescent="0.25">
      <c r="A1460" s="109">
        <v>-1</v>
      </c>
      <c r="B1460" s="109" t="s">
        <v>122</v>
      </c>
      <c r="C1460" s="109" t="s">
        <v>74</v>
      </c>
      <c r="D1460" s="109" t="s">
        <v>69</v>
      </c>
      <c r="E1460" s="109">
        <v>-123.1186</v>
      </c>
      <c r="F1460" s="109">
        <v>0.90749999999999997</v>
      </c>
      <c r="G1460" s="109">
        <v>0.29199999999999998</v>
      </c>
      <c r="H1460" s="109">
        <v>-7.1000000000000004E-3</v>
      </c>
      <c r="I1460" s="109">
        <v>-0.44390000000000002</v>
      </c>
      <c r="J1460" s="109">
        <v>-1.2930999999999999</v>
      </c>
      <c r="K1460" s="1">
        <f t="shared" si="23"/>
        <v>1458</v>
      </c>
    </row>
    <row r="1461" spans="1:11" hidden="1" x14ac:dyDescent="0.25">
      <c r="A1461" s="109">
        <v>-1</v>
      </c>
      <c r="B1461" s="109" t="s">
        <v>122</v>
      </c>
      <c r="C1461" s="109" t="s">
        <v>74</v>
      </c>
      <c r="D1461" s="109" t="s">
        <v>70</v>
      </c>
      <c r="E1461" s="109">
        <v>-125.04989999999999</v>
      </c>
      <c r="F1461" s="109">
        <v>0.90749999999999997</v>
      </c>
      <c r="G1461" s="109">
        <v>0.29199999999999998</v>
      </c>
      <c r="H1461" s="109">
        <v>-7.1000000000000004E-3</v>
      </c>
      <c r="I1461" s="109">
        <v>0.28599999999999998</v>
      </c>
      <c r="J1461" s="109">
        <v>0.97560000000000002</v>
      </c>
      <c r="K1461" s="1">
        <f t="shared" si="23"/>
        <v>1459</v>
      </c>
    </row>
    <row r="1462" spans="1:11" hidden="1" x14ac:dyDescent="0.25">
      <c r="A1462" s="109">
        <v>-1</v>
      </c>
      <c r="B1462" s="109" t="s">
        <v>122</v>
      </c>
      <c r="C1462" s="109" t="s">
        <v>75</v>
      </c>
      <c r="D1462" s="109" t="s">
        <v>69</v>
      </c>
      <c r="E1462" s="109">
        <v>-138.95339999999999</v>
      </c>
      <c r="F1462" s="109">
        <v>1.1798999999999999</v>
      </c>
      <c r="G1462" s="109">
        <v>0.21429999999999999</v>
      </c>
      <c r="H1462" s="109">
        <v>-4.4999999999999997E-3</v>
      </c>
      <c r="I1462" s="109">
        <v>-0.30890000000000001</v>
      </c>
      <c r="J1462" s="109">
        <v>-1.6656</v>
      </c>
      <c r="K1462" s="1">
        <f t="shared" si="23"/>
        <v>1460</v>
      </c>
    </row>
    <row r="1463" spans="1:11" hidden="1" x14ac:dyDescent="0.25">
      <c r="A1463" s="109">
        <v>-1</v>
      </c>
      <c r="B1463" s="109" t="s">
        <v>122</v>
      </c>
      <c r="C1463" s="109" t="s">
        <v>75</v>
      </c>
      <c r="D1463" s="109" t="s">
        <v>70</v>
      </c>
      <c r="E1463" s="109">
        <v>-141.65710000000001</v>
      </c>
      <c r="F1463" s="109">
        <v>1.1798999999999999</v>
      </c>
      <c r="G1463" s="109">
        <v>0.21429999999999999</v>
      </c>
      <c r="H1463" s="109">
        <v>-4.4999999999999997E-3</v>
      </c>
      <c r="I1463" s="109">
        <v>0.2268</v>
      </c>
      <c r="J1463" s="109">
        <v>1.2843</v>
      </c>
      <c r="K1463" s="1">
        <f t="shared" si="23"/>
        <v>1461</v>
      </c>
    </row>
    <row r="1464" spans="1:11" hidden="1" x14ac:dyDescent="0.25">
      <c r="A1464" s="109">
        <v>-1</v>
      </c>
      <c r="B1464" s="109" t="s">
        <v>122</v>
      </c>
      <c r="C1464" s="109" t="s">
        <v>76</v>
      </c>
      <c r="D1464" s="109" t="s">
        <v>69</v>
      </c>
      <c r="E1464" s="109">
        <v>-157.28880000000001</v>
      </c>
      <c r="F1464" s="109">
        <v>1.1149</v>
      </c>
      <c r="G1464" s="109">
        <v>0.40600000000000003</v>
      </c>
      <c r="H1464" s="109">
        <v>-0.01</v>
      </c>
      <c r="I1464" s="109">
        <v>-0.622</v>
      </c>
      <c r="J1464" s="109">
        <v>-1.5931</v>
      </c>
      <c r="K1464" s="1">
        <f t="shared" si="23"/>
        <v>1462</v>
      </c>
    </row>
    <row r="1465" spans="1:11" hidden="1" x14ac:dyDescent="0.25">
      <c r="A1465" s="109">
        <v>-1</v>
      </c>
      <c r="B1465" s="109" t="s">
        <v>122</v>
      </c>
      <c r="C1465" s="109" t="s">
        <v>76</v>
      </c>
      <c r="D1465" s="109" t="s">
        <v>70</v>
      </c>
      <c r="E1465" s="109">
        <v>-159.6063</v>
      </c>
      <c r="F1465" s="109">
        <v>1.1149</v>
      </c>
      <c r="G1465" s="109">
        <v>0.40600000000000003</v>
      </c>
      <c r="H1465" s="109">
        <v>-0.01</v>
      </c>
      <c r="I1465" s="109">
        <v>0.39290000000000003</v>
      </c>
      <c r="J1465" s="109">
        <v>1.1940999999999999</v>
      </c>
      <c r="K1465" s="1">
        <f t="shared" si="23"/>
        <v>1463</v>
      </c>
    </row>
    <row r="1466" spans="1:11" hidden="1" x14ac:dyDescent="0.25">
      <c r="A1466" s="109">
        <v>-1</v>
      </c>
      <c r="B1466" s="109" t="s">
        <v>122</v>
      </c>
      <c r="C1466" s="109" t="s">
        <v>77</v>
      </c>
      <c r="D1466" s="109" t="s">
        <v>69</v>
      </c>
      <c r="E1466" s="109">
        <v>-54.536799999999999</v>
      </c>
      <c r="F1466" s="109">
        <v>9.7584999999999997</v>
      </c>
      <c r="G1466" s="109">
        <v>0.25030000000000002</v>
      </c>
      <c r="H1466" s="109">
        <v>1.8E-3</v>
      </c>
      <c r="I1466" s="109">
        <v>9.6600000000000005E-2</v>
      </c>
      <c r="J1466" s="109">
        <v>11.9125</v>
      </c>
      <c r="K1466" s="1">
        <f t="shared" si="23"/>
        <v>1464</v>
      </c>
    </row>
    <row r="1467" spans="1:11" hidden="1" x14ac:dyDescent="0.25">
      <c r="A1467" s="109">
        <v>-1</v>
      </c>
      <c r="B1467" s="109" t="s">
        <v>122</v>
      </c>
      <c r="C1467" s="109" t="s">
        <v>77</v>
      </c>
      <c r="D1467" s="109" t="s">
        <v>70</v>
      </c>
      <c r="E1467" s="109">
        <v>-56.274999999999999</v>
      </c>
      <c r="F1467" s="109">
        <v>9.7584999999999997</v>
      </c>
      <c r="G1467" s="109">
        <v>0.25030000000000002</v>
      </c>
      <c r="H1467" s="109">
        <v>1.8E-3</v>
      </c>
      <c r="I1467" s="109">
        <v>0.43169999999999997</v>
      </c>
      <c r="J1467" s="109">
        <v>10.344200000000001</v>
      </c>
      <c r="K1467" s="1">
        <f t="shared" si="23"/>
        <v>1465</v>
      </c>
    </row>
    <row r="1468" spans="1:11" hidden="1" x14ac:dyDescent="0.25">
      <c r="A1468" s="109">
        <v>-1</v>
      </c>
      <c r="B1468" s="109" t="s">
        <v>122</v>
      </c>
      <c r="C1468" s="109" t="s">
        <v>78</v>
      </c>
      <c r="D1468" s="109" t="s">
        <v>69</v>
      </c>
      <c r="E1468" s="109">
        <v>-124.11750000000001</v>
      </c>
      <c r="F1468" s="109">
        <v>-8.2414000000000005</v>
      </c>
      <c r="G1468" s="109">
        <v>2.5100000000000001E-2</v>
      </c>
      <c r="H1468" s="109">
        <v>-7.6E-3</v>
      </c>
      <c r="I1468" s="109">
        <v>-0.49370000000000003</v>
      </c>
      <c r="J1468" s="109">
        <v>-14.054</v>
      </c>
      <c r="K1468" s="1">
        <f t="shared" si="23"/>
        <v>1466</v>
      </c>
    </row>
    <row r="1469" spans="1:11" hidden="1" x14ac:dyDescent="0.25">
      <c r="A1469" s="109">
        <v>-1</v>
      </c>
      <c r="B1469" s="109" t="s">
        <v>122</v>
      </c>
      <c r="C1469" s="109" t="s">
        <v>78</v>
      </c>
      <c r="D1469" s="109" t="s">
        <v>70</v>
      </c>
      <c r="E1469" s="109">
        <v>-125.8556</v>
      </c>
      <c r="F1469" s="109">
        <v>-8.2414000000000005</v>
      </c>
      <c r="G1469" s="109">
        <v>2.5100000000000001E-2</v>
      </c>
      <c r="H1469" s="109">
        <v>-7.6E-3</v>
      </c>
      <c r="I1469" s="109">
        <v>-0.1401</v>
      </c>
      <c r="J1469" s="109">
        <v>-8.6929999999999996</v>
      </c>
      <c r="K1469" s="1">
        <f t="shared" si="23"/>
        <v>1467</v>
      </c>
    </row>
    <row r="1470" spans="1:11" hidden="1" x14ac:dyDescent="0.25">
      <c r="A1470" s="109">
        <v>-1</v>
      </c>
      <c r="B1470" s="109" t="s">
        <v>122</v>
      </c>
      <c r="C1470" s="109" t="s">
        <v>79</v>
      </c>
      <c r="D1470" s="109" t="s">
        <v>69</v>
      </c>
      <c r="E1470" s="109">
        <v>-54.536799999999999</v>
      </c>
      <c r="F1470" s="109">
        <v>9.7584999999999997</v>
      </c>
      <c r="G1470" s="109">
        <v>0.25030000000000002</v>
      </c>
      <c r="H1470" s="109">
        <v>1.8E-3</v>
      </c>
      <c r="I1470" s="109">
        <v>9.6600000000000005E-2</v>
      </c>
      <c r="J1470" s="109">
        <v>11.9125</v>
      </c>
      <c r="K1470" s="1">
        <f t="shared" si="23"/>
        <v>1468</v>
      </c>
    </row>
    <row r="1471" spans="1:11" hidden="1" x14ac:dyDescent="0.25">
      <c r="A1471" s="109">
        <v>-1</v>
      </c>
      <c r="B1471" s="109" t="s">
        <v>122</v>
      </c>
      <c r="C1471" s="109" t="s">
        <v>79</v>
      </c>
      <c r="D1471" s="109" t="s">
        <v>70</v>
      </c>
      <c r="E1471" s="109">
        <v>-56.274999999999999</v>
      </c>
      <c r="F1471" s="109">
        <v>9.7584999999999997</v>
      </c>
      <c r="G1471" s="109">
        <v>0.25030000000000002</v>
      </c>
      <c r="H1471" s="109">
        <v>1.8E-3</v>
      </c>
      <c r="I1471" s="109">
        <v>0.43169999999999997</v>
      </c>
      <c r="J1471" s="109">
        <v>10.344200000000001</v>
      </c>
      <c r="K1471" s="1">
        <f t="shared" si="23"/>
        <v>1469</v>
      </c>
    </row>
    <row r="1472" spans="1:11" hidden="1" x14ac:dyDescent="0.25">
      <c r="A1472" s="109">
        <v>-1</v>
      </c>
      <c r="B1472" s="109" t="s">
        <v>122</v>
      </c>
      <c r="C1472" s="109" t="s">
        <v>80</v>
      </c>
      <c r="D1472" s="109" t="s">
        <v>69</v>
      </c>
      <c r="E1472" s="109">
        <v>-124.11750000000001</v>
      </c>
      <c r="F1472" s="109">
        <v>-8.2414000000000005</v>
      </c>
      <c r="G1472" s="109">
        <v>2.5100000000000001E-2</v>
      </c>
      <c r="H1472" s="109">
        <v>-7.6E-3</v>
      </c>
      <c r="I1472" s="109">
        <v>-0.49370000000000003</v>
      </c>
      <c r="J1472" s="109">
        <v>-14.054</v>
      </c>
      <c r="K1472" s="1">
        <f t="shared" si="23"/>
        <v>1470</v>
      </c>
    </row>
    <row r="1473" spans="1:11" hidden="1" x14ac:dyDescent="0.25">
      <c r="A1473" s="109">
        <v>-1</v>
      </c>
      <c r="B1473" s="109" t="s">
        <v>122</v>
      </c>
      <c r="C1473" s="109" t="s">
        <v>80</v>
      </c>
      <c r="D1473" s="109" t="s">
        <v>70</v>
      </c>
      <c r="E1473" s="109">
        <v>-125.8556</v>
      </c>
      <c r="F1473" s="109">
        <v>-8.2414000000000005</v>
      </c>
      <c r="G1473" s="109">
        <v>2.5100000000000001E-2</v>
      </c>
      <c r="H1473" s="109">
        <v>-7.6E-3</v>
      </c>
      <c r="I1473" s="109">
        <v>-0.1401</v>
      </c>
      <c r="J1473" s="109">
        <v>-8.6929999999999996</v>
      </c>
      <c r="K1473" s="1">
        <f t="shared" si="23"/>
        <v>1471</v>
      </c>
    </row>
    <row r="1474" spans="1:11" hidden="1" x14ac:dyDescent="0.25">
      <c r="A1474" s="109">
        <v>-1</v>
      </c>
      <c r="B1474" s="109" t="s">
        <v>122</v>
      </c>
      <c r="C1474" s="109" t="s">
        <v>81</v>
      </c>
      <c r="D1474" s="109" t="s">
        <v>69</v>
      </c>
      <c r="E1474" s="109">
        <v>-51.4208</v>
      </c>
      <c r="F1474" s="109">
        <v>9.8527000000000005</v>
      </c>
      <c r="G1474" s="109">
        <v>0.16489999999999999</v>
      </c>
      <c r="H1474" s="109">
        <v>1.1000000000000001E-3</v>
      </c>
      <c r="I1474" s="109">
        <v>-0.1356</v>
      </c>
      <c r="J1474" s="109">
        <v>13.820399999999999</v>
      </c>
      <c r="K1474" s="1">
        <f t="shared" si="23"/>
        <v>1472</v>
      </c>
    </row>
    <row r="1475" spans="1:11" hidden="1" x14ac:dyDescent="0.25">
      <c r="A1475" s="109">
        <v>-1</v>
      </c>
      <c r="B1475" s="109" t="s">
        <v>122</v>
      </c>
      <c r="C1475" s="109" t="s">
        <v>81</v>
      </c>
      <c r="D1475" s="109" t="s">
        <v>70</v>
      </c>
      <c r="E1475" s="109">
        <v>-53.158999999999999</v>
      </c>
      <c r="F1475" s="109">
        <v>9.8527000000000005</v>
      </c>
      <c r="G1475" s="109">
        <v>0.16489999999999999</v>
      </c>
      <c r="H1475" s="109">
        <v>1.1000000000000001E-3</v>
      </c>
      <c r="I1475" s="109">
        <v>0.1731</v>
      </c>
      <c r="J1475" s="109">
        <v>8.6946999999999992</v>
      </c>
      <c r="K1475" s="1">
        <f t="shared" si="23"/>
        <v>1473</v>
      </c>
    </row>
    <row r="1476" spans="1:11" hidden="1" x14ac:dyDescent="0.25">
      <c r="A1476" s="109">
        <v>-1</v>
      </c>
      <c r="B1476" s="109" t="s">
        <v>122</v>
      </c>
      <c r="C1476" s="109" t="s">
        <v>82</v>
      </c>
      <c r="D1476" s="109" t="s">
        <v>69</v>
      </c>
      <c r="E1476" s="109">
        <v>-127.23350000000001</v>
      </c>
      <c r="F1476" s="109">
        <v>-8.3356999999999992</v>
      </c>
      <c r="G1476" s="109">
        <v>0.1106</v>
      </c>
      <c r="H1476" s="109">
        <v>-6.8999999999999999E-3</v>
      </c>
      <c r="I1476" s="109">
        <v>-0.2616</v>
      </c>
      <c r="J1476" s="109">
        <v>-15.9619</v>
      </c>
      <c r="K1476" s="1">
        <f t="shared" si="23"/>
        <v>1474</v>
      </c>
    </row>
    <row r="1477" spans="1:11" hidden="1" x14ac:dyDescent="0.25">
      <c r="A1477" s="109">
        <v>-1</v>
      </c>
      <c r="B1477" s="109" t="s">
        <v>122</v>
      </c>
      <c r="C1477" s="109" t="s">
        <v>82</v>
      </c>
      <c r="D1477" s="109" t="s">
        <v>70</v>
      </c>
      <c r="E1477" s="109">
        <v>-128.9716</v>
      </c>
      <c r="F1477" s="109">
        <v>-8.3356999999999992</v>
      </c>
      <c r="G1477" s="109">
        <v>0.1106</v>
      </c>
      <c r="H1477" s="109">
        <v>-6.8999999999999999E-3</v>
      </c>
      <c r="I1477" s="109">
        <v>0.11849999999999999</v>
      </c>
      <c r="J1477" s="109">
        <v>-7.0434999999999999</v>
      </c>
      <c r="K1477" s="1">
        <f t="shared" si="23"/>
        <v>1475</v>
      </c>
    </row>
    <row r="1478" spans="1:11" hidden="1" x14ac:dyDescent="0.25">
      <c r="A1478" s="109">
        <v>-1</v>
      </c>
      <c r="B1478" s="109" t="s">
        <v>122</v>
      </c>
      <c r="C1478" s="109" t="s">
        <v>83</v>
      </c>
      <c r="D1478" s="109" t="s">
        <v>69</v>
      </c>
      <c r="E1478" s="109">
        <v>-51.4208</v>
      </c>
      <c r="F1478" s="109">
        <v>9.8527000000000005</v>
      </c>
      <c r="G1478" s="109">
        <v>0.16489999999999999</v>
      </c>
      <c r="H1478" s="109">
        <v>1.1000000000000001E-3</v>
      </c>
      <c r="I1478" s="109">
        <v>-0.1356</v>
      </c>
      <c r="J1478" s="109">
        <v>13.820399999999999</v>
      </c>
      <c r="K1478" s="1">
        <f t="shared" ref="K1478:K1541" si="24">K1477+1</f>
        <v>1476</v>
      </c>
    </row>
    <row r="1479" spans="1:11" hidden="1" x14ac:dyDescent="0.25">
      <c r="A1479" s="109">
        <v>-1</v>
      </c>
      <c r="B1479" s="109" t="s">
        <v>122</v>
      </c>
      <c r="C1479" s="109" t="s">
        <v>83</v>
      </c>
      <c r="D1479" s="109" t="s">
        <v>70</v>
      </c>
      <c r="E1479" s="109">
        <v>-53.158999999999999</v>
      </c>
      <c r="F1479" s="109">
        <v>9.8527000000000005</v>
      </c>
      <c r="G1479" s="109">
        <v>0.16489999999999999</v>
      </c>
      <c r="H1479" s="109">
        <v>1.1000000000000001E-3</v>
      </c>
      <c r="I1479" s="109">
        <v>0.1731</v>
      </c>
      <c r="J1479" s="109">
        <v>8.6946999999999992</v>
      </c>
      <c r="K1479" s="1">
        <f t="shared" si="24"/>
        <v>1477</v>
      </c>
    </row>
    <row r="1480" spans="1:11" hidden="1" x14ac:dyDescent="0.25">
      <c r="A1480" s="109">
        <v>-1</v>
      </c>
      <c r="B1480" s="109" t="s">
        <v>122</v>
      </c>
      <c r="C1480" s="109" t="s">
        <v>84</v>
      </c>
      <c r="D1480" s="109" t="s">
        <v>69</v>
      </c>
      <c r="E1480" s="109">
        <v>-127.23350000000001</v>
      </c>
      <c r="F1480" s="109">
        <v>-8.3356999999999992</v>
      </c>
      <c r="G1480" s="109">
        <v>0.1106</v>
      </c>
      <c r="H1480" s="109">
        <v>-6.8999999999999999E-3</v>
      </c>
      <c r="I1480" s="109">
        <v>-0.2616</v>
      </c>
      <c r="J1480" s="109">
        <v>-15.9619</v>
      </c>
      <c r="K1480" s="1">
        <f t="shared" si="24"/>
        <v>1478</v>
      </c>
    </row>
    <row r="1481" spans="1:11" hidden="1" x14ac:dyDescent="0.25">
      <c r="A1481" s="109">
        <v>-1</v>
      </c>
      <c r="B1481" s="109" t="s">
        <v>122</v>
      </c>
      <c r="C1481" s="109" t="s">
        <v>84</v>
      </c>
      <c r="D1481" s="109" t="s">
        <v>70</v>
      </c>
      <c r="E1481" s="109">
        <v>-128.9716</v>
      </c>
      <c r="F1481" s="109">
        <v>-8.3356999999999992</v>
      </c>
      <c r="G1481" s="109">
        <v>0.1106</v>
      </c>
      <c r="H1481" s="109">
        <v>-6.8999999999999999E-3</v>
      </c>
      <c r="I1481" s="109">
        <v>0.11849999999999999</v>
      </c>
      <c r="J1481" s="109">
        <v>-7.0434999999999999</v>
      </c>
      <c r="K1481" s="1">
        <f t="shared" si="24"/>
        <v>1479</v>
      </c>
    </row>
    <row r="1482" spans="1:11" hidden="1" x14ac:dyDescent="0.25">
      <c r="A1482" s="109">
        <v>-1</v>
      </c>
      <c r="B1482" s="109" t="s">
        <v>122</v>
      </c>
      <c r="C1482" s="109" t="s">
        <v>85</v>
      </c>
      <c r="D1482" s="109" t="s">
        <v>69</v>
      </c>
      <c r="E1482" s="109">
        <v>-108.1788</v>
      </c>
      <c r="F1482" s="109">
        <v>10.076000000000001</v>
      </c>
      <c r="G1482" s="109">
        <v>0.43519999999999998</v>
      </c>
      <c r="H1482" s="109">
        <v>-3.0000000000000001E-3</v>
      </c>
      <c r="I1482" s="109">
        <v>-0.19289999999999999</v>
      </c>
      <c r="J1482" s="109">
        <v>11.4521</v>
      </c>
      <c r="K1482" s="1">
        <f t="shared" si="24"/>
        <v>1480</v>
      </c>
    </row>
    <row r="1483" spans="1:11" hidden="1" x14ac:dyDescent="0.25">
      <c r="A1483" s="109">
        <v>-1</v>
      </c>
      <c r="B1483" s="109" t="s">
        <v>122</v>
      </c>
      <c r="C1483" s="109" t="s">
        <v>85</v>
      </c>
      <c r="D1483" s="109" t="s">
        <v>70</v>
      </c>
      <c r="E1483" s="109">
        <v>-110.49630000000001</v>
      </c>
      <c r="F1483" s="109">
        <v>10.076000000000001</v>
      </c>
      <c r="G1483" s="109">
        <v>0.43519999999999998</v>
      </c>
      <c r="H1483" s="109">
        <v>-3.0000000000000001E-3</v>
      </c>
      <c r="I1483" s="109">
        <v>0.60429999999999995</v>
      </c>
      <c r="J1483" s="109">
        <v>10.6777</v>
      </c>
      <c r="K1483" s="1">
        <f t="shared" si="24"/>
        <v>1481</v>
      </c>
    </row>
    <row r="1484" spans="1:11" hidden="1" x14ac:dyDescent="0.25">
      <c r="A1484" s="109">
        <v>-1</v>
      </c>
      <c r="B1484" s="109" t="s">
        <v>122</v>
      </c>
      <c r="C1484" s="109" t="s">
        <v>86</v>
      </c>
      <c r="D1484" s="109" t="s">
        <v>69</v>
      </c>
      <c r="E1484" s="109">
        <v>-177.7594</v>
      </c>
      <c r="F1484" s="109">
        <v>-7.9238999999999997</v>
      </c>
      <c r="G1484" s="109">
        <v>0.21</v>
      </c>
      <c r="H1484" s="109">
        <v>-1.24E-2</v>
      </c>
      <c r="I1484" s="109">
        <v>-0.78320000000000001</v>
      </c>
      <c r="J1484" s="109">
        <v>-14.5143</v>
      </c>
      <c r="K1484" s="1">
        <f t="shared" si="24"/>
        <v>1482</v>
      </c>
    </row>
    <row r="1485" spans="1:11" hidden="1" x14ac:dyDescent="0.25">
      <c r="A1485" s="109">
        <v>-1</v>
      </c>
      <c r="B1485" s="109" t="s">
        <v>122</v>
      </c>
      <c r="C1485" s="109" t="s">
        <v>86</v>
      </c>
      <c r="D1485" s="109" t="s">
        <v>70</v>
      </c>
      <c r="E1485" s="109">
        <v>-180.07689999999999</v>
      </c>
      <c r="F1485" s="109">
        <v>-7.9238999999999997</v>
      </c>
      <c r="G1485" s="109">
        <v>0.21</v>
      </c>
      <c r="H1485" s="109">
        <v>-1.24E-2</v>
      </c>
      <c r="I1485" s="109">
        <v>3.2500000000000001E-2</v>
      </c>
      <c r="J1485" s="109">
        <v>-8.3596000000000004</v>
      </c>
      <c r="K1485" s="1">
        <f t="shared" si="24"/>
        <v>1483</v>
      </c>
    </row>
    <row r="1486" spans="1:11" hidden="1" x14ac:dyDescent="0.25">
      <c r="A1486" s="109">
        <v>-1</v>
      </c>
      <c r="B1486" s="109" t="s">
        <v>122</v>
      </c>
      <c r="C1486" s="109" t="s">
        <v>87</v>
      </c>
      <c r="D1486" s="109" t="s">
        <v>69</v>
      </c>
      <c r="E1486" s="109">
        <v>-108.1788</v>
      </c>
      <c r="F1486" s="109">
        <v>10.076000000000001</v>
      </c>
      <c r="G1486" s="109">
        <v>0.43519999999999998</v>
      </c>
      <c r="H1486" s="109">
        <v>-3.0000000000000001E-3</v>
      </c>
      <c r="I1486" s="109">
        <v>-0.19289999999999999</v>
      </c>
      <c r="J1486" s="109">
        <v>11.4521</v>
      </c>
      <c r="K1486" s="1">
        <f t="shared" si="24"/>
        <v>1484</v>
      </c>
    </row>
    <row r="1487" spans="1:11" hidden="1" x14ac:dyDescent="0.25">
      <c r="A1487" s="109">
        <v>-1</v>
      </c>
      <c r="B1487" s="109" t="s">
        <v>122</v>
      </c>
      <c r="C1487" s="109" t="s">
        <v>87</v>
      </c>
      <c r="D1487" s="109" t="s">
        <v>70</v>
      </c>
      <c r="E1487" s="109">
        <v>-110.49630000000001</v>
      </c>
      <c r="F1487" s="109">
        <v>10.076000000000001</v>
      </c>
      <c r="G1487" s="109">
        <v>0.43519999999999998</v>
      </c>
      <c r="H1487" s="109">
        <v>-3.0000000000000001E-3</v>
      </c>
      <c r="I1487" s="109">
        <v>0.60429999999999995</v>
      </c>
      <c r="J1487" s="109">
        <v>10.6777</v>
      </c>
      <c r="K1487" s="1">
        <f t="shared" si="24"/>
        <v>1485</v>
      </c>
    </row>
    <row r="1488" spans="1:11" hidden="1" x14ac:dyDescent="0.25">
      <c r="A1488" s="109">
        <v>-1</v>
      </c>
      <c r="B1488" s="109" t="s">
        <v>122</v>
      </c>
      <c r="C1488" s="109" t="s">
        <v>88</v>
      </c>
      <c r="D1488" s="109" t="s">
        <v>69</v>
      </c>
      <c r="E1488" s="109">
        <v>-177.7594</v>
      </c>
      <c r="F1488" s="109">
        <v>-7.9238999999999997</v>
      </c>
      <c r="G1488" s="109">
        <v>0.21</v>
      </c>
      <c r="H1488" s="109">
        <v>-1.24E-2</v>
      </c>
      <c r="I1488" s="109">
        <v>-0.78320000000000001</v>
      </c>
      <c r="J1488" s="109">
        <v>-14.5143</v>
      </c>
      <c r="K1488" s="1">
        <f t="shared" si="24"/>
        <v>1486</v>
      </c>
    </row>
    <row r="1489" spans="1:11" hidden="1" x14ac:dyDescent="0.25">
      <c r="A1489" s="109">
        <v>-1</v>
      </c>
      <c r="B1489" s="109" t="s">
        <v>122</v>
      </c>
      <c r="C1489" s="109" t="s">
        <v>88</v>
      </c>
      <c r="D1489" s="109" t="s">
        <v>70</v>
      </c>
      <c r="E1489" s="109">
        <v>-180.07689999999999</v>
      </c>
      <c r="F1489" s="109">
        <v>-7.9238999999999997</v>
      </c>
      <c r="G1489" s="109">
        <v>0.21</v>
      </c>
      <c r="H1489" s="109">
        <v>-1.24E-2</v>
      </c>
      <c r="I1489" s="109">
        <v>3.2500000000000001E-2</v>
      </c>
      <c r="J1489" s="109">
        <v>-8.3596000000000004</v>
      </c>
      <c r="K1489" s="1">
        <f t="shared" si="24"/>
        <v>1487</v>
      </c>
    </row>
    <row r="1490" spans="1:11" hidden="1" x14ac:dyDescent="0.25">
      <c r="A1490" s="109">
        <v>-1</v>
      </c>
      <c r="B1490" s="109" t="s">
        <v>122</v>
      </c>
      <c r="C1490" s="109" t="s">
        <v>89</v>
      </c>
      <c r="D1490" s="109" t="s">
        <v>69</v>
      </c>
      <c r="E1490" s="109">
        <v>-105.0628</v>
      </c>
      <c r="F1490" s="109">
        <v>10.170299999999999</v>
      </c>
      <c r="G1490" s="109">
        <v>0.34970000000000001</v>
      </c>
      <c r="H1490" s="109">
        <v>-3.7000000000000002E-3</v>
      </c>
      <c r="I1490" s="109">
        <v>-0.42499999999999999</v>
      </c>
      <c r="J1490" s="109">
        <v>13.360099999999999</v>
      </c>
      <c r="K1490" s="1">
        <f t="shared" si="24"/>
        <v>1488</v>
      </c>
    </row>
    <row r="1491" spans="1:11" hidden="1" x14ac:dyDescent="0.25">
      <c r="A1491" s="109">
        <v>-1</v>
      </c>
      <c r="B1491" s="109" t="s">
        <v>122</v>
      </c>
      <c r="C1491" s="109" t="s">
        <v>89</v>
      </c>
      <c r="D1491" s="109" t="s">
        <v>70</v>
      </c>
      <c r="E1491" s="109">
        <v>-107.38030000000001</v>
      </c>
      <c r="F1491" s="109">
        <v>10.170299999999999</v>
      </c>
      <c r="G1491" s="109">
        <v>0.34970000000000001</v>
      </c>
      <c r="H1491" s="109">
        <v>-3.7000000000000002E-3</v>
      </c>
      <c r="I1491" s="109">
        <v>0.34570000000000001</v>
      </c>
      <c r="J1491" s="109">
        <v>9.0281000000000002</v>
      </c>
      <c r="K1491" s="1">
        <f t="shared" si="24"/>
        <v>1489</v>
      </c>
    </row>
    <row r="1492" spans="1:11" hidden="1" x14ac:dyDescent="0.25">
      <c r="A1492" s="109">
        <v>-1</v>
      </c>
      <c r="B1492" s="109" t="s">
        <v>122</v>
      </c>
      <c r="C1492" s="109" t="s">
        <v>90</v>
      </c>
      <c r="D1492" s="109" t="s">
        <v>69</v>
      </c>
      <c r="E1492" s="109">
        <v>-180.87540000000001</v>
      </c>
      <c r="F1492" s="109">
        <v>-8.0181000000000004</v>
      </c>
      <c r="G1492" s="109">
        <v>0.2954</v>
      </c>
      <c r="H1492" s="109">
        <v>-1.17E-2</v>
      </c>
      <c r="I1492" s="109">
        <v>-0.55110000000000003</v>
      </c>
      <c r="J1492" s="109">
        <v>-16.4222</v>
      </c>
      <c r="K1492" s="1">
        <f t="shared" si="24"/>
        <v>1490</v>
      </c>
    </row>
    <row r="1493" spans="1:11" hidden="1" x14ac:dyDescent="0.25">
      <c r="A1493" s="109">
        <v>-1</v>
      </c>
      <c r="B1493" s="109" t="s">
        <v>122</v>
      </c>
      <c r="C1493" s="109" t="s">
        <v>90</v>
      </c>
      <c r="D1493" s="109" t="s">
        <v>70</v>
      </c>
      <c r="E1493" s="109">
        <v>-183.19290000000001</v>
      </c>
      <c r="F1493" s="109">
        <v>-8.0181000000000004</v>
      </c>
      <c r="G1493" s="109">
        <v>0.2954</v>
      </c>
      <c r="H1493" s="109">
        <v>-1.17E-2</v>
      </c>
      <c r="I1493" s="109">
        <v>0.29110000000000003</v>
      </c>
      <c r="J1493" s="109">
        <v>-6.71</v>
      </c>
      <c r="K1493" s="1">
        <f t="shared" si="24"/>
        <v>1491</v>
      </c>
    </row>
    <row r="1494" spans="1:11" hidden="1" x14ac:dyDescent="0.25">
      <c r="A1494" s="109">
        <v>-1</v>
      </c>
      <c r="B1494" s="109" t="s">
        <v>122</v>
      </c>
      <c r="C1494" s="109" t="s">
        <v>91</v>
      </c>
      <c r="D1494" s="109" t="s">
        <v>69</v>
      </c>
      <c r="E1494" s="109">
        <v>-105.0628</v>
      </c>
      <c r="F1494" s="109">
        <v>10.170299999999999</v>
      </c>
      <c r="G1494" s="109">
        <v>0.34970000000000001</v>
      </c>
      <c r="H1494" s="109">
        <v>-3.7000000000000002E-3</v>
      </c>
      <c r="I1494" s="109">
        <v>-0.42499999999999999</v>
      </c>
      <c r="J1494" s="109">
        <v>13.360099999999999</v>
      </c>
      <c r="K1494" s="1">
        <f t="shared" si="24"/>
        <v>1492</v>
      </c>
    </row>
    <row r="1495" spans="1:11" hidden="1" x14ac:dyDescent="0.25">
      <c r="A1495" s="109">
        <v>-1</v>
      </c>
      <c r="B1495" s="109" t="s">
        <v>122</v>
      </c>
      <c r="C1495" s="109" t="s">
        <v>91</v>
      </c>
      <c r="D1495" s="109" t="s">
        <v>70</v>
      </c>
      <c r="E1495" s="109">
        <v>-107.38030000000001</v>
      </c>
      <c r="F1495" s="109">
        <v>10.170299999999999</v>
      </c>
      <c r="G1495" s="109">
        <v>0.34970000000000001</v>
      </c>
      <c r="H1495" s="109">
        <v>-3.7000000000000002E-3</v>
      </c>
      <c r="I1495" s="109">
        <v>0.34570000000000001</v>
      </c>
      <c r="J1495" s="109">
        <v>9.0281000000000002</v>
      </c>
      <c r="K1495" s="1">
        <f t="shared" si="24"/>
        <v>1493</v>
      </c>
    </row>
    <row r="1496" spans="1:11" hidden="1" x14ac:dyDescent="0.25">
      <c r="A1496" s="109">
        <v>-1</v>
      </c>
      <c r="B1496" s="109" t="s">
        <v>122</v>
      </c>
      <c r="C1496" s="109" t="s">
        <v>92</v>
      </c>
      <c r="D1496" s="109" t="s">
        <v>69</v>
      </c>
      <c r="E1496" s="109">
        <v>-180.87540000000001</v>
      </c>
      <c r="F1496" s="109">
        <v>-8.0181000000000004</v>
      </c>
      <c r="G1496" s="109">
        <v>0.2954</v>
      </c>
      <c r="H1496" s="109">
        <v>-1.17E-2</v>
      </c>
      <c r="I1496" s="109">
        <v>-0.55110000000000003</v>
      </c>
      <c r="J1496" s="109">
        <v>-16.4222</v>
      </c>
      <c r="K1496" s="1">
        <f t="shared" si="24"/>
        <v>1494</v>
      </c>
    </row>
    <row r="1497" spans="1:11" hidden="1" x14ac:dyDescent="0.25">
      <c r="A1497" s="109">
        <v>-1</v>
      </c>
      <c r="B1497" s="109" t="s">
        <v>122</v>
      </c>
      <c r="C1497" s="109" t="s">
        <v>92</v>
      </c>
      <c r="D1497" s="109" t="s">
        <v>70</v>
      </c>
      <c r="E1497" s="109">
        <v>-183.19290000000001</v>
      </c>
      <c r="F1497" s="109">
        <v>-8.0181000000000004</v>
      </c>
      <c r="G1497" s="109">
        <v>0.2954</v>
      </c>
      <c r="H1497" s="109">
        <v>-1.17E-2</v>
      </c>
      <c r="I1497" s="109">
        <v>0.29110000000000003</v>
      </c>
      <c r="J1497" s="109">
        <v>-6.71</v>
      </c>
      <c r="K1497" s="1">
        <f t="shared" si="24"/>
        <v>1495</v>
      </c>
    </row>
    <row r="1498" spans="1:11" hidden="1" x14ac:dyDescent="0.25">
      <c r="A1498" s="109">
        <v>-1</v>
      </c>
      <c r="B1498" s="109" t="s">
        <v>122</v>
      </c>
      <c r="C1498" s="109" t="s">
        <v>93</v>
      </c>
      <c r="D1498" s="109" t="s">
        <v>69</v>
      </c>
      <c r="E1498" s="109">
        <v>-51.4208</v>
      </c>
      <c r="F1498" s="109">
        <v>10.170299999999999</v>
      </c>
      <c r="G1498" s="109">
        <v>0.43519999999999998</v>
      </c>
      <c r="H1498" s="109">
        <v>1.8E-3</v>
      </c>
      <c r="I1498" s="109">
        <v>9.6600000000000005E-2</v>
      </c>
      <c r="J1498" s="109">
        <v>13.820399999999999</v>
      </c>
      <c r="K1498" s="1">
        <f t="shared" si="24"/>
        <v>1496</v>
      </c>
    </row>
    <row r="1499" spans="1:11" hidden="1" x14ac:dyDescent="0.25">
      <c r="A1499" s="109">
        <v>-1</v>
      </c>
      <c r="B1499" s="109" t="s">
        <v>122</v>
      </c>
      <c r="C1499" s="109" t="s">
        <v>93</v>
      </c>
      <c r="D1499" s="109" t="s">
        <v>70</v>
      </c>
      <c r="E1499" s="109">
        <v>-53.158999999999999</v>
      </c>
      <c r="F1499" s="109">
        <v>10.170299999999999</v>
      </c>
      <c r="G1499" s="109">
        <v>0.43519999999999998</v>
      </c>
      <c r="H1499" s="109">
        <v>1.8E-3</v>
      </c>
      <c r="I1499" s="109">
        <v>0.60429999999999995</v>
      </c>
      <c r="J1499" s="109">
        <v>10.6777</v>
      </c>
      <c r="K1499" s="1">
        <f t="shared" si="24"/>
        <v>1497</v>
      </c>
    </row>
    <row r="1500" spans="1:11" hidden="1" x14ac:dyDescent="0.25">
      <c r="A1500" s="109">
        <v>-1</v>
      </c>
      <c r="B1500" s="109" t="s">
        <v>122</v>
      </c>
      <c r="C1500" s="109" t="s">
        <v>94</v>
      </c>
      <c r="D1500" s="109" t="s">
        <v>69</v>
      </c>
      <c r="E1500" s="109">
        <v>-180.87540000000001</v>
      </c>
      <c r="F1500" s="109">
        <v>-8.3356999999999992</v>
      </c>
      <c r="G1500" s="109">
        <v>2.5100000000000001E-2</v>
      </c>
      <c r="H1500" s="109">
        <v>-1.24E-2</v>
      </c>
      <c r="I1500" s="109">
        <v>-0.78320000000000001</v>
      </c>
      <c r="J1500" s="109">
        <v>-16.4222</v>
      </c>
      <c r="K1500" s="1">
        <f t="shared" si="24"/>
        <v>1498</v>
      </c>
    </row>
    <row r="1501" spans="1:11" hidden="1" x14ac:dyDescent="0.25">
      <c r="A1501" s="109">
        <v>-1</v>
      </c>
      <c r="B1501" s="109" t="s">
        <v>122</v>
      </c>
      <c r="C1501" s="109" t="s">
        <v>94</v>
      </c>
      <c r="D1501" s="109" t="s">
        <v>70</v>
      </c>
      <c r="E1501" s="109">
        <v>-183.19290000000001</v>
      </c>
      <c r="F1501" s="109">
        <v>-8.3356999999999992</v>
      </c>
      <c r="G1501" s="109">
        <v>2.5100000000000001E-2</v>
      </c>
      <c r="H1501" s="109">
        <v>-1.24E-2</v>
      </c>
      <c r="I1501" s="109">
        <v>-0.1401</v>
      </c>
      <c r="J1501" s="109">
        <v>-8.6929999999999996</v>
      </c>
      <c r="K1501" s="1">
        <f t="shared" si="24"/>
        <v>1499</v>
      </c>
    </row>
    <row r="1502" spans="1:11" hidden="1" x14ac:dyDescent="0.25">
      <c r="A1502" s="109">
        <v>-1</v>
      </c>
      <c r="B1502" s="109" t="s">
        <v>123</v>
      </c>
      <c r="C1502" s="109" t="s">
        <v>68</v>
      </c>
      <c r="D1502" s="109" t="s">
        <v>69</v>
      </c>
      <c r="E1502" s="109">
        <v>-145.39240000000001</v>
      </c>
      <c r="F1502" s="109">
        <v>-0.1071</v>
      </c>
      <c r="G1502" s="109">
        <v>-0.1565</v>
      </c>
      <c r="H1502" s="109">
        <v>5.16E-2</v>
      </c>
      <c r="I1502" s="109">
        <v>0.31879999999999997</v>
      </c>
      <c r="J1502" s="109">
        <v>-2.8241999999999998</v>
      </c>
      <c r="K1502" s="1">
        <f t="shared" si="24"/>
        <v>1500</v>
      </c>
    </row>
    <row r="1503" spans="1:11" x14ac:dyDescent="0.25">
      <c r="A1503" s="109">
        <v>-1</v>
      </c>
      <c r="B1503" s="109" t="s">
        <v>123</v>
      </c>
      <c r="C1503" s="109" t="s">
        <v>68</v>
      </c>
      <c r="D1503" s="109" t="s">
        <v>70</v>
      </c>
      <c r="E1503" s="109">
        <v>-149.51740000000001</v>
      </c>
      <c r="F1503" s="109">
        <v>-0.1071</v>
      </c>
      <c r="G1503" s="109">
        <v>-0.1565</v>
      </c>
      <c r="H1503" s="109">
        <v>5.16E-2</v>
      </c>
      <c r="I1503" s="109">
        <v>-7.2499999999999995E-2</v>
      </c>
      <c r="J1503" s="109">
        <v>-3.0918000000000001</v>
      </c>
      <c r="K1503" s="1">
        <f t="shared" si="24"/>
        <v>1501</v>
      </c>
    </row>
    <row r="1504" spans="1:11" hidden="1" x14ac:dyDescent="0.25">
      <c r="A1504" s="109">
        <v>-1</v>
      </c>
      <c r="B1504" s="109" t="s">
        <v>123</v>
      </c>
      <c r="C1504" s="109" t="s">
        <v>71</v>
      </c>
      <c r="D1504" s="109" t="s">
        <v>69</v>
      </c>
      <c r="E1504" s="109">
        <v>-41.376300000000001</v>
      </c>
      <c r="F1504" s="109">
        <v>-0.31209999999999999</v>
      </c>
      <c r="G1504" s="109">
        <v>-0.22939999999999999</v>
      </c>
      <c r="H1504" s="109">
        <v>8.2000000000000003E-2</v>
      </c>
      <c r="I1504" s="109">
        <v>0.39739999999999998</v>
      </c>
      <c r="J1504" s="109">
        <v>-0.38350000000000001</v>
      </c>
      <c r="K1504" s="1">
        <f t="shared" si="24"/>
        <v>1502</v>
      </c>
    </row>
    <row r="1505" spans="1:11" x14ac:dyDescent="0.25">
      <c r="A1505" s="109">
        <v>-1</v>
      </c>
      <c r="B1505" s="109" t="s">
        <v>123</v>
      </c>
      <c r="C1505" s="109" t="s">
        <v>71</v>
      </c>
      <c r="D1505" s="109" t="s">
        <v>70</v>
      </c>
      <c r="E1505" s="109">
        <v>-41.376300000000001</v>
      </c>
      <c r="F1505" s="109">
        <v>-0.31209999999999999</v>
      </c>
      <c r="G1505" s="109">
        <v>-0.22939999999999999</v>
      </c>
      <c r="H1505" s="109">
        <v>8.2000000000000003E-2</v>
      </c>
      <c r="I1505" s="109">
        <v>-0.1762</v>
      </c>
      <c r="J1505" s="109">
        <v>-1.1636</v>
      </c>
      <c r="K1505" s="1">
        <f t="shared" si="24"/>
        <v>1503</v>
      </c>
    </row>
    <row r="1506" spans="1:11" hidden="1" x14ac:dyDescent="0.25">
      <c r="A1506" s="109">
        <v>-1</v>
      </c>
      <c r="B1506" s="109" t="s">
        <v>123</v>
      </c>
      <c r="C1506" s="109" t="s">
        <v>72</v>
      </c>
      <c r="D1506" s="109" t="s">
        <v>69</v>
      </c>
      <c r="E1506" s="109">
        <v>172.24969999999999</v>
      </c>
      <c r="F1506" s="109">
        <v>10.1144</v>
      </c>
      <c r="G1506" s="109">
        <v>0.31669999999999998</v>
      </c>
      <c r="H1506" s="109">
        <v>3.0599999999999999E-2</v>
      </c>
      <c r="I1506" s="109">
        <v>0.90190000000000003</v>
      </c>
      <c r="J1506" s="109">
        <v>19.729500000000002</v>
      </c>
      <c r="K1506" s="1">
        <f t="shared" si="24"/>
        <v>1504</v>
      </c>
    </row>
    <row r="1507" spans="1:11" x14ac:dyDescent="0.25">
      <c r="A1507" s="109">
        <v>-1</v>
      </c>
      <c r="B1507" s="109" t="s">
        <v>123</v>
      </c>
      <c r="C1507" s="109" t="s">
        <v>72</v>
      </c>
      <c r="D1507" s="109" t="s">
        <v>70</v>
      </c>
      <c r="E1507" s="109">
        <v>172.24969999999999</v>
      </c>
      <c r="F1507" s="109">
        <v>10.1144</v>
      </c>
      <c r="G1507" s="109">
        <v>0.31669999999999998</v>
      </c>
      <c r="H1507" s="109">
        <v>3.0599999999999999E-2</v>
      </c>
      <c r="I1507" s="109">
        <v>0.21479999999999999</v>
      </c>
      <c r="J1507" s="109">
        <v>6.4867999999999997</v>
      </c>
      <c r="K1507" s="1">
        <f t="shared" si="24"/>
        <v>1505</v>
      </c>
    </row>
    <row r="1508" spans="1:11" hidden="1" x14ac:dyDescent="0.25">
      <c r="A1508" s="109">
        <v>-1</v>
      </c>
      <c r="B1508" s="109" t="s">
        <v>123</v>
      </c>
      <c r="C1508" s="109" t="s">
        <v>73</v>
      </c>
      <c r="D1508" s="109" t="s">
        <v>69</v>
      </c>
      <c r="E1508" s="109">
        <v>60.519199999999998</v>
      </c>
      <c r="F1508" s="109">
        <v>7.4673999999999996</v>
      </c>
      <c r="G1508" s="109">
        <v>8.7599999999999997E-2</v>
      </c>
      <c r="H1508" s="109">
        <v>6.6E-3</v>
      </c>
      <c r="I1508" s="109">
        <v>0.16819999999999999</v>
      </c>
      <c r="J1508" s="109">
        <v>31.429400000000001</v>
      </c>
      <c r="K1508" s="1">
        <f t="shared" si="24"/>
        <v>1506</v>
      </c>
    </row>
    <row r="1509" spans="1:11" x14ac:dyDescent="0.25">
      <c r="A1509" s="109">
        <v>-1</v>
      </c>
      <c r="B1509" s="109" t="s">
        <v>123</v>
      </c>
      <c r="C1509" s="109" t="s">
        <v>73</v>
      </c>
      <c r="D1509" s="109" t="s">
        <v>70</v>
      </c>
      <c r="E1509" s="109">
        <v>60.519199999999998</v>
      </c>
      <c r="F1509" s="109">
        <v>7.4673999999999996</v>
      </c>
      <c r="G1509" s="109">
        <v>8.7599999999999997E-2</v>
      </c>
      <c r="H1509" s="109">
        <v>6.6E-3</v>
      </c>
      <c r="I1509" s="109">
        <v>6.4899999999999999E-2</v>
      </c>
      <c r="J1509" s="109">
        <v>14.0976</v>
      </c>
      <c r="K1509" s="1">
        <f t="shared" si="24"/>
        <v>1507</v>
      </c>
    </row>
    <row r="1510" spans="1:11" hidden="1" x14ac:dyDescent="0.25">
      <c r="A1510" s="109">
        <v>-1</v>
      </c>
      <c r="B1510" s="109" t="s">
        <v>123</v>
      </c>
      <c r="C1510" s="109" t="s">
        <v>74</v>
      </c>
      <c r="D1510" s="109" t="s">
        <v>69</v>
      </c>
      <c r="E1510" s="109">
        <v>-186.7687</v>
      </c>
      <c r="F1510" s="109">
        <v>-0.41909999999999997</v>
      </c>
      <c r="G1510" s="109">
        <v>-0.38600000000000001</v>
      </c>
      <c r="H1510" s="109">
        <v>0.1336</v>
      </c>
      <c r="I1510" s="109">
        <v>0.71619999999999995</v>
      </c>
      <c r="J1510" s="109">
        <v>-3.2075999999999998</v>
      </c>
      <c r="K1510" s="1">
        <f t="shared" si="24"/>
        <v>1508</v>
      </c>
    </row>
    <row r="1511" spans="1:11" hidden="1" x14ac:dyDescent="0.25">
      <c r="A1511" s="109">
        <v>-1</v>
      </c>
      <c r="B1511" s="109" t="s">
        <v>123</v>
      </c>
      <c r="C1511" s="109" t="s">
        <v>74</v>
      </c>
      <c r="D1511" s="109" t="s">
        <v>70</v>
      </c>
      <c r="E1511" s="109">
        <v>-190.8937</v>
      </c>
      <c r="F1511" s="109">
        <v>-0.41909999999999997</v>
      </c>
      <c r="G1511" s="109">
        <v>-0.38600000000000001</v>
      </c>
      <c r="H1511" s="109">
        <v>0.1336</v>
      </c>
      <c r="I1511" s="109">
        <v>-0.2487</v>
      </c>
      <c r="J1511" s="109">
        <v>-4.2553999999999998</v>
      </c>
      <c r="K1511" s="1">
        <f t="shared" si="24"/>
        <v>1509</v>
      </c>
    </row>
    <row r="1512" spans="1:11" hidden="1" x14ac:dyDescent="0.25">
      <c r="A1512" s="109">
        <v>-1</v>
      </c>
      <c r="B1512" s="109" t="s">
        <v>123</v>
      </c>
      <c r="C1512" s="109" t="s">
        <v>75</v>
      </c>
      <c r="D1512" s="109" t="s">
        <v>69</v>
      </c>
      <c r="E1512" s="109">
        <v>-203.54939999999999</v>
      </c>
      <c r="F1512" s="109">
        <v>-0.14990000000000001</v>
      </c>
      <c r="G1512" s="109">
        <v>-0.21909999999999999</v>
      </c>
      <c r="H1512" s="109">
        <v>7.22E-2</v>
      </c>
      <c r="I1512" s="109">
        <v>0.44640000000000002</v>
      </c>
      <c r="J1512" s="109">
        <v>-3.9538000000000002</v>
      </c>
      <c r="K1512" s="1">
        <f t="shared" si="24"/>
        <v>1510</v>
      </c>
    </row>
    <row r="1513" spans="1:11" hidden="1" x14ac:dyDescent="0.25">
      <c r="A1513" s="109">
        <v>-1</v>
      </c>
      <c r="B1513" s="109" t="s">
        <v>123</v>
      </c>
      <c r="C1513" s="109" t="s">
        <v>75</v>
      </c>
      <c r="D1513" s="109" t="s">
        <v>70</v>
      </c>
      <c r="E1513" s="109">
        <v>-209.3244</v>
      </c>
      <c r="F1513" s="109">
        <v>-0.14990000000000001</v>
      </c>
      <c r="G1513" s="109">
        <v>-0.21909999999999999</v>
      </c>
      <c r="H1513" s="109">
        <v>7.22E-2</v>
      </c>
      <c r="I1513" s="109">
        <v>-0.10150000000000001</v>
      </c>
      <c r="J1513" s="109">
        <v>-4.3285999999999998</v>
      </c>
      <c r="K1513" s="1">
        <f t="shared" si="24"/>
        <v>1511</v>
      </c>
    </row>
    <row r="1514" spans="1:11" hidden="1" x14ac:dyDescent="0.25">
      <c r="A1514" s="109">
        <v>-1</v>
      </c>
      <c r="B1514" s="109" t="s">
        <v>123</v>
      </c>
      <c r="C1514" s="109" t="s">
        <v>76</v>
      </c>
      <c r="D1514" s="109" t="s">
        <v>69</v>
      </c>
      <c r="E1514" s="109">
        <v>-240.673</v>
      </c>
      <c r="F1514" s="109">
        <v>-0.62780000000000002</v>
      </c>
      <c r="G1514" s="109">
        <v>-0.55489999999999995</v>
      </c>
      <c r="H1514" s="109">
        <v>0.19309999999999999</v>
      </c>
      <c r="I1514" s="109">
        <v>1.0184</v>
      </c>
      <c r="J1514" s="109">
        <v>-4.0026000000000002</v>
      </c>
      <c r="K1514" s="1">
        <f t="shared" si="24"/>
        <v>1512</v>
      </c>
    </row>
    <row r="1515" spans="1:11" hidden="1" x14ac:dyDescent="0.25">
      <c r="A1515" s="109">
        <v>-1</v>
      </c>
      <c r="B1515" s="109" t="s">
        <v>123</v>
      </c>
      <c r="C1515" s="109" t="s">
        <v>76</v>
      </c>
      <c r="D1515" s="109" t="s">
        <v>70</v>
      </c>
      <c r="E1515" s="109">
        <v>-245.62299999999999</v>
      </c>
      <c r="F1515" s="109">
        <v>-0.62780000000000002</v>
      </c>
      <c r="G1515" s="109">
        <v>-0.55489999999999995</v>
      </c>
      <c r="H1515" s="109">
        <v>0.19309999999999999</v>
      </c>
      <c r="I1515" s="109">
        <v>-0.36890000000000001</v>
      </c>
      <c r="J1515" s="109">
        <v>-5.5720000000000001</v>
      </c>
      <c r="K1515" s="1">
        <f t="shared" si="24"/>
        <v>1513</v>
      </c>
    </row>
    <row r="1516" spans="1:11" hidden="1" x14ac:dyDescent="0.25">
      <c r="A1516" s="109">
        <v>-1</v>
      </c>
      <c r="B1516" s="109" t="s">
        <v>123</v>
      </c>
      <c r="C1516" s="109" t="s">
        <v>77</v>
      </c>
      <c r="D1516" s="109" t="s">
        <v>69</v>
      </c>
      <c r="E1516" s="109">
        <v>110.29640000000001</v>
      </c>
      <c r="F1516" s="109">
        <v>14.063800000000001</v>
      </c>
      <c r="G1516" s="109">
        <v>0.30249999999999999</v>
      </c>
      <c r="H1516" s="109">
        <v>8.9200000000000002E-2</v>
      </c>
      <c r="I1516" s="109">
        <v>1.5496000000000001</v>
      </c>
      <c r="J1516" s="109">
        <v>25.079599999999999</v>
      </c>
      <c r="K1516" s="1">
        <f t="shared" si="24"/>
        <v>1514</v>
      </c>
    </row>
    <row r="1517" spans="1:11" hidden="1" x14ac:dyDescent="0.25">
      <c r="A1517" s="109">
        <v>-1</v>
      </c>
      <c r="B1517" s="109" t="s">
        <v>123</v>
      </c>
      <c r="C1517" s="109" t="s">
        <v>77</v>
      </c>
      <c r="D1517" s="109" t="s">
        <v>70</v>
      </c>
      <c r="E1517" s="109">
        <v>106.5839</v>
      </c>
      <c r="F1517" s="109">
        <v>14.063800000000001</v>
      </c>
      <c r="G1517" s="109">
        <v>0.30249999999999999</v>
      </c>
      <c r="H1517" s="109">
        <v>8.9200000000000002E-2</v>
      </c>
      <c r="I1517" s="109">
        <v>0.2354</v>
      </c>
      <c r="J1517" s="109">
        <v>6.2988999999999997</v>
      </c>
      <c r="K1517" s="1">
        <f t="shared" si="24"/>
        <v>1515</v>
      </c>
    </row>
    <row r="1518" spans="1:11" hidden="1" x14ac:dyDescent="0.25">
      <c r="A1518" s="109">
        <v>-1</v>
      </c>
      <c r="B1518" s="109" t="s">
        <v>123</v>
      </c>
      <c r="C1518" s="109" t="s">
        <v>78</v>
      </c>
      <c r="D1518" s="109" t="s">
        <v>69</v>
      </c>
      <c r="E1518" s="109">
        <v>-372.0027</v>
      </c>
      <c r="F1518" s="109">
        <v>-14.256500000000001</v>
      </c>
      <c r="G1518" s="109">
        <v>-0.58420000000000005</v>
      </c>
      <c r="H1518" s="109">
        <v>3.5999999999999999E-3</v>
      </c>
      <c r="I1518" s="109">
        <v>-0.97570000000000001</v>
      </c>
      <c r="J1518" s="109">
        <v>-30.1631</v>
      </c>
      <c r="K1518" s="1">
        <f t="shared" si="24"/>
        <v>1516</v>
      </c>
    </row>
    <row r="1519" spans="1:11" hidden="1" x14ac:dyDescent="0.25">
      <c r="A1519" s="109">
        <v>-1</v>
      </c>
      <c r="B1519" s="109" t="s">
        <v>123</v>
      </c>
      <c r="C1519" s="109" t="s">
        <v>78</v>
      </c>
      <c r="D1519" s="109" t="s">
        <v>70</v>
      </c>
      <c r="E1519" s="109">
        <v>-375.71519999999998</v>
      </c>
      <c r="F1519" s="109">
        <v>-14.256500000000001</v>
      </c>
      <c r="G1519" s="109">
        <v>-0.58420000000000005</v>
      </c>
      <c r="H1519" s="109">
        <v>3.5999999999999999E-3</v>
      </c>
      <c r="I1519" s="109">
        <v>-0.3659</v>
      </c>
      <c r="J1519" s="109">
        <v>-11.8642</v>
      </c>
      <c r="K1519" s="1">
        <f t="shared" si="24"/>
        <v>1517</v>
      </c>
    </row>
    <row r="1520" spans="1:11" hidden="1" x14ac:dyDescent="0.25">
      <c r="A1520" s="109">
        <v>-1</v>
      </c>
      <c r="B1520" s="109" t="s">
        <v>123</v>
      </c>
      <c r="C1520" s="109" t="s">
        <v>79</v>
      </c>
      <c r="D1520" s="109" t="s">
        <v>69</v>
      </c>
      <c r="E1520" s="109">
        <v>110.29640000000001</v>
      </c>
      <c r="F1520" s="109">
        <v>14.063800000000001</v>
      </c>
      <c r="G1520" s="109">
        <v>0.30249999999999999</v>
      </c>
      <c r="H1520" s="109">
        <v>8.9200000000000002E-2</v>
      </c>
      <c r="I1520" s="109">
        <v>1.5496000000000001</v>
      </c>
      <c r="J1520" s="109">
        <v>25.079599999999999</v>
      </c>
      <c r="K1520" s="1">
        <f t="shared" si="24"/>
        <v>1518</v>
      </c>
    </row>
    <row r="1521" spans="1:11" hidden="1" x14ac:dyDescent="0.25">
      <c r="A1521" s="109">
        <v>-1</v>
      </c>
      <c r="B1521" s="109" t="s">
        <v>123</v>
      </c>
      <c r="C1521" s="109" t="s">
        <v>79</v>
      </c>
      <c r="D1521" s="109" t="s">
        <v>70</v>
      </c>
      <c r="E1521" s="109">
        <v>106.5839</v>
      </c>
      <c r="F1521" s="109">
        <v>14.063800000000001</v>
      </c>
      <c r="G1521" s="109">
        <v>0.30249999999999999</v>
      </c>
      <c r="H1521" s="109">
        <v>8.9200000000000002E-2</v>
      </c>
      <c r="I1521" s="109">
        <v>0.2354</v>
      </c>
      <c r="J1521" s="109">
        <v>6.2988999999999997</v>
      </c>
      <c r="K1521" s="1">
        <f t="shared" si="24"/>
        <v>1519</v>
      </c>
    </row>
    <row r="1522" spans="1:11" hidden="1" x14ac:dyDescent="0.25">
      <c r="A1522" s="109">
        <v>-1</v>
      </c>
      <c r="B1522" s="109" t="s">
        <v>123</v>
      </c>
      <c r="C1522" s="109" t="s">
        <v>80</v>
      </c>
      <c r="D1522" s="109" t="s">
        <v>69</v>
      </c>
      <c r="E1522" s="109">
        <v>-372.0027</v>
      </c>
      <c r="F1522" s="109">
        <v>-14.256500000000001</v>
      </c>
      <c r="G1522" s="109">
        <v>-0.58420000000000005</v>
      </c>
      <c r="H1522" s="109">
        <v>3.5999999999999999E-3</v>
      </c>
      <c r="I1522" s="109">
        <v>-0.97570000000000001</v>
      </c>
      <c r="J1522" s="109">
        <v>-30.1631</v>
      </c>
      <c r="K1522" s="1">
        <f t="shared" si="24"/>
        <v>1520</v>
      </c>
    </row>
    <row r="1523" spans="1:11" hidden="1" x14ac:dyDescent="0.25">
      <c r="A1523" s="109">
        <v>-1</v>
      </c>
      <c r="B1523" s="109" t="s">
        <v>123</v>
      </c>
      <c r="C1523" s="109" t="s">
        <v>80</v>
      </c>
      <c r="D1523" s="109" t="s">
        <v>70</v>
      </c>
      <c r="E1523" s="109">
        <v>-375.71519999999998</v>
      </c>
      <c r="F1523" s="109">
        <v>-14.256500000000001</v>
      </c>
      <c r="G1523" s="109">
        <v>-0.58420000000000005</v>
      </c>
      <c r="H1523" s="109">
        <v>3.5999999999999999E-3</v>
      </c>
      <c r="I1523" s="109">
        <v>-0.3659</v>
      </c>
      <c r="J1523" s="109">
        <v>-11.8642</v>
      </c>
      <c r="K1523" s="1">
        <f t="shared" si="24"/>
        <v>1521</v>
      </c>
    </row>
    <row r="1524" spans="1:11" hidden="1" x14ac:dyDescent="0.25">
      <c r="A1524" s="109">
        <v>-1</v>
      </c>
      <c r="B1524" s="109" t="s">
        <v>123</v>
      </c>
      <c r="C1524" s="109" t="s">
        <v>81</v>
      </c>
      <c r="D1524" s="109" t="s">
        <v>69</v>
      </c>
      <c r="E1524" s="109">
        <v>-46.126300000000001</v>
      </c>
      <c r="F1524" s="109">
        <v>10.3581</v>
      </c>
      <c r="G1524" s="109">
        <v>-1.8200000000000001E-2</v>
      </c>
      <c r="H1524" s="109">
        <v>5.57E-2</v>
      </c>
      <c r="I1524" s="109">
        <v>0.52249999999999996</v>
      </c>
      <c r="J1524" s="109">
        <v>41.459400000000002</v>
      </c>
      <c r="K1524" s="1">
        <f t="shared" si="24"/>
        <v>1522</v>
      </c>
    </row>
    <row r="1525" spans="1:11" hidden="1" x14ac:dyDescent="0.25">
      <c r="A1525" s="109">
        <v>-1</v>
      </c>
      <c r="B1525" s="109" t="s">
        <v>123</v>
      </c>
      <c r="C1525" s="109" t="s">
        <v>81</v>
      </c>
      <c r="D1525" s="109" t="s">
        <v>70</v>
      </c>
      <c r="E1525" s="109">
        <v>-49.838799999999999</v>
      </c>
      <c r="F1525" s="109">
        <v>10.3581</v>
      </c>
      <c r="G1525" s="109">
        <v>-1.8200000000000001E-2</v>
      </c>
      <c r="H1525" s="109">
        <v>5.57E-2</v>
      </c>
      <c r="I1525" s="109">
        <v>2.5600000000000001E-2</v>
      </c>
      <c r="J1525" s="109">
        <v>16.954000000000001</v>
      </c>
      <c r="K1525" s="1">
        <f t="shared" si="24"/>
        <v>1523</v>
      </c>
    </row>
    <row r="1526" spans="1:11" hidden="1" x14ac:dyDescent="0.25">
      <c r="A1526" s="109">
        <v>-1</v>
      </c>
      <c r="B1526" s="109" t="s">
        <v>123</v>
      </c>
      <c r="C1526" s="109" t="s">
        <v>82</v>
      </c>
      <c r="D1526" s="109" t="s">
        <v>69</v>
      </c>
      <c r="E1526" s="109">
        <v>-215.58009999999999</v>
      </c>
      <c r="F1526" s="109">
        <v>-10.550800000000001</v>
      </c>
      <c r="G1526" s="109">
        <v>-0.26350000000000001</v>
      </c>
      <c r="H1526" s="109">
        <v>3.7199999999999997E-2</v>
      </c>
      <c r="I1526" s="109">
        <v>5.1400000000000001E-2</v>
      </c>
      <c r="J1526" s="109">
        <v>-46.542900000000003</v>
      </c>
      <c r="K1526" s="1">
        <f t="shared" si="24"/>
        <v>1524</v>
      </c>
    </row>
    <row r="1527" spans="1:11" hidden="1" x14ac:dyDescent="0.25">
      <c r="A1527" s="109">
        <v>-1</v>
      </c>
      <c r="B1527" s="109" t="s">
        <v>123</v>
      </c>
      <c r="C1527" s="109" t="s">
        <v>82</v>
      </c>
      <c r="D1527" s="109" t="s">
        <v>70</v>
      </c>
      <c r="E1527" s="109">
        <v>-219.29259999999999</v>
      </c>
      <c r="F1527" s="109">
        <v>-10.550800000000001</v>
      </c>
      <c r="G1527" s="109">
        <v>-0.26350000000000001</v>
      </c>
      <c r="H1527" s="109">
        <v>3.7199999999999997E-2</v>
      </c>
      <c r="I1527" s="109">
        <v>-0.156</v>
      </c>
      <c r="J1527" s="109">
        <v>-22.519300000000001</v>
      </c>
      <c r="K1527" s="1">
        <f t="shared" si="24"/>
        <v>1525</v>
      </c>
    </row>
    <row r="1528" spans="1:11" hidden="1" x14ac:dyDescent="0.25">
      <c r="A1528" s="109">
        <v>-1</v>
      </c>
      <c r="B1528" s="109" t="s">
        <v>123</v>
      </c>
      <c r="C1528" s="109" t="s">
        <v>83</v>
      </c>
      <c r="D1528" s="109" t="s">
        <v>69</v>
      </c>
      <c r="E1528" s="109">
        <v>-46.126300000000001</v>
      </c>
      <c r="F1528" s="109">
        <v>10.3581</v>
      </c>
      <c r="G1528" s="109">
        <v>-1.8200000000000001E-2</v>
      </c>
      <c r="H1528" s="109">
        <v>5.57E-2</v>
      </c>
      <c r="I1528" s="109">
        <v>0.52249999999999996</v>
      </c>
      <c r="J1528" s="109">
        <v>41.459400000000002</v>
      </c>
      <c r="K1528" s="1">
        <f t="shared" si="24"/>
        <v>1526</v>
      </c>
    </row>
    <row r="1529" spans="1:11" hidden="1" x14ac:dyDescent="0.25">
      <c r="A1529" s="109">
        <v>-1</v>
      </c>
      <c r="B1529" s="109" t="s">
        <v>123</v>
      </c>
      <c r="C1529" s="109" t="s">
        <v>83</v>
      </c>
      <c r="D1529" s="109" t="s">
        <v>70</v>
      </c>
      <c r="E1529" s="109">
        <v>-49.838799999999999</v>
      </c>
      <c r="F1529" s="109">
        <v>10.3581</v>
      </c>
      <c r="G1529" s="109">
        <v>-1.8200000000000001E-2</v>
      </c>
      <c r="H1529" s="109">
        <v>5.57E-2</v>
      </c>
      <c r="I1529" s="109">
        <v>2.5600000000000001E-2</v>
      </c>
      <c r="J1529" s="109">
        <v>16.954000000000001</v>
      </c>
      <c r="K1529" s="1">
        <f t="shared" si="24"/>
        <v>1527</v>
      </c>
    </row>
    <row r="1530" spans="1:11" hidden="1" x14ac:dyDescent="0.25">
      <c r="A1530" s="109">
        <v>-1</v>
      </c>
      <c r="B1530" s="109" t="s">
        <v>123</v>
      </c>
      <c r="C1530" s="109" t="s">
        <v>84</v>
      </c>
      <c r="D1530" s="109" t="s">
        <v>69</v>
      </c>
      <c r="E1530" s="109">
        <v>-215.58009999999999</v>
      </c>
      <c r="F1530" s="109">
        <v>-10.550800000000001</v>
      </c>
      <c r="G1530" s="109">
        <v>-0.26350000000000001</v>
      </c>
      <c r="H1530" s="109">
        <v>3.7199999999999997E-2</v>
      </c>
      <c r="I1530" s="109">
        <v>5.1400000000000001E-2</v>
      </c>
      <c r="J1530" s="109">
        <v>-46.542900000000003</v>
      </c>
      <c r="K1530" s="1">
        <f t="shared" si="24"/>
        <v>1528</v>
      </c>
    </row>
    <row r="1531" spans="1:11" hidden="1" x14ac:dyDescent="0.25">
      <c r="A1531" s="109">
        <v>-1</v>
      </c>
      <c r="B1531" s="109" t="s">
        <v>123</v>
      </c>
      <c r="C1531" s="109" t="s">
        <v>84</v>
      </c>
      <c r="D1531" s="109" t="s">
        <v>70</v>
      </c>
      <c r="E1531" s="109">
        <v>-219.29259999999999</v>
      </c>
      <c r="F1531" s="109">
        <v>-10.550800000000001</v>
      </c>
      <c r="G1531" s="109">
        <v>-0.26350000000000001</v>
      </c>
      <c r="H1531" s="109">
        <v>3.7199999999999997E-2</v>
      </c>
      <c r="I1531" s="109">
        <v>-0.156</v>
      </c>
      <c r="J1531" s="109">
        <v>-22.519300000000001</v>
      </c>
      <c r="K1531" s="1">
        <f t="shared" si="24"/>
        <v>1529</v>
      </c>
    </row>
    <row r="1532" spans="1:11" hidden="1" x14ac:dyDescent="0.25">
      <c r="A1532" s="109">
        <v>-1</v>
      </c>
      <c r="B1532" s="109" t="s">
        <v>123</v>
      </c>
      <c r="C1532" s="109" t="s">
        <v>85</v>
      </c>
      <c r="D1532" s="109" t="s">
        <v>69</v>
      </c>
      <c r="E1532" s="109">
        <v>25.302299999999999</v>
      </c>
      <c r="F1532" s="109">
        <v>13.7196</v>
      </c>
      <c r="G1532" s="109">
        <v>2.6100000000000002E-2</v>
      </c>
      <c r="H1532" s="109">
        <v>0.1867</v>
      </c>
      <c r="I1532" s="109">
        <v>2.0427</v>
      </c>
      <c r="J1532" s="109">
        <v>23.8489</v>
      </c>
      <c r="K1532" s="1">
        <f t="shared" si="24"/>
        <v>1530</v>
      </c>
    </row>
    <row r="1533" spans="1:11" hidden="1" x14ac:dyDescent="0.25">
      <c r="A1533" s="109">
        <v>-1</v>
      </c>
      <c r="B1533" s="109" t="s">
        <v>123</v>
      </c>
      <c r="C1533" s="109" t="s">
        <v>85</v>
      </c>
      <c r="D1533" s="109" t="s">
        <v>70</v>
      </c>
      <c r="E1533" s="109">
        <v>20.3523</v>
      </c>
      <c r="F1533" s="109">
        <v>13.7196</v>
      </c>
      <c r="G1533" s="109">
        <v>2.6100000000000002E-2</v>
      </c>
      <c r="H1533" s="109">
        <v>0.1867</v>
      </c>
      <c r="I1533" s="109">
        <v>3.7499999999999999E-2</v>
      </c>
      <c r="J1533" s="109">
        <v>4.2077</v>
      </c>
      <c r="K1533" s="1">
        <f t="shared" si="24"/>
        <v>1531</v>
      </c>
    </row>
    <row r="1534" spans="1:11" hidden="1" x14ac:dyDescent="0.25">
      <c r="A1534" s="109">
        <v>-1</v>
      </c>
      <c r="B1534" s="109" t="s">
        <v>123</v>
      </c>
      <c r="C1534" s="109" t="s">
        <v>86</v>
      </c>
      <c r="D1534" s="109" t="s">
        <v>69</v>
      </c>
      <c r="E1534" s="109">
        <v>-456.99680000000001</v>
      </c>
      <c r="F1534" s="109">
        <v>-14.6006</v>
      </c>
      <c r="G1534" s="109">
        <v>-0.86060000000000003</v>
      </c>
      <c r="H1534" s="109">
        <v>0.1011</v>
      </c>
      <c r="I1534" s="109">
        <v>-0.48270000000000002</v>
      </c>
      <c r="J1534" s="109">
        <v>-31.393799999999999</v>
      </c>
      <c r="K1534" s="1">
        <f t="shared" si="24"/>
        <v>1532</v>
      </c>
    </row>
    <row r="1535" spans="1:11" hidden="1" x14ac:dyDescent="0.25">
      <c r="A1535" s="109">
        <v>-1</v>
      </c>
      <c r="B1535" s="109" t="s">
        <v>123</v>
      </c>
      <c r="C1535" s="109" t="s">
        <v>86</v>
      </c>
      <c r="D1535" s="109" t="s">
        <v>70</v>
      </c>
      <c r="E1535" s="109">
        <v>-461.9468</v>
      </c>
      <c r="F1535" s="109">
        <v>-14.6006</v>
      </c>
      <c r="G1535" s="109">
        <v>-0.86060000000000003</v>
      </c>
      <c r="H1535" s="109">
        <v>0.1011</v>
      </c>
      <c r="I1535" s="109">
        <v>-0.56379999999999997</v>
      </c>
      <c r="J1535" s="109">
        <v>-13.955299999999999</v>
      </c>
      <c r="K1535" s="1">
        <f t="shared" si="24"/>
        <v>1533</v>
      </c>
    </row>
    <row r="1536" spans="1:11" hidden="1" x14ac:dyDescent="0.25">
      <c r="A1536" s="109">
        <v>-1</v>
      </c>
      <c r="B1536" s="109" t="s">
        <v>123</v>
      </c>
      <c r="C1536" s="109" t="s">
        <v>87</v>
      </c>
      <c r="D1536" s="109" t="s">
        <v>69</v>
      </c>
      <c r="E1536" s="109">
        <v>25.302299999999999</v>
      </c>
      <c r="F1536" s="109">
        <v>13.7196</v>
      </c>
      <c r="G1536" s="109">
        <v>2.6100000000000002E-2</v>
      </c>
      <c r="H1536" s="109">
        <v>0.1867</v>
      </c>
      <c r="I1536" s="109">
        <v>2.0427</v>
      </c>
      <c r="J1536" s="109">
        <v>23.8489</v>
      </c>
      <c r="K1536" s="1">
        <f t="shared" si="24"/>
        <v>1534</v>
      </c>
    </row>
    <row r="1537" spans="1:11" hidden="1" x14ac:dyDescent="0.25">
      <c r="A1537" s="109">
        <v>-1</v>
      </c>
      <c r="B1537" s="109" t="s">
        <v>123</v>
      </c>
      <c r="C1537" s="109" t="s">
        <v>87</v>
      </c>
      <c r="D1537" s="109" t="s">
        <v>70</v>
      </c>
      <c r="E1537" s="109">
        <v>20.3523</v>
      </c>
      <c r="F1537" s="109">
        <v>13.7196</v>
      </c>
      <c r="G1537" s="109">
        <v>2.6100000000000002E-2</v>
      </c>
      <c r="H1537" s="109">
        <v>0.1867</v>
      </c>
      <c r="I1537" s="109">
        <v>3.7499999999999999E-2</v>
      </c>
      <c r="J1537" s="109">
        <v>4.2077</v>
      </c>
      <c r="K1537" s="1">
        <f t="shared" si="24"/>
        <v>1535</v>
      </c>
    </row>
    <row r="1538" spans="1:11" hidden="1" x14ac:dyDescent="0.25">
      <c r="A1538" s="109">
        <v>-1</v>
      </c>
      <c r="B1538" s="109" t="s">
        <v>123</v>
      </c>
      <c r="C1538" s="109" t="s">
        <v>88</v>
      </c>
      <c r="D1538" s="109" t="s">
        <v>69</v>
      </c>
      <c r="E1538" s="109">
        <v>-456.99680000000001</v>
      </c>
      <c r="F1538" s="109">
        <v>-14.6006</v>
      </c>
      <c r="G1538" s="109">
        <v>-0.86060000000000003</v>
      </c>
      <c r="H1538" s="109">
        <v>0.1011</v>
      </c>
      <c r="I1538" s="109">
        <v>-0.48270000000000002</v>
      </c>
      <c r="J1538" s="109">
        <v>-31.393799999999999</v>
      </c>
      <c r="K1538" s="1">
        <f t="shared" si="24"/>
        <v>1536</v>
      </c>
    </row>
    <row r="1539" spans="1:11" hidden="1" x14ac:dyDescent="0.25">
      <c r="A1539" s="109">
        <v>-1</v>
      </c>
      <c r="B1539" s="109" t="s">
        <v>123</v>
      </c>
      <c r="C1539" s="109" t="s">
        <v>88</v>
      </c>
      <c r="D1539" s="109" t="s">
        <v>70</v>
      </c>
      <c r="E1539" s="109">
        <v>-461.9468</v>
      </c>
      <c r="F1539" s="109">
        <v>-14.6006</v>
      </c>
      <c r="G1539" s="109">
        <v>-0.86060000000000003</v>
      </c>
      <c r="H1539" s="109">
        <v>0.1011</v>
      </c>
      <c r="I1539" s="109">
        <v>-0.56379999999999997</v>
      </c>
      <c r="J1539" s="109">
        <v>-13.955299999999999</v>
      </c>
      <c r="K1539" s="1">
        <f t="shared" si="24"/>
        <v>1537</v>
      </c>
    </row>
    <row r="1540" spans="1:11" hidden="1" x14ac:dyDescent="0.25">
      <c r="A1540" s="109">
        <v>-1</v>
      </c>
      <c r="B1540" s="109" t="s">
        <v>123</v>
      </c>
      <c r="C1540" s="109" t="s">
        <v>89</v>
      </c>
      <c r="D1540" s="109" t="s">
        <v>69</v>
      </c>
      <c r="E1540" s="109">
        <v>-131.12029999999999</v>
      </c>
      <c r="F1540" s="109">
        <v>10.0139</v>
      </c>
      <c r="G1540" s="109">
        <v>-0.29470000000000002</v>
      </c>
      <c r="H1540" s="109">
        <v>0.15310000000000001</v>
      </c>
      <c r="I1540" s="109">
        <v>1.0155000000000001</v>
      </c>
      <c r="J1540" s="109">
        <v>40.2286</v>
      </c>
      <c r="K1540" s="1">
        <f t="shared" si="24"/>
        <v>1538</v>
      </c>
    </row>
    <row r="1541" spans="1:11" hidden="1" x14ac:dyDescent="0.25">
      <c r="A1541" s="109">
        <v>-1</v>
      </c>
      <c r="B1541" s="109" t="s">
        <v>123</v>
      </c>
      <c r="C1541" s="109" t="s">
        <v>89</v>
      </c>
      <c r="D1541" s="109" t="s">
        <v>70</v>
      </c>
      <c r="E1541" s="109">
        <v>-136.0703</v>
      </c>
      <c r="F1541" s="109">
        <v>10.0139</v>
      </c>
      <c r="G1541" s="109">
        <v>-0.29470000000000002</v>
      </c>
      <c r="H1541" s="109">
        <v>0.15310000000000001</v>
      </c>
      <c r="I1541" s="109">
        <v>-0.1724</v>
      </c>
      <c r="J1541" s="109">
        <v>14.8628</v>
      </c>
      <c r="K1541" s="1">
        <f t="shared" si="24"/>
        <v>1539</v>
      </c>
    </row>
    <row r="1542" spans="1:11" hidden="1" x14ac:dyDescent="0.25">
      <c r="A1542" s="109">
        <v>-1</v>
      </c>
      <c r="B1542" s="109" t="s">
        <v>123</v>
      </c>
      <c r="C1542" s="109" t="s">
        <v>90</v>
      </c>
      <c r="D1542" s="109" t="s">
        <v>69</v>
      </c>
      <c r="E1542" s="109">
        <v>-300.57409999999999</v>
      </c>
      <c r="F1542" s="109">
        <v>-10.895</v>
      </c>
      <c r="G1542" s="109">
        <v>-0.53990000000000005</v>
      </c>
      <c r="H1542" s="109">
        <v>0.13469999999999999</v>
      </c>
      <c r="I1542" s="109">
        <v>0.54449999999999998</v>
      </c>
      <c r="J1542" s="109">
        <v>-47.773600000000002</v>
      </c>
      <c r="K1542" s="1">
        <f t="shared" ref="K1542:K1605" si="25">K1541+1</f>
        <v>1540</v>
      </c>
    </row>
    <row r="1543" spans="1:11" hidden="1" x14ac:dyDescent="0.25">
      <c r="A1543" s="109">
        <v>-1</v>
      </c>
      <c r="B1543" s="109" t="s">
        <v>123</v>
      </c>
      <c r="C1543" s="109" t="s">
        <v>90</v>
      </c>
      <c r="D1543" s="109" t="s">
        <v>70</v>
      </c>
      <c r="E1543" s="109">
        <v>-305.52409999999998</v>
      </c>
      <c r="F1543" s="109">
        <v>-10.895</v>
      </c>
      <c r="G1543" s="109">
        <v>-0.53990000000000005</v>
      </c>
      <c r="H1543" s="109">
        <v>0.13469999999999999</v>
      </c>
      <c r="I1543" s="109">
        <v>-0.35399999999999998</v>
      </c>
      <c r="J1543" s="109">
        <v>-24.610399999999998</v>
      </c>
      <c r="K1543" s="1">
        <f t="shared" si="25"/>
        <v>1541</v>
      </c>
    </row>
    <row r="1544" spans="1:11" hidden="1" x14ac:dyDescent="0.25">
      <c r="A1544" s="109">
        <v>-1</v>
      </c>
      <c r="B1544" s="109" t="s">
        <v>123</v>
      </c>
      <c r="C1544" s="109" t="s">
        <v>91</v>
      </c>
      <c r="D1544" s="109" t="s">
        <v>69</v>
      </c>
      <c r="E1544" s="109">
        <v>-131.12029999999999</v>
      </c>
      <c r="F1544" s="109">
        <v>10.0139</v>
      </c>
      <c r="G1544" s="109">
        <v>-0.29470000000000002</v>
      </c>
      <c r="H1544" s="109">
        <v>0.15310000000000001</v>
      </c>
      <c r="I1544" s="109">
        <v>1.0155000000000001</v>
      </c>
      <c r="J1544" s="109">
        <v>40.2286</v>
      </c>
      <c r="K1544" s="1">
        <f t="shared" si="25"/>
        <v>1542</v>
      </c>
    </row>
    <row r="1545" spans="1:11" hidden="1" x14ac:dyDescent="0.25">
      <c r="A1545" s="109">
        <v>-1</v>
      </c>
      <c r="B1545" s="109" t="s">
        <v>123</v>
      </c>
      <c r="C1545" s="109" t="s">
        <v>91</v>
      </c>
      <c r="D1545" s="109" t="s">
        <v>70</v>
      </c>
      <c r="E1545" s="109">
        <v>-136.0703</v>
      </c>
      <c r="F1545" s="109">
        <v>10.0139</v>
      </c>
      <c r="G1545" s="109">
        <v>-0.29470000000000002</v>
      </c>
      <c r="H1545" s="109">
        <v>0.15310000000000001</v>
      </c>
      <c r="I1545" s="109">
        <v>-0.1724</v>
      </c>
      <c r="J1545" s="109">
        <v>14.8628</v>
      </c>
      <c r="K1545" s="1">
        <f t="shared" si="25"/>
        <v>1543</v>
      </c>
    </row>
    <row r="1546" spans="1:11" hidden="1" x14ac:dyDescent="0.25">
      <c r="A1546" s="109">
        <v>-1</v>
      </c>
      <c r="B1546" s="109" t="s">
        <v>123</v>
      </c>
      <c r="C1546" s="109" t="s">
        <v>92</v>
      </c>
      <c r="D1546" s="109" t="s">
        <v>69</v>
      </c>
      <c r="E1546" s="109">
        <v>-300.57409999999999</v>
      </c>
      <c r="F1546" s="109">
        <v>-10.895</v>
      </c>
      <c r="G1546" s="109">
        <v>-0.53990000000000005</v>
      </c>
      <c r="H1546" s="109">
        <v>0.13469999999999999</v>
      </c>
      <c r="I1546" s="109">
        <v>0.54449999999999998</v>
      </c>
      <c r="J1546" s="109">
        <v>-47.773600000000002</v>
      </c>
      <c r="K1546" s="1">
        <f t="shared" si="25"/>
        <v>1544</v>
      </c>
    </row>
    <row r="1547" spans="1:11" hidden="1" x14ac:dyDescent="0.25">
      <c r="A1547" s="109">
        <v>-1</v>
      </c>
      <c r="B1547" s="109" t="s">
        <v>123</v>
      </c>
      <c r="C1547" s="109" t="s">
        <v>92</v>
      </c>
      <c r="D1547" s="109" t="s">
        <v>70</v>
      </c>
      <c r="E1547" s="109">
        <v>-305.52409999999998</v>
      </c>
      <c r="F1547" s="109">
        <v>-10.895</v>
      </c>
      <c r="G1547" s="109">
        <v>-0.53990000000000005</v>
      </c>
      <c r="H1547" s="109">
        <v>0.13469999999999999</v>
      </c>
      <c r="I1547" s="109">
        <v>-0.35399999999999998</v>
      </c>
      <c r="J1547" s="109">
        <v>-24.610399999999998</v>
      </c>
      <c r="K1547" s="1">
        <f t="shared" si="25"/>
        <v>1545</v>
      </c>
    </row>
    <row r="1548" spans="1:11" hidden="1" x14ac:dyDescent="0.25">
      <c r="A1548" s="109">
        <v>-1</v>
      </c>
      <c r="B1548" s="109" t="s">
        <v>123</v>
      </c>
      <c r="C1548" s="109" t="s">
        <v>93</v>
      </c>
      <c r="D1548" s="109" t="s">
        <v>69</v>
      </c>
      <c r="E1548" s="109">
        <v>110.29640000000001</v>
      </c>
      <c r="F1548" s="109">
        <v>14.063800000000001</v>
      </c>
      <c r="G1548" s="109">
        <v>0.30249999999999999</v>
      </c>
      <c r="H1548" s="109">
        <v>0.19309999999999999</v>
      </c>
      <c r="I1548" s="109">
        <v>2.0427</v>
      </c>
      <c r="J1548" s="109">
        <v>41.459400000000002</v>
      </c>
      <c r="K1548" s="1">
        <f t="shared" si="25"/>
        <v>1546</v>
      </c>
    </row>
    <row r="1549" spans="1:11" hidden="1" x14ac:dyDescent="0.25">
      <c r="A1549" s="109">
        <v>-1</v>
      </c>
      <c r="B1549" s="109" t="s">
        <v>123</v>
      </c>
      <c r="C1549" s="109" t="s">
        <v>93</v>
      </c>
      <c r="D1549" s="109" t="s">
        <v>70</v>
      </c>
      <c r="E1549" s="109">
        <v>106.5839</v>
      </c>
      <c r="F1549" s="109">
        <v>14.063800000000001</v>
      </c>
      <c r="G1549" s="109">
        <v>0.30249999999999999</v>
      </c>
      <c r="H1549" s="109">
        <v>0.19309999999999999</v>
      </c>
      <c r="I1549" s="109">
        <v>0.2354</v>
      </c>
      <c r="J1549" s="109">
        <v>16.954000000000001</v>
      </c>
      <c r="K1549" s="1">
        <f t="shared" si="25"/>
        <v>1547</v>
      </c>
    </row>
    <row r="1550" spans="1:11" hidden="1" x14ac:dyDescent="0.25">
      <c r="A1550" s="109">
        <v>-1</v>
      </c>
      <c r="B1550" s="109" t="s">
        <v>123</v>
      </c>
      <c r="C1550" s="109" t="s">
        <v>94</v>
      </c>
      <c r="D1550" s="109" t="s">
        <v>69</v>
      </c>
      <c r="E1550" s="109">
        <v>-456.99680000000001</v>
      </c>
      <c r="F1550" s="109">
        <v>-14.6006</v>
      </c>
      <c r="G1550" s="109">
        <v>-0.86060000000000003</v>
      </c>
      <c r="H1550" s="109">
        <v>3.5999999999999999E-3</v>
      </c>
      <c r="I1550" s="109">
        <v>-0.97570000000000001</v>
      </c>
      <c r="J1550" s="109">
        <v>-47.773600000000002</v>
      </c>
      <c r="K1550" s="1">
        <f t="shared" si="25"/>
        <v>1548</v>
      </c>
    </row>
    <row r="1551" spans="1:11" hidden="1" x14ac:dyDescent="0.25">
      <c r="A1551" s="109">
        <v>-1</v>
      </c>
      <c r="B1551" s="109" t="s">
        <v>123</v>
      </c>
      <c r="C1551" s="109" t="s">
        <v>94</v>
      </c>
      <c r="D1551" s="109" t="s">
        <v>70</v>
      </c>
      <c r="E1551" s="109">
        <v>-461.9468</v>
      </c>
      <c r="F1551" s="109">
        <v>-14.6006</v>
      </c>
      <c r="G1551" s="109">
        <v>-0.86060000000000003</v>
      </c>
      <c r="H1551" s="109">
        <v>3.5999999999999999E-3</v>
      </c>
      <c r="I1551" s="109">
        <v>-0.56379999999999997</v>
      </c>
      <c r="J1551" s="109">
        <v>-24.610399999999998</v>
      </c>
      <c r="K1551" s="1">
        <f t="shared" si="25"/>
        <v>1549</v>
      </c>
    </row>
    <row r="1552" spans="1:11" hidden="1" x14ac:dyDescent="0.25">
      <c r="A1552" s="109">
        <v>-1</v>
      </c>
      <c r="B1552" s="109" t="s">
        <v>124</v>
      </c>
      <c r="C1552" s="109" t="s">
        <v>68</v>
      </c>
      <c r="D1552" s="109" t="s">
        <v>69</v>
      </c>
      <c r="E1552" s="109">
        <v>-183.09370000000001</v>
      </c>
      <c r="F1552" s="109">
        <v>-38.898499999999999</v>
      </c>
      <c r="G1552" s="109">
        <v>-0.26690000000000003</v>
      </c>
      <c r="H1552" s="109">
        <v>-6.6799999999999998E-2</v>
      </c>
      <c r="I1552" s="109">
        <v>0.50880000000000003</v>
      </c>
      <c r="J1552" s="109">
        <v>82.668999999999997</v>
      </c>
      <c r="K1552" s="1">
        <f t="shared" si="25"/>
        <v>1550</v>
      </c>
    </row>
    <row r="1553" spans="1:11" x14ac:dyDescent="0.25">
      <c r="A1553" s="109">
        <v>-1</v>
      </c>
      <c r="B1553" s="109" t="s">
        <v>124</v>
      </c>
      <c r="C1553" s="109" t="s">
        <v>68</v>
      </c>
      <c r="D1553" s="109" t="s">
        <v>70</v>
      </c>
      <c r="E1553" s="109">
        <v>-187.61250000000001</v>
      </c>
      <c r="F1553" s="109">
        <v>-38.898499999999999</v>
      </c>
      <c r="G1553" s="109">
        <v>-0.26690000000000003</v>
      </c>
      <c r="H1553" s="109">
        <v>-6.6799999999999998E-2</v>
      </c>
      <c r="I1553" s="109">
        <v>-0.1585</v>
      </c>
      <c r="J1553" s="109">
        <v>-14.577199999999999</v>
      </c>
      <c r="K1553" s="1">
        <f t="shared" si="25"/>
        <v>1551</v>
      </c>
    </row>
    <row r="1554" spans="1:11" hidden="1" x14ac:dyDescent="0.25">
      <c r="A1554" s="109">
        <v>-1</v>
      </c>
      <c r="B1554" s="109" t="s">
        <v>124</v>
      </c>
      <c r="C1554" s="109" t="s">
        <v>71</v>
      </c>
      <c r="D1554" s="109" t="s">
        <v>69</v>
      </c>
      <c r="E1554" s="109">
        <v>-40.5627</v>
      </c>
      <c r="F1554" s="109">
        <v>-8.8023000000000007</v>
      </c>
      <c r="G1554" s="109">
        <v>-5.8000000000000003E-2</v>
      </c>
      <c r="H1554" s="109">
        <v>-7.7999999999999996E-3</v>
      </c>
      <c r="I1554" s="109">
        <v>0.1147</v>
      </c>
      <c r="J1554" s="109">
        <v>18.504200000000001</v>
      </c>
      <c r="K1554" s="1">
        <f t="shared" si="25"/>
        <v>1552</v>
      </c>
    </row>
    <row r="1555" spans="1:11" x14ac:dyDescent="0.25">
      <c r="A1555" s="109">
        <v>-1</v>
      </c>
      <c r="B1555" s="109" t="s">
        <v>124</v>
      </c>
      <c r="C1555" s="109" t="s">
        <v>71</v>
      </c>
      <c r="D1555" s="109" t="s">
        <v>70</v>
      </c>
      <c r="E1555" s="109">
        <v>-40.5627</v>
      </c>
      <c r="F1555" s="109">
        <v>-8.8023000000000007</v>
      </c>
      <c r="G1555" s="109">
        <v>-5.8000000000000003E-2</v>
      </c>
      <c r="H1555" s="109">
        <v>-7.7999999999999996E-3</v>
      </c>
      <c r="I1555" s="109">
        <v>-3.04E-2</v>
      </c>
      <c r="J1555" s="109">
        <v>-3.5015000000000001</v>
      </c>
      <c r="K1555" s="1">
        <f t="shared" si="25"/>
        <v>1553</v>
      </c>
    </row>
    <row r="1556" spans="1:11" hidden="1" x14ac:dyDescent="0.25">
      <c r="A1556" s="109">
        <v>-1</v>
      </c>
      <c r="B1556" s="109" t="s">
        <v>124</v>
      </c>
      <c r="C1556" s="109" t="s">
        <v>72</v>
      </c>
      <c r="D1556" s="109" t="s">
        <v>69</v>
      </c>
      <c r="E1556" s="109">
        <v>36.847999999999999</v>
      </c>
      <c r="F1556" s="109">
        <v>9.2579999999999991</v>
      </c>
      <c r="G1556" s="109">
        <v>0.18490000000000001</v>
      </c>
      <c r="H1556" s="109">
        <v>0.22839999999999999</v>
      </c>
      <c r="I1556" s="109">
        <v>0.1583</v>
      </c>
      <c r="J1556" s="109">
        <v>22.3047</v>
      </c>
      <c r="K1556" s="1">
        <f t="shared" si="25"/>
        <v>1554</v>
      </c>
    </row>
    <row r="1557" spans="1:11" x14ac:dyDescent="0.25">
      <c r="A1557" s="109">
        <v>-1</v>
      </c>
      <c r="B1557" s="109" t="s">
        <v>124</v>
      </c>
      <c r="C1557" s="109" t="s">
        <v>72</v>
      </c>
      <c r="D1557" s="109" t="s">
        <v>70</v>
      </c>
      <c r="E1557" s="109">
        <v>36.847999999999999</v>
      </c>
      <c r="F1557" s="109">
        <v>9.2579999999999991</v>
      </c>
      <c r="G1557" s="109">
        <v>0.18490000000000001</v>
      </c>
      <c r="H1557" s="109">
        <v>0.22839999999999999</v>
      </c>
      <c r="I1557" s="109">
        <v>0.60929999999999995</v>
      </c>
      <c r="J1557" s="109">
        <v>2.5293999999999999</v>
      </c>
      <c r="K1557" s="1">
        <f t="shared" si="25"/>
        <v>1555</v>
      </c>
    </row>
    <row r="1558" spans="1:11" hidden="1" x14ac:dyDescent="0.25">
      <c r="A1558" s="109">
        <v>-1</v>
      </c>
      <c r="B1558" s="109" t="s">
        <v>124</v>
      </c>
      <c r="C1558" s="109" t="s">
        <v>73</v>
      </c>
      <c r="D1558" s="109" t="s">
        <v>69</v>
      </c>
      <c r="E1558" s="109">
        <v>22.5167</v>
      </c>
      <c r="F1558" s="109">
        <v>10.355700000000001</v>
      </c>
      <c r="G1558" s="109">
        <v>0.1638</v>
      </c>
      <c r="H1558" s="109">
        <v>9.3799999999999994E-2</v>
      </c>
      <c r="I1558" s="109">
        <v>0.34489999999999998</v>
      </c>
      <c r="J1558" s="109">
        <v>12.320600000000001</v>
      </c>
      <c r="K1558" s="1">
        <f t="shared" si="25"/>
        <v>1556</v>
      </c>
    </row>
    <row r="1559" spans="1:11" x14ac:dyDescent="0.25">
      <c r="A1559" s="109">
        <v>-1</v>
      </c>
      <c r="B1559" s="109" t="s">
        <v>124</v>
      </c>
      <c r="C1559" s="109" t="s">
        <v>73</v>
      </c>
      <c r="D1559" s="109" t="s">
        <v>70</v>
      </c>
      <c r="E1559" s="109">
        <v>22.5167</v>
      </c>
      <c r="F1559" s="109">
        <v>10.355700000000001</v>
      </c>
      <c r="G1559" s="109">
        <v>0.1638</v>
      </c>
      <c r="H1559" s="109">
        <v>9.3799999999999994E-2</v>
      </c>
      <c r="I1559" s="109">
        <v>0.10290000000000001</v>
      </c>
      <c r="J1559" s="109">
        <v>23.335799999999999</v>
      </c>
      <c r="K1559" s="1">
        <f t="shared" si="25"/>
        <v>1557</v>
      </c>
    </row>
    <row r="1560" spans="1:11" hidden="1" x14ac:dyDescent="0.25">
      <c r="A1560" s="109">
        <v>-1</v>
      </c>
      <c r="B1560" s="109" t="s">
        <v>124</v>
      </c>
      <c r="C1560" s="109" t="s">
        <v>74</v>
      </c>
      <c r="D1560" s="109" t="s">
        <v>69</v>
      </c>
      <c r="E1560" s="109">
        <v>-223.65639999999999</v>
      </c>
      <c r="F1560" s="109">
        <v>-47.700800000000001</v>
      </c>
      <c r="G1560" s="109">
        <v>-0.32490000000000002</v>
      </c>
      <c r="H1560" s="109">
        <v>-7.46E-2</v>
      </c>
      <c r="I1560" s="109">
        <v>0.62350000000000005</v>
      </c>
      <c r="J1560" s="109">
        <v>101.17319999999999</v>
      </c>
      <c r="K1560" s="1">
        <f t="shared" si="25"/>
        <v>1558</v>
      </c>
    </row>
    <row r="1561" spans="1:11" hidden="1" x14ac:dyDescent="0.25">
      <c r="A1561" s="109">
        <v>-1</v>
      </c>
      <c r="B1561" s="109" t="s">
        <v>124</v>
      </c>
      <c r="C1561" s="109" t="s">
        <v>74</v>
      </c>
      <c r="D1561" s="109" t="s">
        <v>70</v>
      </c>
      <c r="E1561" s="109">
        <v>-228.17509999999999</v>
      </c>
      <c r="F1561" s="109">
        <v>-47.700800000000001</v>
      </c>
      <c r="G1561" s="109">
        <v>-0.32490000000000002</v>
      </c>
      <c r="H1561" s="109">
        <v>-7.46E-2</v>
      </c>
      <c r="I1561" s="109">
        <v>-0.1888</v>
      </c>
      <c r="J1561" s="109">
        <v>-18.078700000000001</v>
      </c>
      <c r="K1561" s="1">
        <f t="shared" si="25"/>
        <v>1559</v>
      </c>
    </row>
    <row r="1562" spans="1:11" hidden="1" x14ac:dyDescent="0.25">
      <c r="A1562" s="109">
        <v>-1</v>
      </c>
      <c r="B1562" s="109" t="s">
        <v>124</v>
      </c>
      <c r="C1562" s="109" t="s">
        <v>75</v>
      </c>
      <c r="D1562" s="109" t="s">
        <v>69</v>
      </c>
      <c r="E1562" s="109">
        <v>-256.33120000000002</v>
      </c>
      <c r="F1562" s="109">
        <v>-54.457900000000002</v>
      </c>
      <c r="G1562" s="109">
        <v>-0.37369999999999998</v>
      </c>
      <c r="H1562" s="109">
        <v>-9.35E-2</v>
      </c>
      <c r="I1562" s="109">
        <v>0.71230000000000004</v>
      </c>
      <c r="J1562" s="109">
        <v>115.7367</v>
      </c>
      <c r="K1562" s="1">
        <f t="shared" si="25"/>
        <v>1560</v>
      </c>
    </row>
    <row r="1563" spans="1:11" hidden="1" x14ac:dyDescent="0.25">
      <c r="A1563" s="109">
        <v>-1</v>
      </c>
      <c r="B1563" s="109" t="s">
        <v>124</v>
      </c>
      <c r="C1563" s="109" t="s">
        <v>75</v>
      </c>
      <c r="D1563" s="109" t="s">
        <v>70</v>
      </c>
      <c r="E1563" s="109">
        <v>-262.6574</v>
      </c>
      <c r="F1563" s="109">
        <v>-54.457900000000002</v>
      </c>
      <c r="G1563" s="109">
        <v>-0.37369999999999998</v>
      </c>
      <c r="H1563" s="109">
        <v>-9.35E-2</v>
      </c>
      <c r="I1563" s="109">
        <v>-0.22189999999999999</v>
      </c>
      <c r="J1563" s="109">
        <v>-20.408100000000001</v>
      </c>
      <c r="K1563" s="1">
        <f t="shared" si="25"/>
        <v>1561</v>
      </c>
    </row>
    <row r="1564" spans="1:11" hidden="1" x14ac:dyDescent="0.25">
      <c r="A1564" s="109">
        <v>-1</v>
      </c>
      <c r="B1564" s="109" t="s">
        <v>124</v>
      </c>
      <c r="C1564" s="109" t="s">
        <v>76</v>
      </c>
      <c r="D1564" s="109" t="s">
        <v>69</v>
      </c>
      <c r="E1564" s="109">
        <v>-284.61279999999999</v>
      </c>
      <c r="F1564" s="109">
        <v>-60.761800000000001</v>
      </c>
      <c r="G1564" s="109">
        <v>-0.41310000000000002</v>
      </c>
      <c r="H1564" s="109">
        <v>-9.2600000000000002E-2</v>
      </c>
      <c r="I1564" s="109">
        <v>0.79410000000000003</v>
      </c>
      <c r="J1564" s="109">
        <v>128.80950000000001</v>
      </c>
      <c r="K1564" s="1">
        <f t="shared" si="25"/>
        <v>1562</v>
      </c>
    </row>
    <row r="1565" spans="1:11" hidden="1" x14ac:dyDescent="0.25">
      <c r="A1565" s="109">
        <v>-1</v>
      </c>
      <c r="B1565" s="109" t="s">
        <v>124</v>
      </c>
      <c r="C1565" s="109" t="s">
        <v>76</v>
      </c>
      <c r="D1565" s="109" t="s">
        <v>70</v>
      </c>
      <c r="E1565" s="109">
        <v>-290.03530000000001</v>
      </c>
      <c r="F1565" s="109">
        <v>-60.761800000000001</v>
      </c>
      <c r="G1565" s="109">
        <v>-0.41310000000000002</v>
      </c>
      <c r="H1565" s="109">
        <v>-9.2600000000000002E-2</v>
      </c>
      <c r="I1565" s="109">
        <v>-0.23880000000000001</v>
      </c>
      <c r="J1565" s="109">
        <v>-23.094999999999999</v>
      </c>
      <c r="K1565" s="1">
        <f t="shared" si="25"/>
        <v>1563</v>
      </c>
    </row>
    <row r="1566" spans="1:11" hidden="1" x14ac:dyDescent="0.25">
      <c r="A1566" s="109">
        <v>-1</v>
      </c>
      <c r="B1566" s="109" t="s">
        <v>124</v>
      </c>
      <c r="C1566" s="109" t="s">
        <v>77</v>
      </c>
      <c r="D1566" s="109" t="s">
        <v>69</v>
      </c>
      <c r="E1566" s="109">
        <v>-113.19710000000001</v>
      </c>
      <c r="F1566" s="109">
        <v>-22.0474</v>
      </c>
      <c r="G1566" s="109">
        <v>1.8599999999999998E-2</v>
      </c>
      <c r="H1566" s="109">
        <v>0.25969999999999999</v>
      </c>
      <c r="I1566" s="109">
        <v>0.67949999999999999</v>
      </c>
      <c r="J1566" s="109">
        <v>105.62869999999999</v>
      </c>
      <c r="K1566" s="1">
        <f t="shared" si="25"/>
        <v>1564</v>
      </c>
    </row>
    <row r="1567" spans="1:11" hidden="1" x14ac:dyDescent="0.25">
      <c r="A1567" s="109">
        <v>-1</v>
      </c>
      <c r="B1567" s="109" t="s">
        <v>124</v>
      </c>
      <c r="C1567" s="109" t="s">
        <v>77</v>
      </c>
      <c r="D1567" s="109" t="s">
        <v>70</v>
      </c>
      <c r="E1567" s="109">
        <v>-117.264</v>
      </c>
      <c r="F1567" s="109">
        <v>-22.0474</v>
      </c>
      <c r="G1567" s="109">
        <v>1.8599999999999998E-2</v>
      </c>
      <c r="H1567" s="109">
        <v>0.25969999999999999</v>
      </c>
      <c r="I1567" s="109">
        <v>0.71040000000000003</v>
      </c>
      <c r="J1567" s="109">
        <v>-9.5783000000000005</v>
      </c>
      <c r="K1567" s="1">
        <f t="shared" si="25"/>
        <v>1565</v>
      </c>
    </row>
    <row r="1568" spans="1:11" hidden="1" x14ac:dyDescent="0.25">
      <c r="A1568" s="109">
        <v>-1</v>
      </c>
      <c r="B1568" s="109" t="s">
        <v>124</v>
      </c>
      <c r="C1568" s="109" t="s">
        <v>78</v>
      </c>
      <c r="D1568" s="109" t="s">
        <v>69</v>
      </c>
      <c r="E1568" s="109">
        <v>-216.3716</v>
      </c>
      <c r="F1568" s="109">
        <v>-47.969900000000003</v>
      </c>
      <c r="G1568" s="109">
        <v>-0.499</v>
      </c>
      <c r="H1568" s="109">
        <v>-0.37990000000000002</v>
      </c>
      <c r="I1568" s="109">
        <v>0.23630000000000001</v>
      </c>
      <c r="J1568" s="109">
        <v>43.175600000000003</v>
      </c>
      <c r="K1568" s="1">
        <f t="shared" si="25"/>
        <v>1566</v>
      </c>
    </row>
    <row r="1569" spans="1:11" hidden="1" x14ac:dyDescent="0.25">
      <c r="A1569" s="109">
        <v>-1</v>
      </c>
      <c r="B1569" s="109" t="s">
        <v>124</v>
      </c>
      <c r="C1569" s="109" t="s">
        <v>78</v>
      </c>
      <c r="D1569" s="109" t="s">
        <v>70</v>
      </c>
      <c r="E1569" s="109">
        <v>-220.4384</v>
      </c>
      <c r="F1569" s="109">
        <v>-47.969900000000003</v>
      </c>
      <c r="G1569" s="109">
        <v>-0.499</v>
      </c>
      <c r="H1569" s="109">
        <v>-0.37990000000000002</v>
      </c>
      <c r="I1569" s="109">
        <v>-0.99560000000000004</v>
      </c>
      <c r="J1569" s="109">
        <v>-16.660699999999999</v>
      </c>
      <c r="K1569" s="1">
        <f t="shared" si="25"/>
        <v>1567</v>
      </c>
    </row>
    <row r="1570" spans="1:11" hidden="1" x14ac:dyDescent="0.25">
      <c r="A1570" s="109">
        <v>-1</v>
      </c>
      <c r="B1570" s="109" t="s">
        <v>124</v>
      </c>
      <c r="C1570" s="109" t="s">
        <v>79</v>
      </c>
      <c r="D1570" s="109" t="s">
        <v>69</v>
      </c>
      <c r="E1570" s="109">
        <v>-113.19710000000001</v>
      </c>
      <c r="F1570" s="109">
        <v>-22.0474</v>
      </c>
      <c r="G1570" s="109">
        <v>1.8599999999999998E-2</v>
      </c>
      <c r="H1570" s="109">
        <v>0.25969999999999999</v>
      </c>
      <c r="I1570" s="109">
        <v>0.67949999999999999</v>
      </c>
      <c r="J1570" s="109">
        <v>105.62869999999999</v>
      </c>
      <c r="K1570" s="1">
        <f t="shared" si="25"/>
        <v>1568</v>
      </c>
    </row>
    <row r="1571" spans="1:11" hidden="1" x14ac:dyDescent="0.25">
      <c r="A1571" s="109">
        <v>-1</v>
      </c>
      <c r="B1571" s="109" t="s">
        <v>124</v>
      </c>
      <c r="C1571" s="109" t="s">
        <v>79</v>
      </c>
      <c r="D1571" s="109" t="s">
        <v>70</v>
      </c>
      <c r="E1571" s="109">
        <v>-117.264</v>
      </c>
      <c r="F1571" s="109">
        <v>-22.0474</v>
      </c>
      <c r="G1571" s="109">
        <v>1.8599999999999998E-2</v>
      </c>
      <c r="H1571" s="109">
        <v>0.25969999999999999</v>
      </c>
      <c r="I1571" s="109">
        <v>0.71040000000000003</v>
      </c>
      <c r="J1571" s="109">
        <v>-9.5783000000000005</v>
      </c>
      <c r="K1571" s="1">
        <f t="shared" si="25"/>
        <v>1569</v>
      </c>
    </row>
    <row r="1572" spans="1:11" hidden="1" x14ac:dyDescent="0.25">
      <c r="A1572" s="109">
        <v>-1</v>
      </c>
      <c r="B1572" s="109" t="s">
        <v>124</v>
      </c>
      <c r="C1572" s="109" t="s">
        <v>80</v>
      </c>
      <c r="D1572" s="109" t="s">
        <v>69</v>
      </c>
      <c r="E1572" s="109">
        <v>-216.3716</v>
      </c>
      <c r="F1572" s="109">
        <v>-47.969900000000003</v>
      </c>
      <c r="G1572" s="109">
        <v>-0.499</v>
      </c>
      <c r="H1572" s="109">
        <v>-0.37990000000000002</v>
      </c>
      <c r="I1572" s="109">
        <v>0.23630000000000001</v>
      </c>
      <c r="J1572" s="109">
        <v>43.175600000000003</v>
      </c>
      <c r="K1572" s="1">
        <f t="shared" si="25"/>
        <v>1570</v>
      </c>
    </row>
    <row r="1573" spans="1:11" hidden="1" x14ac:dyDescent="0.25">
      <c r="A1573" s="109">
        <v>-1</v>
      </c>
      <c r="B1573" s="109" t="s">
        <v>124</v>
      </c>
      <c r="C1573" s="109" t="s">
        <v>80</v>
      </c>
      <c r="D1573" s="109" t="s">
        <v>70</v>
      </c>
      <c r="E1573" s="109">
        <v>-220.4384</v>
      </c>
      <c r="F1573" s="109">
        <v>-47.969900000000003</v>
      </c>
      <c r="G1573" s="109">
        <v>-0.499</v>
      </c>
      <c r="H1573" s="109">
        <v>-0.37990000000000002</v>
      </c>
      <c r="I1573" s="109">
        <v>-0.99560000000000004</v>
      </c>
      <c r="J1573" s="109">
        <v>-16.660699999999999</v>
      </c>
      <c r="K1573" s="1">
        <f t="shared" si="25"/>
        <v>1571</v>
      </c>
    </row>
    <row r="1574" spans="1:11" hidden="1" x14ac:dyDescent="0.25">
      <c r="A1574" s="109">
        <v>-1</v>
      </c>
      <c r="B1574" s="109" t="s">
        <v>124</v>
      </c>
      <c r="C1574" s="109" t="s">
        <v>81</v>
      </c>
      <c r="D1574" s="109" t="s">
        <v>69</v>
      </c>
      <c r="E1574" s="109">
        <v>-133.26089999999999</v>
      </c>
      <c r="F1574" s="109">
        <v>-20.5107</v>
      </c>
      <c r="G1574" s="109">
        <v>-1.0999999999999999E-2</v>
      </c>
      <c r="H1574" s="109">
        <v>7.1199999999999999E-2</v>
      </c>
      <c r="I1574" s="109">
        <v>0.94069999999999998</v>
      </c>
      <c r="J1574" s="109">
        <v>91.650999999999996</v>
      </c>
      <c r="K1574" s="1">
        <f t="shared" si="25"/>
        <v>1572</v>
      </c>
    </row>
    <row r="1575" spans="1:11" hidden="1" x14ac:dyDescent="0.25">
      <c r="A1575" s="109">
        <v>-1</v>
      </c>
      <c r="B1575" s="109" t="s">
        <v>124</v>
      </c>
      <c r="C1575" s="109" t="s">
        <v>81</v>
      </c>
      <c r="D1575" s="109" t="s">
        <v>70</v>
      </c>
      <c r="E1575" s="109">
        <v>-137.3278</v>
      </c>
      <c r="F1575" s="109">
        <v>-20.5107</v>
      </c>
      <c r="G1575" s="109">
        <v>-1.0999999999999999E-2</v>
      </c>
      <c r="H1575" s="109">
        <v>7.1199999999999999E-2</v>
      </c>
      <c r="I1575" s="109">
        <v>1.4E-3</v>
      </c>
      <c r="J1575" s="109">
        <v>19.550699999999999</v>
      </c>
      <c r="K1575" s="1">
        <f t="shared" si="25"/>
        <v>1573</v>
      </c>
    </row>
    <row r="1576" spans="1:11" hidden="1" x14ac:dyDescent="0.25">
      <c r="A1576" s="109">
        <v>-1</v>
      </c>
      <c r="B1576" s="109" t="s">
        <v>124</v>
      </c>
      <c r="C1576" s="109" t="s">
        <v>82</v>
      </c>
      <c r="D1576" s="109" t="s">
        <v>69</v>
      </c>
      <c r="E1576" s="109">
        <v>-196.30770000000001</v>
      </c>
      <c r="F1576" s="109">
        <v>-49.506599999999999</v>
      </c>
      <c r="G1576" s="109">
        <v>-0.46949999999999997</v>
      </c>
      <c r="H1576" s="109">
        <v>-0.19139999999999999</v>
      </c>
      <c r="I1576" s="109">
        <v>-2.4899999999999999E-2</v>
      </c>
      <c r="J1576" s="109">
        <v>57.153199999999998</v>
      </c>
      <c r="K1576" s="1">
        <f t="shared" si="25"/>
        <v>1574</v>
      </c>
    </row>
    <row r="1577" spans="1:11" hidden="1" x14ac:dyDescent="0.25">
      <c r="A1577" s="109">
        <v>-1</v>
      </c>
      <c r="B1577" s="109" t="s">
        <v>124</v>
      </c>
      <c r="C1577" s="109" t="s">
        <v>82</v>
      </c>
      <c r="D1577" s="109" t="s">
        <v>70</v>
      </c>
      <c r="E1577" s="109">
        <v>-200.37459999999999</v>
      </c>
      <c r="F1577" s="109">
        <v>-49.506599999999999</v>
      </c>
      <c r="G1577" s="109">
        <v>-0.46949999999999997</v>
      </c>
      <c r="H1577" s="109">
        <v>-0.19139999999999999</v>
      </c>
      <c r="I1577" s="109">
        <v>-0.28670000000000001</v>
      </c>
      <c r="J1577" s="109">
        <v>-45.7896</v>
      </c>
      <c r="K1577" s="1">
        <f t="shared" si="25"/>
        <v>1575</v>
      </c>
    </row>
    <row r="1578" spans="1:11" hidden="1" x14ac:dyDescent="0.25">
      <c r="A1578" s="109">
        <v>-1</v>
      </c>
      <c r="B1578" s="109" t="s">
        <v>124</v>
      </c>
      <c r="C1578" s="109" t="s">
        <v>83</v>
      </c>
      <c r="D1578" s="109" t="s">
        <v>69</v>
      </c>
      <c r="E1578" s="109">
        <v>-133.26089999999999</v>
      </c>
      <c r="F1578" s="109">
        <v>-20.5107</v>
      </c>
      <c r="G1578" s="109">
        <v>-1.0999999999999999E-2</v>
      </c>
      <c r="H1578" s="109">
        <v>7.1199999999999999E-2</v>
      </c>
      <c r="I1578" s="109">
        <v>0.94069999999999998</v>
      </c>
      <c r="J1578" s="109">
        <v>91.650999999999996</v>
      </c>
      <c r="K1578" s="1">
        <f t="shared" si="25"/>
        <v>1576</v>
      </c>
    </row>
    <row r="1579" spans="1:11" hidden="1" x14ac:dyDescent="0.25">
      <c r="A1579" s="109">
        <v>-1</v>
      </c>
      <c r="B1579" s="109" t="s">
        <v>124</v>
      </c>
      <c r="C1579" s="109" t="s">
        <v>83</v>
      </c>
      <c r="D1579" s="109" t="s">
        <v>70</v>
      </c>
      <c r="E1579" s="109">
        <v>-137.3278</v>
      </c>
      <c r="F1579" s="109">
        <v>-20.5107</v>
      </c>
      <c r="G1579" s="109">
        <v>-1.0999999999999999E-2</v>
      </c>
      <c r="H1579" s="109">
        <v>7.1199999999999999E-2</v>
      </c>
      <c r="I1579" s="109">
        <v>1.4E-3</v>
      </c>
      <c r="J1579" s="109">
        <v>19.550699999999999</v>
      </c>
      <c r="K1579" s="1">
        <f t="shared" si="25"/>
        <v>1577</v>
      </c>
    </row>
    <row r="1580" spans="1:11" hidden="1" x14ac:dyDescent="0.25">
      <c r="A1580" s="109">
        <v>-1</v>
      </c>
      <c r="B1580" s="109" t="s">
        <v>124</v>
      </c>
      <c r="C1580" s="109" t="s">
        <v>84</v>
      </c>
      <c r="D1580" s="109" t="s">
        <v>69</v>
      </c>
      <c r="E1580" s="109">
        <v>-196.30770000000001</v>
      </c>
      <c r="F1580" s="109">
        <v>-49.506599999999999</v>
      </c>
      <c r="G1580" s="109">
        <v>-0.46949999999999997</v>
      </c>
      <c r="H1580" s="109">
        <v>-0.19139999999999999</v>
      </c>
      <c r="I1580" s="109">
        <v>-2.4899999999999999E-2</v>
      </c>
      <c r="J1580" s="109">
        <v>57.153199999999998</v>
      </c>
      <c r="K1580" s="1">
        <f t="shared" si="25"/>
        <v>1578</v>
      </c>
    </row>
    <row r="1581" spans="1:11" hidden="1" x14ac:dyDescent="0.25">
      <c r="A1581" s="109">
        <v>-1</v>
      </c>
      <c r="B1581" s="109" t="s">
        <v>124</v>
      </c>
      <c r="C1581" s="109" t="s">
        <v>84</v>
      </c>
      <c r="D1581" s="109" t="s">
        <v>70</v>
      </c>
      <c r="E1581" s="109">
        <v>-200.37459999999999</v>
      </c>
      <c r="F1581" s="109">
        <v>-49.506599999999999</v>
      </c>
      <c r="G1581" s="109">
        <v>-0.46949999999999997</v>
      </c>
      <c r="H1581" s="109">
        <v>-0.19139999999999999</v>
      </c>
      <c r="I1581" s="109">
        <v>-0.28670000000000001</v>
      </c>
      <c r="J1581" s="109">
        <v>-45.7896</v>
      </c>
      <c r="K1581" s="1">
        <f t="shared" si="25"/>
        <v>1579</v>
      </c>
    </row>
    <row r="1582" spans="1:11" hidden="1" x14ac:dyDescent="0.25">
      <c r="A1582" s="109">
        <v>-1</v>
      </c>
      <c r="B1582" s="109" t="s">
        <v>124</v>
      </c>
      <c r="C1582" s="109" t="s">
        <v>85</v>
      </c>
      <c r="D1582" s="109" t="s">
        <v>69</v>
      </c>
      <c r="E1582" s="109">
        <v>-208.68790000000001</v>
      </c>
      <c r="F1582" s="109">
        <v>-42.519199999999998</v>
      </c>
      <c r="G1582" s="109">
        <v>-0.1195</v>
      </c>
      <c r="H1582" s="109">
        <v>0.2319</v>
      </c>
      <c r="I1582" s="109">
        <v>0.94679999999999997</v>
      </c>
      <c r="J1582" s="109">
        <v>148.93360000000001</v>
      </c>
      <c r="K1582" s="1">
        <f t="shared" si="25"/>
        <v>1580</v>
      </c>
    </row>
    <row r="1583" spans="1:11" hidden="1" x14ac:dyDescent="0.25">
      <c r="A1583" s="109">
        <v>-1</v>
      </c>
      <c r="B1583" s="109" t="s">
        <v>124</v>
      </c>
      <c r="C1583" s="109" t="s">
        <v>85</v>
      </c>
      <c r="D1583" s="109" t="s">
        <v>70</v>
      </c>
      <c r="E1583" s="109">
        <v>-214.1104</v>
      </c>
      <c r="F1583" s="109">
        <v>-42.519199999999998</v>
      </c>
      <c r="G1583" s="109">
        <v>-0.1195</v>
      </c>
      <c r="H1583" s="109">
        <v>0.2319</v>
      </c>
      <c r="I1583" s="109">
        <v>0.63249999999999995</v>
      </c>
      <c r="J1583" s="109">
        <v>-17.4529</v>
      </c>
      <c r="K1583" s="1">
        <f t="shared" si="25"/>
        <v>1581</v>
      </c>
    </row>
    <row r="1584" spans="1:11" hidden="1" x14ac:dyDescent="0.25">
      <c r="A1584" s="109">
        <v>-1</v>
      </c>
      <c r="B1584" s="109" t="s">
        <v>124</v>
      </c>
      <c r="C1584" s="109" t="s">
        <v>86</v>
      </c>
      <c r="D1584" s="109" t="s">
        <v>69</v>
      </c>
      <c r="E1584" s="109">
        <v>-311.86239999999998</v>
      </c>
      <c r="F1584" s="109">
        <v>-68.441699999999997</v>
      </c>
      <c r="G1584" s="109">
        <v>-0.6371</v>
      </c>
      <c r="H1584" s="109">
        <v>-0.40770000000000001</v>
      </c>
      <c r="I1584" s="109">
        <v>0.50370000000000004</v>
      </c>
      <c r="J1584" s="109">
        <v>86.480500000000006</v>
      </c>
      <c r="K1584" s="1">
        <f t="shared" si="25"/>
        <v>1582</v>
      </c>
    </row>
    <row r="1585" spans="1:11" hidden="1" x14ac:dyDescent="0.25">
      <c r="A1585" s="109">
        <v>-1</v>
      </c>
      <c r="B1585" s="109" t="s">
        <v>124</v>
      </c>
      <c r="C1585" s="109" t="s">
        <v>86</v>
      </c>
      <c r="D1585" s="109" t="s">
        <v>70</v>
      </c>
      <c r="E1585" s="109">
        <v>-317.28489999999999</v>
      </c>
      <c r="F1585" s="109">
        <v>-68.441699999999997</v>
      </c>
      <c r="G1585" s="109">
        <v>-0.6371</v>
      </c>
      <c r="H1585" s="109">
        <v>-0.40770000000000001</v>
      </c>
      <c r="I1585" s="109">
        <v>-1.0736000000000001</v>
      </c>
      <c r="J1585" s="109">
        <v>-24.535299999999999</v>
      </c>
      <c r="K1585" s="1">
        <f t="shared" si="25"/>
        <v>1583</v>
      </c>
    </row>
    <row r="1586" spans="1:11" hidden="1" x14ac:dyDescent="0.25">
      <c r="A1586" s="109">
        <v>-1</v>
      </c>
      <c r="B1586" s="109" t="s">
        <v>124</v>
      </c>
      <c r="C1586" s="109" t="s">
        <v>87</v>
      </c>
      <c r="D1586" s="109" t="s">
        <v>69</v>
      </c>
      <c r="E1586" s="109">
        <v>-208.68790000000001</v>
      </c>
      <c r="F1586" s="109">
        <v>-42.519199999999998</v>
      </c>
      <c r="G1586" s="109">
        <v>-0.1195</v>
      </c>
      <c r="H1586" s="109">
        <v>0.2319</v>
      </c>
      <c r="I1586" s="109">
        <v>0.94679999999999997</v>
      </c>
      <c r="J1586" s="109">
        <v>148.93360000000001</v>
      </c>
      <c r="K1586" s="1">
        <f t="shared" si="25"/>
        <v>1584</v>
      </c>
    </row>
    <row r="1587" spans="1:11" hidden="1" x14ac:dyDescent="0.25">
      <c r="A1587" s="109">
        <v>-1</v>
      </c>
      <c r="B1587" s="109" t="s">
        <v>124</v>
      </c>
      <c r="C1587" s="109" t="s">
        <v>87</v>
      </c>
      <c r="D1587" s="109" t="s">
        <v>70</v>
      </c>
      <c r="E1587" s="109">
        <v>-214.1104</v>
      </c>
      <c r="F1587" s="109">
        <v>-42.519199999999998</v>
      </c>
      <c r="G1587" s="109">
        <v>-0.1195</v>
      </c>
      <c r="H1587" s="109">
        <v>0.2319</v>
      </c>
      <c r="I1587" s="109">
        <v>0.63249999999999995</v>
      </c>
      <c r="J1587" s="109">
        <v>-17.4529</v>
      </c>
      <c r="K1587" s="1">
        <f t="shared" si="25"/>
        <v>1585</v>
      </c>
    </row>
    <row r="1588" spans="1:11" hidden="1" x14ac:dyDescent="0.25">
      <c r="A1588" s="109">
        <v>-1</v>
      </c>
      <c r="B1588" s="109" t="s">
        <v>124</v>
      </c>
      <c r="C1588" s="109" t="s">
        <v>88</v>
      </c>
      <c r="D1588" s="109" t="s">
        <v>69</v>
      </c>
      <c r="E1588" s="109">
        <v>-311.86239999999998</v>
      </c>
      <c r="F1588" s="109">
        <v>-68.441699999999997</v>
      </c>
      <c r="G1588" s="109">
        <v>-0.6371</v>
      </c>
      <c r="H1588" s="109">
        <v>-0.40770000000000001</v>
      </c>
      <c r="I1588" s="109">
        <v>0.50370000000000004</v>
      </c>
      <c r="J1588" s="109">
        <v>86.480500000000006</v>
      </c>
      <c r="K1588" s="1">
        <f t="shared" si="25"/>
        <v>1586</v>
      </c>
    </row>
    <row r="1589" spans="1:11" hidden="1" x14ac:dyDescent="0.25">
      <c r="A1589" s="109">
        <v>-1</v>
      </c>
      <c r="B1589" s="109" t="s">
        <v>124</v>
      </c>
      <c r="C1589" s="109" t="s">
        <v>88</v>
      </c>
      <c r="D1589" s="109" t="s">
        <v>70</v>
      </c>
      <c r="E1589" s="109">
        <v>-317.28489999999999</v>
      </c>
      <c r="F1589" s="109">
        <v>-68.441699999999997</v>
      </c>
      <c r="G1589" s="109">
        <v>-0.6371</v>
      </c>
      <c r="H1589" s="109">
        <v>-0.40770000000000001</v>
      </c>
      <c r="I1589" s="109">
        <v>-1.0736000000000001</v>
      </c>
      <c r="J1589" s="109">
        <v>-24.535299999999999</v>
      </c>
      <c r="K1589" s="1">
        <f t="shared" si="25"/>
        <v>1587</v>
      </c>
    </row>
    <row r="1590" spans="1:11" hidden="1" x14ac:dyDescent="0.25">
      <c r="A1590" s="109">
        <v>-1</v>
      </c>
      <c r="B1590" s="109" t="s">
        <v>124</v>
      </c>
      <c r="C1590" s="109" t="s">
        <v>89</v>
      </c>
      <c r="D1590" s="109" t="s">
        <v>69</v>
      </c>
      <c r="E1590" s="109">
        <v>-228.7517</v>
      </c>
      <c r="F1590" s="109">
        <v>-40.982500000000002</v>
      </c>
      <c r="G1590" s="109">
        <v>-0.14910000000000001</v>
      </c>
      <c r="H1590" s="109">
        <v>4.3400000000000001E-2</v>
      </c>
      <c r="I1590" s="109">
        <v>1.2081</v>
      </c>
      <c r="J1590" s="109">
        <v>134.95590000000001</v>
      </c>
      <c r="K1590" s="1">
        <f t="shared" si="25"/>
        <v>1588</v>
      </c>
    </row>
    <row r="1591" spans="1:11" hidden="1" x14ac:dyDescent="0.25">
      <c r="A1591" s="109">
        <v>-1</v>
      </c>
      <c r="B1591" s="109" t="s">
        <v>124</v>
      </c>
      <c r="C1591" s="109" t="s">
        <v>89</v>
      </c>
      <c r="D1591" s="109" t="s">
        <v>70</v>
      </c>
      <c r="E1591" s="109">
        <v>-234.17420000000001</v>
      </c>
      <c r="F1591" s="109">
        <v>-40.982500000000002</v>
      </c>
      <c r="G1591" s="109">
        <v>-0.14910000000000001</v>
      </c>
      <c r="H1591" s="109">
        <v>4.3400000000000001E-2</v>
      </c>
      <c r="I1591" s="109">
        <v>-7.6499999999999999E-2</v>
      </c>
      <c r="J1591" s="109">
        <v>11.676</v>
      </c>
      <c r="K1591" s="1">
        <f t="shared" si="25"/>
        <v>1589</v>
      </c>
    </row>
    <row r="1592" spans="1:11" hidden="1" x14ac:dyDescent="0.25">
      <c r="A1592" s="109">
        <v>-1</v>
      </c>
      <c r="B1592" s="109" t="s">
        <v>124</v>
      </c>
      <c r="C1592" s="109" t="s">
        <v>90</v>
      </c>
      <c r="D1592" s="109" t="s">
        <v>69</v>
      </c>
      <c r="E1592" s="109">
        <v>-291.79849999999999</v>
      </c>
      <c r="F1592" s="109">
        <v>-69.978399999999993</v>
      </c>
      <c r="G1592" s="109">
        <v>-0.60760000000000003</v>
      </c>
      <c r="H1592" s="109">
        <v>-0.21920000000000001</v>
      </c>
      <c r="I1592" s="109">
        <v>0.2424</v>
      </c>
      <c r="J1592" s="109">
        <v>100.4581</v>
      </c>
      <c r="K1592" s="1">
        <f t="shared" si="25"/>
        <v>1590</v>
      </c>
    </row>
    <row r="1593" spans="1:11" hidden="1" x14ac:dyDescent="0.25">
      <c r="A1593" s="109">
        <v>-1</v>
      </c>
      <c r="B1593" s="109" t="s">
        <v>124</v>
      </c>
      <c r="C1593" s="109" t="s">
        <v>90</v>
      </c>
      <c r="D1593" s="109" t="s">
        <v>70</v>
      </c>
      <c r="E1593" s="109">
        <v>-297.221</v>
      </c>
      <c r="F1593" s="109">
        <v>-69.978399999999993</v>
      </c>
      <c r="G1593" s="109">
        <v>-0.60760000000000003</v>
      </c>
      <c r="H1593" s="109">
        <v>-0.21920000000000001</v>
      </c>
      <c r="I1593" s="109">
        <v>-0.36459999999999998</v>
      </c>
      <c r="J1593" s="109">
        <v>-53.664299999999997</v>
      </c>
      <c r="K1593" s="1">
        <f t="shared" si="25"/>
        <v>1591</v>
      </c>
    </row>
    <row r="1594" spans="1:11" hidden="1" x14ac:dyDescent="0.25">
      <c r="A1594" s="109">
        <v>-1</v>
      </c>
      <c r="B1594" s="109" t="s">
        <v>124</v>
      </c>
      <c r="C1594" s="109" t="s">
        <v>91</v>
      </c>
      <c r="D1594" s="109" t="s">
        <v>69</v>
      </c>
      <c r="E1594" s="109">
        <v>-228.7517</v>
      </c>
      <c r="F1594" s="109">
        <v>-40.982500000000002</v>
      </c>
      <c r="G1594" s="109">
        <v>-0.14910000000000001</v>
      </c>
      <c r="H1594" s="109">
        <v>4.3400000000000001E-2</v>
      </c>
      <c r="I1594" s="109">
        <v>1.2081</v>
      </c>
      <c r="J1594" s="109">
        <v>134.95590000000001</v>
      </c>
      <c r="K1594" s="1">
        <f t="shared" si="25"/>
        <v>1592</v>
      </c>
    </row>
    <row r="1595" spans="1:11" hidden="1" x14ac:dyDescent="0.25">
      <c r="A1595" s="109">
        <v>-1</v>
      </c>
      <c r="B1595" s="109" t="s">
        <v>124</v>
      </c>
      <c r="C1595" s="109" t="s">
        <v>91</v>
      </c>
      <c r="D1595" s="109" t="s">
        <v>70</v>
      </c>
      <c r="E1595" s="109">
        <v>-234.17420000000001</v>
      </c>
      <c r="F1595" s="109">
        <v>-40.982500000000002</v>
      </c>
      <c r="G1595" s="109">
        <v>-0.14910000000000001</v>
      </c>
      <c r="H1595" s="109">
        <v>4.3400000000000001E-2</v>
      </c>
      <c r="I1595" s="109">
        <v>-7.6499999999999999E-2</v>
      </c>
      <c r="J1595" s="109">
        <v>11.676</v>
      </c>
      <c r="K1595" s="1">
        <f t="shared" si="25"/>
        <v>1593</v>
      </c>
    </row>
    <row r="1596" spans="1:11" hidden="1" x14ac:dyDescent="0.25">
      <c r="A1596" s="109">
        <v>-1</v>
      </c>
      <c r="B1596" s="109" t="s">
        <v>124</v>
      </c>
      <c r="C1596" s="109" t="s">
        <v>92</v>
      </c>
      <c r="D1596" s="109" t="s">
        <v>69</v>
      </c>
      <c r="E1596" s="109">
        <v>-291.79849999999999</v>
      </c>
      <c r="F1596" s="109">
        <v>-69.978399999999993</v>
      </c>
      <c r="G1596" s="109">
        <v>-0.60760000000000003</v>
      </c>
      <c r="H1596" s="109">
        <v>-0.21920000000000001</v>
      </c>
      <c r="I1596" s="109">
        <v>0.2424</v>
      </c>
      <c r="J1596" s="109">
        <v>100.4581</v>
      </c>
      <c r="K1596" s="1">
        <f t="shared" si="25"/>
        <v>1594</v>
      </c>
    </row>
    <row r="1597" spans="1:11" hidden="1" x14ac:dyDescent="0.25">
      <c r="A1597" s="109">
        <v>-1</v>
      </c>
      <c r="B1597" s="109" t="s">
        <v>124</v>
      </c>
      <c r="C1597" s="109" t="s">
        <v>92</v>
      </c>
      <c r="D1597" s="109" t="s">
        <v>70</v>
      </c>
      <c r="E1597" s="109">
        <v>-297.221</v>
      </c>
      <c r="F1597" s="109">
        <v>-69.978399999999993</v>
      </c>
      <c r="G1597" s="109">
        <v>-0.60760000000000003</v>
      </c>
      <c r="H1597" s="109">
        <v>-0.21920000000000001</v>
      </c>
      <c r="I1597" s="109">
        <v>-0.36459999999999998</v>
      </c>
      <c r="J1597" s="109">
        <v>-53.664299999999997</v>
      </c>
      <c r="K1597" s="1">
        <f t="shared" si="25"/>
        <v>1595</v>
      </c>
    </row>
    <row r="1598" spans="1:11" hidden="1" x14ac:dyDescent="0.25">
      <c r="A1598" s="109">
        <v>-1</v>
      </c>
      <c r="B1598" s="109" t="s">
        <v>124</v>
      </c>
      <c r="C1598" s="109" t="s">
        <v>93</v>
      </c>
      <c r="D1598" s="109" t="s">
        <v>69</v>
      </c>
      <c r="E1598" s="109">
        <v>-113.19710000000001</v>
      </c>
      <c r="F1598" s="109">
        <v>-20.5107</v>
      </c>
      <c r="G1598" s="109">
        <v>1.8599999999999998E-2</v>
      </c>
      <c r="H1598" s="109">
        <v>0.25969999999999999</v>
      </c>
      <c r="I1598" s="109">
        <v>1.2081</v>
      </c>
      <c r="J1598" s="109">
        <v>148.93360000000001</v>
      </c>
      <c r="K1598" s="1">
        <f t="shared" si="25"/>
        <v>1596</v>
      </c>
    </row>
    <row r="1599" spans="1:11" hidden="1" x14ac:dyDescent="0.25">
      <c r="A1599" s="109">
        <v>-1</v>
      </c>
      <c r="B1599" s="109" t="s">
        <v>124</v>
      </c>
      <c r="C1599" s="109" t="s">
        <v>93</v>
      </c>
      <c r="D1599" s="109" t="s">
        <v>70</v>
      </c>
      <c r="E1599" s="109">
        <v>-117.264</v>
      </c>
      <c r="F1599" s="109">
        <v>-20.5107</v>
      </c>
      <c r="G1599" s="109">
        <v>1.8599999999999998E-2</v>
      </c>
      <c r="H1599" s="109">
        <v>0.25969999999999999</v>
      </c>
      <c r="I1599" s="109">
        <v>0.71040000000000003</v>
      </c>
      <c r="J1599" s="109">
        <v>19.550699999999999</v>
      </c>
      <c r="K1599" s="1">
        <f t="shared" si="25"/>
        <v>1597</v>
      </c>
    </row>
    <row r="1600" spans="1:11" hidden="1" x14ac:dyDescent="0.25">
      <c r="A1600" s="109">
        <v>-1</v>
      </c>
      <c r="B1600" s="109" t="s">
        <v>124</v>
      </c>
      <c r="C1600" s="109" t="s">
        <v>94</v>
      </c>
      <c r="D1600" s="109" t="s">
        <v>69</v>
      </c>
      <c r="E1600" s="109">
        <v>-311.86239999999998</v>
      </c>
      <c r="F1600" s="109">
        <v>-69.978399999999993</v>
      </c>
      <c r="G1600" s="109">
        <v>-0.6371</v>
      </c>
      <c r="H1600" s="109">
        <v>-0.40770000000000001</v>
      </c>
      <c r="I1600" s="109">
        <v>-2.4899999999999999E-2</v>
      </c>
      <c r="J1600" s="109">
        <v>43.175600000000003</v>
      </c>
      <c r="K1600" s="1">
        <f t="shared" si="25"/>
        <v>1598</v>
      </c>
    </row>
    <row r="1601" spans="1:11" hidden="1" x14ac:dyDescent="0.25">
      <c r="A1601" s="109">
        <v>-1</v>
      </c>
      <c r="B1601" s="109" t="s">
        <v>124</v>
      </c>
      <c r="C1601" s="109" t="s">
        <v>94</v>
      </c>
      <c r="D1601" s="109" t="s">
        <v>70</v>
      </c>
      <c r="E1601" s="109">
        <v>-317.28489999999999</v>
      </c>
      <c r="F1601" s="109">
        <v>-69.978399999999993</v>
      </c>
      <c r="G1601" s="109">
        <v>-0.6371</v>
      </c>
      <c r="H1601" s="109">
        <v>-0.40770000000000001</v>
      </c>
      <c r="I1601" s="109">
        <v>-1.0736000000000001</v>
      </c>
      <c r="J1601" s="109">
        <v>-53.664299999999997</v>
      </c>
      <c r="K1601" s="1">
        <f t="shared" si="25"/>
        <v>1599</v>
      </c>
    </row>
    <row r="1602" spans="1:11" hidden="1" x14ac:dyDescent="0.25">
      <c r="A1602" s="109">
        <v>-1</v>
      </c>
      <c r="B1602" s="109" t="s">
        <v>125</v>
      </c>
      <c r="C1602" s="109" t="s">
        <v>68</v>
      </c>
      <c r="D1602" s="109" t="s">
        <v>69</v>
      </c>
      <c r="E1602" s="109">
        <v>-31.084800000000001</v>
      </c>
      <c r="F1602" s="109">
        <v>-2.8900999999999999</v>
      </c>
      <c r="G1602" s="109">
        <v>-0.42</v>
      </c>
      <c r="H1602" s="109">
        <v>4.4299999999999999E-2</v>
      </c>
      <c r="I1602" s="109">
        <v>0.77429999999999999</v>
      </c>
      <c r="J1602" s="109">
        <v>6.5346000000000002</v>
      </c>
      <c r="K1602" s="1">
        <f t="shared" si="25"/>
        <v>1600</v>
      </c>
    </row>
    <row r="1603" spans="1:11" x14ac:dyDescent="0.25">
      <c r="A1603" s="109">
        <v>-1</v>
      </c>
      <c r="B1603" s="109" t="s">
        <v>125</v>
      </c>
      <c r="C1603" s="109" t="s">
        <v>68</v>
      </c>
      <c r="D1603" s="109" t="s">
        <v>70</v>
      </c>
      <c r="E1603" s="109">
        <v>-36.016100000000002</v>
      </c>
      <c r="F1603" s="109">
        <v>-2.8900999999999999</v>
      </c>
      <c r="G1603" s="109">
        <v>-0.42</v>
      </c>
      <c r="H1603" s="109">
        <v>4.4299999999999999E-2</v>
      </c>
      <c r="I1603" s="109">
        <v>-0.2757</v>
      </c>
      <c r="J1603" s="109">
        <v>-0.69059999999999999</v>
      </c>
      <c r="K1603" s="1">
        <f t="shared" si="25"/>
        <v>1601</v>
      </c>
    </row>
    <row r="1604" spans="1:11" hidden="1" x14ac:dyDescent="0.25">
      <c r="A1604" s="109">
        <v>-1</v>
      </c>
      <c r="B1604" s="109" t="s">
        <v>125</v>
      </c>
      <c r="C1604" s="109" t="s">
        <v>71</v>
      </c>
      <c r="D1604" s="109" t="s">
        <v>69</v>
      </c>
      <c r="E1604" s="109">
        <v>-8.5885999999999996</v>
      </c>
      <c r="F1604" s="109">
        <v>-0.95009999999999994</v>
      </c>
      <c r="G1604" s="109">
        <v>-0.1305</v>
      </c>
      <c r="H1604" s="109">
        <v>-1.3599999999999999E-2</v>
      </c>
      <c r="I1604" s="109">
        <v>0.23749999999999999</v>
      </c>
      <c r="J1604" s="109">
        <v>1.8631</v>
      </c>
      <c r="K1604" s="1">
        <f t="shared" si="25"/>
        <v>1602</v>
      </c>
    </row>
    <row r="1605" spans="1:11" x14ac:dyDescent="0.25">
      <c r="A1605" s="109">
        <v>-1</v>
      </c>
      <c r="B1605" s="109" t="s">
        <v>125</v>
      </c>
      <c r="C1605" s="109" t="s">
        <v>71</v>
      </c>
      <c r="D1605" s="109" t="s">
        <v>70</v>
      </c>
      <c r="E1605" s="109">
        <v>-8.5885999999999996</v>
      </c>
      <c r="F1605" s="109">
        <v>-0.95009999999999994</v>
      </c>
      <c r="G1605" s="109">
        <v>-0.1305</v>
      </c>
      <c r="H1605" s="109">
        <v>-1.3599999999999999E-2</v>
      </c>
      <c r="I1605" s="109">
        <v>-8.8700000000000001E-2</v>
      </c>
      <c r="J1605" s="109">
        <v>-0.51219999999999999</v>
      </c>
      <c r="K1605" s="1">
        <f t="shared" si="25"/>
        <v>1603</v>
      </c>
    </row>
    <row r="1606" spans="1:11" hidden="1" x14ac:dyDescent="0.25">
      <c r="A1606" s="109">
        <v>-1</v>
      </c>
      <c r="B1606" s="109" t="s">
        <v>125</v>
      </c>
      <c r="C1606" s="109" t="s">
        <v>72</v>
      </c>
      <c r="D1606" s="109" t="s">
        <v>69</v>
      </c>
      <c r="E1606" s="109">
        <v>48.734000000000002</v>
      </c>
      <c r="F1606" s="109">
        <v>10.469099999999999</v>
      </c>
      <c r="G1606" s="109">
        <v>0.82379999999999998</v>
      </c>
      <c r="H1606" s="109">
        <v>0.12570000000000001</v>
      </c>
      <c r="I1606" s="109">
        <v>0.89390000000000003</v>
      </c>
      <c r="J1606" s="109">
        <v>28.489100000000001</v>
      </c>
      <c r="K1606" s="1">
        <f t="shared" ref="K1606:K1669" si="26">K1605+1</f>
        <v>1604</v>
      </c>
    </row>
    <row r="1607" spans="1:11" x14ac:dyDescent="0.25">
      <c r="A1607" s="109">
        <v>-1</v>
      </c>
      <c r="B1607" s="109" t="s">
        <v>125</v>
      </c>
      <c r="C1607" s="109" t="s">
        <v>72</v>
      </c>
      <c r="D1607" s="109" t="s">
        <v>70</v>
      </c>
      <c r="E1607" s="109">
        <v>48.734000000000002</v>
      </c>
      <c r="F1607" s="109">
        <v>10.469099999999999</v>
      </c>
      <c r="G1607" s="109">
        <v>0.82379999999999998</v>
      </c>
      <c r="H1607" s="109">
        <v>0.12570000000000001</v>
      </c>
      <c r="I1607" s="109">
        <v>1.1701999999999999</v>
      </c>
      <c r="J1607" s="109">
        <v>4.4439000000000002</v>
      </c>
      <c r="K1607" s="1">
        <f t="shared" si="26"/>
        <v>1605</v>
      </c>
    </row>
    <row r="1608" spans="1:11" hidden="1" x14ac:dyDescent="0.25">
      <c r="A1608" s="109">
        <v>-1</v>
      </c>
      <c r="B1608" s="109" t="s">
        <v>125</v>
      </c>
      <c r="C1608" s="109" t="s">
        <v>73</v>
      </c>
      <c r="D1608" s="109" t="s">
        <v>69</v>
      </c>
      <c r="E1608" s="109">
        <v>14.108700000000001</v>
      </c>
      <c r="F1608" s="109">
        <v>11.127599999999999</v>
      </c>
      <c r="G1608" s="109">
        <v>0.1623</v>
      </c>
      <c r="H1608" s="109">
        <v>7.9200000000000007E-2</v>
      </c>
      <c r="I1608" s="109">
        <v>0.23400000000000001</v>
      </c>
      <c r="J1608" s="109">
        <v>7.5797999999999996</v>
      </c>
      <c r="K1608" s="1">
        <f t="shared" si="26"/>
        <v>1606</v>
      </c>
    </row>
    <row r="1609" spans="1:11" x14ac:dyDescent="0.25">
      <c r="A1609" s="109">
        <v>-1</v>
      </c>
      <c r="B1609" s="109" t="s">
        <v>125</v>
      </c>
      <c r="C1609" s="109" t="s">
        <v>73</v>
      </c>
      <c r="D1609" s="109" t="s">
        <v>70</v>
      </c>
      <c r="E1609" s="109">
        <v>14.108700000000001</v>
      </c>
      <c r="F1609" s="109">
        <v>11.127599999999999</v>
      </c>
      <c r="G1609" s="109">
        <v>0.1623</v>
      </c>
      <c r="H1609" s="109">
        <v>7.9200000000000007E-2</v>
      </c>
      <c r="I1609" s="109">
        <v>0.19570000000000001</v>
      </c>
      <c r="J1609" s="109">
        <v>31.666899999999998</v>
      </c>
      <c r="K1609" s="1">
        <f t="shared" si="26"/>
        <v>1607</v>
      </c>
    </row>
    <row r="1610" spans="1:11" hidden="1" x14ac:dyDescent="0.25">
      <c r="A1610" s="109">
        <v>-1</v>
      </c>
      <c r="B1610" s="109" t="s">
        <v>125</v>
      </c>
      <c r="C1610" s="109" t="s">
        <v>74</v>
      </c>
      <c r="D1610" s="109" t="s">
        <v>69</v>
      </c>
      <c r="E1610" s="109">
        <v>-39.673400000000001</v>
      </c>
      <c r="F1610" s="109">
        <v>-3.8401999999999998</v>
      </c>
      <c r="G1610" s="109">
        <v>-0.55049999999999999</v>
      </c>
      <c r="H1610" s="109">
        <v>3.0700000000000002E-2</v>
      </c>
      <c r="I1610" s="109">
        <v>1.0119</v>
      </c>
      <c r="J1610" s="109">
        <v>8.3977000000000004</v>
      </c>
      <c r="K1610" s="1">
        <f t="shared" si="26"/>
        <v>1608</v>
      </c>
    </row>
    <row r="1611" spans="1:11" hidden="1" x14ac:dyDescent="0.25">
      <c r="A1611" s="109">
        <v>-1</v>
      </c>
      <c r="B1611" s="109" t="s">
        <v>125</v>
      </c>
      <c r="C1611" s="109" t="s">
        <v>74</v>
      </c>
      <c r="D1611" s="109" t="s">
        <v>70</v>
      </c>
      <c r="E1611" s="109">
        <v>-44.604700000000001</v>
      </c>
      <c r="F1611" s="109">
        <v>-3.8401999999999998</v>
      </c>
      <c r="G1611" s="109">
        <v>-0.55049999999999999</v>
      </c>
      <c r="H1611" s="109">
        <v>3.0700000000000002E-2</v>
      </c>
      <c r="I1611" s="109">
        <v>-0.3644</v>
      </c>
      <c r="J1611" s="109">
        <v>-1.2028000000000001</v>
      </c>
      <c r="K1611" s="1">
        <f t="shared" si="26"/>
        <v>1609</v>
      </c>
    </row>
    <row r="1612" spans="1:11" hidden="1" x14ac:dyDescent="0.25">
      <c r="A1612" s="109">
        <v>-1</v>
      </c>
      <c r="B1612" s="109" t="s">
        <v>125</v>
      </c>
      <c r="C1612" s="109" t="s">
        <v>75</v>
      </c>
      <c r="D1612" s="109" t="s">
        <v>69</v>
      </c>
      <c r="E1612" s="109">
        <v>-43.518700000000003</v>
      </c>
      <c r="F1612" s="109">
        <v>-4.0461999999999998</v>
      </c>
      <c r="G1612" s="109">
        <v>-0.58799999999999997</v>
      </c>
      <c r="H1612" s="109">
        <v>6.2E-2</v>
      </c>
      <c r="I1612" s="109">
        <v>1.0840000000000001</v>
      </c>
      <c r="J1612" s="109">
        <v>9.1485000000000003</v>
      </c>
      <c r="K1612" s="1">
        <f t="shared" si="26"/>
        <v>1610</v>
      </c>
    </row>
    <row r="1613" spans="1:11" hidden="1" x14ac:dyDescent="0.25">
      <c r="A1613" s="109">
        <v>-1</v>
      </c>
      <c r="B1613" s="109" t="s">
        <v>125</v>
      </c>
      <c r="C1613" s="109" t="s">
        <v>75</v>
      </c>
      <c r="D1613" s="109" t="s">
        <v>70</v>
      </c>
      <c r="E1613" s="109">
        <v>-50.422499999999999</v>
      </c>
      <c r="F1613" s="109">
        <v>-4.0461999999999998</v>
      </c>
      <c r="G1613" s="109">
        <v>-0.58799999999999997</v>
      </c>
      <c r="H1613" s="109">
        <v>6.2E-2</v>
      </c>
      <c r="I1613" s="109">
        <v>-0.38590000000000002</v>
      </c>
      <c r="J1613" s="109">
        <v>-0.96689999999999998</v>
      </c>
      <c r="K1613" s="1">
        <f t="shared" si="26"/>
        <v>1611</v>
      </c>
    </row>
    <row r="1614" spans="1:11" hidden="1" x14ac:dyDescent="0.25">
      <c r="A1614" s="109">
        <v>-1</v>
      </c>
      <c r="B1614" s="109" t="s">
        <v>125</v>
      </c>
      <c r="C1614" s="109" t="s">
        <v>76</v>
      </c>
      <c r="D1614" s="109" t="s">
        <v>69</v>
      </c>
      <c r="E1614" s="109">
        <v>-51.043500000000002</v>
      </c>
      <c r="F1614" s="109">
        <v>-4.9882999999999997</v>
      </c>
      <c r="G1614" s="109">
        <v>-0.71279999999999999</v>
      </c>
      <c r="H1614" s="109">
        <v>3.1399999999999997E-2</v>
      </c>
      <c r="I1614" s="109">
        <v>1.3091999999999999</v>
      </c>
      <c r="J1614" s="109">
        <v>10.8225</v>
      </c>
      <c r="K1614" s="1">
        <f t="shared" si="26"/>
        <v>1612</v>
      </c>
    </row>
    <row r="1615" spans="1:11" hidden="1" x14ac:dyDescent="0.25">
      <c r="A1615" s="109">
        <v>-1</v>
      </c>
      <c r="B1615" s="109" t="s">
        <v>125</v>
      </c>
      <c r="C1615" s="109" t="s">
        <v>76</v>
      </c>
      <c r="D1615" s="109" t="s">
        <v>70</v>
      </c>
      <c r="E1615" s="109">
        <v>-56.960999999999999</v>
      </c>
      <c r="F1615" s="109">
        <v>-4.9882999999999997</v>
      </c>
      <c r="G1615" s="109">
        <v>-0.71279999999999999</v>
      </c>
      <c r="H1615" s="109">
        <v>3.1399999999999997E-2</v>
      </c>
      <c r="I1615" s="109">
        <v>-0.4728</v>
      </c>
      <c r="J1615" s="109">
        <v>-1.6483000000000001</v>
      </c>
      <c r="K1615" s="1">
        <f t="shared" si="26"/>
        <v>1613</v>
      </c>
    </row>
    <row r="1616" spans="1:11" hidden="1" x14ac:dyDescent="0.25">
      <c r="A1616" s="109">
        <v>-1</v>
      </c>
      <c r="B1616" s="109" t="s">
        <v>125</v>
      </c>
      <c r="C1616" s="109" t="s">
        <v>77</v>
      </c>
      <c r="D1616" s="109" t="s">
        <v>69</v>
      </c>
      <c r="E1616" s="109">
        <v>40.251300000000001</v>
      </c>
      <c r="F1616" s="109">
        <v>12.0556</v>
      </c>
      <c r="G1616" s="109">
        <v>0.77539999999999998</v>
      </c>
      <c r="H1616" s="109">
        <v>0.21579999999999999</v>
      </c>
      <c r="I1616" s="109">
        <v>1.9483999999999999</v>
      </c>
      <c r="J1616" s="109">
        <v>45.765999999999998</v>
      </c>
      <c r="K1616" s="1">
        <f t="shared" si="26"/>
        <v>1614</v>
      </c>
    </row>
    <row r="1617" spans="1:11" hidden="1" x14ac:dyDescent="0.25">
      <c r="A1617" s="109">
        <v>-1</v>
      </c>
      <c r="B1617" s="109" t="s">
        <v>125</v>
      </c>
      <c r="C1617" s="109" t="s">
        <v>77</v>
      </c>
      <c r="D1617" s="109" t="s">
        <v>70</v>
      </c>
      <c r="E1617" s="109">
        <v>35.813099999999999</v>
      </c>
      <c r="F1617" s="109">
        <v>12.0556</v>
      </c>
      <c r="G1617" s="109">
        <v>0.77539999999999998</v>
      </c>
      <c r="H1617" s="109">
        <v>0.21579999999999999</v>
      </c>
      <c r="I1617" s="109">
        <v>1.3902000000000001</v>
      </c>
      <c r="J1617" s="109">
        <v>5.5998999999999999</v>
      </c>
      <c r="K1617" s="1">
        <f t="shared" si="26"/>
        <v>1615</v>
      </c>
    </row>
    <row r="1618" spans="1:11" hidden="1" x14ac:dyDescent="0.25">
      <c r="A1618" s="109">
        <v>-1</v>
      </c>
      <c r="B1618" s="109" t="s">
        <v>125</v>
      </c>
      <c r="C1618" s="109" t="s">
        <v>78</v>
      </c>
      <c r="D1618" s="109" t="s">
        <v>69</v>
      </c>
      <c r="E1618" s="109">
        <v>-96.203900000000004</v>
      </c>
      <c r="F1618" s="109">
        <v>-17.2578</v>
      </c>
      <c r="G1618" s="109">
        <v>-1.5314000000000001</v>
      </c>
      <c r="H1618" s="109">
        <v>-0.1361</v>
      </c>
      <c r="I1618" s="109">
        <v>-0.55459999999999998</v>
      </c>
      <c r="J1618" s="109">
        <v>-34.003599999999999</v>
      </c>
      <c r="K1618" s="1">
        <f t="shared" si="26"/>
        <v>1616</v>
      </c>
    </row>
    <row r="1619" spans="1:11" hidden="1" x14ac:dyDescent="0.25">
      <c r="A1619" s="109">
        <v>-1</v>
      </c>
      <c r="B1619" s="109" t="s">
        <v>125</v>
      </c>
      <c r="C1619" s="109" t="s">
        <v>78</v>
      </c>
      <c r="D1619" s="109" t="s">
        <v>70</v>
      </c>
      <c r="E1619" s="109">
        <v>-100.642</v>
      </c>
      <c r="F1619" s="109">
        <v>-17.2578</v>
      </c>
      <c r="G1619" s="109">
        <v>-1.5314000000000001</v>
      </c>
      <c r="H1619" s="109">
        <v>-0.1361</v>
      </c>
      <c r="I1619" s="109">
        <v>-1.8864000000000001</v>
      </c>
      <c r="J1619" s="109">
        <v>-6.843</v>
      </c>
      <c r="K1619" s="1">
        <f t="shared" si="26"/>
        <v>1617</v>
      </c>
    </row>
    <row r="1620" spans="1:11" hidden="1" x14ac:dyDescent="0.25">
      <c r="A1620" s="109">
        <v>-1</v>
      </c>
      <c r="B1620" s="109" t="s">
        <v>125</v>
      </c>
      <c r="C1620" s="109" t="s">
        <v>79</v>
      </c>
      <c r="D1620" s="109" t="s">
        <v>69</v>
      </c>
      <c r="E1620" s="109">
        <v>40.251300000000001</v>
      </c>
      <c r="F1620" s="109">
        <v>12.0556</v>
      </c>
      <c r="G1620" s="109">
        <v>0.77539999999999998</v>
      </c>
      <c r="H1620" s="109">
        <v>0.21579999999999999</v>
      </c>
      <c r="I1620" s="109">
        <v>1.9483999999999999</v>
      </c>
      <c r="J1620" s="109">
        <v>45.765999999999998</v>
      </c>
      <c r="K1620" s="1">
        <f t="shared" si="26"/>
        <v>1618</v>
      </c>
    </row>
    <row r="1621" spans="1:11" hidden="1" x14ac:dyDescent="0.25">
      <c r="A1621" s="109">
        <v>-1</v>
      </c>
      <c r="B1621" s="109" t="s">
        <v>125</v>
      </c>
      <c r="C1621" s="109" t="s">
        <v>79</v>
      </c>
      <c r="D1621" s="109" t="s">
        <v>70</v>
      </c>
      <c r="E1621" s="109">
        <v>35.813099999999999</v>
      </c>
      <c r="F1621" s="109">
        <v>12.0556</v>
      </c>
      <c r="G1621" s="109">
        <v>0.77539999999999998</v>
      </c>
      <c r="H1621" s="109">
        <v>0.21579999999999999</v>
      </c>
      <c r="I1621" s="109">
        <v>1.3902000000000001</v>
      </c>
      <c r="J1621" s="109">
        <v>5.5998999999999999</v>
      </c>
      <c r="K1621" s="1">
        <f t="shared" si="26"/>
        <v>1619</v>
      </c>
    </row>
    <row r="1622" spans="1:11" hidden="1" x14ac:dyDescent="0.25">
      <c r="A1622" s="109">
        <v>-1</v>
      </c>
      <c r="B1622" s="109" t="s">
        <v>125</v>
      </c>
      <c r="C1622" s="109" t="s">
        <v>80</v>
      </c>
      <c r="D1622" s="109" t="s">
        <v>69</v>
      </c>
      <c r="E1622" s="109">
        <v>-96.203900000000004</v>
      </c>
      <c r="F1622" s="109">
        <v>-17.2578</v>
      </c>
      <c r="G1622" s="109">
        <v>-1.5314000000000001</v>
      </c>
      <c r="H1622" s="109">
        <v>-0.1361</v>
      </c>
      <c r="I1622" s="109">
        <v>-0.55459999999999998</v>
      </c>
      <c r="J1622" s="109">
        <v>-34.003599999999999</v>
      </c>
      <c r="K1622" s="1">
        <f t="shared" si="26"/>
        <v>1620</v>
      </c>
    </row>
    <row r="1623" spans="1:11" hidden="1" x14ac:dyDescent="0.25">
      <c r="A1623" s="109">
        <v>-1</v>
      </c>
      <c r="B1623" s="109" t="s">
        <v>125</v>
      </c>
      <c r="C1623" s="109" t="s">
        <v>80</v>
      </c>
      <c r="D1623" s="109" t="s">
        <v>70</v>
      </c>
      <c r="E1623" s="109">
        <v>-100.642</v>
      </c>
      <c r="F1623" s="109">
        <v>-17.2578</v>
      </c>
      <c r="G1623" s="109">
        <v>-1.5314000000000001</v>
      </c>
      <c r="H1623" s="109">
        <v>-0.1361</v>
      </c>
      <c r="I1623" s="109">
        <v>-1.8864000000000001</v>
      </c>
      <c r="J1623" s="109">
        <v>-6.843</v>
      </c>
      <c r="K1623" s="1">
        <f t="shared" si="26"/>
        <v>1621</v>
      </c>
    </row>
    <row r="1624" spans="1:11" hidden="1" x14ac:dyDescent="0.25">
      <c r="A1624" s="109">
        <v>-1</v>
      </c>
      <c r="B1624" s="109" t="s">
        <v>125</v>
      </c>
      <c r="C1624" s="109" t="s">
        <v>81</v>
      </c>
      <c r="D1624" s="109" t="s">
        <v>69</v>
      </c>
      <c r="E1624" s="109">
        <v>-8.2241999999999997</v>
      </c>
      <c r="F1624" s="109">
        <v>12.977499999999999</v>
      </c>
      <c r="G1624" s="109">
        <v>-0.1507</v>
      </c>
      <c r="H1624" s="109">
        <v>0.15079999999999999</v>
      </c>
      <c r="I1624" s="109">
        <v>1.0244</v>
      </c>
      <c r="J1624" s="109">
        <v>16.492899999999999</v>
      </c>
      <c r="K1624" s="1">
        <f t="shared" si="26"/>
        <v>1622</v>
      </c>
    </row>
    <row r="1625" spans="1:11" hidden="1" x14ac:dyDescent="0.25">
      <c r="A1625" s="109">
        <v>-1</v>
      </c>
      <c r="B1625" s="109" t="s">
        <v>125</v>
      </c>
      <c r="C1625" s="109" t="s">
        <v>81</v>
      </c>
      <c r="D1625" s="109" t="s">
        <v>70</v>
      </c>
      <c r="E1625" s="109">
        <v>-12.6623</v>
      </c>
      <c r="F1625" s="109">
        <v>12.977499999999999</v>
      </c>
      <c r="G1625" s="109">
        <v>-0.1507</v>
      </c>
      <c r="H1625" s="109">
        <v>0.15079999999999999</v>
      </c>
      <c r="I1625" s="109">
        <v>2.5899999999999999E-2</v>
      </c>
      <c r="J1625" s="109">
        <v>43.7121</v>
      </c>
      <c r="K1625" s="1">
        <f t="shared" si="26"/>
        <v>1623</v>
      </c>
    </row>
    <row r="1626" spans="1:11" hidden="1" x14ac:dyDescent="0.25">
      <c r="A1626" s="109">
        <v>-1</v>
      </c>
      <c r="B1626" s="109" t="s">
        <v>125</v>
      </c>
      <c r="C1626" s="109" t="s">
        <v>82</v>
      </c>
      <c r="D1626" s="109" t="s">
        <v>69</v>
      </c>
      <c r="E1626" s="109">
        <v>-47.728499999999997</v>
      </c>
      <c r="F1626" s="109">
        <v>-18.1797</v>
      </c>
      <c r="G1626" s="109">
        <v>-0.60519999999999996</v>
      </c>
      <c r="H1626" s="109">
        <v>-7.1099999999999997E-2</v>
      </c>
      <c r="I1626" s="109">
        <v>0.36930000000000002</v>
      </c>
      <c r="J1626" s="109">
        <v>-4.7305000000000001</v>
      </c>
      <c r="K1626" s="1">
        <f t="shared" si="26"/>
        <v>1624</v>
      </c>
    </row>
    <row r="1627" spans="1:11" hidden="1" x14ac:dyDescent="0.25">
      <c r="A1627" s="109">
        <v>-1</v>
      </c>
      <c r="B1627" s="109" t="s">
        <v>125</v>
      </c>
      <c r="C1627" s="109" t="s">
        <v>82</v>
      </c>
      <c r="D1627" s="109" t="s">
        <v>70</v>
      </c>
      <c r="E1627" s="109">
        <v>-52.166600000000003</v>
      </c>
      <c r="F1627" s="109">
        <v>-18.1797</v>
      </c>
      <c r="G1627" s="109">
        <v>-0.60519999999999996</v>
      </c>
      <c r="H1627" s="109">
        <v>-7.1099999999999997E-2</v>
      </c>
      <c r="I1627" s="109">
        <v>-0.5222</v>
      </c>
      <c r="J1627" s="109">
        <v>-44.955300000000001</v>
      </c>
      <c r="K1627" s="1">
        <f t="shared" si="26"/>
        <v>1625</v>
      </c>
    </row>
    <row r="1628" spans="1:11" hidden="1" x14ac:dyDescent="0.25">
      <c r="A1628" s="109">
        <v>-1</v>
      </c>
      <c r="B1628" s="109" t="s">
        <v>125</v>
      </c>
      <c r="C1628" s="109" t="s">
        <v>83</v>
      </c>
      <c r="D1628" s="109" t="s">
        <v>69</v>
      </c>
      <c r="E1628" s="109">
        <v>-8.2241999999999997</v>
      </c>
      <c r="F1628" s="109">
        <v>12.977499999999999</v>
      </c>
      <c r="G1628" s="109">
        <v>-0.1507</v>
      </c>
      <c r="H1628" s="109">
        <v>0.15079999999999999</v>
      </c>
      <c r="I1628" s="109">
        <v>1.0244</v>
      </c>
      <c r="J1628" s="109">
        <v>16.492899999999999</v>
      </c>
      <c r="K1628" s="1">
        <f t="shared" si="26"/>
        <v>1626</v>
      </c>
    </row>
    <row r="1629" spans="1:11" hidden="1" x14ac:dyDescent="0.25">
      <c r="A1629" s="109">
        <v>-1</v>
      </c>
      <c r="B1629" s="109" t="s">
        <v>125</v>
      </c>
      <c r="C1629" s="109" t="s">
        <v>83</v>
      </c>
      <c r="D1629" s="109" t="s">
        <v>70</v>
      </c>
      <c r="E1629" s="109">
        <v>-12.6623</v>
      </c>
      <c r="F1629" s="109">
        <v>12.977499999999999</v>
      </c>
      <c r="G1629" s="109">
        <v>-0.1507</v>
      </c>
      <c r="H1629" s="109">
        <v>0.15079999999999999</v>
      </c>
      <c r="I1629" s="109">
        <v>2.5899999999999999E-2</v>
      </c>
      <c r="J1629" s="109">
        <v>43.7121</v>
      </c>
      <c r="K1629" s="1">
        <f t="shared" si="26"/>
        <v>1627</v>
      </c>
    </row>
    <row r="1630" spans="1:11" hidden="1" x14ac:dyDescent="0.25">
      <c r="A1630" s="109">
        <v>-1</v>
      </c>
      <c r="B1630" s="109" t="s">
        <v>125</v>
      </c>
      <c r="C1630" s="109" t="s">
        <v>84</v>
      </c>
      <c r="D1630" s="109" t="s">
        <v>69</v>
      </c>
      <c r="E1630" s="109">
        <v>-47.728499999999997</v>
      </c>
      <c r="F1630" s="109">
        <v>-18.1797</v>
      </c>
      <c r="G1630" s="109">
        <v>-0.60519999999999996</v>
      </c>
      <c r="H1630" s="109">
        <v>-7.1099999999999997E-2</v>
      </c>
      <c r="I1630" s="109">
        <v>0.36930000000000002</v>
      </c>
      <c r="J1630" s="109">
        <v>-4.7305000000000001</v>
      </c>
      <c r="K1630" s="1">
        <f t="shared" si="26"/>
        <v>1628</v>
      </c>
    </row>
    <row r="1631" spans="1:11" hidden="1" x14ac:dyDescent="0.25">
      <c r="A1631" s="109">
        <v>-1</v>
      </c>
      <c r="B1631" s="109" t="s">
        <v>125</v>
      </c>
      <c r="C1631" s="109" t="s">
        <v>84</v>
      </c>
      <c r="D1631" s="109" t="s">
        <v>70</v>
      </c>
      <c r="E1631" s="109">
        <v>-52.166600000000003</v>
      </c>
      <c r="F1631" s="109">
        <v>-18.1797</v>
      </c>
      <c r="G1631" s="109">
        <v>-0.60519999999999996</v>
      </c>
      <c r="H1631" s="109">
        <v>-7.1099999999999997E-2</v>
      </c>
      <c r="I1631" s="109">
        <v>-0.5222</v>
      </c>
      <c r="J1631" s="109">
        <v>-44.955300000000001</v>
      </c>
      <c r="K1631" s="1">
        <f t="shared" si="26"/>
        <v>1629</v>
      </c>
    </row>
    <row r="1632" spans="1:11" hidden="1" x14ac:dyDescent="0.25">
      <c r="A1632" s="109">
        <v>-1</v>
      </c>
      <c r="B1632" s="109" t="s">
        <v>125</v>
      </c>
      <c r="C1632" s="109" t="s">
        <v>85</v>
      </c>
      <c r="D1632" s="109" t="s">
        <v>69</v>
      </c>
      <c r="E1632" s="109">
        <v>22.337199999999999</v>
      </c>
      <c r="F1632" s="109">
        <v>10.2385</v>
      </c>
      <c r="G1632" s="109">
        <v>0.51890000000000003</v>
      </c>
      <c r="H1632" s="109">
        <v>0.21560000000000001</v>
      </c>
      <c r="I1632" s="109">
        <v>2.4182000000000001</v>
      </c>
      <c r="J1632" s="109">
        <v>49.589399999999998</v>
      </c>
      <c r="K1632" s="1">
        <f t="shared" si="26"/>
        <v>1630</v>
      </c>
    </row>
    <row r="1633" spans="1:11" hidden="1" x14ac:dyDescent="0.25">
      <c r="A1633" s="109">
        <v>-1</v>
      </c>
      <c r="B1633" s="109" t="s">
        <v>125</v>
      </c>
      <c r="C1633" s="109" t="s">
        <v>85</v>
      </c>
      <c r="D1633" s="109" t="s">
        <v>70</v>
      </c>
      <c r="E1633" s="109">
        <v>16.419699999999999</v>
      </c>
      <c r="F1633" s="109">
        <v>10.2385</v>
      </c>
      <c r="G1633" s="109">
        <v>0.51890000000000003</v>
      </c>
      <c r="H1633" s="109">
        <v>0.21560000000000001</v>
      </c>
      <c r="I1633" s="109">
        <v>1.2186999999999999</v>
      </c>
      <c r="J1633" s="109">
        <v>4.8804999999999996</v>
      </c>
      <c r="K1633" s="1">
        <f t="shared" si="26"/>
        <v>1631</v>
      </c>
    </row>
    <row r="1634" spans="1:11" hidden="1" x14ac:dyDescent="0.25">
      <c r="A1634" s="109">
        <v>-1</v>
      </c>
      <c r="B1634" s="109" t="s">
        <v>125</v>
      </c>
      <c r="C1634" s="109" t="s">
        <v>86</v>
      </c>
      <c r="D1634" s="109" t="s">
        <v>69</v>
      </c>
      <c r="E1634" s="109">
        <v>-114.11799999999999</v>
      </c>
      <c r="F1634" s="109">
        <v>-19.074999999999999</v>
      </c>
      <c r="G1634" s="109">
        <v>-1.7879</v>
      </c>
      <c r="H1634" s="109">
        <v>-0.13639999999999999</v>
      </c>
      <c r="I1634" s="109">
        <v>-8.4699999999999998E-2</v>
      </c>
      <c r="J1634" s="109">
        <v>-30.180199999999999</v>
      </c>
      <c r="K1634" s="1">
        <f t="shared" si="26"/>
        <v>1632</v>
      </c>
    </row>
    <row r="1635" spans="1:11" hidden="1" x14ac:dyDescent="0.25">
      <c r="A1635" s="109">
        <v>-1</v>
      </c>
      <c r="B1635" s="109" t="s">
        <v>125</v>
      </c>
      <c r="C1635" s="109" t="s">
        <v>86</v>
      </c>
      <c r="D1635" s="109" t="s">
        <v>70</v>
      </c>
      <c r="E1635" s="109">
        <v>-120.0355</v>
      </c>
      <c r="F1635" s="109">
        <v>-19.074999999999999</v>
      </c>
      <c r="G1635" s="109">
        <v>-1.7879</v>
      </c>
      <c r="H1635" s="109">
        <v>-0.13639999999999999</v>
      </c>
      <c r="I1635" s="109">
        <v>-2.0577999999999999</v>
      </c>
      <c r="J1635" s="109">
        <v>-7.5624000000000002</v>
      </c>
      <c r="K1635" s="1">
        <f t="shared" si="26"/>
        <v>1633</v>
      </c>
    </row>
    <row r="1636" spans="1:11" hidden="1" x14ac:dyDescent="0.25">
      <c r="A1636" s="109">
        <v>-1</v>
      </c>
      <c r="B1636" s="109" t="s">
        <v>125</v>
      </c>
      <c r="C1636" s="109" t="s">
        <v>87</v>
      </c>
      <c r="D1636" s="109" t="s">
        <v>69</v>
      </c>
      <c r="E1636" s="109">
        <v>22.337199999999999</v>
      </c>
      <c r="F1636" s="109">
        <v>10.2385</v>
      </c>
      <c r="G1636" s="109">
        <v>0.51890000000000003</v>
      </c>
      <c r="H1636" s="109">
        <v>0.21560000000000001</v>
      </c>
      <c r="I1636" s="109">
        <v>2.4182000000000001</v>
      </c>
      <c r="J1636" s="109">
        <v>49.589399999999998</v>
      </c>
      <c r="K1636" s="1">
        <f t="shared" si="26"/>
        <v>1634</v>
      </c>
    </row>
    <row r="1637" spans="1:11" hidden="1" x14ac:dyDescent="0.25">
      <c r="A1637" s="109">
        <v>-1</v>
      </c>
      <c r="B1637" s="109" t="s">
        <v>125</v>
      </c>
      <c r="C1637" s="109" t="s">
        <v>87</v>
      </c>
      <c r="D1637" s="109" t="s">
        <v>70</v>
      </c>
      <c r="E1637" s="109">
        <v>16.419699999999999</v>
      </c>
      <c r="F1637" s="109">
        <v>10.2385</v>
      </c>
      <c r="G1637" s="109">
        <v>0.51890000000000003</v>
      </c>
      <c r="H1637" s="109">
        <v>0.21560000000000001</v>
      </c>
      <c r="I1637" s="109">
        <v>1.2186999999999999</v>
      </c>
      <c r="J1637" s="109">
        <v>4.8804999999999996</v>
      </c>
      <c r="K1637" s="1">
        <f t="shared" si="26"/>
        <v>1635</v>
      </c>
    </row>
    <row r="1638" spans="1:11" hidden="1" x14ac:dyDescent="0.25">
      <c r="A1638" s="109">
        <v>-1</v>
      </c>
      <c r="B1638" s="109" t="s">
        <v>125</v>
      </c>
      <c r="C1638" s="109" t="s">
        <v>88</v>
      </c>
      <c r="D1638" s="109" t="s">
        <v>69</v>
      </c>
      <c r="E1638" s="109">
        <v>-114.11799999999999</v>
      </c>
      <c r="F1638" s="109">
        <v>-19.074999999999999</v>
      </c>
      <c r="G1638" s="109">
        <v>-1.7879</v>
      </c>
      <c r="H1638" s="109">
        <v>-0.13639999999999999</v>
      </c>
      <c r="I1638" s="109">
        <v>-8.4699999999999998E-2</v>
      </c>
      <c r="J1638" s="109">
        <v>-30.180199999999999</v>
      </c>
      <c r="K1638" s="1">
        <f t="shared" si="26"/>
        <v>1636</v>
      </c>
    </row>
    <row r="1639" spans="1:11" hidden="1" x14ac:dyDescent="0.25">
      <c r="A1639" s="109">
        <v>-1</v>
      </c>
      <c r="B1639" s="109" t="s">
        <v>125</v>
      </c>
      <c r="C1639" s="109" t="s">
        <v>88</v>
      </c>
      <c r="D1639" s="109" t="s">
        <v>70</v>
      </c>
      <c r="E1639" s="109">
        <v>-120.0355</v>
      </c>
      <c r="F1639" s="109">
        <v>-19.074999999999999</v>
      </c>
      <c r="G1639" s="109">
        <v>-1.7879</v>
      </c>
      <c r="H1639" s="109">
        <v>-0.13639999999999999</v>
      </c>
      <c r="I1639" s="109">
        <v>-2.0577999999999999</v>
      </c>
      <c r="J1639" s="109">
        <v>-7.5624000000000002</v>
      </c>
      <c r="K1639" s="1">
        <f t="shared" si="26"/>
        <v>1637</v>
      </c>
    </row>
    <row r="1640" spans="1:11" hidden="1" x14ac:dyDescent="0.25">
      <c r="A1640" s="109">
        <v>-1</v>
      </c>
      <c r="B1640" s="109" t="s">
        <v>125</v>
      </c>
      <c r="C1640" s="109" t="s">
        <v>89</v>
      </c>
      <c r="D1640" s="109" t="s">
        <v>69</v>
      </c>
      <c r="E1640" s="109">
        <v>-26.138200000000001</v>
      </c>
      <c r="F1640" s="109">
        <v>11.160399999999999</v>
      </c>
      <c r="G1640" s="109">
        <v>-0.4073</v>
      </c>
      <c r="H1640" s="109">
        <v>0.15049999999999999</v>
      </c>
      <c r="I1640" s="109">
        <v>1.4943</v>
      </c>
      <c r="J1640" s="109">
        <v>20.316299999999998</v>
      </c>
      <c r="K1640" s="1">
        <f t="shared" si="26"/>
        <v>1638</v>
      </c>
    </row>
    <row r="1641" spans="1:11" hidden="1" x14ac:dyDescent="0.25">
      <c r="A1641" s="109">
        <v>-1</v>
      </c>
      <c r="B1641" s="109" t="s">
        <v>125</v>
      </c>
      <c r="C1641" s="109" t="s">
        <v>89</v>
      </c>
      <c r="D1641" s="109" t="s">
        <v>70</v>
      </c>
      <c r="E1641" s="109">
        <v>-32.055700000000002</v>
      </c>
      <c r="F1641" s="109">
        <v>11.160399999999999</v>
      </c>
      <c r="G1641" s="109">
        <v>-0.4073</v>
      </c>
      <c r="H1641" s="109">
        <v>0.15049999999999999</v>
      </c>
      <c r="I1641" s="109">
        <v>-0.14549999999999999</v>
      </c>
      <c r="J1641" s="109">
        <v>42.992699999999999</v>
      </c>
      <c r="K1641" s="1">
        <f t="shared" si="26"/>
        <v>1639</v>
      </c>
    </row>
    <row r="1642" spans="1:11" hidden="1" x14ac:dyDescent="0.25">
      <c r="A1642" s="109">
        <v>-1</v>
      </c>
      <c r="B1642" s="109" t="s">
        <v>125</v>
      </c>
      <c r="C1642" s="109" t="s">
        <v>90</v>
      </c>
      <c r="D1642" s="109" t="s">
        <v>69</v>
      </c>
      <c r="E1642" s="109">
        <v>-65.642499999999998</v>
      </c>
      <c r="F1642" s="109">
        <v>-19.9968</v>
      </c>
      <c r="G1642" s="109">
        <v>-0.86180000000000001</v>
      </c>
      <c r="H1642" s="109">
        <v>-7.1400000000000005E-2</v>
      </c>
      <c r="I1642" s="109">
        <v>0.83919999999999995</v>
      </c>
      <c r="J1642" s="109">
        <v>-0.90710000000000002</v>
      </c>
      <c r="K1642" s="1">
        <f t="shared" si="26"/>
        <v>1640</v>
      </c>
    </row>
    <row r="1643" spans="1:11" hidden="1" x14ac:dyDescent="0.25">
      <c r="A1643" s="109">
        <v>-1</v>
      </c>
      <c r="B1643" s="109" t="s">
        <v>125</v>
      </c>
      <c r="C1643" s="109" t="s">
        <v>90</v>
      </c>
      <c r="D1643" s="109" t="s">
        <v>70</v>
      </c>
      <c r="E1643" s="109">
        <v>-71.56</v>
      </c>
      <c r="F1643" s="109">
        <v>-19.9968</v>
      </c>
      <c r="G1643" s="109">
        <v>-0.86180000000000001</v>
      </c>
      <c r="H1643" s="109">
        <v>-7.1400000000000005E-2</v>
      </c>
      <c r="I1643" s="109">
        <v>-0.69359999999999999</v>
      </c>
      <c r="J1643" s="109">
        <v>-45.674700000000001</v>
      </c>
      <c r="K1643" s="1">
        <f t="shared" si="26"/>
        <v>1641</v>
      </c>
    </row>
    <row r="1644" spans="1:11" hidden="1" x14ac:dyDescent="0.25">
      <c r="A1644" s="109">
        <v>-1</v>
      </c>
      <c r="B1644" s="109" t="s">
        <v>125</v>
      </c>
      <c r="C1644" s="109" t="s">
        <v>91</v>
      </c>
      <c r="D1644" s="109" t="s">
        <v>69</v>
      </c>
      <c r="E1644" s="109">
        <v>-26.138200000000001</v>
      </c>
      <c r="F1644" s="109">
        <v>11.160399999999999</v>
      </c>
      <c r="G1644" s="109">
        <v>-0.4073</v>
      </c>
      <c r="H1644" s="109">
        <v>0.15049999999999999</v>
      </c>
      <c r="I1644" s="109">
        <v>1.4943</v>
      </c>
      <c r="J1644" s="109">
        <v>20.316299999999998</v>
      </c>
      <c r="K1644" s="1">
        <f t="shared" si="26"/>
        <v>1642</v>
      </c>
    </row>
    <row r="1645" spans="1:11" hidden="1" x14ac:dyDescent="0.25">
      <c r="A1645" s="109">
        <v>-1</v>
      </c>
      <c r="B1645" s="109" t="s">
        <v>125</v>
      </c>
      <c r="C1645" s="109" t="s">
        <v>91</v>
      </c>
      <c r="D1645" s="109" t="s">
        <v>70</v>
      </c>
      <c r="E1645" s="109">
        <v>-32.055700000000002</v>
      </c>
      <c r="F1645" s="109">
        <v>11.160399999999999</v>
      </c>
      <c r="G1645" s="109">
        <v>-0.4073</v>
      </c>
      <c r="H1645" s="109">
        <v>0.15049999999999999</v>
      </c>
      <c r="I1645" s="109">
        <v>-0.14549999999999999</v>
      </c>
      <c r="J1645" s="109">
        <v>42.992699999999999</v>
      </c>
      <c r="K1645" s="1">
        <f t="shared" si="26"/>
        <v>1643</v>
      </c>
    </row>
    <row r="1646" spans="1:11" hidden="1" x14ac:dyDescent="0.25">
      <c r="A1646" s="109">
        <v>-1</v>
      </c>
      <c r="B1646" s="109" t="s">
        <v>125</v>
      </c>
      <c r="C1646" s="109" t="s">
        <v>92</v>
      </c>
      <c r="D1646" s="109" t="s">
        <v>69</v>
      </c>
      <c r="E1646" s="109">
        <v>-65.642499999999998</v>
      </c>
      <c r="F1646" s="109">
        <v>-19.9968</v>
      </c>
      <c r="G1646" s="109">
        <v>-0.86180000000000001</v>
      </c>
      <c r="H1646" s="109">
        <v>-7.1400000000000005E-2</v>
      </c>
      <c r="I1646" s="109">
        <v>0.83919999999999995</v>
      </c>
      <c r="J1646" s="109">
        <v>-0.90710000000000002</v>
      </c>
      <c r="K1646" s="1">
        <f t="shared" si="26"/>
        <v>1644</v>
      </c>
    </row>
    <row r="1647" spans="1:11" hidden="1" x14ac:dyDescent="0.25">
      <c r="A1647" s="109">
        <v>-1</v>
      </c>
      <c r="B1647" s="109" t="s">
        <v>125</v>
      </c>
      <c r="C1647" s="109" t="s">
        <v>92</v>
      </c>
      <c r="D1647" s="109" t="s">
        <v>70</v>
      </c>
      <c r="E1647" s="109">
        <v>-71.56</v>
      </c>
      <c r="F1647" s="109">
        <v>-19.9968</v>
      </c>
      <c r="G1647" s="109">
        <v>-0.86180000000000001</v>
      </c>
      <c r="H1647" s="109">
        <v>-7.1400000000000005E-2</v>
      </c>
      <c r="I1647" s="109">
        <v>-0.69359999999999999</v>
      </c>
      <c r="J1647" s="109">
        <v>-45.674700000000001</v>
      </c>
      <c r="K1647" s="1">
        <f t="shared" si="26"/>
        <v>1645</v>
      </c>
    </row>
    <row r="1648" spans="1:11" hidden="1" x14ac:dyDescent="0.25">
      <c r="A1648" s="109">
        <v>-1</v>
      </c>
      <c r="B1648" s="109" t="s">
        <v>125</v>
      </c>
      <c r="C1648" s="109" t="s">
        <v>93</v>
      </c>
      <c r="D1648" s="109" t="s">
        <v>69</v>
      </c>
      <c r="E1648" s="109">
        <v>40.251300000000001</v>
      </c>
      <c r="F1648" s="109">
        <v>12.977499999999999</v>
      </c>
      <c r="G1648" s="109">
        <v>0.77539999999999998</v>
      </c>
      <c r="H1648" s="109">
        <v>0.21579999999999999</v>
      </c>
      <c r="I1648" s="109">
        <v>2.4182000000000001</v>
      </c>
      <c r="J1648" s="109">
        <v>49.589399999999998</v>
      </c>
      <c r="K1648" s="1">
        <f t="shared" si="26"/>
        <v>1646</v>
      </c>
    </row>
    <row r="1649" spans="1:11" hidden="1" x14ac:dyDescent="0.25">
      <c r="A1649" s="109">
        <v>-1</v>
      </c>
      <c r="B1649" s="109" t="s">
        <v>125</v>
      </c>
      <c r="C1649" s="109" t="s">
        <v>93</v>
      </c>
      <c r="D1649" s="109" t="s">
        <v>70</v>
      </c>
      <c r="E1649" s="109">
        <v>35.813099999999999</v>
      </c>
      <c r="F1649" s="109">
        <v>12.977499999999999</v>
      </c>
      <c r="G1649" s="109">
        <v>0.77539999999999998</v>
      </c>
      <c r="H1649" s="109">
        <v>0.21579999999999999</v>
      </c>
      <c r="I1649" s="109">
        <v>1.3902000000000001</v>
      </c>
      <c r="J1649" s="109">
        <v>43.7121</v>
      </c>
      <c r="K1649" s="1">
        <f t="shared" si="26"/>
        <v>1647</v>
      </c>
    </row>
    <row r="1650" spans="1:11" hidden="1" x14ac:dyDescent="0.25">
      <c r="A1650" s="109">
        <v>-1</v>
      </c>
      <c r="B1650" s="109" t="s">
        <v>125</v>
      </c>
      <c r="C1650" s="109" t="s">
        <v>94</v>
      </c>
      <c r="D1650" s="109" t="s">
        <v>69</v>
      </c>
      <c r="E1650" s="109">
        <v>-114.11799999999999</v>
      </c>
      <c r="F1650" s="109">
        <v>-19.9968</v>
      </c>
      <c r="G1650" s="109">
        <v>-1.7879</v>
      </c>
      <c r="H1650" s="109">
        <v>-0.13639999999999999</v>
      </c>
      <c r="I1650" s="109">
        <v>-0.55459999999999998</v>
      </c>
      <c r="J1650" s="109">
        <v>-34.003599999999999</v>
      </c>
      <c r="K1650" s="1">
        <f t="shared" si="26"/>
        <v>1648</v>
      </c>
    </row>
    <row r="1651" spans="1:11" hidden="1" x14ac:dyDescent="0.25">
      <c r="A1651" s="109">
        <v>-1</v>
      </c>
      <c r="B1651" s="109" t="s">
        <v>125</v>
      </c>
      <c r="C1651" s="109" t="s">
        <v>94</v>
      </c>
      <c r="D1651" s="109" t="s">
        <v>70</v>
      </c>
      <c r="E1651" s="109">
        <v>-120.0355</v>
      </c>
      <c r="F1651" s="109">
        <v>-19.9968</v>
      </c>
      <c r="G1651" s="109">
        <v>-1.7879</v>
      </c>
      <c r="H1651" s="109">
        <v>-0.13639999999999999</v>
      </c>
      <c r="I1651" s="109">
        <v>-2.0577999999999999</v>
      </c>
      <c r="J1651" s="109">
        <v>-45.674700000000001</v>
      </c>
      <c r="K1651" s="1">
        <f t="shared" si="26"/>
        <v>1649</v>
      </c>
    </row>
    <row r="1652" spans="1:11" hidden="1" x14ac:dyDescent="0.25">
      <c r="A1652" s="109">
        <v>-1</v>
      </c>
      <c r="B1652" s="109" t="s">
        <v>126</v>
      </c>
      <c r="C1652" s="109" t="s">
        <v>68</v>
      </c>
      <c r="D1652" s="109" t="s">
        <v>69</v>
      </c>
      <c r="E1652" s="109">
        <v>-52.468499999999999</v>
      </c>
      <c r="F1652" s="109">
        <v>9.5779999999999994</v>
      </c>
      <c r="G1652" s="109">
        <v>5.0799999999999998E-2</v>
      </c>
      <c r="H1652" s="109">
        <v>2.5999999999999999E-3</v>
      </c>
      <c r="I1652" s="109">
        <v>-6.0400000000000002E-2</v>
      </c>
      <c r="J1652" s="109">
        <v>-12.8992</v>
      </c>
      <c r="K1652" s="1">
        <f t="shared" si="26"/>
        <v>1650</v>
      </c>
    </row>
    <row r="1653" spans="1:11" x14ac:dyDescent="0.25">
      <c r="A1653" s="109">
        <v>-1</v>
      </c>
      <c r="B1653" s="109" t="s">
        <v>126</v>
      </c>
      <c r="C1653" s="109" t="s">
        <v>68</v>
      </c>
      <c r="D1653" s="109" t="s">
        <v>70</v>
      </c>
      <c r="E1653" s="109">
        <v>-54.006</v>
      </c>
      <c r="F1653" s="109">
        <v>9.5779999999999994</v>
      </c>
      <c r="G1653" s="109">
        <v>5.0799999999999998E-2</v>
      </c>
      <c r="H1653" s="109">
        <v>2.5999999999999999E-3</v>
      </c>
      <c r="I1653" s="109">
        <v>6.6600000000000006E-2</v>
      </c>
      <c r="J1653" s="109">
        <v>11.0459</v>
      </c>
      <c r="K1653" s="1">
        <f t="shared" si="26"/>
        <v>1651</v>
      </c>
    </row>
    <row r="1654" spans="1:11" hidden="1" x14ac:dyDescent="0.25">
      <c r="A1654" s="109">
        <v>-1</v>
      </c>
      <c r="B1654" s="109" t="s">
        <v>126</v>
      </c>
      <c r="C1654" s="109" t="s">
        <v>71</v>
      </c>
      <c r="D1654" s="109" t="s">
        <v>69</v>
      </c>
      <c r="E1654" s="109">
        <v>-14.3527</v>
      </c>
      <c r="F1654" s="109">
        <v>2.589</v>
      </c>
      <c r="G1654" s="109">
        <v>-3.6499999999999998E-2</v>
      </c>
      <c r="H1654" s="109">
        <v>2.5999999999999999E-3</v>
      </c>
      <c r="I1654" s="109">
        <v>6.7199999999999996E-2</v>
      </c>
      <c r="J1654" s="109">
        <v>-3.4950000000000001</v>
      </c>
      <c r="K1654" s="1">
        <f t="shared" si="26"/>
        <v>1652</v>
      </c>
    </row>
    <row r="1655" spans="1:11" x14ac:dyDescent="0.25">
      <c r="A1655" s="109">
        <v>-1</v>
      </c>
      <c r="B1655" s="109" t="s">
        <v>126</v>
      </c>
      <c r="C1655" s="109" t="s">
        <v>71</v>
      </c>
      <c r="D1655" s="109" t="s">
        <v>70</v>
      </c>
      <c r="E1655" s="109">
        <v>-14.3527</v>
      </c>
      <c r="F1655" s="109">
        <v>2.589</v>
      </c>
      <c r="G1655" s="109">
        <v>-3.6499999999999998E-2</v>
      </c>
      <c r="H1655" s="109">
        <v>2.5999999999999999E-3</v>
      </c>
      <c r="I1655" s="109">
        <v>-2.41E-2</v>
      </c>
      <c r="J1655" s="109">
        <v>2.9775</v>
      </c>
      <c r="K1655" s="1">
        <f t="shared" si="26"/>
        <v>1653</v>
      </c>
    </row>
    <row r="1656" spans="1:11" hidden="1" x14ac:dyDescent="0.25">
      <c r="A1656" s="109">
        <v>-1</v>
      </c>
      <c r="B1656" s="109" t="s">
        <v>126</v>
      </c>
      <c r="C1656" s="109" t="s">
        <v>72</v>
      </c>
      <c r="D1656" s="109" t="s">
        <v>69</v>
      </c>
      <c r="E1656" s="109">
        <v>82.848799999999997</v>
      </c>
      <c r="F1656" s="109">
        <v>13.691599999999999</v>
      </c>
      <c r="G1656" s="109">
        <v>0.50609999999999999</v>
      </c>
      <c r="H1656" s="109">
        <v>5.0000000000000001E-3</v>
      </c>
      <c r="I1656" s="109">
        <v>0.9869</v>
      </c>
      <c r="J1656" s="109">
        <v>18.4253</v>
      </c>
      <c r="K1656" s="1">
        <f t="shared" si="26"/>
        <v>1654</v>
      </c>
    </row>
    <row r="1657" spans="1:11" x14ac:dyDescent="0.25">
      <c r="A1657" s="109">
        <v>-1</v>
      </c>
      <c r="B1657" s="109" t="s">
        <v>126</v>
      </c>
      <c r="C1657" s="109" t="s">
        <v>72</v>
      </c>
      <c r="D1657" s="109" t="s">
        <v>70</v>
      </c>
      <c r="E1657" s="109">
        <v>82.848799999999997</v>
      </c>
      <c r="F1657" s="109">
        <v>13.691599999999999</v>
      </c>
      <c r="G1657" s="109">
        <v>0.50609999999999999</v>
      </c>
      <c r="H1657" s="109">
        <v>5.0000000000000001E-3</v>
      </c>
      <c r="I1657" s="109">
        <v>0.28310000000000002</v>
      </c>
      <c r="J1657" s="109">
        <v>15.8042</v>
      </c>
      <c r="K1657" s="1">
        <f t="shared" si="26"/>
        <v>1655</v>
      </c>
    </row>
    <row r="1658" spans="1:11" hidden="1" x14ac:dyDescent="0.25">
      <c r="A1658" s="109">
        <v>-1</v>
      </c>
      <c r="B1658" s="109" t="s">
        <v>126</v>
      </c>
      <c r="C1658" s="109" t="s">
        <v>73</v>
      </c>
      <c r="D1658" s="109" t="s">
        <v>69</v>
      </c>
      <c r="E1658" s="109">
        <v>22.132100000000001</v>
      </c>
      <c r="F1658" s="109">
        <v>13.1289</v>
      </c>
      <c r="G1658" s="109">
        <v>0.1416</v>
      </c>
      <c r="H1658" s="109">
        <v>4.4999999999999997E-3</v>
      </c>
      <c r="I1658" s="109">
        <v>0.2535</v>
      </c>
      <c r="J1658" s="109">
        <v>18.508900000000001</v>
      </c>
      <c r="K1658" s="1">
        <f t="shared" si="26"/>
        <v>1656</v>
      </c>
    </row>
    <row r="1659" spans="1:11" x14ac:dyDescent="0.25">
      <c r="A1659" s="109">
        <v>-1</v>
      </c>
      <c r="B1659" s="109" t="s">
        <v>126</v>
      </c>
      <c r="C1659" s="109" t="s">
        <v>73</v>
      </c>
      <c r="D1659" s="109" t="s">
        <v>70</v>
      </c>
      <c r="E1659" s="109">
        <v>22.132100000000001</v>
      </c>
      <c r="F1659" s="109">
        <v>13.1289</v>
      </c>
      <c r="G1659" s="109">
        <v>0.1416</v>
      </c>
      <c r="H1659" s="109">
        <v>4.4999999999999997E-3</v>
      </c>
      <c r="I1659" s="109">
        <v>0.10100000000000001</v>
      </c>
      <c r="J1659" s="109">
        <v>14.3156</v>
      </c>
      <c r="K1659" s="1">
        <f t="shared" si="26"/>
        <v>1657</v>
      </c>
    </row>
    <row r="1660" spans="1:11" hidden="1" x14ac:dyDescent="0.25">
      <c r="A1660" s="109">
        <v>-1</v>
      </c>
      <c r="B1660" s="109" t="s">
        <v>126</v>
      </c>
      <c r="C1660" s="109" t="s">
        <v>74</v>
      </c>
      <c r="D1660" s="109" t="s">
        <v>69</v>
      </c>
      <c r="E1660" s="109">
        <v>-66.821200000000005</v>
      </c>
      <c r="F1660" s="109">
        <v>12.1671</v>
      </c>
      <c r="G1660" s="109">
        <v>1.43E-2</v>
      </c>
      <c r="H1660" s="109">
        <v>5.1999999999999998E-3</v>
      </c>
      <c r="I1660" s="109">
        <v>6.7999999999999996E-3</v>
      </c>
      <c r="J1660" s="109">
        <v>-16.394300000000001</v>
      </c>
      <c r="K1660" s="1">
        <f t="shared" si="26"/>
        <v>1658</v>
      </c>
    </row>
    <row r="1661" spans="1:11" hidden="1" x14ac:dyDescent="0.25">
      <c r="A1661" s="109">
        <v>-1</v>
      </c>
      <c r="B1661" s="109" t="s">
        <v>126</v>
      </c>
      <c r="C1661" s="109" t="s">
        <v>74</v>
      </c>
      <c r="D1661" s="109" t="s">
        <v>70</v>
      </c>
      <c r="E1661" s="109">
        <v>-68.358699999999999</v>
      </c>
      <c r="F1661" s="109">
        <v>12.1671</v>
      </c>
      <c r="G1661" s="109">
        <v>1.43E-2</v>
      </c>
      <c r="H1661" s="109">
        <v>5.1999999999999998E-3</v>
      </c>
      <c r="I1661" s="109">
        <v>4.2500000000000003E-2</v>
      </c>
      <c r="J1661" s="109">
        <v>14.023400000000001</v>
      </c>
      <c r="K1661" s="1">
        <f t="shared" si="26"/>
        <v>1659</v>
      </c>
    </row>
    <row r="1662" spans="1:11" hidden="1" x14ac:dyDescent="0.25">
      <c r="A1662" s="109">
        <v>-1</v>
      </c>
      <c r="B1662" s="109" t="s">
        <v>126</v>
      </c>
      <c r="C1662" s="109" t="s">
        <v>75</v>
      </c>
      <c r="D1662" s="109" t="s">
        <v>69</v>
      </c>
      <c r="E1662" s="109">
        <v>-73.4559</v>
      </c>
      <c r="F1662" s="109">
        <v>13.4093</v>
      </c>
      <c r="G1662" s="109">
        <v>7.1099999999999997E-2</v>
      </c>
      <c r="H1662" s="109">
        <v>3.7000000000000002E-3</v>
      </c>
      <c r="I1662" s="109">
        <v>-8.4500000000000006E-2</v>
      </c>
      <c r="J1662" s="109">
        <v>-18.058900000000001</v>
      </c>
      <c r="K1662" s="1">
        <f t="shared" si="26"/>
        <v>1660</v>
      </c>
    </row>
    <row r="1663" spans="1:11" hidden="1" x14ac:dyDescent="0.25">
      <c r="A1663" s="109">
        <v>-1</v>
      </c>
      <c r="B1663" s="109" t="s">
        <v>126</v>
      </c>
      <c r="C1663" s="109" t="s">
        <v>75</v>
      </c>
      <c r="D1663" s="109" t="s">
        <v>70</v>
      </c>
      <c r="E1663" s="109">
        <v>-75.608400000000003</v>
      </c>
      <c r="F1663" s="109">
        <v>13.4093</v>
      </c>
      <c r="G1663" s="109">
        <v>7.1099999999999997E-2</v>
      </c>
      <c r="H1663" s="109">
        <v>3.7000000000000002E-3</v>
      </c>
      <c r="I1663" s="109">
        <v>9.3200000000000005E-2</v>
      </c>
      <c r="J1663" s="109">
        <v>15.4642</v>
      </c>
      <c r="K1663" s="1">
        <f t="shared" si="26"/>
        <v>1661</v>
      </c>
    </row>
    <row r="1664" spans="1:11" hidden="1" x14ac:dyDescent="0.25">
      <c r="A1664" s="109">
        <v>-1</v>
      </c>
      <c r="B1664" s="109" t="s">
        <v>126</v>
      </c>
      <c r="C1664" s="109" t="s">
        <v>76</v>
      </c>
      <c r="D1664" s="109" t="s">
        <v>69</v>
      </c>
      <c r="E1664" s="109">
        <v>-85.926500000000004</v>
      </c>
      <c r="F1664" s="109">
        <v>15.636100000000001</v>
      </c>
      <c r="G1664" s="109">
        <v>2.5000000000000001E-3</v>
      </c>
      <c r="H1664" s="109">
        <v>7.3000000000000001E-3</v>
      </c>
      <c r="I1664" s="109">
        <v>3.5000000000000003E-2</v>
      </c>
      <c r="J1664" s="109">
        <v>-21.071100000000001</v>
      </c>
      <c r="K1664" s="1">
        <f t="shared" si="26"/>
        <v>1662</v>
      </c>
    </row>
    <row r="1665" spans="1:11" hidden="1" x14ac:dyDescent="0.25">
      <c r="A1665" s="109">
        <v>-1</v>
      </c>
      <c r="B1665" s="109" t="s">
        <v>126</v>
      </c>
      <c r="C1665" s="109" t="s">
        <v>76</v>
      </c>
      <c r="D1665" s="109" t="s">
        <v>70</v>
      </c>
      <c r="E1665" s="109">
        <v>-87.771500000000003</v>
      </c>
      <c r="F1665" s="109">
        <v>15.636100000000001</v>
      </c>
      <c r="G1665" s="109">
        <v>2.5000000000000001E-3</v>
      </c>
      <c r="H1665" s="109">
        <v>7.3000000000000001E-3</v>
      </c>
      <c r="I1665" s="109">
        <v>4.1300000000000003E-2</v>
      </c>
      <c r="J1665" s="109">
        <v>18.019100000000002</v>
      </c>
      <c r="K1665" s="1">
        <f t="shared" si="26"/>
        <v>1663</v>
      </c>
    </row>
    <row r="1666" spans="1:11" hidden="1" x14ac:dyDescent="0.25">
      <c r="A1666" s="109">
        <v>-1</v>
      </c>
      <c r="B1666" s="109" t="s">
        <v>126</v>
      </c>
      <c r="C1666" s="109" t="s">
        <v>77</v>
      </c>
      <c r="D1666" s="109" t="s">
        <v>69</v>
      </c>
      <c r="E1666" s="109">
        <v>68.766599999999997</v>
      </c>
      <c r="F1666" s="109">
        <v>27.788499999999999</v>
      </c>
      <c r="G1666" s="109">
        <v>0.75429999999999997</v>
      </c>
      <c r="H1666" s="109">
        <v>9.2999999999999992E-3</v>
      </c>
      <c r="I1666" s="109">
        <v>1.3272999999999999</v>
      </c>
      <c r="J1666" s="109">
        <v>14.1861</v>
      </c>
      <c r="K1666" s="1">
        <f t="shared" si="26"/>
        <v>1664</v>
      </c>
    </row>
    <row r="1667" spans="1:11" hidden="1" x14ac:dyDescent="0.25">
      <c r="A1667" s="109">
        <v>-1</v>
      </c>
      <c r="B1667" s="109" t="s">
        <v>126</v>
      </c>
      <c r="C1667" s="109" t="s">
        <v>77</v>
      </c>
      <c r="D1667" s="109" t="s">
        <v>70</v>
      </c>
      <c r="E1667" s="109">
        <v>67.382900000000006</v>
      </c>
      <c r="F1667" s="109">
        <v>27.788499999999999</v>
      </c>
      <c r="G1667" s="109">
        <v>0.75429999999999997</v>
      </c>
      <c r="H1667" s="109">
        <v>9.2999999999999992E-3</v>
      </c>
      <c r="I1667" s="109">
        <v>0.45629999999999998</v>
      </c>
      <c r="J1667" s="109">
        <v>32.067100000000003</v>
      </c>
      <c r="K1667" s="1">
        <f t="shared" si="26"/>
        <v>1665</v>
      </c>
    </row>
    <row r="1668" spans="1:11" hidden="1" x14ac:dyDescent="0.25">
      <c r="A1668" s="109">
        <v>-1</v>
      </c>
      <c r="B1668" s="109" t="s">
        <v>126</v>
      </c>
      <c r="C1668" s="109" t="s">
        <v>78</v>
      </c>
      <c r="D1668" s="109" t="s">
        <v>69</v>
      </c>
      <c r="E1668" s="109">
        <v>-163.2099</v>
      </c>
      <c r="F1668" s="109">
        <v>-10.548</v>
      </c>
      <c r="G1668" s="109">
        <v>-0.66290000000000004</v>
      </c>
      <c r="H1668" s="109">
        <v>-4.5999999999999999E-3</v>
      </c>
      <c r="I1668" s="109">
        <v>-1.4359999999999999</v>
      </c>
      <c r="J1668" s="109">
        <v>-37.404699999999998</v>
      </c>
      <c r="K1668" s="1">
        <f t="shared" si="26"/>
        <v>1666</v>
      </c>
    </row>
    <row r="1669" spans="1:11" hidden="1" x14ac:dyDescent="0.25">
      <c r="A1669" s="109">
        <v>-1</v>
      </c>
      <c r="B1669" s="109" t="s">
        <v>126</v>
      </c>
      <c r="C1669" s="109" t="s">
        <v>78</v>
      </c>
      <c r="D1669" s="109" t="s">
        <v>70</v>
      </c>
      <c r="E1669" s="109">
        <v>-164.59360000000001</v>
      </c>
      <c r="F1669" s="109">
        <v>-10.548</v>
      </c>
      <c r="G1669" s="109">
        <v>-0.66290000000000004</v>
      </c>
      <c r="H1669" s="109">
        <v>-4.5999999999999999E-3</v>
      </c>
      <c r="I1669" s="109">
        <v>-0.33650000000000002</v>
      </c>
      <c r="J1669" s="109">
        <v>-12.1846</v>
      </c>
      <c r="K1669" s="1">
        <f t="shared" si="26"/>
        <v>1667</v>
      </c>
    </row>
    <row r="1670" spans="1:11" hidden="1" x14ac:dyDescent="0.25">
      <c r="A1670" s="109">
        <v>-1</v>
      </c>
      <c r="B1670" s="109" t="s">
        <v>126</v>
      </c>
      <c r="C1670" s="109" t="s">
        <v>79</v>
      </c>
      <c r="D1670" s="109" t="s">
        <v>69</v>
      </c>
      <c r="E1670" s="109">
        <v>68.766599999999997</v>
      </c>
      <c r="F1670" s="109">
        <v>27.788499999999999</v>
      </c>
      <c r="G1670" s="109">
        <v>0.75429999999999997</v>
      </c>
      <c r="H1670" s="109">
        <v>9.2999999999999992E-3</v>
      </c>
      <c r="I1670" s="109">
        <v>1.3272999999999999</v>
      </c>
      <c r="J1670" s="109">
        <v>14.1861</v>
      </c>
      <c r="K1670" s="1">
        <f t="shared" ref="K1670:K1733" si="27">K1669+1</f>
        <v>1668</v>
      </c>
    </row>
    <row r="1671" spans="1:11" hidden="1" x14ac:dyDescent="0.25">
      <c r="A1671" s="109">
        <v>-1</v>
      </c>
      <c r="B1671" s="109" t="s">
        <v>126</v>
      </c>
      <c r="C1671" s="109" t="s">
        <v>79</v>
      </c>
      <c r="D1671" s="109" t="s">
        <v>70</v>
      </c>
      <c r="E1671" s="109">
        <v>67.382900000000006</v>
      </c>
      <c r="F1671" s="109">
        <v>27.788499999999999</v>
      </c>
      <c r="G1671" s="109">
        <v>0.75429999999999997</v>
      </c>
      <c r="H1671" s="109">
        <v>9.2999999999999992E-3</v>
      </c>
      <c r="I1671" s="109">
        <v>0.45629999999999998</v>
      </c>
      <c r="J1671" s="109">
        <v>32.067100000000003</v>
      </c>
      <c r="K1671" s="1">
        <f t="shared" si="27"/>
        <v>1669</v>
      </c>
    </row>
    <row r="1672" spans="1:11" hidden="1" x14ac:dyDescent="0.25">
      <c r="A1672" s="109">
        <v>-1</v>
      </c>
      <c r="B1672" s="109" t="s">
        <v>126</v>
      </c>
      <c r="C1672" s="109" t="s">
        <v>80</v>
      </c>
      <c r="D1672" s="109" t="s">
        <v>69</v>
      </c>
      <c r="E1672" s="109">
        <v>-163.2099</v>
      </c>
      <c r="F1672" s="109">
        <v>-10.548</v>
      </c>
      <c r="G1672" s="109">
        <v>-0.66290000000000004</v>
      </c>
      <c r="H1672" s="109">
        <v>-4.5999999999999999E-3</v>
      </c>
      <c r="I1672" s="109">
        <v>-1.4359999999999999</v>
      </c>
      <c r="J1672" s="109">
        <v>-37.404699999999998</v>
      </c>
      <c r="K1672" s="1">
        <f t="shared" si="27"/>
        <v>1670</v>
      </c>
    </row>
    <row r="1673" spans="1:11" hidden="1" x14ac:dyDescent="0.25">
      <c r="A1673" s="109">
        <v>-1</v>
      </c>
      <c r="B1673" s="109" t="s">
        <v>126</v>
      </c>
      <c r="C1673" s="109" t="s">
        <v>80</v>
      </c>
      <c r="D1673" s="109" t="s">
        <v>70</v>
      </c>
      <c r="E1673" s="109">
        <v>-164.59360000000001</v>
      </c>
      <c r="F1673" s="109">
        <v>-10.548</v>
      </c>
      <c r="G1673" s="109">
        <v>-0.66290000000000004</v>
      </c>
      <c r="H1673" s="109">
        <v>-4.5999999999999999E-3</v>
      </c>
      <c r="I1673" s="109">
        <v>-0.33650000000000002</v>
      </c>
      <c r="J1673" s="109">
        <v>-12.1846</v>
      </c>
      <c r="K1673" s="1">
        <f t="shared" si="27"/>
        <v>1671</v>
      </c>
    </row>
    <row r="1674" spans="1:11" hidden="1" x14ac:dyDescent="0.25">
      <c r="A1674" s="109">
        <v>-1</v>
      </c>
      <c r="B1674" s="109" t="s">
        <v>126</v>
      </c>
      <c r="C1674" s="109" t="s">
        <v>81</v>
      </c>
      <c r="D1674" s="109" t="s">
        <v>69</v>
      </c>
      <c r="E1674" s="109">
        <v>-16.236799999999999</v>
      </c>
      <c r="F1674" s="109">
        <v>27.000699999999998</v>
      </c>
      <c r="G1674" s="109">
        <v>0.24390000000000001</v>
      </c>
      <c r="H1674" s="109">
        <v>8.6999999999999994E-3</v>
      </c>
      <c r="I1674" s="109">
        <v>0.30049999999999999</v>
      </c>
      <c r="J1674" s="109">
        <v>14.303100000000001</v>
      </c>
      <c r="K1674" s="1">
        <f t="shared" si="27"/>
        <v>1672</v>
      </c>
    </row>
    <row r="1675" spans="1:11" hidden="1" x14ac:dyDescent="0.25">
      <c r="A1675" s="109">
        <v>-1</v>
      </c>
      <c r="B1675" s="109" t="s">
        <v>126</v>
      </c>
      <c r="C1675" s="109" t="s">
        <v>81</v>
      </c>
      <c r="D1675" s="109" t="s">
        <v>70</v>
      </c>
      <c r="E1675" s="109">
        <v>-17.6205</v>
      </c>
      <c r="F1675" s="109">
        <v>27.000699999999998</v>
      </c>
      <c r="G1675" s="109">
        <v>0.24390000000000001</v>
      </c>
      <c r="H1675" s="109">
        <v>8.6999999999999994E-3</v>
      </c>
      <c r="I1675" s="109">
        <v>0.2014</v>
      </c>
      <c r="J1675" s="109">
        <v>29.9832</v>
      </c>
      <c r="K1675" s="1">
        <f t="shared" si="27"/>
        <v>1673</v>
      </c>
    </row>
    <row r="1676" spans="1:11" hidden="1" x14ac:dyDescent="0.25">
      <c r="A1676" s="109">
        <v>-1</v>
      </c>
      <c r="B1676" s="109" t="s">
        <v>126</v>
      </c>
      <c r="C1676" s="109" t="s">
        <v>82</v>
      </c>
      <c r="D1676" s="109" t="s">
        <v>69</v>
      </c>
      <c r="E1676" s="109">
        <v>-78.206500000000005</v>
      </c>
      <c r="F1676" s="109">
        <v>-9.7601999999999993</v>
      </c>
      <c r="G1676" s="109">
        <v>-0.1525</v>
      </c>
      <c r="H1676" s="109">
        <v>-4.0000000000000001E-3</v>
      </c>
      <c r="I1676" s="109">
        <v>-0.40920000000000001</v>
      </c>
      <c r="J1676" s="109">
        <v>-37.521700000000003</v>
      </c>
      <c r="K1676" s="1">
        <f t="shared" si="27"/>
        <v>1674</v>
      </c>
    </row>
    <row r="1677" spans="1:11" hidden="1" x14ac:dyDescent="0.25">
      <c r="A1677" s="109">
        <v>-1</v>
      </c>
      <c r="B1677" s="109" t="s">
        <v>126</v>
      </c>
      <c r="C1677" s="109" t="s">
        <v>82</v>
      </c>
      <c r="D1677" s="109" t="s">
        <v>70</v>
      </c>
      <c r="E1677" s="109">
        <v>-79.590299999999999</v>
      </c>
      <c r="F1677" s="109">
        <v>-9.7601999999999993</v>
      </c>
      <c r="G1677" s="109">
        <v>-0.1525</v>
      </c>
      <c r="H1677" s="109">
        <v>-4.0000000000000001E-3</v>
      </c>
      <c r="I1677" s="109">
        <v>-8.1500000000000003E-2</v>
      </c>
      <c r="J1677" s="109">
        <v>-10.1006</v>
      </c>
      <c r="K1677" s="1">
        <f t="shared" si="27"/>
        <v>1675</v>
      </c>
    </row>
    <row r="1678" spans="1:11" hidden="1" x14ac:dyDescent="0.25">
      <c r="A1678" s="109">
        <v>-1</v>
      </c>
      <c r="B1678" s="109" t="s">
        <v>126</v>
      </c>
      <c r="C1678" s="109" t="s">
        <v>83</v>
      </c>
      <c r="D1678" s="109" t="s">
        <v>69</v>
      </c>
      <c r="E1678" s="109">
        <v>-16.236799999999999</v>
      </c>
      <c r="F1678" s="109">
        <v>27.000699999999998</v>
      </c>
      <c r="G1678" s="109">
        <v>0.24390000000000001</v>
      </c>
      <c r="H1678" s="109">
        <v>8.6999999999999994E-3</v>
      </c>
      <c r="I1678" s="109">
        <v>0.30049999999999999</v>
      </c>
      <c r="J1678" s="109">
        <v>14.303100000000001</v>
      </c>
      <c r="K1678" s="1">
        <f t="shared" si="27"/>
        <v>1676</v>
      </c>
    </row>
    <row r="1679" spans="1:11" hidden="1" x14ac:dyDescent="0.25">
      <c r="A1679" s="109">
        <v>-1</v>
      </c>
      <c r="B1679" s="109" t="s">
        <v>126</v>
      </c>
      <c r="C1679" s="109" t="s">
        <v>83</v>
      </c>
      <c r="D1679" s="109" t="s">
        <v>70</v>
      </c>
      <c r="E1679" s="109">
        <v>-17.6205</v>
      </c>
      <c r="F1679" s="109">
        <v>27.000699999999998</v>
      </c>
      <c r="G1679" s="109">
        <v>0.24390000000000001</v>
      </c>
      <c r="H1679" s="109">
        <v>8.6999999999999994E-3</v>
      </c>
      <c r="I1679" s="109">
        <v>0.2014</v>
      </c>
      <c r="J1679" s="109">
        <v>29.9832</v>
      </c>
      <c r="K1679" s="1">
        <f t="shared" si="27"/>
        <v>1677</v>
      </c>
    </row>
    <row r="1680" spans="1:11" hidden="1" x14ac:dyDescent="0.25">
      <c r="A1680" s="109">
        <v>-1</v>
      </c>
      <c r="B1680" s="109" t="s">
        <v>126</v>
      </c>
      <c r="C1680" s="109" t="s">
        <v>84</v>
      </c>
      <c r="D1680" s="109" t="s">
        <v>69</v>
      </c>
      <c r="E1680" s="109">
        <v>-78.206500000000005</v>
      </c>
      <c r="F1680" s="109">
        <v>-9.7601999999999993</v>
      </c>
      <c r="G1680" s="109">
        <v>-0.1525</v>
      </c>
      <c r="H1680" s="109">
        <v>-4.0000000000000001E-3</v>
      </c>
      <c r="I1680" s="109">
        <v>-0.40920000000000001</v>
      </c>
      <c r="J1680" s="109">
        <v>-37.521700000000003</v>
      </c>
      <c r="K1680" s="1">
        <f t="shared" si="27"/>
        <v>1678</v>
      </c>
    </row>
    <row r="1681" spans="1:11" hidden="1" x14ac:dyDescent="0.25">
      <c r="A1681" s="109">
        <v>-1</v>
      </c>
      <c r="B1681" s="109" t="s">
        <v>126</v>
      </c>
      <c r="C1681" s="109" t="s">
        <v>84</v>
      </c>
      <c r="D1681" s="109" t="s">
        <v>70</v>
      </c>
      <c r="E1681" s="109">
        <v>-79.590299999999999</v>
      </c>
      <c r="F1681" s="109">
        <v>-9.7601999999999993</v>
      </c>
      <c r="G1681" s="109">
        <v>-0.1525</v>
      </c>
      <c r="H1681" s="109">
        <v>-4.0000000000000001E-3</v>
      </c>
      <c r="I1681" s="109">
        <v>-8.1500000000000003E-2</v>
      </c>
      <c r="J1681" s="109">
        <v>-10.1006</v>
      </c>
      <c r="K1681" s="1">
        <f t="shared" si="27"/>
        <v>1679</v>
      </c>
    </row>
    <row r="1682" spans="1:11" hidden="1" x14ac:dyDescent="0.25">
      <c r="A1682" s="109">
        <v>-1</v>
      </c>
      <c r="B1682" s="109" t="s">
        <v>126</v>
      </c>
      <c r="C1682" s="109" t="s">
        <v>85</v>
      </c>
      <c r="D1682" s="109" t="s">
        <v>69</v>
      </c>
      <c r="E1682" s="109">
        <v>38.673299999999998</v>
      </c>
      <c r="F1682" s="109">
        <v>33.250900000000001</v>
      </c>
      <c r="G1682" s="109">
        <v>0.73299999999999998</v>
      </c>
      <c r="H1682" s="109">
        <v>1.2699999999999999E-2</v>
      </c>
      <c r="I1682" s="109">
        <v>1.3764000000000001</v>
      </c>
      <c r="J1682" s="109">
        <v>6.8212999999999999</v>
      </c>
      <c r="K1682" s="1">
        <f t="shared" si="27"/>
        <v>1680</v>
      </c>
    </row>
    <row r="1683" spans="1:11" hidden="1" x14ac:dyDescent="0.25">
      <c r="A1683" s="109">
        <v>-1</v>
      </c>
      <c r="B1683" s="109" t="s">
        <v>126</v>
      </c>
      <c r="C1683" s="109" t="s">
        <v>85</v>
      </c>
      <c r="D1683" s="109" t="s">
        <v>70</v>
      </c>
      <c r="E1683" s="109">
        <v>36.828299999999999</v>
      </c>
      <c r="F1683" s="109">
        <v>33.250900000000001</v>
      </c>
      <c r="G1683" s="109">
        <v>0.73299999999999998</v>
      </c>
      <c r="H1683" s="109">
        <v>1.2699999999999999E-2</v>
      </c>
      <c r="I1683" s="109">
        <v>0.45219999999999999</v>
      </c>
      <c r="J1683" s="109">
        <v>38.358400000000003</v>
      </c>
      <c r="K1683" s="1">
        <f t="shared" si="27"/>
        <v>1681</v>
      </c>
    </row>
    <row r="1684" spans="1:11" hidden="1" x14ac:dyDescent="0.25">
      <c r="A1684" s="109">
        <v>-1</v>
      </c>
      <c r="B1684" s="109" t="s">
        <v>126</v>
      </c>
      <c r="C1684" s="109" t="s">
        <v>86</v>
      </c>
      <c r="D1684" s="109" t="s">
        <v>69</v>
      </c>
      <c r="E1684" s="109">
        <v>-193.3032</v>
      </c>
      <c r="F1684" s="109">
        <v>-5.0856000000000003</v>
      </c>
      <c r="G1684" s="109">
        <v>-0.68420000000000003</v>
      </c>
      <c r="H1684" s="109">
        <v>-1.1999999999999999E-3</v>
      </c>
      <c r="I1684" s="109">
        <v>-1.3869</v>
      </c>
      <c r="J1684" s="109">
        <v>-44.769500000000001</v>
      </c>
      <c r="K1684" s="1">
        <f t="shared" si="27"/>
        <v>1682</v>
      </c>
    </row>
    <row r="1685" spans="1:11" hidden="1" x14ac:dyDescent="0.25">
      <c r="A1685" s="109">
        <v>-1</v>
      </c>
      <c r="B1685" s="109" t="s">
        <v>126</v>
      </c>
      <c r="C1685" s="109" t="s">
        <v>86</v>
      </c>
      <c r="D1685" s="109" t="s">
        <v>70</v>
      </c>
      <c r="E1685" s="109">
        <v>-195.1482</v>
      </c>
      <c r="F1685" s="109">
        <v>-5.0856000000000003</v>
      </c>
      <c r="G1685" s="109">
        <v>-0.68420000000000003</v>
      </c>
      <c r="H1685" s="109">
        <v>-1.1999999999999999E-3</v>
      </c>
      <c r="I1685" s="109">
        <v>-0.34060000000000001</v>
      </c>
      <c r="J1685" s="109">
        <v>-5.8933</v>
      </c>
      <c r="K1685" s="1">
        <f t="shared" si="27"/>
        <v>1683</v>
      </c>
    </row>
    <row r="1686" spans="1:11" hidden="1" x14ac:dyDescent="0.25">
      <c r="A1686" s="109">
        <v>-1</v>
      </c>
      <c r="B1686" s="109" t="s">
        <v>126</v>
      </c>
      <c r="C1686" s="109" t="s">
        <v>87</v>
      </c>
      <c r="D1686" s="109" t="s">
        <v>69</v>
      </c>
      <c r="E1686" s="109">
        <v>38.673299999999998</v>
      </c>
      <c r="F1686" s="109">
        <v>33.250900000000001</v>
      </c>
      <c r="G1686" s="109">
        <v>0.73299999999999998</v>
      </c>
      <c r="H1686" s="109">
        <v>1.2699999999999999E-2</v>
      </c>
      <c r="I1686" s="109">
        <v>1.3764000000000001</v>
      </c>
      <c r="J1686" s="109">
        <v>6.8212999999999999</v>
      </c>
      <c r="K1686" s="1">
        <f t="shared" si="27"/>
        <v>1684</v>
      </c>
    </row>
    <row r="1687" spans="1:11" hidden="1" x14ac:dyDescent="0.25">
      <c r="A1687" s="109">
        <v>-1</v>
      </c>
      <c r="B1687" s="109" t="s">
        <v>126</v>
      </c>
      <c r="C1687" s="109" t="s">
        <v>87</v>
      </c>
      <c r="D1687" s="109" t="s">
        <v>70</v>
      </c>
      <c r="E1687" s="109">
        <v>36.828299999999999</v>
      </c>
      <c r="F1687" s="109">
        <v>33.250900000000001</v>
      </c>
      <c r="G1687" s="109">
        <v>0.73299999999999998</v>
      </c>
      <c r="H1687" s="109">
        <v>1.2699999999999999E-2</v>
      </c>
      <c r="I1687" s="109">
        <v>0.45219999999999999</v>
      </c>
      <c r="J1687" s="109">
        <v>38.358400000000003</v>
      </c>
      <c r="K1687" s="1">
        <f t="shared" si="27"/>
        <v>1685</v>
      </c>
    </row>
    <row r="1688" spans="1:11" hidden="1" x14ac:dyDescent="0.25">
      <c r="A1688" s="109">
        <v>-1</v>
      </c>
      <c r="B1688" s="109" t="s">
        <v>126</v>
      </c>
      <c r="C1688" s="109" t="s">
        <v>88</v>
      </c>
      <c r="D1688" s="109" t="s">
        <v>69</v>
      </c>
      <c r="E1688" s="109">
        <v>-193.3032</v>
      </c>
      <c r="F1688" s="109">
        <v>-5.0856000000000003</v>
      </c>
      <c r="G1688" s="109">
        <v>-0.68420000000000003</v>
      </c>
      <c r="H1688" s="109">
        <v>-1.1999999999999999E-3</v>
      </c>
      <c r="I1688" s="109">
        <v>-1.3869</v>
      </c>
      <c r="J1688" s="109">
        <v>-44.769500000000001</v>
      </c>
      <c r="K1688" s="1">
        <f t="shared" si="27"/>
        <v>1686</v>
      </c>
    </row>
    <row r="1689" spans="1:11" hidden="1" x14ac:dyDescent="0.25">
      <c r="A1689" s="109">
        <v>-1</v>
      </c>
      <c r="B1689" s="109" t="s">
        <v>126</v>
      </c>
      <c r="C1689" s="109" t="s">
        <v>88</v>
      </c>
      <c r="D1689" s="109" t="s">
        <v>70</v>
      </c>
      <c r="E1689" s="109">
        <v>-195.1482</v>
      </c>
      <c r="F1689" s="109">
        <v>-5.0856000000000003</v>
      </c>
      <c r="G1689" s="109">
        <v>-0.68420000000000003</v>
      </c>
      <c r="H1689" s="109">
        <v>-1.1999999999999999E-3</v>
      </c>
      <c r="I1689" s="109">
        <v>-0.34060000000000001</v>
      </c>
      <c r="J1689" s="109">
        <v>-5.8933</v>
      </c>
      <c r="K1689" s="1">
        <f t="shared" si="27"/>
        <v>1687</v>
      </c>
    </row>
    <row r="1690" spans="1:11" hidden="1" x14ac:dyDescent="0.25">
      <c r="A1690" s="109">
        <v>-1</v>
      </c>
      <c r="B1690" s="109" t="s">
        <v>126</v>
      </c>
      <c r="C1690" s="109" t="s">
        <v>89</v>
      </c>
      <c r="D1690" s="109" t="s">
        <v>69</v>
      </c>
      <c r="E1690" s="109">
        <v>-46.33</v>
      </c>
      <c r="F1690" s="109">
        <v>32.463099999999997</v>
      </c>
      <c r="G1690" s="109">
        <v>0.22259999999999999</v>
      </c>
      <c r="H1690" s="109">
        <v>1.21E-2</v>
      </c>
      <c r="I1690" s="109">
        <v>0.34960000000000002</v>
      </c>
      <c r="J1690" s="109">
        <v>6.9382999999999999</v>
      </c>
      <c r="K1690" s="1">
        <f t="shared" si="27"/>
        <v>1688</v>
      </c>
    </row>
    <row r="1691" spans="1:11" hidden="1" x14ac:dyDescent="0.25">
      <c r="A1691" s="109">
        <v>-1</v>
      </c>
      <c r="B1691" s="109" t="s">
        <v>126</v>
      </c>
      <c r="C1691" s="109" t="s">
        <v>89</v>
      </c>
      <c r="D1691" s="109" t="s">
        <v>70</v>
      </c>
      <c r="E1691" s="109">
        <v>-48.174999999999997</v>
      </c>
      <c r="F1691" s="109">
        <v>32.463099999999997</v>
      </c>
      <c r="G1691" s="109">
        <v>0.22259999999999999</v>
      </c>
      <c r="H1691" s="109">
        <v>1.21E-2</v>
      </c>
      <c r="I1691" s="109">
        <v>0.19719999999999999</v>
      </c>
      <c r="J1691" s="109">
        <v>36.274500000000003</v>
      </c>
      <c r="K1691" s="1">
        <f t="shared" si="27"/>
        <v>1689</v>
      </c>
    </row>
    <row r="1692" spans="1:11" hidden="1" x14ac:dyDescent="0.25">
      <c r="A1692" s="109">
        <v>-1</v>
      </c>
      <c r="B1692" s="109" t="s">
        <v>126</v>
      </c>
      <c r="C1692" s="109" t="s">
        <v>90</v>
      </c>
      <c r="D1692" s="109" t="s">
        <v>69</v>
      </c>
      <c r="E1692" s="109">
        <v>-108.2998</v>
      </c>
      <c r="F1692" s="109">
        <v>-4.2977999999999996</v>
      </c>
      <c r="G1692" s="109">
        <v>-0.17380000000000001</v>
      </c>
      <c r="H1692" s="109">
        <v>-5.9999999999999995E-4</v>
      </c>
      <c r="I1692" s="109">
        <v>-0.36009999999999998</v>
      </c>
      <c r="J1692" s="109">
        <v>-44.886499999999998</v>
      </c>
      <c r="K1692" s="1">
        <f t="shared" si="27"/>
        <v>1690</v>
      </c>
    </row>
    <row r="1693" spans="1:11" hidden="1" x14ac:dyDescent="0.25">
      <c r="A1693" s="109">
        <v>-1</v>
      </c>
      <c r="B1693" s="109" t="s">
        <v>126</v>
      </c>
      <c r="C1693" s="109" t="s">
        <v>90</v>
      </c>
      <c r="D1693" s="109" t="s">
        <v>70</v>
      </c>
      <c r="E1693" s="109">
        <v>-110.1448</v>
      </c>
      <c r="F1693" s="109">
        <v>-4.2977999999999996</v>
      </c>
      <c r="G1693" s="109">
        <v>-0.17380000000000001</v>
      </c>
      <c r="H1693" s="109">
        <v>-5.9999999999999995E-4</v>
      </c>
      <c r="I1693" s="109">
        <v>-8.5699999999999998E-2</v>
      </c>
      <c r="J1693" s="109">
        <v>-3.8092999999999999</v>
      </c>
      <c r="K1693" s="1">
        <f t="shared" si="27"/>
        <v>1691</v>
      </c>
    </row>
    <row r="1694" spans="1:11" hidden="1" x14ac:dyDescent="0.25">
      <c r="A1694" s="109">
        <v>-1</v>
      </c>
      <c r="B1694" s="109" t="s">
        <v>126</v>
      </c>
      <c r="C1694" s="109" t="s">
        <v>91</v>
      </c>
      <c r="D1694" s="109" t="s">
        <v>69</v>
      </c>
      <c r="E1694" s="109">
        <v>-46.33</v>
      </c>
      <c r="F1694" s="109">
        <v>32.463099999999997</v>
      </c>
      <c r="G1694" s="109">
        <v>0.22259999999999999</v>
      </c>
      <c r="H1694" s="109">
        <v>1.21E-2</v>
      </c>
      <c r="I1694" s="109">
        <v>0.34960000000000002</v>
      </c>
      <c r="J1694" s="109">
        <v>6.9382999999999999</v>
      </c>
      <c r="K1694" s="1">
        <f t="shared" si="27"/>
        <v>1692</v>
      </c>
    </row>
    <row r="1695" spans="1:11" hidden="1" x14ac:dyDescent="0.25">
      <c r="A1695" s="109">
        <v>-1</v>
      </c>
      <c r="B1695" s="109" t="s">
        <v>126</v>
      </c>
      <c r="C1695" s="109" t="s">
        <v>91</v>
      </c>
      <c r="D1695" s="109" t="s">
        <v>70</v>
      </c>
      <c r="E1695" s="109">
        <v>-48.174999999999997</v>
      </c>
      <c r="F1695" s="109">
        <v>32.463099999999997</v>
      </c>
      <c r="G1695" s="109">
        <v>0.22259999999999999</v>
      </c>
      <c r="H1695" s="109">
        <v>1.21E-2</v>
      </c>
      <c r="I1695" s="109">
        <v>0.19719999999999999</v>
      </c>
      <c r="J1695" s="109">
        <v>36.274500000000003</v>
      </c>
      <c r="K1695" s="1">
        <f t="shared" si="27"/>
        <v>1693</v>
      </c>
    </row>
    <row r="1696" spans="1:11" hidden="1" x14ac:dyDescent="0.25">
      <c r="A1696" s="109">
        <v>-1</v>
      </c>
      <c r="B1696" s="109" t="s">
        <v>126</v>
      </c>
      <c r="C1696" s="109" t="s">
        <v>92</v>
      </c>
      <c r="D1696" s="109" t="s">
        <v>69</v>
      </c>
      <c r="E1696" s="109">
        <v>-108.2998</v>
      </c>
      <c r="F1696" s="109">
        <v>-4.2977999999999996</v>
      </c>
      <c r="G1696" s="109">
        <v>-0.17380000000000001</v>
      </c>
      <c r="H1696" s="109">
        <v>-5.9999999999999995E-4</v>
      </c>
      <c r="I1696" s="109">
        <v>-0.36009999999999998</v>
      </c>
      <c r="J1696" s="109">
        <v>-44.886499999999998</v>
      </c>
      <c r="K1696" s="1">
        <f t="shared" si="27"/>
        <v>1694</v>
      </c>
    </row>
    <row r="1697" spans="1:11" hidden="1" x14ac:dyDescent="0.25">
      <c r="A1697" s="109">
        <v>-1</v>
      </c>
      <c r="B1697" s="109" t="s">
        <v>126</v>
      </c>
      <c r="C1697" s="109" t="s">
        <v>92</v>
      </c>
      <c r="D1697" s="109" t="s">
        <v>70</v>
      </c>
      <c r="E1697" s="109">
        <v>-110.1448</v>
      </c>
      <c r="F1697" s="109">
        <v>-4.2977999999999996</v>
      </c>
      <c r="G1697" s="109">
        <v>-0.17380000000000001</v>
      </c>
      <c r="H1697" s="109">
        <v>-5.9999999999999995E-4</v>
      </c>
      <c r="I1697" s="109">
        <v>-8.5699999999999998E-2</v>
      </c>
      <c r="J1697" s="109">
        <v>-3.8092999999999999</v>
      </c>
      <c r="K1697" s="1">
        <f t="shared" si="27"/>
        <v>1695</v>
      </c>
    </row>
    <row r="1698" spans="1:11" hidden="1" x14ac:dyDescent="0.25">
      <c r="A1698" s="109">
        <v>-1</v>
      </c>
      <c r="B1698" s="109" t="s">
        <v>126</v>
      </c>
      <c r="C1698" s="109" t="s">
        <v>93</v>
      </c>
      <c r="D1698" s="109" t="s">
        <v>69</v>
      </c>
      <c r="E1698" s="109">
        <v>68.766599999999997</v>
      </c>
      <c r="F1698" s="109">
        <v>33.250900000000001</v>
      </c>
      <c r="G1698" s="109">
        <v>0.75429999999999997</v>
      </c>
      <c r="H1698" s="109">
        <v>1.2699999999999999E-2</v>
      </c>
      <c r="I1698" s="109">
        <v>1.3764000000000001</v>
      </c>
      <c r="J1698" s="109">
        <v>14.303100000000001</v>
      </c>
      <c r="K1698" s="1">
        <f t="shared" si="27"/>
        <v>1696</v>
      </c>
    </row>
    <row r="1699" spans="1:11" hidden="1" x14ac:dyDescent="0.25">
      <c r="A1699" s="109">
        <v>-1</v>
      </c>
      <c r="B1699" s="109" t="s">
        <v>126</v>
      </c>
      <c r="C1699" s="109" t="s">
        <v>93</v>
      </c>
      <c r="D1699" s="109" t="s">
        <v>70</v>
      </c>
      <c r="E1699" s="109">
        <v>67.382900000000006</v>
      </c>
      <c r="F1699" s="109">
        <v>33.250900000000001</v>
      </c>
      <c r="G1699" s="109">
        <v>0.75429999999999997</v>
      </c>
      <c r="H1699" s="109">
        <v>1.2699999999999999E-2</v>
      </c>
      <c r="I1699" s="109">
        <v>0.45629999999999998</v>
      </c>
      <c r="J1699" s="109">
        <v>38.358400000000003</v>
      </c>
      <c r="K1699" s="1">
        <f t="shared" si="27"/>
        <v>1697</v>
      </c>
    </row>
    <row r="1700" spans="1:11" hidden="1" x14ac:dyDescent="0.25">
      <c r="A1700" s="109">
        <v>-1</v>
      </c>
      <c r="B1700" s="109" t="s">
        <v>126</v>
      </c>
      <c r="C1700" s="109" t="s">
        <v>94</v>
      </c>
      <c r="D1700" s="109" t="s">
        <v>69</v>
      </c>
      <c r="E1700" s="109">
        <v>-193.3032</v>
      </c>
      <c r="F1700" s="109">
        <v>-10.548</v>
      </c>
      <c r="G1700" s="109">
        <v>-0.68420000000000003</v>
      </c>
      <c r="H1700" s="109">
        <v>-4.5999999999999999E-3</v>
      </c>
      <c r="I1700" s="109">
        <v>-1.4359999999999999</v>
      </c>
      <c r="J1700" s="109">
        <v>-44.886499999999998</v>
      </c>
      <c r="K1700" s="1">
        <f t="shared" si="27"/>
        <v>1698</v>
      </c>
    </row>
    <row r="1701" spans="1:11" hidden="1" x14ac:dyDescent="0.25">
      <c r="A1701" s="109">
        <v>-1</v>
      </c>
      <c r="B1701" s="109" t="s">
        <v>126</v>
      </c>
      <c r="C1701" s="109" t="s">
        <v>94</v>
      </c>
      <c r="D1701" s="109" t="s">
        <v>70</v>
      </c>
      <c r="E1701" s="109">
        <v>-195.1482</v>
      </c>
      <c r="F1701" s="109">
        <v>-10.548</v>
      </c>
      <c r="G1701" s="109">
        <v>-0.68420000000000003</v>
      </c>
      <c r="H1701" s="109">
        <v>-4.5999999999999999E-3</v>
      </c>
      <c r="I1701" s="109">
        <v>-0.34060000000000001</v>
      </c>
      <c r="J1701" s="109">
        <v>-12.1846</v>
      </c>
      <c r="K1701" s="1">
        <f t="shared" si="27"/>
        <v>1699</v>
      </c>
    </row>
    <row r="1702" spans="1:11" hidden="1" x14ac:dyDescent="0.25">
      <c r="A1702" s="109">
        <v>-1</v>
      </c>
      <c r="B1702" s="109" t="s">
        <v>127</v>
      </c>
      <c r="C1702" s="109" t="s">
        <v>68</v>
      </c>
      <c r="D1702" s="109" t="s">
        <v>69</v>
      </c>
      <c r="E1702" s="109">
        <v>-53.414999999999999</v>
      </c>
      <c r="F1702" s="109">
        <v>5.7443</v>
      </c>
      <c r="G1702" s="109">
        <v>0.12139999999999999</v>
      </c>
      <c r="H1702" s="109">
        <v>-5.8999999999999999E-3</v>
      </c>
      <c r="I1702" s="109">
        <v>-0.183</v>
      </c>
      <c r="J1702" s="109">
        <v>-7.5566000000000004</v>
      </c>
      <c r="K1702" s="1">
        <f t="shared" si="27"/>
        <v>1700</v>
      </c>
    </row>
    <row r="1703" spans="1:11" x14ac:dyDescent="0.25">
      <c r="A1703" s="109">
        <v>-1</v>
      </c>
      <c r="B1703" s="109" t="s">
        <v>127</v>
      </c>
      <c r="C1703" s="109" t="s">
        <v>68</v>
      </c>
      <c r="D1703" s="109" t="s">
        <v>70</v>
      </c>
      <c r="E1703" s="109">
        <v>-54.727499999999999</v>
      </c>
      <c r="F1703" s="109">
        <v>5.7443</v>
      </c>
      <c r="G1703" s="109">
        <v>0.12139999999999999</v>
      </c>
      <c r="H1703" s="109">
        <v>-5.8999999999999999E-3</v>
      </c>
      <c r="I1703" s="109">
        <v>0.1206</v>
      </c>
      <c r="J1703" s="109">
        <v>6.8041</v>
      </c>
      <c r="K1703" s="1">
        <f t="shared" si="27"/>
        <v>1701</v>
      </c>
    </row>
    <row r="1704" spans="1:11" hidden="1" x14ac:dyDescent="0.25">
      <c r="A1704" s="109">
        <v>-1</v>
      </c>
      <c r="B1704" s="109" t="s">
        <v>127</v>
      </c>
      <c r="C1704" s="109" t="s">
        <v>71</v>
      </c>
      <c r="D1704" s="109" t="s">
        <v>69</v>
      </c>
      <c r="E1704" s="109">
        <v>-14.792199999999999</v>
      </c>
      <c r="F1704" s="109">
        <v>1.8562000000000001</v>
      </c>
      <c r="G1704" s="109">
        <v>7.7299999999999994E-2</v>
      </c>
      <c r="H1704" s="109">
        <v>4.1000000000000003E-3</v>
      </c>
      <c r="I1704" s="109">
        <v>-0.1226</v>
      </c>
      <c r="J1704" s="109">
        <v>-2.4483999999999999</v>
      </c>
      <c r="K1704" s="1">
        <f t="shared" si="27"/>
        <v>1702</v>
      </c>
    </row>
    <row r="1705" spans="1:11" x14ac:dyDescent="0.25">
      <c r="A1705" s="109">
        <v>-1</v>
      </c>
      <c r="B1705" s="109" t="s">
        <v>127</v>
      </c>
      <c r="C1705" s="109" t="s">
        <v>71</v>
      </c>
      <c r="D1705" s="109" t="s">
        <v>70</v>
      </c>
      <c r="E1705" s="109">
        <v>-14.792199999999999</v>
      </c>
      <c r="F1705" s="109">
        <v>1.8562000000000001</v>
      </c>
      <c r="G1705" s="109">
        <v>7.7299999999999994E-2</v>
      </c>
      <c r="H1705" s="109">
        <v>4.1000000000000003E-3</v>
      </c>
      <c r="I1705" s="109">
        <v>7.0699999999999999E-2</v>
      </c>
      <c r="J1705" s="109">
        <v>2.1920999999999999</v>
      </c>
      <c r="K1705" s="1">
        <f t="shared" si="27"/>
        <v>1703</v>
      </c>
    </row>
    <row r="1706" spans="1:11" hidden="1" x14ac:dyDescent="0.25">
      <c r="A1706" s="109">
        <v>-1</v>
      </c>
      <c r="B1706" s="109" t="s">
        <v>127</v>
      </c>
      <c r="C1706" s="109" t="s">
        <v>72</v>
      </c>
      <c r="D1706" s="109" t="s">
        <v>69</v>
      </c>
      <c r="E1706" s="109">
        <v>84.444699999999997</v>
      </c>
      <c r="F1706" s="109">
        <v>4.8384999999999998</v>
      </c>
      <c r="G1706" s="109">
        <v>0.45579999999999998</v>
      </c>
      <c r="H1706" s="109">
        <v>2.6700000000000002E-2</v>
      </c>
      <c r="I1706" s="109">
        <v>0.88649999999999995</v>
      </c>
      <c r="J1706" s="109">
        <v>6.42</v>
      </c>
      <c r="K1706" s="1">
        <f t="shared" si="27"/>
        <v>1704</v>
      </c>
    </row>
    <row r="1707" spans="1:11" x14ac:dyDescent="0.25">
      <c r="A1707" s="109">
        <v>-1</v>
      </c>
      <c r="B1707" s="109" t="s">
        <v>127</v>
      </c>
      <c r="C1707" s="109" t="s">
        <v>72</v>
      </c>
      <c r="D1707" s="109" t="s">
        <v>70</v>
      </c>
      <c r="E1707" s="109">
        <v>84.444699999999997</v>
      </c>
      <c r="F1707" s="109">
        <v>4.8384999999999998</v>
      </c>
      <c r="G1707" s="109">
        <v>0.45579999999999998</v>
      </c>
      <c r="H1707" s="109">
        <v>2.6700000000000002E-2</v>
      </c>
      <c r="I1707" s="109">
        <v>0.25719999999999998</v>
      </c>
      <c r="J1707" s="109">
        <v>5.6802999999999999</v>
      </c>
      <c r="K1707" s="1">
        <f t="shared" si="27"/>
        <v>1705</v>
      </c>
    </row>
    <row r="1708" spans="1:11" hidden="1" x14ac:dyDescent="0.25">
      <c r="A1708" s="109">
        <v>-1</v>
      </c>
      <c r="B1708" s="109" t="s">
        <v>127</v>
      </c>
      <c r="C1708" s="109" t="s">
        <v>73</v>
      </c>
      <c r="D1708" s="109" t="s">
        <v>69</v>
      </c>
      <c r="E1708" s="109">
        <v>13.891299999999999</v>
      </c>
      <c r="F1708" s="109">
        <v>11.8794</v>
      </c>
      <c r="G1708" s="109">
        <v>0.1019</v>
      </c>
      <c r="H1708" s="109">
        <v>3.5999999999999999E-3</v>
      </c>
      <c r="I1708" s="109">
        <v>0.1837</v>
      </c>
      <c r="J1708" s="109">
        <v>16.2333</v>
      </c>
      <c r="K1708" s="1">
        <f t="shared" si="27"/>
        <v>1706</v>
      </c>
    </row>
    <row r="1709" spans="1:11" x14ac:dyDescent="0.25">
      <c r="A1709" s="109">
        <v>-1</v>
      </c>
      <c r="B1709" s="109" t="s">
        <v>127</v>
      </c>
      <c r="C1709" s="109" t="s">
        <v>73</v>
      </c>
      <c r="D1709" s="109" t="s">
        <v>70</v>
      </c>
      <c r="E1709" s="109">
        <v>13.891299999999999</v>
      </c>
      <c r="F1709" s="109">
        <v>11.8794</v>
      </c>
      <c r="G1709" s="109">
        <v>0.1019</v>
      </c>
      <c r="H1709" s="109">
        <v>3.5999999999999999E-3</v>
      </c>
      <c r="I1709" s="109">
        <v>7.1800000000000003E-2</v>
      </c>
      <c r="J1709" s="109">
        <v>13.4665</v>
      </c>
      <c r="K1709" s="1">
        <f t="shared" si="27"/>
        <v>1707</v>
      </c>
    </row>
    <row r="1710" spans="1:11" hidden="1" x14ac:dyDescent="0.25">
      <c r="A1710" s="109">
        <v>-1</v>
      </c>
      <c r="B1710" s="109" t="s">
        <v>127</v>
      </c>
      <c r="C1710" s="109" t="s">
        <v>74</v>
      </c>
      <c r="D1710" s="109" t="s">
        <v>69</v>
      </c>
      <c r="E1710" s="109">
        <v>-68.207099999999997</v>
      </c>
      <c r="F1710" s="109">
        <v>7.6005000000000003</v>
      </c>
      <c r="G1710" s="109">
        <v>0.19869999999999999</v>
      </c>
      <c r="H1710" s="109">
        <v>-1.6999999999999999E-3</v>
      </c>
      <c r="I1710" s="109">
        <v>-0.30559999999999998</v>
      </c>
      <c r="J1710" s="109">
        <v>-10.005000000000001</v>
      </c>
      <c r="K1710" s="1">
        <f t="shared" si="27"/>
        <v>1708</v>
      </c>
    </row>
    <row r="1711" spans="1:11" hidden="1" x14ac:dyDescent="0.25">
      <c r="A1711" s="109">
        <v>-1</v>
      </c>
      <c r="B1711" s="109" t="s">
        <v>127</v>
      </c>
      <c r="C1711" s="109" t="s">
        <v>74</v>
      </c>
      <c r="D1711" s="109" t="s">
        <v>70</v>
      </c>
      <c r="E1711" s="109">
        <v>-69.519599999999997</v>
      </c>
      <c r="F1711" s="109">
        <v>7.6005000000000003</v>
      </c>
      <c r="G1711" s="109">
        <v>0.19869999999999999</v>
      </c>
      <c r="H1711" s="109">
        <v>-1.6999999999999999E-3</v>
      </c>
      <c r="I1711" s="109">
        <v>0.19120000000000001</v>
      </c>
      <c r="J1711" s="109">
        <v>8.9961000000000002</v>
      </c>
      <c r="K1711" s="1">
        <f t="shared" si="27"/>
        <v>1709</v>
      </c>
    </row>
    <row r="1712" spans="1:11" hidden="1" x14ac:dyDescent="0.25">
      <c r="A1712" s="109">
        <v>-1</v>
      </c>
      <c r="B1712" s="109" t="s">
        <v>127</v>
      </c>
      <c r="C1712" s="109" t="s">
        <v>75</v>
      </c>
      <c r="D1712" s="109" t="s">
        <v>69</v>
      </c>
      <c r="E1712" s="109">
        <v>-74.780900000000003</v>
      </c>
      <c r="F1712" s="109">
        <v>8.0419999999999998</v>
      </c>
      <c r="G1712" s="109">
        <v>0.17</v>
      </c>
      <c r="H1712" s="109">
        <v>-8.2000000000000007E-3</v>
      </c>
      <c r="I1712" s="109">
        <v>-0.25609999999999999</v>
      </c>
      <c r="J1712" s="109">
        <v>-10.5792</v>
      </c>
      <c r="K1712" s="1">
        <f t="shared" si="27"/>
        <v>1710</v>
      </c>
    </row>
    <row r="1713" spans="1:11" hidden="1" x14ac:dyDescent="0.25">
      <c r="A1713" s="109">
        <v>-1</v>
      </c>
      <c r="B1713" s="109" t="s">
        <v>127</v>
      </c>
      <c r="C1713" s="109" t="s">
        <v>75</v>
      </c>
      <c r="D1713" s="109" t="s">
        <v>70</v>
      </c>
      <c r="E1713" s="109">
        <v>-76.618399999999994</v>
      </c>
      <c r="F1713" s="109">
        <v>8.0419999999999998</v>
      </c>
      <c r="G1713" s="109">
        <v>0.17</v>
      </c>
      <c r="H1713" s="109">
        <v>-8.2000000000000007E-3</v>
      </c>
      <c r="I1713" s="109">
        <v>0.16880000000000001</v>
      </c>
      <c r="J1713" s="109">
        <v>9.5257000000000005</v>
      </c>
      <c r="K1713" s="1">
        <f t="shared" si="27"/>
        <v>1711</v>
      </c>
    </row>
    <row r="1714" spans="1:11" hidden="1" x14ac:dyDescent="0.25">
      <c r="A1714" s="109">
        <v>-1</v>
      </c>
      <c r="B1714" s="109" t="s">
        <v>127</v>
      </c>
      <c r="C1714" s="109" t="s">
        <v>76</v>
      </c>
      <c r="D1714" s="109" t="s">
        <v>69</v>
      </c>
      <c r="E1714" s="109">
        <v>-87.7654</v>
      </c>
      <c r="F1714" s="109">
        <v>9.8629999999999995</v>
      </c>
      <c r="G1714" s="109">
        <v>0.26939999999999997</v>
      </c>
      <c r="H1714" s="109">
        <v>-4.0000000000000002E-4</v>
      </c>
      <c r="I1714" s="109">
        <v>-0.4158</v>
      </c>
      <c r="J1714" s="109">
        <v>-12.985300000000001</v>
      </c>
      <c r="K1714" s="1">
        <f t="shared" si="27"/>
        <v>1712</v>
      </c>
    </row>
    <row r="1715" spans="1:11" hidden="1" x14ac:dyDescent="0.25">
      <c r="A1715" s="109">
        <v>-1</v>
      </c>
      <c r="B1715" s="109" t="s">
        <v>127</v>
      </c>
      <c r="C1715" s="109" t="s">
        <v>76</v>
      </c>
      <c r="D1715" s="109" t="s">
        <v>70</v>
      </c>
      <c r="E1715" s="109">
        <v>-89.340400000000002</v>
      </c>
      <c r="F1715" s="109">
        <v>9.8629999999999995</v>
      </c>
      <c r="G1715" s="109">
        <v>0.26939999999999997</v>
      </c>
      <c r="H1715" s="109">
        <v>-4.0000000000000002E-4</v>
      </c>
      <c r="I1715" s="109">
        <v>0.25779999999999997</v>
      </c>
      <c r="J1715" s="109">
        <v>11.6722</v>
      </c>
      <c r="K1715" s="1">
        <f t="shared" si="27"/>
        <v>1713</v>
      </c>
    </row>
    <row r="1716" spans="1:11" hidden="1" x14ac:dyDescent="0.25">
      <c r="A1716" s="109">
        <v>-1</v>
      </c>
      <c r="B1716" s="109" t="s">
        <v>127</v>
      </c>
      <c r="C1716" s="109" t="s">
        <v>77</v>
      </c>
      <c r="D1716" s="109" t="s">
        <v>69</v>
      </c>
      <c r="E1716" s="109">
        <v>70.149100000000004</v>
      </c>
      <c r="F1716" s="109">
        <v>11.9437</v>
      </c>
      <c r="G1716" s="109">
        <v>0.74739999999999995</v>
      </c>
      <c r="H1716" s="109">
        <v>3.2099999999999997E-2</v>
      </c>
      <c r="I1716" s="109">
        <v>1.0764</v>
      </c>
      <c r="J1716" s="109">
        <v>2.1869999999999998</v>
      </c>
      <c r="K1716" s="1">
        <f t="shared" si="27"/>
        <v>1714</v>
      </c>
    </row>
    <row r="1717" spans="1:11" hidden="1" x14ac:dyDescent="0.25">
      <c r="A1717" s="109">
        <v>-1</v>
      </c>
      <c r="B1717" s="109" t="s">
        <v>127</v>
      </c>
      <c r="C1717" s="109" t="s">
        <v>77</v>
      </c>
      <c r="D1717" s="109" t="s">
        <v>70</v>
      </c>
      <c r="E1717" s="109">
        <v>68.967799999999997</v>
      </c>
      <c r="F1717" s="109">
        <v>11.9437</v>
      </c>
      <c r="G1717" s="109">
        <v>0.74739999999999995</v>
      </c>
      <c r="H1717" s="109">
        <v>3.2099999999999997E-2</v>
      </c>
      <c r="I1717" s="109">
        <v>0.46850000000000003</v>
      </c>
      <c r="J1717" s="109">
        <v>14.076000000000001</v>
      </c>
      <c r="K1717" s="1">
        <f t="shared" si="27"/>
        <v>1715</v>
      </c>
    </row>
    <row r="1718" spans="1:11" hidden="1" x14ac:dyDescent="0.25">
      <c r="A1718" s="109">
        <v>-1</v>
      </c>
      <c r="B1718" s="109" t="s">
        <v>127</v>
      </c>
      <c r="C1718" s="109" t="s">
        <v>78</v>
      </c>
      <c r="D1718" s="109" t="s">
        <v>69</v>
      </c>
      <c r="E1718" s="109">
        <v>-166.29599999999999</v>
      </c>
      <c r="F1718" s="109">
        <v>-1.6040000000000001</v>
      </c>
      <c r="G1718" s="109">
        <v>-0.52890000000000004</v>
      </c>
      <c r="H1718" s="109">
        <v>-4.2700000000000002E-2</v>
      </c>
      <c r="I1718" s="109">
        <v>-1.4057999999999999</v>
      </c>
      <c r="J1718" s="109">
        <v>-15.7889</v>
      </c>
      <c r="K1718" s="1">
        <f t="shared" si="27"/>
        <v>1716</v>
      </c>
    </row>
    <row r="1719" spans="1:11" hidden="1" x14ac:dyDescent="0.25">
      <c r="A1719" s="109">
        <v>-1</v>
      </c>
      <c r="B1719" s="109" t="s">
        <v>127</v>
      </c>
      <c r="C1719" s="109" t="s">
        <v>78</v>
      </c>
      <c r="D1719" s="109" t="s">
        <v>70</v>
      </c>
      <c r="E1719" s="109">
        <v>-167.47730000000001</v>
      </c>
      <c r="F1719" s="109">
        <v>-1.6040000000000001</v>
      </c>
      <c r="G1719" s="109">
        <v>-0.52890000000000004</v>
      </c>
      <c r="H1719" s="109">
        <v>-4.2700000000000002E-2</v>
      </c>
      <c r="I1719" s="109">
        <v>-0.25159999999999999</v>
      </c>
      <c r="J1719" s="109">
        <v>-1.8287</v>
      </c>
      <c r="K1719" s="1">
        <f t="shared" si="27"/>
        <v>1717</v>
      </c>
    </row>
    <row r="1720" spans="1:11" hidden="1" x14ac:dyDescent="0.25">
      <c r="A1720" s="109">
        <v>-1</v>
      </c>
      <c r="B1720" s="109" t="s">
        <v>127</v>
      </c>
      <c r="C1720" s="109" t="s">
        <v>79</v>
      </c>
      <c r="D1720" s="109" t="s">
        <v>69</v>
      </c>
      <c r="E1720" s="109">
        <v>70.149100000000004</v>
      </c>
      <c r="F1720" s="109">
        <v>11.9437</v>
      </c>
      <c r="G1720" s="109">
        <v>0.74739999999999995</v>
      </c>
      <c r="H1720" s="109">
        <v>3.2099999999999997E-2</v>
      </c>
      <c r="I1720" s="109">
        <v>1.0764</v>
      </c>
      <c r="J1720" s="109">
        <v>2.1869999999999998</v>
      </c>
      <c r="K1720" s="1">
        <f t="shared" si="27"/>
        <v>1718</v>
      </c>
    </row>
    <row r="1721" spans="1:11" hidden="1" x14ac:dyDescent="0.25">
      <c r="A1721" s="109">
        <v>-1</v>
      </c>
      <c r="B1721" s="109" t="s">
        <v>127</v>
      </c>
      <c r="C1721" s="109" t="s">
        <v>79</v>
      </c>
      <c r="D1721" s="109" t="s">
        <v>70</v>
      </c>
      <c r="E1721" s="109">
        <v>68.967799999999997</v>
      </c>
      <c r="F1721" s="109">
        <v>11.9437</v>
      </c>
      <c r="G1721" s="109">
        <v>0.74739999999999995</v>
      </c>
      <c r="H1721" s="109">
        <v>3.2099999999999997E-2</v>
      </c>
      <c r="I1721" s="109">
        <v>0.46850000000000003</v>
      </c>
      <c r="J1721" s="109">
        <v>14.076000000000001</v>
      </c>
      <c r="K1721" s="1">
        <f t="shared" si="27"/>
        <v>1719</v>
      </c>
    </row>
    <row r="1722" spans="1:11" hidden="1" x14ac:dyDescent="0.25">
      <c r="A1722" s="109">
        <v>-1</v>
      </c>
      <c r="B1722" s="109" t="s">
        <v>127</v>
      </c>
      <c r="C1722" s="109" t="s">
        <v>80</v>
      </c>
      <c r="D1722" s="109" t="s">
        <v>69</v>
      </c>
      <c r="E1722" s="109">
        <v>-166.29599999999999</v>
      </c>
      <c r="F1722" s="109">
        <v>-1.6040000000000001</v>
      </c>
      <c r="G1722" s="109">
        <v>-0.52890000000000004</v>
      </c>
      <c r="H1722" s="109">
        <v>-4.2700000000000002E-2</v>
      </c>
      <c r="I1722" s="109">
        <v>-1.4057999999999999</v>
      </c>
      <c r="J1722" s="109">
        <v>-15.7889</v>
      </c>
      <c r="K1722" s="1">
        <f t="shared" si="27"/>
        <v>1720</v>
      </c>
    </row>
    <row r="1723" spans="1:11" hidden="1" x14ac:dyDescent="0.25">
      <c r="A1723" s="109">
        <v>-1</v>
      </c>
      <c r="B1723" s="109" t="s">
        <v>127</v>
      </c>
      <c r="C1723" s="109" t="s">
        <v>80</v>
      </c>
      <c r="D1723" s="109" t="s">
        <v>70</v>
      </c>
      <c r="E1723" s="109">
        <v>-167.47730000000001</v>
      </c>
      <c r="F1723" s="109">
        <v>-1.6040000000000001</v>
      </c>
      <c r="G1723" s="109">
        <v>-0.52890000000000004</v>
      </c>
      <c r="H1723" s="109">
        <v>-4.2700000000000002E-2</v>
      </c>
      <c r="I1723" s="109">
        <v>-0.25159999999999999</v>
      </c>
      <c r="J1723" s="109">
        <v>-1.8287</v>
      </c>
      <c r="K1723" s="1">
        <f t="shared" si="27"/>
        <v>1721</v>
      </c>
    </row>
    <row r="1724" spans="1:11" hidden="1" x14ac:dyDescent="0.25">
      <c r="A1724" s="109">
        <v>-1</v>
      </c>
      <c r="B1724" s="109" t="s">
        <v>127</v>
      </c>
      <c r="C1724" s="109" t="s">
        <v>81</v>
      </c>
      <c r="D1724" s="109" t="s">
        <v>69</v>
      </c>
      <c r="E1724" s="109">
        <v>-28.625699999999998</v>
      </c>
      <c r="F1724" s="109">
        <v>21.801100000000002</v>
      </c>
      <c r="G1724" s="109">
        <v>0.252</v>
      </c>
      <c r="H1724" s="109">
        <v>-2.9999999999999997E-4</v>
      </c>
      <c r="I1724" s="109">
        <v>9.2499999999999999E-2</v>
      </c>
      <c r="J1724" s="109">
        <v>15.925700000000001</v>
      </c>
      <c r="K1724" s="1">
        <f t="shared" si="27"/>
        <v>1722</v>
      </c>
    </row>
    <row r="1725" spans="1:11" hidden="1" x14ac:dyDescent="0.25">
      <c r="A1725" s="109">
        <v>-1</v>
      </c>
      <c r="B1725" s="109" t="s">
        <v>127</v>
      </c>
      <c r="C1725" s="109" t="s">
        <v>81</v>
      </c>
      <c r="D1725" s="109" t="s">
        <v>70</v>
      </c>
      <c r="E1725" s="109">
        <v>-29.806999999999999</v>
      </c>
      <c r="F1725" s="109">
        <v>21.801100000000002</v>
      </c>
      <c r="G1725" s="109">
        <v>0.252</v>
      </c>
      <c r="H1725" s="109">
        <v>-2.9999999999999997E-4</v>
      </c>
      <c r="I1725" s="109">
        <v>0.20899999999999999</v>
      </c>
      <c r="J1725" s="109">
        <v>24.976700000000001</v>
      </c>
      <c r="K1725" s="1">
        <f t="shared" si="27"/>
        <v>1723</v>
      </c>
    </row>
    <row r="1726" spans="1:11" hidden="1" x14ac:dyDescent="0.25">
      <c r="A1726" s="109">
        <v>-1</v>
      </c>
      <c r="B1726" s="109" t="s">
        <v>127</v>
      </c>
      <c r="C1726" s="109" t="s">
        <v>82</v>
      </c>
      <c r="D1726" s="109" t="s">
        <v>69</v>
      </c>
      <c r="E1726" s="109">
        <v>-67.521199999999993</v>
      </c>
      <c r="F1726" s="109">
        <v>-11.461399999999999</v>
      </c>
      <c r="G1726" s="109">
        <v>-3.3500000000000002E-2</v>
      </c>
      <c r="H1726" s="109">
        <v>-1.03E-2</v>
      </c>
      <c r="I1726" s="109">
        <v>-0.42180000000000001</v>
      </c>
      <c r="J1726" s="109">
        <v>-29.5275</v>
      </c>
      <c r="K1726" s="1">
        <f t="shared" si="27"/>
        <v>1724</v>
      </c>
    </row>
    <row r="1727" spans="1:11" hidden="1" x14ac:dyDescent="0.25">
      <c r="A1727" s="109">
        <v>-1</v>
      </c>
      <c r="B1727" s="109" t="s">
        <v>127</v>
      </c>
      <c r="C1727" s="109" t="s">
        <v>82</v>
      </c>
      <c r="D1727" s="109" t="s">
        <v>70</v>
      </c>
      <c r="E1727" s="109">
        <v>-68.702500000000001</v>
      </c>
      <c r="F1727" s="109">
        <v>-11.461399999999999</v>
      </c>
      <c r="G1727" s="109">
        <v>-3.3500000000000002E-2</v>
      </c>
      <c r="H1727" s="109">
        <v>-1.03E-2</v>
      </c>
      <c r="I1727" s="109">
        <v>8.0000000000000002E-3</v>
      </c>
      <c r="J1727" s="109">
        <v>-12.7294</v>
      </c>
      <c r="K1727" s="1">
        <f t="shared" si="27"/>
        <v>1725</v>
      </c>
    </row>
    <row r="1728" spans="1:11" hidden="1" x14ac:dyDescent="0.25">
      <c r="A1728" s="109">
        <v>-1</v>
      </c>
      <c r="B1728" s="109" t="s">
        <v>127</v>
      </c>
      <c r="C1728" s="109" t="s">
        <v>83</v>
      </c>
      <c r="D1728" s="109" t="s">
        <v>69</v>
      </c>
      <c r="E1728" s="109">
        <v>-28.625699999999998</v>
      </c>
      <c r="F1728" s="109">
        <v>21.801100000000002</v>
      </c>
      <c r="G1728" s="109">
        <v>0.252</v>
      </c>
      <c r="H1728" s="109">
        <v>-2.9999999999999997E-4</v>
      </c>
      <c r="I1728" s="109">
        <v>9.2499999999999999E-2</v>
      </c>
      <c r="J1728" s="109">
        <v>15.925700000000001</v>
      </c>
      <c r="K1728" s="1">
        <f t="shared" si="27"/>
        <v>1726</v>
      </c>
    </row>
    <row r="1729" spans="1:11" hidden="1" x14ac:dyDescent="0.25">
      <c r="A1729" s="109">
        <v>-1</v>
      </c>
      <c r="B1729" s="109" t="s">
        <v>127</v>
      </c>
      <c r="C1729" s="109" t="s">
        <v>83</v>
      </c>
      <c r="D1729" s="109" t="s">
        <v>70</v>
      </c>
      <c r="E1729" s="109">
        <v>-29.806999999999999</v>
      </c>
      <c r="F1729" s="109">
        <v>21.801100000000002</v>
      </c>
      <c r="G1729" s="109">
        <v>0.252</v>
      </c>
      <c r="H1729" s="109">
        <v>-2.9999999999999997E-4</v>
      </c>
      <c r="I1729" s="109">
        <v>0.20899999999999999</v>
      </c>
      <c r="J1729" s="109">
        <v>24.976700000000001</v>
      </c>
      <c r="K1729" s="1">
        <f t="shared" si="27"/>
        <v>1727</v>
      </c>
    </row>
    <row r="1730" spans="1:11" hidden="1" x14ac:dyDescent="0.25">
      <c r="A1730" s="109">
        <v>-1</v>
      </c>
      <c r="B1730" s="109" t="s">
        <v>127</v>
      </c>
      <c r="C1730" s="109" t="s">
        <v>84</v>
      </c>
      <c r="D1730" s="109" t="s">
        <v>69</v>
      </c>
      <c r="E1730" s="109">
        <v>-67.521199999999993</v>
      </c>
      <c r="F1730" s="109">
        <v>-11.461399999999999</v>
      </c>
      <c r="G1730" s="109">
        <v>-3.3500000000000002E-2</v>
      </c>
      <c r="H1730" s="109">
        <v>-1.03E-2</v>
      </c>
      <c r="I1730" s="109">
        <v>-0.42180000000000001</v>
      </c>
      <c r="J1730" s="109">
        <v>-29.5275</v>
      </c>
      <c r="K1730" s="1">
        <f t="shared" si="27"/>
        <v>1728</v>
      </c>
    </row>
    <row r="1731" spans="1:11" hidden="1" x14ac:dyDescent="0.25">
      <c r="A1731" s="109">
        <v>-1</v>
      </c>
      <c r="B1731" s="109" t="s">
        <v>127</v>
      </c>
      <c r="C1731" s="109" t="s">
        <v>84</v>
      </c>
      <c r="D1731" s="109" t="s">
        <v>70</v>
      </c>
      <c r="E1731" s="109">
        <v>-68.702500000000001</v>
      </c>
      <c r="F1731" s="109">
        <v>-11.461399999999999</v>
      </c>
      <c r="G1731" s="109">
        <v>-3.3500000000000002E-2</v>
      </c>
      <c r="H1731" s="109">
        <v>-1.03E-2</v>
      </c>
      <c r="I1731" s="109">
        <v>8.0000000000000002E-3</v>
      </c>
      <c r="J1731" s="109">
        <v>-12.7294</v>
      </c>
      <c r="K1731" s="1">
        <f t="shared" si="27"/>
        <v>1729</v>
      </c>
    </row>
    <row r="1732" spans="1:11" hidden="1" x14ac:dyDescent="0.25">
      <c r="A1732" s="109">
        <v>-1</v>
      </c>
      <c r="B1732" s="109" t="s">
        <v>127</v>
      </c>
      <c r="C1732" s="109" t="s">
        <v>85</v>
      </c>
      <c r="D1732" s="109" t="s">
        <v>69</v>
      </c>
      <c r="E1732" s="109">
        <v>39.3324</v>
      </c>
      <c r="F1732" s="109">
        <v>15.523199999999999</v>
      </c>
      <c r="G1732" s="109">
        <v>0.86119999999999997</v>
      </c>
      <c r="H1732" s="109">
        <v>3.4500000000000003E-2</v>
      </c>
      <c r="I1732" s="109">
        <v>0.89890000000000003</v>
      </c>
      <c r="J1732" s="109">
        <v>-2.5283000000000002</v>
      </c>
      <c r="K1732" s="1">
        <f t="shared" si="27"/>
        <v>1730</v>
      </c>
    </row>
    <row r="1733" spans="1:11" hidden="1" x14ac:dyDescent="0.25">
      <c r="A1733" s="109">
        <v>-1</v>
      </c>
      <c r="B1733" s="109" t="s">
        <v>127</v>
      </c>
      <c r="C1733" s="109" t="s">
        <v>85</v>
      </c>
      <c r="D1733" s="109" t="s">
        <v>70</v>
      </c>
      <c r="E1733" s="109">
        <v>37.757399999999997</v>
      </c>
      <c r="F1733" s="109">
        <v>15.523199999999999</v>
      </c>
      <c r="G1733" s="109">
        <v>0.86119999999999997</v>
      </c>
      <c r="H1733" s="109">
        <v>3.4500000000000003E-2</v>
      </c>
      <c r="I1733" s="109">
        <v>0.57540000000000002</v>
      </c>
      <c r="J1733" s="109">
        <v>18.3093</v>
      </c>
      <c r="K1733" s="1">
        <f t="shared" si="27"/>
        <v>1731</v>
      </c>
    </row>
    <row r="1734" spans="1:11" hidden="1" x14ac:dyDescent="0.25">
      <c r="A1734" s="109">
        <v>-1</v>
      </c>
      <c r="B1734" s="109" t="s">
        <v>127</v>
      </c>
      <c r="C1734" s="109" t="s">
        <v>86</v>
      </c>
      <c r="D1734" s="109" t="s">
        <v>69</v>
      </c>
      <c r="E1734" s="109">
        <v>-197.11269999999999</v>
      </c>
      <c r="F1734" s="109">
        <v>1.9754</v>
      </c>
      <c r="G1734" s="109">
        <v>-0.41510000000000002</v>
      </c>
      <c r="H1734" s="109">
        <v>-4.0300000000000002E-2</v>
      </c>
      <c r="I1734" s="109">
        <v>-1.5832999999999999</v>
      </c>
      <c r="J1734" s="109">
        <v>-20.504300000000001</v>
      </c>
      <c r="K1734" s="1">
        <f t="shared" ref="K1734:K1797" si="28">K1733+1</f>
        <v>1732</v>
      </c>
    </row>
    <row r="1735" spans="1:11" hidden="1" x14ac:dyDescent="0.25">
      <c r="A1735" s="109">
        <v>-1</v>
      </c>
      <c r="B1735" s="109" t="s">
        <v>127</v>
      </c>
      <c r="C1735" s="109" t="s">
        <v>86</v>
      </c>
      <c r="D1735" s="109" t="s">
        <v>70</v>
      </c>
      <c r="E1735" s="109">
        <v>-198.68770000000001</v>
      </c>
      <c r="F1735" s="109">
        <v>1.9754</v>
      </c>
      <c r="G1735" s="109">
        <v>-0.41510000000000002</v>
      </c>
      <c r="H1735" s="109">
        <v>-4.0300000000000002E-2</v>
      </c>
      <c r="I1735" s="109">
        <v>-0.1447</v>
      </c>
      <c r="J1735" s="109">
        <v>2.4045999999999998</v>
      </c>
      <c r="K1735" s="1">
        <f t="shared" si="28"/>
        <v>1733</v>
      </c>
    </row>
    <row r="1736" spans="1:11" hidden="1" x14ac:dyDescent="0.25">
      <c r="A1736" s="109">
        <v>-1</v>
      </c>
      <c r="B1736" s="109" t="s">
        <v>127</v>
      </c>
      <c r="C1736" s="109" t="s">
        <v>87</v>
      </c>
      <c r="D1736" s="109" t="s">
        <v>69</v>
      </c>
      <c r="E1736" s="109">
        <v>39.3324</v>
      </c>
      <c r="F1736" s="109">
        <v>15.523199999999999</v>
      </c>
      <c r="G1736" s="109">
        <v>0.86119999999999997</v>
      </c>
      <c r="H1736" s="109">
        <v>3.4500000000000003E-2</v>
      </c>
      <c r="I1736" s="109">
        <v>0.89890000000000003</v>
      </c>
      <c r="J1736" s="109">
        <v>-2.5283000000000002</v>
      </c>
      <c r="K1736" s="1">
        <f t="shared" si="28"/>
        <v>1734</v>
      </c>
    </row>
    <row r="1737" spans="1:11" hidden="1" x14ac:dyDescent="0.25">
      <c r="A1737" s="109">
        <v>-1</v>
      </c>
      <c r="B1737" s="109" t="s">
        <v>127</v>
      </c>
      <c r="C1737" s="109" t="s">
        <v>87</v>
      </c>
      <c r="D1737" s="109" t="s">
        <v>70</v>
      </c>
      <c r="E1737" s="109">
        <v>37.757399999999997</v>
      </c>
      <c r="F1737" s="109">
        <v>15.523199999999999</v>
      </c>
      <c r="G1737" s="109">
        <v>0.86119999999999997</v>
      </c>
      <c r="H1737" s="109">
        <v>3.4500000000000003E-2</v>
      </c>
      <c r="I1737" s="109">
        <v>0.57540000000000002</v>
      </c>
      <c r="J1737" s="109">
        <v>18.3093</v>
      </c>
      <c r="K1737" s="1">
        <f t="shared" si="28"/>
        <v>1735</v>
      </c>
    </row>
    <row r="1738" spans="1:11" hidden="1" x14ac:dyDescent="0.25">
      <c r="A1738" s="109">
        <v>-1</v>
      </c>
      <c r="B1738" s="109" t="s">
        <v>127</v>
      </c>
      <c r="C1738" s="109" t="s">
        <v>88</v>
      </c>
      <c r="D1738" s="109" t="s">
        <v>69</v>
      </c>
      <c r="E1738" s="109">
        <v>-197.11269999999999</v>
      </c>
      <c r="F1738" s="109">
        <v>1.9754</v>
      </c>
      <c r="G1738" s="109">
        <v>-0.41510000000000002</v>
      </c>
      <c r="H1738" s="109">
        <v>-4.0300000000000002E-2</v>
      </c>
      <c r="I1738" s="109">
        <v>-1.5832999999999999</v>
      </c>
      <c r="J1738" s="109">
        <v>-20.504300000000001</v>
      </c>
      <c r="K1738" s="1">
        <f t="shared" si="28"/>
        <v>1736</v>
      </c>
    </row>
    <row r="1739" spans="1:11" hidden="1" x14ac:dyDescent="0.25">
      <c r="A1739" s="109">
        <v>-1</v>
      </c>
      <c r="B1739" s="109" t="s">
        <v>127</v>
      </c>
      <c r="C1739" s="109" t="s">
        <v>88</v>
      </c>
      <c r="D1739" s="109" t="s">
        <v>70</v>
      </c>
      <c r="E1739" s="109">
        <v>-198.68770000000001</v>
      </c>
      <c r="F1739" s="109">
        <v>1.9754</v>
      </c>
      <c r="G1739" s="109">
        <v>-0.41510000000000002</v>
      </c>
      <c r="H1739" s="109">
        <v>-4.0300000000000002E-2</v>
      </c>
      <c r="I1739" s="109">
        <v>-0.1447</v>
      </c>
      <c r="J1739" s="109">
        <v>2.4045999999999998</v>
      </c>
      <c r="K1739" s="1">
        <f t="shared" si="28"/>
        <v>1737</v>
      </c>
    </row>
    <row r="1740" spans="1:11" hidden="1" x14ac:dyDescent="0.25">
      <c r="A1740" s="109">
        <v>-1</v>
      </c>
      <c r="B1740" s="109" t="s">
        <v>127</v>
      </c>
      <c r="C1740" s="109" t="s">
        <v>89</v>
      </c>
      <c r="D1740" s="109" t="s">
        <v>69</v>
      </c>
      <c r="E1740" s="109">
        <v>-59.442399999999999</v>
      </c>
      <c r="F1740" s="109">
        <v>25.380500000000001</v>
      </c>
      <c r="G1740" s="109">
        <v>0.36570000000000003</v>
      </c>
      <c r="H1740" s="109">
        <v>2E-3</v>
      </c>
      <c r="I1740" s="109">
        <v>-8.5099999999999995E-2</v>
      </c>
      <c r="J1740" s="109">
        <v>11.2103</v>
      </c>
      <c r="K1740" s="1">
        <f t="shared" si="28"/>
        <v>1738</v>
      </c>
    </row>
    <row r="1741" spans="1:11" hidden="1" x14ac:dyDescent="0.25">
      <c r="A1741" s="109">
        <v>-1</v>
      </c>
      <c r="B1741" s="109" t="s">
        <v>127</v>
      </c>
      <c r="C1741" s="109" t="s">
        <v>89</v>
      </c>
      <c r="D1741" s="109" t="s">
        <v>70</v>
      </c>
      <c r="E1741" s="109">
        <v>-61.017400000000002</v>
      </c>
      <c r="F1741" s="109">
        <v>25.380500000000001</v>
      </c>
      <c r="G1741" s="109">
        <v>0.36570000000000003</v>
      </c>
      <c r="H1741" s="109">
        <v>2E-3</v>
      </c>
      <c r="I1741" s="109">
        <v>0.31590000000000001</v>
      </c>
      <c r="J1741" s="109">
        <v>29.21</v>
      </c>
      <c r="K1741" s="1">
        <f t="shared" si="28"/>
        <v>1739</v>
      </c>
    </row>
    <row r="1742" spans="1:11" hidden="1" x14ac:dyDescent="0.25">
      <c r="A1742" s="109">
        <v>-1</v>
      </c>
      <c r="B1742" s="109" t="s">
        <v>127</v>
      </c>
      <c r="C1742" s="109" t="s">
        <v>90</v>
      </c>
      <c r="D1742" s="109" t="s">
        <v>69</v>
      </c>
      <c r="E1742" s="109">
        <v>-98.337900000000005</v>
      </c>
      <c r="F1742" s="109">
        <v>-7.8818999999999999</v>
      </c>
      <c r="G1742" s="109">
        <v>8.0299999999999996E-2</v>
      </c>
      <c r="H1742" s="109">
        <v>-7.9000000000000008E-3</v>
      </c>
      <c r="I1742" s="109">
        <v>-0.59930000000000005</v>
      </c>
      <c r="J1742" s="109">
        <v>-34.242899999999999</v>
      </c>
      <c r="K1742" s="1">
        <f t="shared" si="28"/>
        <v>1740</v>
      </c>
    </row>
    <row r="1743" spans="1:11" hidden="1" x14ac:dyDescent="0.25">
      <c r="A1743" s="109">
        <v>-1</v>
      </c>
      <c r="B1743" s="109" t="s">
        <v>127</v>
      </c>
      <c r="C1743" s="109" t="s">
        <v>90</v>
      </c>
      <c r="D1743" s="109" t="s">
        <v>70</v>
      </c>
      <c r="E1743" s="109">
        <v>-99.912899999999993</v>
      </c>
      <c r="F1743" s="109">
        <v>-7.8818999999999999</v>
      </c>
      <c r="G1743" s="109">
        <v>8.0299999999999996E-2</v>
      </c>
      <c r="H1743" s="109">
        <v>-7.9000000000000008E-3</v>
      </c>
      <c r="I1743" s="109">
        <v>0.1148</v>
      </c>
      <c r="J1743" s="109">
        <v>-8.4961000000000002</v>
      </c>
      <c r="K1743" s="1">
        <f t="shared" si="28"/>
        <v>1741</v>
      </c>
    </row>
    <row r="1744" spans="1:11" hidden="1" x14ac:dyDescent="0.25">
      <c r="A1744" s="109">
        <v>-1</v>
      </c>
      <c r="B1744" s="109" t="s">
        <v>127</v>
      </c>
      <c r="C1744" s="109" t="s">
        <v>91</v>
      </c>
      <c r="D1744" s="109" t="s">
        <v>69</v>
      </c>
      <c r="E1744" s="109">
        <v>-59.442399999999999</v>
      </c>
      <c r="F1744" s="109">
        <v>25.380500000000001</v>
      </c>
      <c r="G1744" s="109">
        <v>0.36570000000000003</v>
      </c>
      <c r="H1744" s="109">
        <v>2E-3</v>
      </c>
      <c r="I1744" s="109">
        <v>-8.5099999999999995E-2</v>
      </c>
      <c r="J1744" s="109">
        <v>11.2103</v>
      </c>
      <c r="K1744" s="1">
        <f t="shared" si="28"/>
        <v>1742</v>
      </c>
    </row>
    <row r="1745" spans="1:11" hidden="1" x14ac:dyDescent="0.25">
      <c r="A1745" s="109">
        <v>-1</v>
      </c>
      <c r="B1745" s="109" t="s">
        <v>127</v>
      </c>
      <c r="C1745" s="109" t="s">
        <v>91</v>
      </c>
      <c r="D1745" s="109" t="s">
        <v>70</v>
      </c>
      <c r="E1745" s="109">
        <v>-61.017400000000002</v>
      </c>
      <c r="F1745" s="109">
        <v>25.380500000000001</v>
      </c>
      <c r="G1745" s="109">
        <v>0.36570000000000003</v>
      </c>
      <c r="H1745" s="109">
        <v>2E-3</v>
      </c>
      <c r="I1745" s="109">
        <v>0.31590000000000001</v>
      </c>
      <c r="J1745" s="109">
        <v>29.21</v>
      </c>
      <c r="K1745" s="1">
        <f t="shared" si="28"/>
        <v>1743</v>
      </c>
    </row>
    <row r="1746" spans="1:11" hidden="1" x14ac:dyDescent="0.25">
      <c r="A1746" s="109">
        <v>-1</v>
      </c>
      <c r="B1746" s="109" t="s">
        <v>127</v>
      </c>
      <c r="C1746" s="109" t="s">
        <v>92</v>
      </c>
      <c r="D1746" s="109" t="s">
        <v>69</v>
      </c>
      <c r="E1746" s="109">
        <v>-98.337900000000005</v>
      </c>
      <c r="F1746" s="109">
        <v>-7.8818999999999999</v>
      </c>
      <c r="G1746" s="109">
        <v>8.0299999999999996E-2</v>
      </c>
      <c r="H1746" s="109">
        <v>-7.9000000000000008E-3</v>
      </c>
      <c r="I1746" s="109">
        <v>-0.59930000000000005</v>
      </c>
      <c r="J1746" s="109">
        <v>-34.242899999999999</v>
      </c>
      <c r="K1746" s="1">
        <f t="shared" si="28"/>
        <v>1744</v>
      </c>
    </row>
    <row r="1747" spans="1:11" hidden="1" x14ac:dyDescent="0.25">
      <c r="A1747" s="109">
        <v>-1</v>
      </c>
      <c r="B1747" s="109" t="s">
        <v>127</v>
      </c>
      <c r="C1747" s="109" t="s">
        <v>92</v>
      </c>
      <c r="D1747" s="109" t="s">
        <v>70</v>
      </c>
      <c r="E1747" s="109">
        <v>-99.912899999999993</v>
      </c>
      <c r="F1747" s="109">
        <v>-7.8818999999999999</v>
      </c>
      <c r="G1747" s="109">
        <v>8.0299999999999996E-2</v>
      </c>
      <c r="H1747" s="109">
        <v>-7.9000000000000008E-3</v>
      </c>
      <c r="I1747" s="109">
        <v>0.1148</v>
      </c>
      <c r="J1747" s="109">
        <v>-8.4961000000000002</v>
      </c>
      <c r="K1747" s="1">
        <f t="shared" si="28"/>
        <v>1745</v>
      </c>
    </row>
    <row r="1748" spans="1:11" hidden="1" x14ac:dyDescent="0.25">
      <c r="A1748" s="109">
        <v>-1</v>
      </c>
      <c r="B1748" s="109" t="s">
        <v>127</v>
      </c>
      <c r="C1748" s="109" t="s">
        <v>93</v>
      </c>
      <c r="D1748" s="109" t="s">
        <v>69</v>
      </c>
      <c r="E1748" s="109">
        <v>70.149100000000004</v>
      </c>
      <c r="F1748" s="109">
        <v>25.380500000000001</v>
      </c>
      <c r="G1748" s="109">
        <v>0.86119999999999997</v>
      </c>
      <c r="H1748" s="109">
        <v>3.4500000000000003E-2</v>
      </c>
      <c r="I1748" s="109">
        <v>1.0764</v>
      </c>
      <c r="J1748" s="109">
        <v>15.925700000000001</v>
      </c>
      <c r="K1748" s="1">
        <f t="shared" si="28"/>
        <v>1746</v>
      </c>
    </row>
    <row r="1749" spans="1:11" hidden="1" x14ac:dyDescent="0.25">
      <c r="A1749" s="109">
        <v>-1</v>
      </c>
      <c r="B1749" s="109" t="s">
        <v>127</v>
      </c>
      <c r="C1749" s="109" t="s">
        <v>93</v>
      </c>
      <c r="D1749" s="109" t="s">
        <v>70</v>
      </c>
      <c r="E1749" s="109">
        <v>68.967799999999997</v>
      </c>
      <c r="F1749" s="109">
        <v>25.380500000000001</v>
      </c>
      <c r="G1749" s="109">
        <v>0.86119999999999997</v>
      </c>
      <c r="H1749" s="109">
        <v>3.4500000000000003E-2</v>
      </c>
      <c r="I1749" s="109">
        <v>0.57540000000000002</v>
      </c>
      <c r="J1749" s="109">
        <v>29.21</v>
      </c>
      <c r="K1749" s="1">
        <f t="shared" si="28"/>
        <v>1747</v>
      </c>
    </row>
    <row r="1750" spans="1:11" hidden="1" x14ac:dyDescent="0.25">
      <c r="A1750" s="109">
        <v>-1</v>
      </c>
      <c r="B1750" s="109" t="s">
        <v>127</v>
      </c>
      <c r="C1750" s="109" t="s">
        <v>94</v>
      </c>
      <c r="D1750" s="109" t="s">
        <v>69</v>
      </c>
      <c r="E1750" s="109">
        <v>-197.11269999999999</v>
      </c>
      <c r="F1750" s="109">
        <v>-11.461399999999999</v>
      </c>
      <c r="G1750" s="109">
        <v>-0.52890000000000004</v>
      </c>
      <c r="H1750" s="109">
        <v>-4.2700000000000002E-2</v>
      </c>
      <c r="I1750" s="109">
        <v>-1.5832999999999999</v>
      </c>
      <c r="J1750" s="109">
        <v>-34.242899999999999</v>
      </c>
      <c r="K1750" s="1">
        <f t="shared" si="28"/>
        <v>1748</v>
      </c>
    </row>
    <row r="1751" spans="1:11" hidden="1" x14ac:dyDescent="0.25">
      <c r="A1751" s="109">
        <v>-1</v>
      </c>
      <c r="B1751" s="109" t="s">
        <v>127</v>
      </c>
      <c r="C1751" s="109" t="s">
        <v>94</v>
      </c>
      <c r="D1751" s="109" t="s">
        <v>70</v>
      </c>
      <c r="E1751" s="109">
        <v>-198.68770000000001</v>
      </c>
      <c r="F1751" s="109">
        <v>-11.461399999999999</v>
      </c>
      <c r="G1751" s="109">
        <v>-0.52890000000000004</v>
      </c>
      <c r="H1751" s="109">
        <v>-4.2700000000000002E-2</v>
      </c>
      <c r="I1751" s="109">
        <v>-0.25159999999999999</v>
      </c>
      <c r="J1751" s="109">
        <v>-12.7294</v>
      </c>
      <c r="K1751" s="1">
        <f t="shared" si="28"/>
        <v>1749</v>
      </c>
    </row>
    <row r="1752" spans="1:11" hidden="1" x14ac:dyDescent="0.25">
      <c r="A1752" s="109">
        <v>-1</v>
      </c>
      <c r="B1752" s="109" t="s">
        <v>128</v>
      </c>
      <c r="C1752" s="109" t="s">
        <v>68</v>
      </c>
      <c r="D1752" s="109" t="s">
        <v>69</v>
      </c>
      <c r="E1752" s="109">
        <v>-292.60840000000002</v>
      </c>
      <c r="F1752" s="109">
        <v>0.9456</v>
      </c>
      <c r="G1752" s="109">
        <v>1.5809</v>
      </c>
      <c r="H1752" s="109">
        <v>-1.1829000000000001</v>
      </c>
      <c r="I1752" s="109">
        <v>-2.4887999999999999</v>
      </c>
      <c r="J1752" s="109">
        <v>-6.4572000000000003</v>
      </c>
      <c r="K1752" s="1">
        <f t="shared" si="28"/>
        <v>1750</v>
      </c>
    </row>
    <row r="1753" spans="1:11" x14ac:dyDescent="0.25">
      <c r="A1753" s="109">
        <v>-1</v>
      </c>
      <c r="B1753" s="109" t="s">
        <v>128</v>
      </c>
      <c r="C1753" s="109" t="s">
        <v>68</v>
      </c>
      <c r="D1753" s="109" t="s">
        <v>70</v>
      </c>
      <c r="E1753" s="109">
        <v>-301.28969999999998</v>
      </c>
      <c r="F1753" s="109">
        <v>0.9456</v>
      </c>
      <c r="G1753" s="109">
        <v>1.5809</v>
      </c>
      <c r="H1753" s="109">
        <v>-1.1829000000000001</v>
      </c>
      <c r="I1753" s="109">
        <v>1.4635</v>
      </c>
      <c r="J1753" s="109">
        <v>-4.0933000000000002</v>
      </c>
      <c r="K1753" s="1">
        <f t="shared" si="28"/>
        <v>1751</v>
      </c>
    </row>
    <row r="1754" spans="1:11" hidden="1" x14ac:dyDescent="0.25">
      <c r="A1754" s="109">
        <v>-1</v>
      </c>
      <c r="B1754" s="109" t="s">
        <v>128</v>
      </c>
      <c r="C1754" s="109" t="s">
        <v>71</v>
      </c>
      <c r="D1754" s="109" t="s">
        <v>69</v>
      </c>
      <c r="E1754" s="109">
        <v>-85.029499999999999</v>
      </c>
      <c r="F1754" s="109">
        <v>-0.60129999999999995</v>
      </c>
      <c r="G1754" s="109">
        <v>2.0177</v>
      </c>
      <c r="H1754" s="109">
        <v>-1.4335</v>
      </c>
      <c r="I1754" s="109">
        <v>-3.3260999999999998</v>
      </c>
      <c r="J1754" s="109">
        <v>0.47960000000000003</v>
      </c>
      <c r="K1754" s="1">
        <f t="shared" si="28"/>
        <v>1752</v>
      </c>
    </row>
    <row r="1755" spans="1:11" x14ac:dyDescent="0.25">
      <c r="A1755" s="109">
        <v>-1</v>
      </c>
      <c r="B1755" s="109" t="s">
        <v>128</v>
      </c>
      <c r="C1755" s="109" t="s">
        <v>71</v>
      </c>
      <c r="D1755" s="109" t="s">
        <v>70</v>
      </c>
      <c r="E1755" s="109">
        <v>-85.029499999999999</v>
      </c>
      <c r="F1755" s="109">
        <v>-0.60129999999999995</v>
      </c>
      <c r="G1755" s="109">
        <v>2.0177</v>
      </c>
      <c r="H1755" s="109">
        <v>-1.4335</v>
      </c>
      <c r="I1755" s="109">
        <v>1.718</v>
      </c>
      <c r="J1755" s="109">
        <v>-1.0236000000000001</v>
      </c>
      <c r="K1755" s="1">
        <f t="shared" si="28"/>
        <v>1753</v>
      </c>
    </row>
    <row r="1756" spans="1:11" hidden="1" x14ac:dyDescent="0.25">
      <c r="A1756" s="109">
        <v>-1</v>
      </c>
      <c r="B1756" s="109" t="s">
        <v>128</v>
      </c>
      <c r="C1756" s="109" t="s">
        <v>72</v>
      </c>
      <c r="D1756" s="109" t="s">
        <v>69</v>
      </c>
      <c r="E1756" s="109">
        <v>538.66399999999999</v>
      </c>
      <c r="F1756" s="109">
        <v>18.259799999999998</v>
      </c>
      <c r="G1756" s="109">
        <v>0.54249999999999998</v>
      </c>
      <c r="H1756" s="109">
        <v>3.7100000000000001E-2</v>
      </c>
      <c r="I1756" s="109">
        <v>1.6120000000000001</v>
      </c>
      <c r="J1756" s="109">
        <v>104.9205</v>
      </c>
      <c r="K1756" s="1">
        <f t="shared" si="28"/>
        <v>1754</v>
      </c>
    </row>
    <row r="1757" spans="1:11" x14ac:dyDescent="0.25">
      <c r="A1757" s="109">
        <v>-1</v>
      </c>
      <c r="B1757" s="109" t="s">
        <v>128</v>
      </c>
      <c r="C1757" s="109" t="s">
        <v>72</v>
      </c>
      <c r="D1757" s="109" t="s">
        <v>70</v>
      </c>
      <c r="E1757" s="109">
        <v>538.66399999999999</v>
      </c>
      <c r="F1757" s="109">
        <v>18.259799999999998</v>
      </c>
      <c r="G1757" s="109">
        <v>0.54249999999999998</v>
      </c>
      <c r="H1757" s="109">
        <v>3.7100000000000001E-2</v>
      </c>
      <c r="I1757" s="109">
        <v>0.62709999999999999</v>
      </c>
      <c r="J1757" s="109">
        <v>60.168300000000002</v>
      </c>
      <c r="K1757" s="1">
        <f t="shared" si="28"/>
        <v>1755</v>
      </c>
    </row>
    <row r="1758" spans="1:11" hidden="1" x14ac:dyDescent="0.25">
      <c r="A1758" s="109">
        <v>-1</v>
      </c>
      <c r="B1758" s="109" t="s">
        <v>128</v>
      </c>
      <c r="C1758" s="109" t="s">
        <v>73</v>
      </c>
      <c r="D1758" s="109" t="s">
        <v>69</v>
      </c>
      <c r="E1758" s="109">
        <v>109.252</v>
      </c>
      <c r="F1758" s="109">
        <v>16.1191</v>
      </c>
      <c r="G1758" s="109">
        <v>8.7300000000000003E-2</v>
      </c>
      <c r="H1758" s="109">
        <v>4.1000000000000002E-2</v>
      </c>
      <c r="I1758" s="109">
        <v>0.1923</v>
      </c>
      <c r="J1758" s="109">
        <v>217.88820000000001</v>
      </c>
      <c r="K1758" s="1">
        <f t="shared" si="28"/>
        <v>1756</v>
      </c>
    </row>
    <row r="1759" spans="1:11" x14ac:dyDescent="0.25">
      <c r="A1759" s="109">
        <v>-1</v>
      </c>
      <c r="B1759" s="109" t="s">
        <v>128</v>
      </c>
      <c r="C1759" s="109" t="s">
        <v>73</v>
      </c>
      <c r="D1759" s="109" t="s">
        <v>70</v>
      </c>
      <c r="E1759" s="109">
        <v>109.252</v>
      </c>
      <c r="F1759" s="109">
        <v>16.1191</v>
      </c>
      <c r="G1759" s="109">
        <v>8.7300000000000003E-2</v>
      </c>
      <c r="H1759" s="109">
        <v>4.1000000000000002E-2</v>
      </c>
      <c r="I1759" s="109">
        <v>9.1999999999999998E-2</v>
      </c>
      <c r="J1759" s="109">
        <v>183.33869999999999</v>
      </c>
      <c r="K1759" s="1">
        <f t="shared" si="28"/>
        <v>1757</v>
      </c>
    </row>
    <row r="1760" spans="1:11" hidden="1" x14ac:dyDescent="0.25">
      <c r="A1760" s="109">
        <v>-1</v>
      </c>
      <c r="B1760" s="109" t="s">
        <v>128</v>
      </c>
      <c r="C1760" s="109" t="s">
        <v>74</v>
      </c>
      <c r="D1760" s="109" t="s">
        <v>69</v>
      </c>
      <c r="E1760" s="109">
        <v>-377.6379</v>
      </c>
      <c r="F1760" s="109">
        <v>0.34429999999999999</v>
      </c>
      <c r="G1760" s="109">
        <v>3.5985999999999998</v>
      </c>
      <c r="H1760" s="109">
        <v>-2.6162999999999998</v>
      </c>
      <c r="I1760" s="109">
        <v>-5.8148999999999997</v>
      </c>
      <c r="J1760" s="109">
        <v>-5.9775999999999998</v>
      </c>
      <c r="K1760" s="1">
        <f t="shared" si="28"/>
        <v>1758</v>
      </c>
    </row>
    <row r="1761" spans="1:11" hidden="1" x14ac:dyDescent="0.25">
      <c r="A1761" s="109">
        <v>-1</v>
      </c>
      <c r="B1761" s="109" t="s">
        <v>128</v>
      </c>
      <c r="C1761" s="109" t="s">
        <v>74</v>
      </c>
      <c r="D1761" s="109" t="s">
        <v>70</v>
      </c>
      <c r="E1761" s="109">
        <v>-386.31909999999999</v>
      </c>
      <c r="F1761" s="109">
        <v>0.34429999999999999</v>
      </c>
      <c r="G1761" s="109">
        <v>3.5985999999999998</v>
      </c>
      <c r="H1761" s="109">
        <v>-2.6162999999999998</v>
      </c>
      <c r="I1761" s="109">
        <v>3.1815000000000002</v>
      </c>
      <c r="J1761" s="109">
        <v>-5.1169000000000002</v>
      </c>
      <c r="K1761" s="1">
        <f t="shared" si="28"/>
        <v>1759</v>
      </c>
    </row>
    <row r="1762" spans="1:11" hidden="1" x14ac:dyDescent="0.25">
      <c r="A1762" s="109">
        <v>-1</v>
      </c>
      <c r="B1762" s="109" t="s">
        <v>128</v>
      </c>
      <c r="C1762" s="109" t="s">
        <v>75</v>
      </c>
      <c r="D1762" s="109" t="s">
        <v>69</v>
      </c>
      <c r="E1762" s="109">
        <v>-409.65179999999998</v>
      </c>
      <c r="F1762" s="109">
        <v>1.3238000000000001</v>
      </c>
      <c r="G1762" s="109">
        <v>2.2132999999999998</v>
      </c>
      <c r="H1762" s="109">
        <v>-1.6559999999999999</v>
      </c>
      <c r="I1762" s="109">
        <v>-3.4843000000000002</v>
      </c>
      <c r="J1762" s="109">
        <v>-9.0399999999999991</v>
      </c>
      <c r="K1762" s="1">
        <f t="shared" si="28"/>
        <v>1760</v>
      </c>
    </row>
    <row r="1763" spans="1:11" hidden="1" x14ac:dyDescent="0.25">
      <c r="A1763" s="109">
        <v>-1</v>
      </c>
      <c r="B1763" s="109" t="s">
        <v>128</v>
      </c>
      <c r="C1763" s="109" t="s">
        <v>75</v>
      </c>
      <c r="D1763" s="109" t="s">
        <v>70</v>
      </c>
      <c r="E1763" s="109">
        <v>-421.80549999999999</v>
      </c>
      <c r="F1763" s="109">
        <v>1.3238000000000001</v>
      </c>
      <c r="G1763" s="109">
        <v>2.2132999999999998</v>
      </c>
      <c r="H1763" s="109">
        <v>-1.6559999999999999</v>
      </c>
      <c r="I1763" s="109">
        <v>2.0488</v>
      </c>
      <c r="J1763" s="109">
        <v>-5.7305999999999999</v>
      </c>
      <c r="K1763" s="1">
        <f t="shared" si="28"/>
        <v>1761</v>
      </c>
    </row>
    <row r="1764" spans="1:11" hidden="1" x14ac:dyDescent="0.25">
      <c r="A1764" s="109">
        <v>-1</v>
      </c>
      <c r="B1764" s="109" t="s">
        <v>128</v>
      </c>
      <c r="C1764" s="109" t="s">
        <v>76</v>
      </c>
      <c r="D1764" s="109" t="s">
        <v>69</v>
      </c>
      <c r="E1764" s="109">
        <v>-487.17720000000003</v>
      </c>
      <c r="F1764" s="109">
        <v>0.1726</v>
      </c>
      <c r="G1764" s="109">
        <v>5.1253000000000002</v>
      </c>
      <c r="H1764" s="109">
        <v>-3.7130000000000001</v>
      </c>
      <c r="I1764" s="109">
        <v>-8.3084000000000007</v>
      </c>
      <c r="J1764" s="109">
        <v>-6.9812000000000003</v>
      </c>
      <c r="K1764" s="1">
        <f t="shared" si="28"/>
        <v>1762</v>
      </c>
    </row>
    <row r="1765" spans="1:11" hidden="1" x14ac:dyDescent="0.25">
      <c r="A1765" s="109">
        <v>-1</v>
      </c>
      <c r="B1765" s="109" t="s">
        <v>128</v>
      </c>
      <c r="C1765" s="109" t="s">
        <v>76</v>
      </c>
      <c r="D1765" s="109" t="s">
        <v>70</v>
      </c>
      <c r="E1765" s="109">
        <v>-497.59469999999999</v>
      </c>
      <c r="F1765" s="109">
        <v>0.1726</v>
      </c>
      <c r="G1765" s="109">
        <v>5.1253000000000002</v>
      </c>
      <c r="H1765" s="109">
        <v>-3.7130000000000001</v>
      </c>
      <c r="I1765" s="109">
        <v>4.5049999999999999</v>
      </c>
      <c r="J1765" s="109">
        <v>-6.5498000000000003</v>
      </c>
      <c r="K1765" s="1">
        <f t="shared" si="28"/>
        <v>1763</v>
      </c>
    </row>
    <row r="1766" spans="1:11" hidden="1" x14ac:dyDescent="0.25">
      <c r="A1766" s="109">
        <v>-1</v>
      </c>
      <c r="B1766" s="109" t="s">
        <v>128</v>
      </c>
      <c r="C1766" s="109" t="s">
        <v>77</v>
      </c>
      <c r="D1766" s="109" t="s">
        <v>69</v>
      </c>
      <c r="E1766" s="109">
        <v>490.78199999999998</v>
      </c>
      <c r="F1766" s="109">
        <v>26.4147</v>
      </c>
      <c r="G1766" s="109">
        <v>2.1823000000000001</v>
      </c>
      <c r="H1766" s="109">
        <v>-1.0126999999999999</v>
      </c>
      <c r="I1766" s="109">
        <v>1.6899999999999998E-2</v>
      </c>
      <c r="J1766" s="109">
        <v>141.07730000000001</v>
      </c>
      <c r="K1766" s="1">
        <f t="shared" si="28"/>
        <v>1764</v>
      </c>
    </row>
    <row r="1767" spans="1:11" hidden="1" x14ac:dyDescent="0.25">
      <c r="A1767" s="109">
        <v>-1</v>
      </c>
      <c r="B1767" s="109" t="s">
        <v>128</v>
      </c>
      <c r="C1767" s="109" t="s">
        <v>77</v>
      </c>
      <c r="D1767" s="109" t="s">
        <v>70</v>
      </c>
      <c r="E1767" s="109">
        <v>482.96890000000002</v>
      </c>
      <c r="F1767" s="109">
        <v>26.4147</v>
      </c>
      <c r="G1767" s="109">
        <v>2.1823000000000001</v>
      </c>
      <c r="H1767" s="109">
        <v>-1.0126999999999999</v>
      </c>
      <c r="I1767" s="109">
        <v>2.1951000000000001</v>
      </c>
      <c r="J1767" s="109">
        <v>80.551699999999997</v>
      </c>
      <c r="K1767" s="1">
        <f t="shared" si="28"/>
        <v>1765</v>
      </c>
    </row>
    <row r="1768" spans="1:11" hidden="1" x14ac:dyDescent="0.25">
      <c r="A1768" s="109">
        <v>-1</v>
      </c>
      <c r="B1768" s="109" t="s">
        <v>128</v>
      </c>
      <c r="C1768" s="109" t="s">
        <v>78</v>
      </c>
      <c r="D1768" s="109" t="s">
        <v>69</v>
      </c>
      <c r="E1768" s="109">
        <v>-1017.4772</v>
      </c>
      <c r="F1768" s="109">
        <v>-24.712800000000001</v>
      </c>
      <c r="G1768" s="109">
        <v>0.6633</v>
      </c>
      <c r="H1768" s="109">
        <v>-1.1165</v>
      </c>
      <c r="I1768" s="109">
        <v>-4.4966999999999997</v>
      </c>
      <c r="J1768" s="109">
        <v>-152.7002</v>
      </c>
      <c r="K1768" s="1">
        <f t="shared" si="28"/>
        <v>1766</v>
      </c>
    </row>
    <row r="1769" spans="1:11" hidden="1" x14ac:dyDescent="0.25">
      <c r="A1769" s="109">
        <v>-1</v>
      </c>
      <c r="B1769" s="109" t="s">
        <v>128</v>
      </c>
      <c r="C1769" s="109" t="s">
        <v>78</v>
      </c>
      <c r="D1769" s="109" t="s">
        <v>70</v>
      </c>
      <c r="E1769" s="109">
        <v>-1025.2902999999999</v>
      </c>
      <c r="F1769" s="109">
        <v>-24.712800000000001</v>
      </c>
      <c r="G1769" s="109">
        <v>0.6633</v>
      </c>
      <c r="H1769" s="109">
        <v>-1.1165</v>
      </c>
      <c r="I1769" s="109">
        <v>0.43919999999999998</v>
      </c>
      <c r="J1769" s="109">
        <v>-87.919600000000003</v>
      </c>
      <c r="K1769" s="1">
        <f t="shared" si="28"/>
        <v>1767</v>
      </c>
    </row>
    <row r="1770" spans="1:11" hidden="1" x14ac:dyDescent="0.25">
      <c r="A1770" s="109">
        <v>-1</v>
      </c>
      <c r="B1770" s="109" t="s">
        <v>128</v>
      </c>
      <c r="C1770" s="109" t="s">
        <v>79</v>
      </c>
      <c r="D1770" s="109" t="s">
        <v>69</v>
      </c>
      <c r="E1770" s="109">
        <v>490.78199999999998</v>
      </c>
      <c r="F1770" s="109">
        <v>26.4147</v>
      </c>
      <c r="G1770" s="109">
        <v>2.1823000000000001</v>
      </c>
      <c r="H1770" s="109">
        <v>-1.0126999999999999</v>
      </c>
      <c r="I1770" s="109">
        <v>1.6899999999999998E-2</v>
      </c>
      <c r="J1770" s="109">
        <v>141.07730000000001</v>
      </c>
      <c r="K1770" s="1">
        <f t="shared" si="28"/>
        <v>1768</v>
      </c>
    </row>
    <row r="1771" spans="1:11" hidden="1" x14ac:dyDescent="0.25">
      <c r="A1771" s="109">
        <v>-1</v>
      </c>
      <c r="B1771" s="109" t="s">
        <v>128</v>
      </c>
      <c r="C1771" s="109" t="s">
        <v>79</v>
      </c>
      <c r="D1771" s="109" t="s">
        <v>70</v>
      </c>
      <c r="E1771" s="109">
        <v>482.96890000000002</v>
      </c>
      <c r="F1771" s="109">
        <v>26.4147</v>
      </c>
      <c r="G1771" s="109">
        <v>2.1823000000000001</v>
      </c>
      <c r="H1771" s="109">
        <v>-1.0126999999999999</v>
      </c>
      <c r="I1771" s="109">
        <v>2.1951000000000001</v>
      </c>
      <c r="J1771" s="109">
        <v>80.551699999999997</v>
      </c>
      <c r="K1771" s="1">
        <f t="shared" si="28"/>
        <v>1769</v>
      </c>
    </row>
    <row r="1772" spans="1:11" hidden="1" x14ac:dyDescent="0.25">
      <c r="A1772" s="109">
        <v>-1</v>
      </c>
      <c r="B1772" s="109" t="s">
        <v>128</v>
      </c>
      <c r="C1772" s="109" t="s">
        <v>80</v>
      </c>
      <c r="D1772" s="109" t="s">
        <v>69</v>
      </c>
      <c r="E1772" s="109">
        <v>-1017.4772</v>
      </c>
      <c r="F1772" s="109">
        <v>-24.712800000000001</v>
      </c>
      <c r="G1772" s="109">
        <v>0.6633</v>
      </c>
      <c r="H1772" s="109">
        <v>-1.1165</v>
      </c>
      <c r="I1772" s="109">
        <v>-4.4966999999999997</v>
      </c>
      <c r="J1772" s="109">
        <v>-152.7002</v>
      </c>
      <c r="K1772" s="1">
        <f t="shared" si="28"/>
        <v>1770</v>
      </c>
    </row>
    <row r="1773" spans="1:11" hidden="1" x14ac:dyDescent="0.25">
      <c r="A1773" s="109">
        <v>-1</v>
      </c>
      <c r="B1773" s="109" t="s">
        <v>128</v>
      </c>
      <c r="C1773" s="109" t="s">
        <v>80</v>
      </c>
      <c r="D1773" s="109" t="s">
        <v>70</v>
      </c>
      <c r="E1773" s="109">
        <v>-1025.2902999999999</v>
      </c>
      <c r="F1773" s="109">
        <v>-24.712800000000001</v>
      </c>
      <c r="G1773" s="109">
        <v>0.6633</v>
      </c>
      <c r="H1773" s="109">
        <v>-1.1165</v>
      </c>
      <c r="I1773" s="109">
        <v>0.43919999999999998</v>
      </c>
      <c r="J1773" s="109">
        <v>-87.919600000000003</v>
      </c>
      <c r="K1773" s="1">
        <f t="shared" si="28"/>
        <v>1771</v>
      </c>
    </row>
    <row r="1774" spans="1:11" hidden="1" x14ac:dyDescent="0.25">
      <c r="A1774" s="109">
        <v>-1</v>
      </c>
      <c r="B1774" s="109" t="s">
        <v>128</v>
      </c>
      <c r="C1774" s="109" t="s">
        <v>81</v>
      </c>
      <c r="D1774" s="109" t="s">
        <v>69</v>
      </c>
      <c r="E1774" s="109">
        <v>-110.3948</v>
      </c>
      <c r="F1774" s="109">
        <v>23.4177</v>
      </c>
      <c r="G1774" s="109">
        <v>1.5449999999999999</v>
      </c>
      <c r="H1774" s="109">
        <v>-1.0072000000000001</v>
      </c>
      <c r="I1774" s="109">
        <v>-1.9706999999999999</v>
      </c>
      <c r="J1774" s="109">
        <v>299.23200000000003</v>
      </c>
      <c r="K1774" s="1">
        <f t="shared" si="28"/>
        <v>1772</v>
      </c>
    </row>
    <row r="1775" spans="1:11" hidden="1" x14ac:dyDescent="0.25">
      <c r="A1775" s="109">
        <v>-1</v>
      </c>
      <c r="B1775" s="109" t="s">
        <v>128</v>
      </c>
      <c r="C1775" s="109" t="s">
        <v>81</v>
      </c>
      <c r="D1775" s="109" t="s">
        <v>70</v>
      </c>
      <c r="E1775" s="109">
        <v>-118.2079</v>
      </c>
      <c r="F1775" s="109">
        <v>23.4177</v>
      </c>
      <c r="G1775" s="109">
        <v>1.5449999999999999</v>
      </c>
      <c r="H1775" s="109">
        <v>-1.0072000000000001</v>
      </c>
      <c r="I1775" s="109">
        <v>1.4459</v>
      </c>
      <c r="J1775" s="109">
        <v>252.99019999999999</v>
      </c>
      <c r="K1775" s="1">
        <f t="shared" si="28"/>
        <v>1773</v>
      </c>
    </row>
    <row r="1776" spans="1:11" hidden="1" x14ac:dyDescent="0.25">
      <c r="A1776" s="109">
        <v>-1</v>
      </c>
      <c r="B1776" s="109" t="s">
        <v>128</v>
      </c>
      <c r="C1776" s="109" t="s">
        <v>82</v>
      </c>
      <c r="D1776" s="109" t="s">
        <v>69</v>
      </c>
      <c r="E1776" s="109">
        <v>-416.30029999999999</v>
      </c>
      <c r="F1776" s="109">
        <v>-21.715699999999998</v>
      </c>
      <c r="G1776" s="109">
        <v>1.3006</v>
      </c>
      <c r="H1776" s="109">
        <v>-1.1220000000000001</v>
      </c>
      <c r="I1776" s="109">
        <v>-2.5091000000000001</v>
      </c>
      <c r="J1776" s="109">
        <v>-310.85489999999999</v>
      </c>
      <c r="K1776" s="1">
        <f t="shared" si="28"/>
        <v>1774</v>
      </c>
    </row>
    <row r="1777" spans="1:11" hidden="1" x14ac:dyDescent="0.25">
      <c r="A1777" s="109">
        <v>-1</v>
      </c>
      <c r="B1777" s="109" t="s">
        <v>128</v>
      </c>
      <c r="C1777" s="109" t="s">
        <v>82</v>
      </c>
      <c r="D1777" s="109" t="s">
        <v>70</v>
      </c>
      <c r="E1777" s="109">
        <v>-424.11349999999999</v>
      </c>
      <c r="F1777" s="109">
        <v>-21.715699999999998</v>
      </c>
      <c r="G1777" s="109">
        <v>1.3006</v>
      </c>
      <c r="H1777" s="109">
        <v>-1.1220000000000001</v>
      </c>
      <c r="I1777" s="109">
        <v>1.1882999999999999</v>
      </c>
      <c r="J1777" s="109">
        <v>-260.35809999999998</v>
      </c>
      <c r="K1777" s="1">
        <f t="shared" si="28"/>
        <v>1775</v>
      </c>
    </row>
    <row r="1778" spans="1:11" hidden="1" x14ac:dyDescent="0.25">
      <c r="A1778" s="109">
        <v>-1</v>
      </c>
      <c r="B1778" s="109" t="s">
        <v>128</v>
      </c>
      <c r="C1778" s="109" t="s">
        <v>83</v>
      </c>
      <c r="D1778" s="109" t="s">
        <v>69</v>
      </c>
      <c r="E1778" s="109">
        <v>-110.3948</v>
      </c>
      <c r="F1778" s="109">
        <v>23.4177</v>
      </c>
      <c r="G1778" s="109">
        <v>1.5449999999999999</v>
      </c>
      <c r="H1778" s="109">
        <v>-1.0072000000000001</v>
      </c>
      <c r="I1778" s="109">
        <v>-1.9706999999999999</v>
      </c>
      <c r="J1778" s="109">
        <v>299.23200000000003</v>
      </c>
      <c r="K1778" s="1">
        <f t="shared" si="28"/>
        <v>1776</v>
      </c>
    </row>
    <row r="1779" spans="1:11" hidden="1" x14ac:dyDescent="0.25">
      <c r="A1779" s="109">
        <v>-1</v>
      </c>
      <c r="B1779" s="109" t="s">
        <v>128</v>
      </c>
      <c r="C1779" s="109" t="s">
        <v>83</v>
      </c>
      <c r="D1779" s="109" t="s">
        <v>70</v>
      </c>
      <c r="E1779" s="109">
        <v>-118.2079</v>
      </c>
      <c r="F1779" s="109">
        <v>23.4177</v>
      </c>
      <c r="G1779" s="109">
        <v>1.5449999999999999</v>
      </c>
      <c r="H1779" s="109">
        <v>-1.0072000000000001</v>
      </c>
      <c r="I1779" s="109">
        <v>1.4459</v>
      </c>
      <c r="J1779" s="109">
        <v>252.99019999999999</v>
      </c>
      <c r="K1779" s="1">
        <f t="shared" si="28"/>
        <v>1777</v>
      </c>
    </row>
    <row r="1780" spans="1:11" hidden="1" x14ac:dyDescent="0.25">
      <c r="A1780" s="109">
        <v>-1</v>
      </c>
      <c r="B1780" s="109" t="s">
        <v>128</v>
      </c>
      <c r="C1780" s="109" t="s">
        <v>84</v>
      </c>
      <c r="D1780" s="109" t="s">
        <v>69</v>
      </c>
      <c r="E1780" s="109">
        <v>-416.30029999999999</v>
      </c>
      <c r="F1780" s="109">
        <v>-21.715699999999998</v>
      </c>
      <c r="G1780" s="109">
        <v>1.3006</v>
      </c>
      <c r="H1780" s="109">
        <v>-1.1220000000000001</v>
      </c>
      <c r="I1780" s="109">
        <v>-2.5091000000000001</v>
      </c>
      <c r="J1780" s="109">
        <v>-310.85489999999999</v>
      </c>
      <c r="K1780" s="1">
        <f t="shared" si="28"/>
        <v>1778</v>
      </c>
    </row>
    <row r="1781" spans="1:11" hidden="1" x14ac:dyDescent="0.25">
      <c r="A1781" s="109">
        <v>-1</v>
      </c>
      <c r="B1781" s="109" t="s">
        <v>128</v>
      </c>
      <c r="C1781" s="109" t="s">
        <v>84</v>
      </c>
      <c r="D1781" s="109" t="s">
        <v>70</v>
      </c>
      <c r="E1781" s="109">
        <v>-424.11349999999999</v>
      </c>
      <c r="F1781" s="109">
        <v>-21.715699999999998</v>
      </c>
      <c r="G1781" s="109">
        <v>1.3006</v>
      </c>
      <c r="H1781" s="109">
        <v>-1.1220000000000001</v>
      </c>
      <c r="I1781" s="109">
        <v>1.1882999999999999</v>
      </c>
      <c r="J1781" s="109">
        <v>-260.35809999999998</v>
      </c>
      <c r="K1781" s="1">
        <f t="shared" si="28"/>
        <v>1779</v>
      </c>
    </row>
    <row r="1782" spans="1:11" hidden="1" x14ac:dyDescent="0.25">
      <c r="A1782" s="109">
        <v>-1</v>
      </c>
      <c r="B1782" s="109" t="s">
        <v>128</v>
      </c>
      <c r="C1782" s="109" t="s">
        <v>85</v>
      </c>
      <c r="D1782" s="109" t="s">
        <v>69</v>
      </c>
      <c r="E1782" s="109">
        <v>317.9701</v>
      </c>
      <c r="F1782" s="109">
        <v>26.097100000000001</v>
      </c>
      <c r="G1782" s="109">
        <v>4.6741999999999999</v>
      </c>
      <c r="H1782" s="109">
        <v>-2.8010000000000002</v>
      </c>
      <c r="I1782" s="109">
        <v>-4.0559000000000003</v>
      </c>
      <c r="J1782" s="109">
        <v>139.61969999999999</v>
      </c>
      <c r="K1782" s="1">
        <f t="shared" si="28"/>
        <v>1780</v>
      </c>
    </row>
    <row r="1783" spans="1:11" hidden="1" x14ac:dyDescent="0.25">
      <c r="A1783" s="109">
        <v>-1</v>
      </c>
      <c r="B1783" s="109" t="s">
        <v>128</v>
      </c>
      <c r="C1783" s="109" t="s">
        <v>85</v>
      </c>
      <c r="D1783" s="109" t="s">
        <v>70</v>
      </c>
      <c r="E1783" s="109">
        <v>307.55259999999998</v>
      </c>
      <c r="F1783" s="109">
        <v>26.097100000000001</v>
      </c>
      <c r="G1783" s="109">
        <v>4.6741999999999999</v>
      </c>
      <c r="H1783" s="109">
        <v>-2.8010000000000002</v>
      </c>
      <c r="I1783" s="109">
        <v>4.3521000000000001</v>
      </c>
      <c r="J1783" s="109">
        <v>78.3</v>
      </c>
      <c r="K1783" s="1">
        <f t="shared" si="28"/>
        <v>1781</v>
      </c>
    </row>
    <row r="1784" spans="1:11" hidden="1" x14ac:dyDescent="0.25">
      <c r="A1784" s="109">
        <v>-1</v>
      </c>
      <c r="B1784" s="109" t="s">
        <v>128</v>
      </c>
      <c r="C1784" s="109" t="s">
        <v>86</v>
      </c>
      <c r="D1784" s="109" t="s">
        <v>69</v>
      </c>
      <c r="E1784" s="109">
        <v>-1190.2891999999999</v>
      </c>
      <c r="F1784" s="109">
        <v>-25.0304</v>
      </c>
      <c r="G1784" s="109">
        <v>3.1551999999999998</v>
      </c>
      <c r="H1784" s="109">
        <v>-2.9047999999999998</v>
      </c>
      <c r="I1784" s="109">
        <v>-8.5694999999999997</v>
      </c>
      <c r="J1784" s="109">
        <v>-154.15770000000001</v>
      </c>
      <c r="K1784" s="1">
        <f t="shared" si="28"/>
        <v>1782</v>
      </c>
    </row>
    <row r="1785" spans="1:11" hidden="1" x14ac:dyDescent="0.25">
      <c r="A1785" s="109">
        <v>-1</v>
      </c>
      <c r="B1785" s="109" t="s">
        <v>128</v>
      </c>
      <c r="C1785" s="109" t="s">
        <v>86</v>
      </c>
      <c r="D1785" s="109" t="s">
        <v>70</v>
      </c>
      <c r="E1785" s="109">
        <v>-1200.7067</v>
      </c>
      <c r="F1785" s="109">
        <v>-25.0304</v>
      </c>
      <c r="G1785" s="109">
        <v>3.1551999999999998</v>
      </c>
      <c r="H1785" s="109">
        <v>-2.9047999999999998</v>
      </c>
      <c r="I1785" s="109">
        <v>2.5962000000000001</v>
      </c>
      <c r="J1785" s="109">
        <v>-90.171199999999999</v>
      </c>
      <c r="K1785" s="1">
        <f t="shared" si="28"/>
        <v>1783</v>
      </c>
    </row>
    <row r="1786" spans="1:11" hidden="1" x14ac:dyDescent="0.25">
      <c r="A1786" s="109">
        <v>-1</v>
      </c>
      <c r="B1786" s="109" t="s">
        <v>128</v>
      </c>
      <c r="C1786" s="109" t="s">
        <v>87</v>
      </c>
      <c r="D1786" s="109" t="s">
        <v>69</v>
      </c>
      <c r="E1786" s="109">
        <v>317.9701</v>
      </c>
      <c r="F1786" s="109">
        <v>26.097100000000001</v>
      </c>
      <c r="G1786" s="109">
        <v>4.6741999999999999</v>
      </c>
      <c r="H1786" s="109">
        <v>-2.8010000000000002</v>
      </c>
      <c r="I1786" s="109">
        <v>-4.0559000000000003</v>
      </c>
      <c r="J1786" s="109">
        <v>139.61969999999999</v>
      </c>
      <c r="K1786" s="1">
        <f t="shared" si="28"/>
        <v>1784</v>
      </c>
    </row>
    <row r="1787" spans="1:11" hidden="1" x14ac:dyDescent="0.25">
      <c r="A1787" s="109">
        <v>-1</v>
      </c>
      <c r="B1787" s="109" t="s">
        <v>128</v>
      </c>
      <c r="C1787" s="109" t="s">
        <v>87</v>
      </c>
      <c r="D1787" s="109" t="s">
        <v>70</v>
      </c>
      <c r="E1787" s="109">
        <v>307.55259999999998</v>
      </c>
      <c r="F1787" s="109">
        <v>26.097100000000001</v>
      </c>
      <c r="G1787" s="109">
        <v>4.6741999999999999</v>
      </c>
      <c r="H1787" s="109">
        <v>-2.8010000000000002</v>
      </c>
      <c r="I1787" s="109">
        <v>4.3521000000000001</v>
      </c>
      <c r="J1787" s="109">
        <v>78.3</v>
      </c>
      <c r="K1787" s="1">
        <f t="shared" si="28"/>
        <v>1785</v>
      </c>
    </row>
    <row r="1788" spans="1:11" hidden="1" x14ac:dyDescent="0.25">
      <c r="A1788" s="109">
        <v>-1</v>
      </c>
      <c r="B1788" s="109" t="s">
        <v>128</v>
      </c>
      <c r="C1788" s="109" t="s">
        <v>88</v>
      </c>
      <c r="D1788" s="109" t="s">
        <v>69</v>
      </c>
      <c r="E1788" s="109">
        <v>-1190.2891999999999</v>
      </c>
      <c r="F1788" s="109">
        <v>-25.0304</v>
      </c>
      <c r="G1788" s="109">
        <v>3.1551999999999998</v>
      </c>
      <c r="H1788" s="109">
        <v>-2.9047999999999998</v>
      </c>
      <c r="I1788" s="109">
        <v>-8.5694999999999997</v>
      </c>
      <c r="J1788" s="109">
        <v>-154.15770000000001</v>
      </c>
      <c r="K1788" s="1">
        <f t="shared" si="28"/>
        <v>1786</v>
      </c>
    </row>
    <row r="1789" spans="1:11" hidden="1" x14ac:dyDescent="0.25">
      <c r="A1789" s="109">
        <v>-1</v>
      </c>
      <c r="B1789" s="109" t="s">
        <v>128</v>
      </c>
      <c r="C1789" s="109" t="s">
        <v>88</v>
      </c>
      <c r="D1789" s="109" t="s">
        <v>70</v>
      </c>
      <c r="E1789" s="109">
        <v>-1200.7067</v>
      </c>
      <c r="F1789" s="109">
        <v>-25.0304</v>
      </c>
      <c r="G1789" s="109">
        <v>3.1551999999999998</v>
      </c>
      <c r="H1789" s="109">
        <v>-2.9047999999999998</v>
      </c>
      <c r="I1789" s="109">
        <v>2.5962000000000001</v>
      </c>
      <c r="J1789" s="109">
        <v>-90.171199999999999</v>
      </c>
      <c r="K1789" s="1">
        <f t="shared" si="28"/>
        <v>1787</v>
      </c>
    </row>
    <row r="1790" spans="1:11" hidden="1" x14ac:dyDescent="0.25">
      <c r="A1790" s="109">
        <v>-1</v>
      </c>
      <c r="B1790" s="109" t="s">
        <v>128</v>
      </c>
      <c r="C1790" s="109" t="s">
        <v>89</v>
      </c>
      <c r="D1790" s="109" t="s">
        <v>69</v>
      </c>
      <c r="E1790" s="109">
        <v>-283.20679999999999</v>
      </c>
      <c r="F1790" s="109">
        <v>23.100100000000001</v>
      </c>
      <c r="G1790" s="109">
        <v>4.0369000000000002</v>
      </c>
      <c r="H1790" s="109">
        <v>-2.7955000000000001</v>
      </c>
      <c r="I1790" s="109">
        <v>-6.0434999999999999</v>
      </c>
      <c r="J1790" s="109">
        <v>297.77449999999999</v>
      </c>
      <c r="K1790" s="1">
        <f t="shared" si="28"/>
        <v>1788</v>
      </c>
    </row>
    <row r="1791" spans="1:11" hidden="1" x14ac:dyDescent="0.25">
      <c r="A1791" s="109">
        <v>-1</v>
      </c>
      <c r="B1791" s="109" t="s">
        <v>128</v>
      </c>
      <c r="C1791" s="109" t="s">
        <v>89</v>
      </c>
      <c r="D1791" s="109" t="s">
        <v>70</v>
      </c>
      <c r="E1791" s="109">
        <v>-293.62430000000001</v>
      </c>
      <c r="F1791" s="109">
        <v>23.100100000000001</v>
      </c>
      <c r="G1791" s="109">
        <v>4.0369000000000002</v>
      </c>
      <c r="H1791" s="109">
        <v>-2.7955000000000001</v>
      </c>
      <c r="I1791" s="109">
        <v>3.6030000000000002</v>
      </c>
      <c r="J1791" s="109">
        <v>250.73859999999999</v>
      </c>
      <c r="K1791" s="1">
        <f t="shared" si="28"/>
        <v>1789</v>
      </c>
    </row>
    <row r="1792" spans="1:11" hidden="1" x14ac:dyDescent="0.25">
      <c r="A1792" s="109">
        <v>-1</v>
      </c>
      <c r="B1792" s="109" t="s">
        <v>128</v>
      </c>
      <c r="C1792" s="109" t="s">
        <v>90</v>
      </c>
      <c r="D1792" s="109" t="s">
        <v>69</v>
      </c>
      <c r="E1792" s="109">
        <v>-589.1123</v>
      </c>
      <c r="F1792" s="109">
        <v>-22.033300000000001</v>
      </c>
      <c r="G1792" s="109">
        <v>3.7925</v>
      </c>
      <c r="H1792" s="109">
        <v>-2.9102999999999999</v>
      </c>
      <c r="I1792" s="109">
        <v>-6.5819000000000001</v>
      </c>
      <c r="J1792" s="109">
        <v>-312.31240000000003</v>
      </c>
      <c r="K1792" s="1">
        <f t="shared" si="28"/>
        <v>1790</v>
      </c>
    </row>
    <row r="1793" spans="1:11" hidden="1" x14ac:dyDescent="0.25">
      <c r="A1793" s="109">
        <v>-1</v>
      </c>
      <c r="B1793" s="109" t="s">
        <v>128</v>
      </c>
      <c r="C1793" s="109" t="s">
        <v>90</v>
      </c>
      <c r="D1793" s="109" t="s">
        <v>70</v>
      </c>
      <c r="E1793" s="109">
        <v>-599.52980000000002</v>
      </c>
      <c r="F1793" s="109">
        <v>-22.033300000000001</v>
      </c>
      <c r="G1793" s="109">
        <v>3.7925</v>
      </c>
      <c r="H1793" s="109">
        <v>-2.9102999999999999</v>
      </c>
      <c r="I1793" s="109">
        <v>3.3452999999999999</v>
      </c>
      <c r="J1793" s="109">
        <v>-262.60969999999998</v>
      </c>
      <c r="K1793" s="1">
        <f t="shared" si="28"/>
        <v>1791</v>
      </c>
    </row>
    <row r="1794" spans="1:11" hidden="1" x14ac:dyDescent="0.25">
      <c r="A1794" s="109">
        <v>-1</v>
      </c>
      <c r="B1794" s="109" t="s">
        <v>128</v>
      </c>
      <c r="C1794" s="109" t="s">
        <v>91</v>
      </c>
      <c r="D1794" s="109" t="s">
        <v>69</v>
      </c>
      <c r="E1794" s="109">
        <v>-283.20679999999999</v>
      </c>
      <c r="F1794" s="109">
        <v>23.100100000000001</v>
      </c>
      <c r="G1794" s="109">
        <v>4.0369000000000002</v>
      </c>
      <c r="H1794" s="109">
        <v>-2.7955000000000001</v>
      </c>
      <c r="I1794" s="109">
        <v>-6.0434999999999999</v>
      </c>
      <c r="J1794" s="109">
        <v>297.77449999999999</v>
      </c>
      <c r="K1794" s="1">
        <f t="shared" si="28"/>
        <v>1792</v>
      </c>
    </row>
    <row r="1795" spans="1:11" hidden="1" x14ac:dyDescent="0.25">
      <c r="A1795" s="109">
        <v>-1</v>
      </c>
      <c r="B1795" s="109" t="s">
        <v>128</v>
      </c>
      <c r="C1795" s="109" t="s">
        <v>91</v>
      </c>
      <c r="D1795" s="109" t="s">
        <v>70</v>
      </c>
      <c r="E1795" s="109">
        <v>-293.62430000000001</v>
      </c>
      <c r="F1795" s="109">
        <v>23.100100000000001</v>
      </c>
      <c r="G1795" s="109">
        <v>4.0369000000000002</v>
      </c>
      <c r="H1795" s="109">
        <v>-2.7955000000000001</v>
      </c>
      <c r="I1795" s="109">
        <v>3.6030000000000002</v>
      </c>
      <c r="J1795" s="109">
        <v>250.73859999999999</v>
      </c>
      <c r="K1795" s="1">
        <f t="shared" si="28"/>
        <v>1793</v>
      </c>
    </row>
    <row r="1796" spans="1:11" hidden="1" x14ac:dyDescent="0.25">
      <c r="A1796" s="109">
        <v>-1</v>
      </c>
      <c r="B1796" s="109" t="s">
        <v>128</v>
      </c>
      <c r="C1796" s="109" t="s">
        <v>92</v>
      </c>
      <c r="D1796" s="109" t="s">
        <v>69</v>
      </c>
      <c r="E1796" s="109">
        <v>-589.1123</v>
      </c>
      <c r="F1796" s="109">
        <v>-22.033300000000001</v>
      </c>
      <c r="G1796" s="109">
        <v>3.7925</v>
      </c>
      <c r="H1796" s="109">
        <v>-2.9102999999999999</v>
      </c>
      <c r="I1796" s="109">
        <v>-6.5819000000000001</v>
      </c>
      <c r="J1796" s="109">
        <v>-312.31240000000003</v>
      </c>
      <c r="K1796" s="1">
        <f t="shared" si="28"/>
        <v>1794</v>
      </c>
    </row>
    <row r="1797" spans="1:11" hidden="1" x14ac:dyDescent="0.25">
      <c r="A1797" s="109">
        <v>-1</v>
      </c>
      <c r="B1797" s="109" t="s">
        <v>128</v>
      </c>
      <c r="C1797" s="109" t="s">
        <v>92</v>
      </c>
      <c r="D1797" s="109" t="s">
        <v>70</v>
      </c>
      <c r="E1797" s="109">
        <v>-599.52980000000002</v>
      </c>
      <c r="F1797" s="109">
        <v>-22.033300000000001</v>
      </c>
      <c r="G1797" s="109">
        <v>3.7925</v>
      </c>
      <c r="H1797" s="109">
        <v>-2.9102999999999999</v>
      </c>
      <c r="I1797" s="109">
        <v>3.3452999999999999</v>
      </c>
      <c r="J1797" s="109">
        <v>-262.60969999999998</v>
      </c>
      <c r="K1797" s="1">
        <f t="shared" si="28"/>
        <v>1795</v>
      </c>
    </row>
    <row r="1798" spans="1:11" hidden="1" x14ac:dyDescent="0.25">
      <c r="A1798" s="109">
        <v>-1</v>
      </c>
      <c r="B1798" s="109" t="s">
        <v>128</v>
      </c>
      <c r="C1798" s="109" t="s">
        <v>93</v>
      </c>
      <c r="D1798" s="109" t="s">
        <v>69</v>
      </c>
      <c r="E1798" s="109">
        <v>490.78199999999998</v>
      </c>
      <c r="F1798" s="109">
        <v>26.4147</v>
      </c>
      <c r="G1798" s="109">
        <v>5.1253000000000002</v>
      </c>
      <c r="H1798" s="109">
        <v>-1.0072000000000001</v>
      </c>
      <c r="I1798" s="109">
        <v>1.6899999999999998E-2</v>
      </c>
      <c r="J1798" s="109">
        <v>299.23200000000003</v>
      </c>
      <c r="K1798" s="1">
        <f t="shared" ref="K1798:K1861" si="29">K1797+1</f>
        <v>1796</v>
      </c>
    </row>
    <row r="1799" spans="1:11" hidden="1" x14ac:dyDescent="0.25">
      <c r="A1799" s="109">
        <v>-1</v>
      </c>
      <c r="B1799" s="109" t="s">
        <v>128</v>
      </c>
      <c r="C1799" s="109" t="s">
        <v>93</v>
      </c>
      <c r="D1799" s="109" t="s">
        <v>70</v>
      </c>
      <c r="E1799" s="109">
        <v>482.96890000000002</v>
      </c>
      <c r="F1799" s="109">
        <v>26.4147</v>
      </c>
      <c r="G1799" s="109">
        <v>5.1253000000000002</v>
      </c>
      <c r="H1799" s="109">
        <v>-1.0072000000000001</v>
      </c>
      <c r="I1799" s="109">
        <v>4.5049999999999999</v>
      </c>
      <c r="J1799" s="109">
        <v>252.99019999999999</v>
      </c>
      <c r="K1799" s="1">
        <f t="shared" si="29"/>
        <v>1797</v>
      </c>
    </row>
    <row r="1800" spans="1:11" hidden="1" x14ac:dyDescent="0.25">
      <c r="A1800" s="109">
        <v>-1</v>
      </c>
      <c r="B1800" s="109" t="s">
        <v>128</v>
      </c>
      <c r="C1800" s="109" t="s">
        <v>94</v>
      </c>
      <c r="D1800" s="109" t="s">
        <v>69</v>
      </c>
      <c r="E1800" s="109">
        <v>-1190.2891999999999</v>
      </c>
      <c r="F1800" s="109">
        <v>-25.0304</v>
      </c>
      <c r="G1800" s="109">
        <v>0.6633</v>
      </c>
      <c r="H1800" s="109">
        <v>-3.7130000000000001</v>
      </c>
      <c r="I1800" s="109">
        <v>-8.5694999999999997</v>
      </c>
      <c r="J1800" s="109">
        <v>-312.31240000000003</v>
      </c>
      <c r="K1800" s="1">
        <f t="shared" si="29"/>
        <v>1798</v>
      </c>
    </row>
    <row r="1801" spans="1:11" hidden="1" x14ac:dyDescent="0.25">
      <c r="A1801" s="109">
        <v>-1</v>
      </c>
      <c r="B1801" s="109" t="s">
        <v>128</v>
      </c>
      <c r="C1801" s="109" t="s">
        <v>94</v>
      </c>
      <c r="D1801" s="109" t="s">
        <v>70</v>
      </c>
      <c r="E1801" s="109">
        <v>-1200.7067</v>
      </c>
      <c r="F1801" s="109">
        <v>-25.0304</v>
      </c>
      <c r="G1801" s="109">
        <v>0.6633</v>
      </c>
      <c r="H1801" s="109">
        <v>-3.7130000000000001</v>
      </c>
      <c r="I1801" s="109">
        <v>0.43919999999999998</v>
      </c>
      <c r="J1801" s="109">
        <v>-262.60969999999998</v>
      </c>
      <c r="K1801" s="1">
        <f t="shared" si="29"/>
        <v>1799</v>
      </c>
    </row>
    <row r="1802" spans="1:11" hidden="1" x14ac:dyDescent="0.25">
      <c r="A1802" s="109">
        <v>-1</v>
      </c>
      <c r="B1802" s="109" t="s">
        <v>129</v>
      </c>
      <c r="C1802" s="109" t="s">
        <v>68</v>
      </c>
      <c r="D1802" s="109" t="s">
        <v>69</v>
      </c>
      <c r="E1802" s="109">
        <v>24.815999999999999</v>
      </c>
      <c r="F1802" s="109">
        <v>3.8738000000000001</v>
      </c>
      <c r="G1802" s="109">
        <v>-0.48420000000000002</v>
      </c>
      <c r="H1802" s="109">
        <v>-7.6E-3</v>
      </c>
      <c r="I1802" s="109">
        <v>0.91779999999999995</v>
      </c>
      <c r="J1802" s="109">
        <v>-16.842500000000001</v>
      </c>
      <c r="K1802" s="1">
        <f t="shared" si="29"/>
        <v>1800</v>
      </c>
    </row>
    <row r="1803" spans="1:11" x14ac:dyDescent="0.25">
      <c r="A1803" s="109">
        <v>-1</v>
      </c>
      <c r="B1803" s="109" t="s">
        <v>129</v>
      </c>
      <c r="C1803" s="109" t="s">
        <v>68</v>
      </c>
      <c r="D1803" s="109" t="s">
        <v>70</v>
      </c>
      <c r="E1803" s="109">
        <v>17.709800000000001</v>
      </c>
      <c r="F1803" s="109">
        <v>3.8738000000000001</v>
      </c>
      <c r="G1803" s="109">
        <v>-0.48420000000000002</v>
      </c>
      <c r="H1803" s="109">
        <v>-7.6E-3</v>
      </c>
      <c r="I1803" s="109">
        <v>-0.29270000000000002</v>
      </c>
      <c r="J1803" s="109">
        <v>-7.1580000000000004</v>
      </c>
      <c r="K1803" s="1">
        <f t="shared" si="29"/>
        <v>1801</v>
      </c>
    </row>
    <row r="1804" spans="1:11" hidden="1" x14ac:dyDescent="0.25">
      <c r="A1804" s="109">
        <v>-1</v>
      </c>
      <c r="B1804" s="109" t="s">
        <v>129</v>
      </c>
      <c r="C1804" s="109" t="s">
        <v>71</v>
      </c>
      <c r="D1804" s="109" t="s">
        <v>69</v>
      </c>
      <c r="E1804" s="109">
        <v>2.6533000000000002</v>
      </c>
      <c r="F1804" s="109">
        <v>0.21890000000000001</v>
      </c>
      <c r="G1804" s="109">
        <v>-0.10440000000000001</v>
      </c>
      <c r="H1804" s="109">
        <v>-3.44E-2</v>
      </c>
      <c r="I1804" s="109">
        <v>0.20419999999999999</v>
      </c>
      <c r="J1804" s="109">
        <v>-1.9098999999999999</v>
      </c>
      <c r="K1804" s="1">
        <f t="shared" si="29"/>
        <v>1802</v>
      </c>
    </row>
    <row r="1805" spans="1:11" x14ac:dyDescent="0.25">
      <c r="A1805" s="109">
        <v>-1</v>
      </c>
      <c r="B1805" s="109" t="s">
        <v>129</v>
      </c>
      <c r="C1805" s="109" t="s">
        <v>71</v>
      </c>
      <c r="D1805" s="109" t="s">
        <v>70</v>
      </c>
      <c r="E1805" s="109">
        <v>2.6533000000000002</v>
      </c>
      <c r="F1805" s="109">
        <v>0.21890000000000001</v>
      </c>
      <c r="G1805" s="109">
        <v>-0.10440000000000001</v>
      </c>
      <c r="H1805" s="109">
        <v>-3.44E-2</v>
      </c>
      <c r="I1805" s="109">
        <v>-5.6899999999999999E-2</v>
      </c>
      <c r="J1805" s="109">
        <v>-1.3626</v>
      </c>
      <c r="K1805" s="1">
        <f t="shared" si="29"/>
        <v>1803</v>
      </c>
    </row>
    <row r="1806" spans="1:11" hidden="1" x14ac:dyDescent="0.25">
      <c r="A1806" s="109">
        <v>-1</v>
      </c>
      <c r="B1806" s="109" t="s">
        <v>129</v>
      </c>
      <c r="C1806" s="109" t="s">
        <v>72</v>
      </c>
      <c r="D1806" s="109" t="s">
        <v>69</v>
      </c>
      <c r="E1806" s="109">
        <v>14.980600000000001</v>
      </c>
      <c r="F1806" s="109">
        <v>4.1681999999999997</v>
      </c>
      <c r="G1806" s="109">
        <v>1.0550999999999999</v>
      </c>
      <c r="H1806" s="109">
        <v>0.13070000000000001</v>
      </c>
      <c r="I1806" s="109">
        <v>1.157</v>
      </c>
      <c r="J1806" s="109">
        <v>6.6851000000000003</v>
      </c>
      <c r="K1806" s="1">
        <f t="shared" si="29"/>
        <v>1804</v>
      </c>
    </row>
    <row r="1807" spans="1:11" x14ac:dyDescent="0.25">
      <c r="A1807" s="109">
        <v>-1</v>
      </c>
      <c r="B1807" s="109" t="s">
        <v>129</v>
      </c>
      <c r="C1807" s="109" t="s">
        <v>72</v>
      </c>
      <c r="D1807" s="109" t="s">
        <v>70</v>
      </c>
      <c r="E1807" s="109">
        <v>14.980600000000001</v>
      </c>
      <c r="F1807" s="109">
        <v>4.1681999999999997</v>
      </c>
      <c r="G1807" s="109">
        <v>1.0550999999999999</v>
      </c>
      <c r="H1807" s="109">
        <v>0.13070000000000001</v>
      </c>
      <c r="I1807" s="109">
        <v>1.4818</v>
      </c>
      <c r="J1807" s="109">
        <v>5.3917999999999999</v>
      </c>
      <c r="K1807" s="1">
        <f t="shared" si="29"/>
        <v>1805</v>
      </c>
    </row>
    <row r="1808" spans="1:11" hidden="1" x14ac:dyDescent="0.25">
      <c r="A1808" s="109">
        <v>-1</v>
      </c>
      <c r="B1808" s="109" t="s">
        <v>129</v>
      </c>
      <c r="C1808" s="109" t="s">
        <v>73</v>
      </c>
      <c r="D1808" s="109" t="s">
        <v>69</v>
      </c>
      <c r="E1808" s="109">
        <v>10.3485</v>
      </c>
      <c r="F1808" s="109">
        <v>20.767499999999998</v>
      </c>
      <c r="G1808" s="109">
        <v>0.27160000000000001</v>
      </c>
      <c r="H1808" s="109">
        <v>0.223</v>
      </c>
      <c r="I1808" s="109">
        <v>0.50080000000000002</v>
      </c>
      <c r="J1808" s="109">
        <v>16.6968</v>
      </c>
      <c r="K1808" s="1">
        <f t="shared" si="29"/>
        <v>1806</v>
      </c>
    </row>
    <row r="1809" spans="1:11" x14ac:dyDescent="0.25">
      <c r="A1809" s="109">
        <v>-1</v>
      </c>
      <c r="B1809" s="109" t="s">
        <v>129</v>
      </c>
      <c r="C1809" s="109" t="s">
        <v>73</v>
      </c>
      <c r="D1809" s="109" t="s">
        <v>70</v>
      </c>
      <c r="E1809" s="109">
        <v>10.3485</v>
      </c>
      <c r="F1809" s="109">
        <v>20.767499999999998</v>
      </c>
      <c r="G1809" s="109">
        <v>0.27160000000000001</v>
      </c>
      <c r="H1809" s="109">
        <v>0.223</v>
      </c>
      <c r="I1809" s="109">
        <v>0.21870000000000001</v>
      </c>
      <c r="J1809" s="109">
        <v>36.224299999999999</v>
      </c>
      <c r="K1809" s="1">
        <f t="shared" si="29"/>
        <v>1807</v>
      </c>
    </row>
    <row r="1810" spans="1:11" hidden="1" x14ac:dyDescent="0.25">
      <c r="A1810" s="109">
        <v>-1</v>
      </c>
      <c r="B1810" s="109" t="s">
        <v>129</v>
      </c>
      <c r="C1810" s="109" t="s">
        <v>74</v>
      </c>
      <c r="D1810" s="109" t="s">
        <v>69</v>
      </c>
      <c r="E1810" s="109">
        <v>27.4693</v>
      </c>
      <c r="F1810" s="109">
        <v>4.0926999999999998</v>
      </c>
      <c r="G1810" s="109">
        <v>-0.58860000000000001</v>
      </c>
      <c r="H1810" s="109">
        <v>-4.2000000000000003E-2</v>
      </c>
      <c r="I1810" s="109">
        <v>1.1220000000000001</v>
      </c>
      <c r="J1810" s="109">
        <v>-18.752400000000002</v>
      </c>
      <c r="K1810" s="1">
        <f t="shared" si="29"/>
        <v>1808</v>
      </c>
    </row>
    <row r="1811" spans="1:11" hidden="1" x14ac:dyDescent="0.25">
      <c r="A1811" s="109">
        <v>-1</v>
      </c>
      <c r="B1811" s="109" t="s">
        <v>129</v>
      </c>
      <c r="C1811" s="109" t="s">
        <v>74</v>
      </c>
      <c r="D1811" s="109" t="s">
        <v>70</v>
      </c>
      <c r="E1811" s="109">
        <v>20.363099999999999</v>
      </c>
      <c r="F1811" s="109">
        <v>4.0926999999999998</v>
      </c>
      <c r="G1811" s="109">
        <v>-0.58860000000000001</v>
      </c>
      <c r="H1811" s="109">
        <v>-4.2000000000000003E-2</v>
      </c>
      <c r="I1811" s="109">
        <v>-0.34960000000000002</v>
      </c>
      <c r="J1811" s="109">
        <v>-8.5206</v>
      </c>
      <c r="K1811" s="1">
        <f t="shared" si="29"/>
        <v>1809</v>
      </c>
    </row>
    <row r="1812" spans="1:11" hidden="1" x14ac:dyDescent="0.25">
      <c r="A1812" s="109">
        <v>-1</v>
      </c>
      <c r="B1812" s="109" t="s">
        <v>129</v>
      </c>
      <c r="C1812" s="109" t="s">
        <v>75</v>
      </c>
      <c r="D1812" s="109" t="s">
        <v>69</v>
      </c>
      <c r="E1812" s="109">
        <v>34.742400000000004</v>
      </c>
      <c r="F1812" s="109">
        <v>5.4233000000000002</v>
      </c>
      <c r="G1812" s="109">
        <v>-0.67789999999999995</v>
      </c>
      <c r="H1812" s="109">
        <v>-1.0699999999999999E-2</v>
      </c>
      <c r="I1812" s="109">
        <v>1.2848999999999999</v>
      </c>
      <c r="J1812" s="109">
        <v>-23.5794</v>
      </c>
      <c r="K1812" s="1">
        <f t="shared" si="29"/>
        <v>1810</v>
      </c>
    </row>
    <row r="1813" spans="1:11" hidden="1" x14ac:dyDescent="0.25">
      <c r="A1813" s="109">
        <v>-1</v>
      </c>
      <c r="B1813" s="109" t="s">
        <v>129</v>
      </c>
      <c r="C1813" s="109" t="s">
        <v>75</v>
      </c>
      <c r="D1813" s="109" t="s">
        <v>70</v>
      </c>
      <c r="E1813" s="109">
        <v>24.793700000000001</v>
      </c>
      <c r="F1813" s="109">
        <v>5.4233000000000002</v>
      </c>
      <c r="G1813" s="109">
        <v>-0.67789999999999995</v>
      </c>
      <c r="H1813" s="109">
        <v>-1.0699999999999999E-2</v>
      </c>
      <c r="I1813" s="109">
        <v>-0.4098</v>
      </c>
      <c r="J1813" s="109">
        <v>-10.0213</v>
      </c>
      <c r="K1813" s="1">
        <f t="shared" si="29"/>
        <v>1811</v>
      </c>
    </row>
    <row r="1814" spans="1:11" hidden="1" x14ac:dyDescent="0.25">
      <c r="A1814" s="109">
        <v>-1</v>
      </c>
      <c r="B1814" s="109" t="s">
        <v>129</v>
      </c>
      <c r="C1814" s="109" t="s">
        <v>76</v>
      </c>
      <c r="D1814" s="109" t="s">
        <v>69</v>
      </c>
      <c r="E1814" s="109">
        <v>34.024500000000003</v>
      </c>
      <c r="F1814" s="109">
        <v>4.9988000000000001</v>
      </c>
      <c r="G1814" s="109">
        <v>-0.74819999999999998</v>
      </c>
      <c r="H1814" s="109">
        <v>-6.4100000000000004E-2</v>
      </c>
      <c r="I1814" s="109">
        <v>1.4280999999999999</v>
      </c>
      <c r="J1814" s="109">
        <v>-23.2668</v>
      </c>
      <c r="K1814" s="1">
        <f t="shared" si="29"/>
        <v>1812</v>
      </c>
    </row>
    <row r="1815" spans="1:11" hidden="1" x14ac:dyDescent="0.25">
      <c r="A1815" s="109">
        <v>-1</v>
      </c>
      <c r="B1815" s="109" t="s">
        <v>129</v>
      </c>
      <c r="C1815" s="109" t="s">
        <v>76</v>
      </c>
      <c r="D1815" s="109" t="s">
        <v>70</v>
      </c>
      <c r="E1815" s="109">
        <v>25.497</v>
      </c>
      <c r="F1815" s="109">
        <v>4.9988000000000001</v>
      </c>
      <c r="G1815" s="109">
        <v>-0.74819999999999998</v>
      </c>
      <c r="H1815" s="109">
        <v>-6.4100000000000004E-2</v>
      </c>
      <c r="I1815" s="109">
        <v>-0.44230000000000003</v>
      </c>
      <c r="J1815" s="109">
        <v>-10.7698</v>
      </c>
      <c r="K1815" s="1">
        <f t="shared" si="29"/>
        <v>1813</v>
      </c>
    </row>
    <row r="1816" spans="1:11" hidden="1" x14ac:dyDescent="0.25">
      <c r="A1816" s="109">
        <v>-1</v>
      </c>
      <c r="B1816" s="109" t="s">
        <v>129</v>
      </c>
      <c r="C1816" s="109" t="s">
        <v>77</v>
      </c>
      <c r="D1816" s="109" t="s">
        <v>69</v>
      </c>
      <c r="E1816" s="109">
        <v>43.307200000000002</v>
      </c>
      <c r="F1816" s="109">
        <v>9.3218999999999994</v>
      </c>
      <c r="G1816" s="109">
        <v>1.0412999999999999</v>
      </c>
      <c r="H1816" s="109">
        <v>0.17610000000000001</v>
      </c>
      <c r="I1816" s="109">
        <v>2.4458000000000002</v>
      </c>
      <c r="J1816" s="109">
        <v>-5.7991000000000001</v>
      </c>
      <c r="K1816" s="1">
        <f t="shared" si="29"/>
        <v>1814</v>
      </c>
    </row>
    <row r="1817" spans="1:11" hidden="1" x14ac:dyDescent="0.25">
      <c r="A1817" s="109">
        <v>-1</v>
      </c>
      <c r="B1817" s="109" t="s">
        <v>129</v>
      </c>
      <c r="C1817" s="109" t="s">
        <v>77</v>
      </c>
      <c r="D1817" s="109" t="s">
        <v>70</v>
      </c>
      <c r="E1817" s="109">
        <v>36.9116</v>
      </c>
      <c r="F1817" s="109">
        <v>9.3218999999999994</v>
      </c>
      <c r="G1817" s="109">
        <v>1.0412999999999999</v>
      </c>
      <c r="H1817" s="109">
        <v>0.17610000000000001</v>
      </c>
      <c r="I1817" s="109">
        <v>1.8111999999999999</v>
      </c>
      <c r="J1817" s="109">
        <v>1.1062000000000001</v>
      </c>
      <c r="K1817" s="1">
        <f t="shared" si="29"/>
        <v>1815</v>
      </c>
    </row>
    <row r="1818" spans="1:11" hidden="1" x14ac:dyDescent="0.25">
      <c r="A1818" s="109">
        <v>-1</v>
      </c>
      <c r="B1818" s="109" t="s">
        <v>129</v>
      </c>
      <c r="C1818" s="109" t="s">
        <v>78</v>
      </c>
      <c r="D1818" s="109" t="s">
        <v>69</v>
      </c>
      <c r="E1818" s="109">
        <v>1.3615999999999999</v>
      </c>
      <c r="F1818" s="109">
        <v>-2.3491</v>
      </c>
      <c r="G1818" s="109">
        <v>-1.9129</v>
      </c>
      <c r="H1818" s="109">
        <v>-0.1898</v>
      </c>
      <c r="I1818" s="109">
        <v>-0.79369999999999996</v>
      </c>
      <c r="J1818" s="109">
        <v>-24.517299999999999</v>
      </c>
      <c r="K1818" s="1">
        <f t="shared" si="29"/>
        <v>1816</v>
      </c>
    </row>
    <row r="1819" spans="1:11" hidden="1" x14ac:dyDescent="0.25">
      <c r="A1819" s="109">
        <v>-1</v>
      </c>
      <c r="B1819" s="109" t="s">
        <v>129</v>
      </c>
      <c r="C1819" s="109" t="s">
        <v>78</v>
      </c>
      <c r="D1819" s="109" t="s">
        <v>70</v>
      </c>
      <c r="E1819" s="109">
        <v>-5.0339999999999998</v>
      </c>
      <c r="F1819" s="109">
        <v>-2.3491</v>
      </c>
      <c r="G1819" s="109">
        <v>-1.9129</v>
      </c>
      <c r="H1819" s="109">
        <v>-0.1898</v>
      </c>
      <c r="I1819" s="109">
        <v>-2.3380000000000001</v>
      </c>
      <c r="J1819" s="109">
        <v>-13.9907</v>
      </c>
      <c r="K1819" s="1">
        <f t="shared" si="29"/>
        <v>1817</v>
      </c>
    </row>
    <row r="1820" spans="1:11" hidden="1" x14ac:dyDescent="0.25">
      <c r="A1820" s="109">
        <v>-1</v>
      </c>
      <c r="B1820" s="109" t="s">
        <v>129</v>
      </c>
      <c r="C1820" s="109" t="s">
        <v>79</v>
      </c>
      <c r="D1820" s="109" t="s">
        <v>69</v>
      </c>
      <c r="E1820" s="109">
        <v>43.307200000000002</v>
      </c>
      <c r="F1820" s="109">
        <v>9.3218999999999994</v>
      </c>
      <c r="G1820" s="109">
        <v>1.0412999999999999</v>
      </c>
      <c r="H1820" s="109">
        <v>0.17610000000000001</v>
      </c>
      <c r="I1820" s="109">
        <v>2.4458000000000002</v>
      </c>
      <c r="J1820" s="109">
        <v>-5.7991000000000001</v>
      </c>
      <c r="K1820" s="1">
        <f t="shared" si="29"/>
        <v>1818</v>
      </c>
    </row>
    <row r="1821" spans="1:11" hidden="1" x14ac:dyDescent="0.25">
      <c r="A1821" s="109">
        <v>-1</v>
      </c>
      <c r="B1821" s="109" t="s">
        <v>129</v>
      </c>
      <c r="C1821" s="109" t="s">
        <v>79</v>
      </c>
      <c r="D1821" s="109" t="s">
        <v>70</v>
      </c>
      <c r="E1821" s="109">
        <v>36.9116</v>
      </c>
      <c r="F1821" s="109">
        <v>9.3218999999999994</v>
      </c>
      <c r="G1821" s="109">
        <v>1.0412999999999999</v>
      </c>
      <c r="H1821" s="109">
        <v>0.17610000000000001</v>
      </c>
      <c r="I1821" s="109">
        <v>1.8111999999999999</v>
      </c>
      <c r="J1821" s="109">
        <v>1.1062000000000001</v>
      </c>
      <c r="K1821" s="1">
        <f t="shared" si="29"/>
        <v>1819</v>
      </c>
    </row>
    <row r="1822" spans="1:11" hidden="1" x14ac:dyDescent="0.25">
      <c r="A1822" s="109">
        <v>-1</v>
      </c>
      <c r="B1822" s="109" t="s">
        <v>129</v>
      </c>
      <c r="C1822" s="109" t="s">
        <v>80</v>
      </c>
      <c r="D1822" s="109" t="s">
        <v>69</v>
      </c>
      <c r="E1822" s="109">
        <v>1.3615999999999999</v>
      </c>
      <c r="F1822" s="109">
        <v>-2.3491</v>
      </c>
      <c r="G1822" s="109">
        <v>-1.9129</v>
      </c>
      <c r="H1822" s="109">
        <v>-0.1898</v>
      </c>
      <c r="I1822" s="109">
        <v>-0.79369999999999996</v>
      </c>
      <c r="J1822" s="109">
        <v>-24.517299999999999</v>
      </c>
      <c r="K1822" s="1">
        <f t="shared" si="29"/>
        <v>1820</v>
      </c>
    </row>
    <row r="1823" spans="1:11" hidden="1" x14ac:dyDescent="0.25">
      <c r="A1823" s="109">
        <v>-1</v>
      </c>
      <c r="B1823" s="109" t="s">
        <v>129</v>
      </c>
      <c r="C1823" s="109" t="s">
        <v>80</v>
      </c>
      <c r="D1823" s="109" t="s">
        <v>70</v>
      </c>
      <c r="E1823" s="109">
        <v>-5.0339999999999998</v>
      </c>
      <c r="F1823" s="109">
        <v>-2.3491</v>
      </c>
      <c r="G1823" s="109">
        <v>-1.9129</v>
      </c>
      <c r="H1823" s="109">
        <v>-0.1898</v>
      </c>
      <c r="I1823" s="109">
        <v>-2.3380000000000001</v>
      </c>
      <c r="J1823" s="109">
        <v>-13.9907</v>
      </c>
      <c r="K1823" s="1">
        <f t="shared" si="29"/>
        <v>1821</v>
      </c>
    </row>
    <row r="1824" spans="1:11" hidden="1" x14ac:dyDescent="0.25">
      <c r="A1824" s="109">
        <v>-1</v>
      </c>
      <c r="B1824" s="109" t="s">
        <v>129</v>
      </c>
      <c r="C1824" s="109" t="s">
        <v>81</v>
      </c>
      <c r="D1824" s="109" t="s">
        <v>69</v>
      </c>
      <c r="E1824" s="109">
        <v>36.822299999999998</v>
      </c>
      <c r="F1824" s="109">
        <v>32.5608</v>
      </c>
      <c r="G1824" s="109">
        <v>-5.5500000000000001E-2</v>
      </c>
      <c r="H1824" s="109">
        <v>0.3054</v>
      </c>
      <c r="I1824" s="109">
        <v>1.5271999999999999</v>
      </c>
      <c r="J1824" s="109">
        <v>8.2172999999999998</v>
      </c>
      <c r="K1824" s="1">
        <f t="shared" si="29"/>
        <v>1822</v>
      </c>
    </row>
    <row r="1825" spans="1:11" hidden="1" x14ac:dyDescent="0.25">
      <c r="A1825" s="109">
        <v>-1</v>
      </c>
      <c r="B1825" s="109" t="s">
        <v>129</v>
      </c>
      <c r="C1825" s="109" t="s">
        <v>81</v>
      </c>
      <c r="D1825" s="109" t="s">
        <v>70</v>
      </c>
      <c r="E1825" s="109">
        <v>30.426600000000001</v>
      </c>
      <c r="F1825" s="109">
        <v>32.5608</v>
      </c>
      <c r="G1825" s="109">
        <v>-5.5500000000000001E-2</v>
      </c>
      <c r="H1825" s="109">
        <v>0.3054</v>
      </c>
      <c r="I1825" s="109">
        <v>4.2700000000000002E-2</v>
      </c>
      <c r="J1825" s="109">
        <v>44.271799999999999</v>
      </c>
      <c r="K1825" s="1">
        <f t="shared" si="29"/>
        <v>1823</v>
      </c>
    </row>
    <row r="1826" spans="1:11" hidden="1" x14ac:dyDescent="0.25">
      <c r="A1826" s="109">
        <v>-1</v>
      </c>
      <c r="B1826" s="109" t="s">
        <v>129</v>
      </c>
      <c r="C1826" s="109" t="s">
        <v>82</v>
      </c>
      <c r="D1826" s="109" t="s">
        <v>69</v>
      </c>
      <c r="E1826" s="109">
        <v>7.8465999999999996</v>
      </c>
      <c r="F1826" s="109">
        <v>-25.588100000000001</v>
      </c>
      <c r="G1826" s="109">
        <v>-0.81610000000000005</v>
      </c>
      <c r="H1826" s="109">
        <v>-0.31909999999999999</v>
      </c>
      <c r="I1826" s="109">
        <v>0.1249</v>
      </c>
      <c r="J1826" s="109">
        <v>-38.533700000000003</v>
      </c>
      <c r="K1826" s="1">
        <f t="shared" si="29"/>
        <v>1824</v>
      </c>
    </row>
    <row r="1827" spans="1:11" hidden="1" x14ac:dyDescent="0.25">
      <c r="A1827" s="109">
        <v>-1</v>
      </c>
      <c r="B1827" s="109" t="s">
        <v>129</v>
      </c>
      <c r="C1827" s="109" t="s">
        <v>82</v>
      </c>
      <c r="D1827" s="109" t="s">
        <v>70</v>
      </c>
      <c r="E1827" s="109">
        <v>1.4509000000000001</v>
      </c>
      <c r="F1827" s="109">
        <v>-25.588100000000001</v>
      </c>
      <c r="G1827" s="109">
        <v>-0.81610000000000005</v>
      </c>
      <c r="H1827" s="109">
        <v>-0.31909999999999999</v>
      </c>
      <c r="I1827" s="109">
        <v>-0.5696</v>
      </c>
      <c r="J1827" s="109">
        <v>-57.156199999999998</v>
      </c>
      <c r="K1827" s="1">
        <f t="shared" si="29"/>
        <v>1825</v>
      </c>
    </row>
    <row r="1828" spans="1:11" hidden="1" x14ac:dyDescent="0.25">
      <c r="A1828" s="109">
        <v>-1</v>
      </c>
      <c r="B1828" s="109" t="s">
        <v>129</v>
      </c>
      <c r="C1828" s="109" t="s">
        <v>83</v>
      </c>
      <c r="D1828" s="109" t="s">
        <v>69</v>
      </c>
      <c r="E1828" s="109">
        <v>36.822299999999998</v>
      </c>
      <c r="F1828" s="109">
        <v>32.5608</v>
      </c>
      <c r="G1828" s="109">
        <v>-5.5500000000000001E-2</v>
      </c>
      <c r="H1828" s="109">
        <v>0.3054</v>
      </c>
      <c r="I1828" s="109">
        <v>1.5271999999999999</v>
      </c>
      <c r="J1828" s="109">
        <v>8.2172999999999998</v>
      </c>
      <c r="K1828" s="1">
        <f t="shared" si="29"/>
        <v>1826</v>
      </c>
    </row>
    <row r="1829" spans="1:11" hidden="1" x14ac:dyDescent="0.25">
      <c r="A1829" s="109">
        <v>-1</v>
      </c>
      <c r="B1829" s="109" t="s">
        <v>129</v>
      </c>
      <c r="C1829" s="109" t="s">
        <v>83</v>
      </c>
      <c r="D1829" s="109" t="s">
        <v>70</v>
      </c>
      <c r="E1829" s="109">
        <v>30.426600000000001</v>
      </c>
      <c r="F1829" s="109">
        <v>32.5608</v>
      </c>
      <c r="G1829" s="109">
        <v>-5.5500000000000001E-2</v>
      </c>
      <c r="H1829" s="109">
        <v>0.3054</v>
      </c>
      <c r="I1829" s="109">
        <v>4.2700000000000002E-2</v>
      </c>
      <c r="J1829" s="109">
        <v>44.271799999999999</v>
      </c>
      <c r="K1829" s="1">
        <f t="shared" si="29"/>
        <v>1827</v>
      </c>
    </row>
    <row r="1830" spans="1:11" hidden="1" x14ac:dyDescent="0.25">
      <c r="A1830" s="109">
        <v>-1</v>
      </c>
      <c r="B1830" s="109" t="s">
        <v>129</v>
      </c>
      <c r="C1830" s="109" t="s">
        <v>84</v>
      </c>
      <c r="D1830" s="109" t="s">
        <v>69</v>
      </c>
      <c r="E1830" s="109">
        <v>7.8465999999999996</v>
      </c>
      <c r="F1830" s="109">
        <v>-25.588100000000001</v>
      </c>
      <c r="G1830" s="109">
        <v>-0.81610000000000005</v>
      </c>
      <c r="H1830" s="109">
        <v>-0.31909999999999999</v>
      </c>
      <c r="I1830" s="109">
        <v>0.1249</v>
      </c>
      <c r="J1830" s="109">
        <v>-38.533700000000003</v>
      </c>
      <c r="K1830" s="1">
        <f t="shared" si="29"/>
        <v>1828</v>
      </c>
    </row>
    <row r="1831" spans="1:11" hidden="1" x14ac:dyDescent="0.25">
      <c r="A1831" s="109">
        <v>-1</v>
      </c>
      <c r="B1831" s="109" t="s">
        <v>129</v>
      </c>
      <c r="C1831" s="109" t="s">
        <v>84</v>
      </c>
      <c r="D1831" s="109" t="s">
        <v>70</v>
      </c>
      <c r="E1831" s="109">
        <v>1.4509000000000001</v>
      </c>
      <c r="F1831" s="109">
        <v>-25.588100000000001</v>
      </c>
      <c r="G1831" s="109">
        <v>-0.81610000000000005</v>
      </c>
      <c r="H1831" s="109">
        <v>-0.31909999999999999</v>
      </c>
      <c r="I1831" s="109">
        <v>-0.5696</v>
      </c>
      <c r="J1831" s="109">
        <v>-57.156199999999998</v>
      </c>
      <c r="K1831" s="1">
        <f t="shared" si="29"/>
        <v>1829</v>
      </c>
    </row>
    <row r="1832" spans="1:11" hidden="1" x14ac:dyDescent="0.25">
      <c r="A1832" s="109">
        <v>-1</v>
      </c>
      <c r="B1832" s="109" t="s">
        <v>129</v>
      </c>
      <c r="C1832" s="109" t="s">
        <v>85</v>
      </c>
      <c r="D1832" s="109" t="s">
        <v>69</v>
      </c>
      <c r="E1832" s="109">
        <v>53.4054</v>
      </c>
      <c r="F1832" s="109">
        <v>10.702999999999999</v>
      </c>
      <c r="G1832" s="109">
        <v>0.79159999999999997</v>
      </c>
      <c r="H1832" s="109">
        <v>0.1394</v>
      </c>
      <c r="I1832" s="109">
        <v>2.9253</v>
      </c>
      <c r="J1832" s="109">
        <v>-12.761799999999999</v>
      </c>
      <c r="K1832" s="1">
        <f t="shared" si="29"/>
        <v>1830</v>
      </c>
    </row>
    <row r="1833" spans="1:11" hidden="1" x14ac:dyDescent="0.25">
      <c r="A1833" s="109">
        <v>-1</v>
      </c>
      <c r="B1833" s="109" t="s">
        <v>129</v>
      </c>
      <c r="C1833" s="109" t="s">
        <v>85</v>
      </c>
      <c r="D1833" s="109" t="s">
        <v>70</v>
      </c>
      <c r="E1833" s="109">
        <v>44.877899999999997</v>
      </c>
      <c r="F1833" s="109">
        <v>10.702999999999999</v>
      </c>
      <c r="G1833" s="109">
        <v>0.79159999999999997</v>
      </c>
      <c r="H1833" s="109">
        <v>0.1394</v>
      </c>
      <c r="I1833" s="109">
        <v>1.6664000000000001</v>
      </c>
      <c r="J1833" s="109">
        <v>-2.4037000000000002</v>
      </c>
      <c r="K1833" s="1">
        <f t="shared" si="29"/>
        <v>1831</v>
      </c>
    </row>
    <row r="1834" spans="1:11" hidden="1" x14ac:dyDescent="0.25">
      <c r="A1834" s="109">
        <v>-1</v>
      </c>
      <c r="B1834" s="109" t="s">
        <v>129</v>
      </c>
      <c r="C1834" s="109" t="s">
        <v>86</v>
      </c>
      <c r="D1834" s="109" t="s">
        <v>69</v>
      </c>
      <c r="E1834" s="109">
        <v>11.4597</v>
      </c>
      <c r="F1834" s="109">
        <v>-0.96809999999999996</v>
      </c>
      <c r="G1834" s="109">
        <v>-2.1625999999999999</v>
      </c>
      <c r="H1834" s="109">
        <v>-0.22639999999999999</v>
      </c>
      <c r="I1834" s="109">
        <v>-0.31419999999999998</v>
      </c>
      <c r="J1834" s="109">
        <v>-31.48</v>
      </c>
      <c r="K1834" s="1">
        <f t="shared" si="29"/>
        <v>1832</v>
      </c>
    </row>
    <row r="1835" spans="1:11" hidden="1" x14ac:dyDescent="0.25">
      <c r="A1835" s="109">
        <v>-1</v>
      </c>
      <c r="B1835" s="109" t="s">
        <v>129</v>
      </c>
      <c r="C1835" s="109" t="s">
        <v>86</v>
      </c>
      <c r="D1835" s="109" t="s">
        <v>70</v>
      </c>
      <c r="E1835" s="109">
        <v>2.9321999999999999</v>
      </c>
      <c r="F1835" s="109">
        <v>-0.96809999999999996</v>
      </c>
      <c r="G1835" s="109">
        <v>-2.1625999999999999</v>
      </c>
      <c r="H1835" s="109">
        <v>-0.22639999999999999</v>
      </c>
      <c r="I1835" s="109">
        <v>-2.4826999999999999</v>
      </c>
      <c r="J1835" s="109">
        <v>-17.500699999999998</v>
      </c>
      <c r="K1835" s="1">
        <f t="shared" si="29"/>
        <v>1833</v>
      </c>
    </row>
    <row r="1836" spans="1:11" hidden="1" x14ac:dyDescent="0.25">
      <c r="A1836" s="109">
        <v>-1</v>
      </c>
      <c r="B1836" s="109" t="s">
        <v>129</v>
      </c>
      <c r="C1836" s="109" t="s">
        <v>87</v>
      </c>
      <c r="D1836" s="109" t="s">
        <v>69</v>
      </c>
      <c r="E1836" s="109">
        <v>53.4054</v>
      </c>
      <c r="F1836" s="109">
        <v>10.702999999999999</v>
      </c>
      <c r="G1836" s="109">
        <v>0.79159999999999997</v>
      </c>
      <c r="H1836" s="109">
        <v>0.1394</v>
      </c>
      <c r="I1836" s="109">
        <v>2.9253</v>
      </c>
      <c r="J1836" s="109">
        <v>-12.761799999999999</v>
      </c>
      <c r="K1836" s="1">
        <f t="shared" si="29"/>
        <v>1834</v>
      </c>
    </row>
    <row r="1837" spans="1:11" hidden="1" x14ac:dyDescent="0.25">
      <c r="A1837" s="109">
        <v>-1</v>
      </c>
      <c r="B1837" s="109" t="s">
        <v>129</v>
      </c>
      <c r="C1837" s="109" t="s">
        <v>87</v>
      </c>
      <c r="D1837" s="109" t="s">
        <v>70</v>
      </c>
      <c r="E1837" s="109">
        <v>44.877899999999997</v>
      </c>
      <c r="F1837" s="109">
        <v>10.702999999999999</v>
      </c>
      <c r="G1837" s="109">
        <v>0.79159999999999997</v>
      </c>
      <c r="H1837" s="109">
        <v>0.1394</v>
      </c>
      <c r="I1837" s="109">
        <v>1.6664000000000001</v>
      </c>
      <c r="J1837" s="109">
        <v>-2.4037000000000002</v>
      </c>
      <c r="K1837" s="1">
        <f t="shared" si="29"/>
        <v>1835</v>
      </c>
    </row>
    <row r="1838" spans="1:11" hidden="1" x14ac:dyDescent="0.25">
      <c r="A1838" s="109">
        <v>-1</v>
      </c>
      <c r="B1838" s="109" t="s">
        <v>129</v>
      </c>
      <c r="C1838" s="109" t="s">
        <v>88</v>
      </c>
      <c r="D1838" s="109" t="s">
        <v>69</v>
      </c>
      <c r="E1838" s="109">
        <v>11.4597</v>
      </c>
      <c r="F1838" s="109">
        <v>-0.96809999999999996</v>
      </c>
      <c r="G1838" s="109">
        <v>-2.1625999999999999</v>
      </c>
      <c r="H1838" s="109">
        <v>-0.22639999999999999</v>
      </c>
      <c r="I1838" s="109">
        <v>-0.31419999999999998</v>
      </c>
      <c r="J1838" s="109">
        <v>-31.48</v>
      </c>
      <c r="K1838" s="1">
        <f t="shared" si="29"/>
        <v>1836</v>
      </c>
    </row>
    <row r="1839" spans="1:11" hidden="1" x14ac:dyDescent="0.25">
      <c r="A1839" s="109">
        <v>-1</v>
      </c>
      <c r="B1839" s="109" t="s">
        <v>129</v>
      </c>
      <c r="C1839" s="109" t="s">
        <v>88</v>
      </c>
      <c r="D1839" s="109" t="s">
        <v>70</v>
      </c>
      <c r="E1839" s="109">
        <v>2.9321999999999999</v>
      </c>
      <c r="F1839" s="109">
        <v>-0.96809999999999996</v>
      </c>
      <c r="G1839" s="109">
        <v>-2.1625999999999999</v>
      </c>
      <c r="H1839" s="109">
        <v>-0.22639999999999999</v>
      </c>
      <c r="I1839" s="109">
        <v>-2.4826999999999999</v>
      </c>
      <c r="J1839" s="109">
        <v>-17.500699999999998</v>
      </c>
      <c r="K1839" s="1">
        <f t="shared" si="29"/>
        <v>1837</v>
      </c>
    </row>
    <row r="1840" spans="1:11" hidden="1" x14ac:dyDescent="0.25">
      <c r="A1840" s="109">
        <v>-1</v>
      </c>
      <c r="B1840" s="109" t="s">
        <v>129</v>
      </c>
      <c r="C1840" s="109" t="s">
        <v>89</v>
      </c>
      <c r="D1840" s="109" t="s">
        <v>69</v>
      </c>
      <c r="E1840" s="109">
        <v>46.920400000000001</v>
      </c>
      <c r="F1840" s="109">
        <v>33.941899999999997</v>
      </c>
      <c r="G1840" s="109">
        <v>-0.30520000000000003</v>
      </c>
      <c r="H1840" s="109">
        <v>0.26869999999999999</v>
      </c>
      <c r="I1840" s="109">
        <v>2.0066999999999999</v>
      </c>
      <c r="J1840" s="109">
        <v>1.2546999999999999</v>
      </c>
      <c r="K1840" s="1">
        <f t="shared" si="29"/>
        <v>1838</v>
      </c>
    </row>
    <row r="1841" spans="1:11" hidden="1" x14ac:dyDescent="0.25">
      <c r="A1841" s="109">
        <v>-1</v>
      </c>
      <c r="B1841" s="109" t="s">
        <v>129</v>
      </c>
      <c r="C1841" s="109" t="s">
        <v>89</v>
      </c>
      <c r="D1841" s="109" t="s">
        <v>70</v>
      </c>
      <c r="E1841" s="109">
        <v>38.392899999999997</v>
      </c>
      <c r="F1841" s="109">
        <v>33.941899999999997</v>
      </c>
      <c r="G1841" s="109">
        <v>-0.30520000000000003</v>
      </c>
      <c r="H1841" s="109">
        <v>0.26869999999999999</v>
      </c>
      <c r="I1841" s="109">
        <v>-0.10199999999999999</v>
      </c>
      <c r="J1841" s="109">
        <v>40.761800000000001</v>
      </c>
      <c r="K1841" s="1">
        <f t="shared" si="29"/>
        <v>1839</v>
      </c>
    </row>
    <row r="1842" spans="1:11" hidden="1" x14ac:dyDescent="0.25">
      <c r="A1842" s="109">
        <v>-1</v>
      </c>
      <c r="B1842" s="109" t="s">
        <v>129</v>
      </c>
      <c r="C1842" s="109" t="s">
        <v>90</v>
      </c>
      <c r="D1842" s="109" t="s">
        <v>69</v>
      </c>
      <c r="E1842" s="109">
        <v>17.944700000000001</v>
      </c>
      <c r="F1842" s="109">
        <v>-24.207000000000001</v>
      </c>
      <c r="G1842" s="109">
        <v>-1.0658000000000001</v>
      </c>
      <c r="H1842" s="109">
        <v>-0.35570000000000002</v>
      </c>
      <c r="I1842" s="109">
        <v>0.60440000000000005</v>
      </c>
      <c r="J1842" s="109">
        <v>-45.496400000000001</v>
      </c>
      <c r="K1842" s="1">
        <f t="shared" si="29"/>
        <v>1840</v>
      </c>
    </row>
    <row r="1843" spans="1:11" hidden="1" x14ac:dyDescent="0.25">
      <c r="A1843" s="109">
        <v>-1</v>
      </c>
      <c r="B1843" s="109" t="s">
        <v>129</v>
      </c>
      <c r="C1843" s="109" t="s">
        <v>90</v>
      </c>
      <c r="D1843" s="109" t="s">
        <v>70</v>
      </c>
      <c r="E1843" s="109">
        <v>9.4171999999999993</v>
      </c>
      <c r="F1843" s="109">
        <v>-24.207000000000001</v>
      </c>
      <c r="G1843" s="109">
        <v>-1.0658000000000001</v>
      </c>
      <c r="H1843" s="109">
        <v>-0.35570000000000002</v>
      </c>
      <c r="I1843" s="109">
        <v>-0.71430000000000005</v>
      </c>
      <c r="J1843" s="109">
        <v>-60.666200000000003</v>
      </c>
      <c r="K1843" s="1">
        <f t="shared" si="29"/>
        <v>1841</v>
      </c>
    </row>
    <row r="1844" spans="1:11" hidden="1" x14ac:dyDescent="0.25">
      <c r="A1844" s="109">
        <v>-1</v>
      </c>
      <c r="B1844" s="109" t="s">
        <v>129</v>
      </c>
      <c r="C1844" s="109" t="s">
        <v>91</v>
      </c>
      <c r="D1844" s="109" t="s">
        <v>69</v>
      </c>
      <c r="E1844" s="109">
        <v>46.920400000000001</v>
      </c>
      <c r="F1844" s="109">
        <v>33.941899999999997</v>
      </c>
      <c r="G1844" s="109">
        <v>-0.30520000000000003</v>
      </c>
      <c r="H1844" s="109">
        <v>0.26869999999999999</v>
      </c>
      <c r="I1844" s="109">
        <v>2.0066999999999999</v>
      </c>
      <c r="J1844" s="109">
        <v>1.2546999999999999</v>
      </c>
      <c r="K1844" s="1">
        <f t="shared" si="29"/>
        <v>1842</v>
      </c>
    </row>
    <row r="1845" spans="1:11" hidden="1" x14ac:dyDescent="0.25">
      <c r="A1845" s="109">
        <v>-1</v>
      </c>
      <c r="B1845" s="109" t="s">
        <v>129</v>
      </c>
      <c r="C1845" s="109" t="s">
        <v>91</v>
      </c>
      <c r="D1845" s="109" t="s">
        <v>70</v>
      </c>
      <c r="E1845" s="109">
        <v>38.392899999999997</v>
      </c>
      <c r="F1845" s="109">
        <v>33.941899999999997</v>
      </c>
      <c r="G1845" s="109">
        <v>-0.30520000000000003</v>
      </c>
      <c r="H1845" s="109">
        <v>0.26869999999999999</v>
      </c>
      <c r="I1845" s="109">
        <v>-0.10199999999999999</v>
      </c>
      <c r="J1845" s="109">
        <v>40.761800000000001</v>
      </c>
      <c r="K1845" s="1">
        <f t="shared" si="29"/>
        <v>1843</v>
      </c>
    </row>
    <row r="1846" spans="1:11" hidden="1" x14ac:dyDescent="0.25">
      <c r="A1846" s="109">
        <v>-1</v>
      </c>
      <c r="B1846" s="109" t="s">
        <v>129</v>
      </c>
      <c r="C1846" s="109" t="s">
        <v>92</v>
      </c>
      <c r="D1846" s="109" t="s">
        <v>69</v>
      </c>
      <c r="E1846" s="109">
        <v>17.944700000000001</v>
      </c>
      <c r="F1846" s="109">
        <v>-24.207000000000001</v>
      </c>
      <c r="G1846" s="109">
        <v>-1.0658000000000001</v>
      </c>
      <c r="H1846" s="109">
        <v>-0.35570000000000002</v>
      </c>
      <c r="I1846" s="109">
        <v>0.60440000000000005</v>
      </c>
      <c r="J1846" s="109">
        <v>-45.496400000000001</v>
      </c>
      <c r="K1846" s="1">
        <f t="shared" si="29"/>
        <v>1844</v>
      </c>
    </row>
    <row r="1847" spans="1:11" hidden="1" x14ac:dyDescent="0.25">
      <c r="A1847" s="109">
        <v>-1</v>
      </c>
      <c r="B1847" s="109" t="s">
        <v>129</v>
      </c>
      <c r="C1847" s="109" t="s">
        <v>92</v>
      </c>
      <c r="D1847" s="109" t="s">
        <v>70</v>
      </c>
      <c r="E1847" s="109">
        <v>9.4171999999999993</v>
      </c>
      <c r="F1847" s="109">
        <v>-24.207000000000001</v>
      </c>
      <c r="G1847" s="109">
        <v>-1.0658000000000001</v>
      </c>
      <c r="H1847" s="109">
        <v>-0.35570000000000002</v>
      </c>
      <c r="I1847" s="109">
        <v>-0.71430000000000005</v>
      </c>
      <c r="J1847" s="109">
        <v>-60.666200000000003</v>
      </c>
      <c r="K1847" s="1">
        <f t="shared" si="29"/>
        <v>1845</v>
      </c>
    </row>
    <row r="1848" spans="1:11" hidden="1" x14ac:dyDescent="0.25">
      <c r="A1848" s="109">
        <v>-1</v>
      </c>
      <c r="B1848" s="109" t="s">
        <v>129</v>
      </c>
      <c r="C1848" s="109" t="s">
        <v>93</v>
      </c>
      <c r="D1848" s="109" t="s">
        <v>69</v>
      </c>
      <c r="E1848" s="109">
        <v>53.4054</v>
      </c>
      <c r="F1848" s="109">
        <v>33.941899999999997</v>
      </c>
      <c r="G1848" s="109">
        <v>1.0412999999999999</v>
      </c>
      <c r="H1848" s="109">
        <v>0.3054</v>
      </c>
      <c r="I1848" s="109">
        <v>2.9253</v>
      </c>
      <c r="J1848" s="109">
        <v>8.2172999999999998</v>
      </c>
      <c r="K1848" s="1">
        <f t="shared" si="29"/>
        <v>1846</v>
      </c>
    </row>
    <row r="1849" spans="1:11" hidden="1" x14ac:dyDescent="0.25">
      <c r="A1849" s="109">
        <v>-1</v>
      </c>
      <c r="B1849" s="109" t="s">
        <v>129</v>
      </c>
      <c r="C1849" s="109" t="s">
        <v>93</v>
      </c>
      <c r="D1849" s="109" t="s">
        <v>70</v>
      </c>
      <c r="E1849" s="109">
        <v>44.877899999999997</v>
      </c>
      <c r="F1849" s="109">
        <v>33.941899999999997</v>
      </c>
      <c r="G1849" s="109">
        <v>1.0412999999999999</v>
      </c>
      <c r="H1849" s="109">
        <v>0.3054</v>
      </c>
      <c r="I1849" s="109">
        <v>1.8111999999999999</v>
      </c>
      <c r="J1849" s="109">
        <v>44.271799999999999</v>
      </c>
      <c r="K1849" s="1">
        <f t="shared" si="29"/>
        <v>1847</v>
      </c>
    </row>
    <row r="1850" spans="1:11" hidden="1" x14ac:dyDescent="0.25">
      <c r="A1850" s="109">
        <v>-1</v>
      </c>
      <c r="B1850" s="109" t="s">
        <v>129</v>
      </c>
      <c r="C1850" s="109" t="s">
        <v>94</v>
      </c>
      <c r="D1850" s="109" t="s">
        <v>69</v>
      </c>
      <c r="E1850" s="109">
        <v>1.3615999999999999</v>
      </c>
      <c r="F1850" s="109">
        <v>-25.588100000000001</v>
      </c>
      <c r="G1850" s="109">
        <v>-2.1625999999999999</v>
      </c>
      <c r="H1850" s="109">
        <v>-0.35570000000000002</v>
      </c>
      <c r="I1850" s="109">
        <v>-0.79369999999999996</v>
      </c>
      <c r="J1850" s="109">
        <v>-45.496400000000001</v>
      </c>
      <c r="K1850" s="1">
        <f t="shared" si="29"/>
        <v>1848</v>
      </c>
    </row>
    <row r="1851" spans="1:11" hidden="1" x14ac:dyDescent="0.25">
      <c r="A1851" s="109">
        <v>-1</v>
      </c>
      <c r="B1851" s="109" t="s">
        <v>129</v>
      </c>
      <c r="C1851" s="109" t="s">
        <v>94</v>
      </c>
      <c r="D1851" s="109" t="s">
        <v>70</v>
      </c>
      <c r="E1851" s="109">
        <v>-5.0339999999999998</v>
      </c>
      <c r="F1851" s="109">
        <v>-25.588100000000001</v>
      </c>
      <c r="G1851" s="109">
        <v>-2.1625999999999999</v>
      </c>
      <c r="H1851" s="109">
        <v>-0.35570000000000002</v>
      </c>
      <c r="I1851" s="109">
        <v>-2.4826999999999999</v>
      </c>
      <c r="J1851" s="109">
        <v>-60.666200000000003</v>
      </c>
      <c r="K1851" s="1">
        <f t="shared" si="29"/>
        <v>1849</v>
      </c>
    </row>
    <row r="1852" spans="1:11" hidden="1" x14ac:dyDescent="0.25">
      <c r="A1852" s="109">
        <v>-1</v>
      </c>
      <c r="B1852" s="109" t="s">
        <v>130</v>
      </c>
      <c r="C1852" s="109" t="s">
        <v>68</v>
      </c>
      <c r="D1852" s="109" t="s">
        <v>69</v>
      </c>
      <c r="E1852" s="109">
        <v>-25.373100000000001</v>
      </c>
      <c r="F1852" s="109">
        <v>-0.89770000000000005</v>
      </c>
      <c r="G1852" s="109">
        <v>0.68969999999999998</v>
      </c>
      <c r="H1852" s="109">
        <v>0.82479999999999998</v>
      </c>
      <c r="I1852" s="109">
        <v>-0.96599999999999997</v>
      </c>
      <c r="J1852" s="109">
        <v>31.721800000000002</v>
      </c>
      <c r="K1852" s="1">
        <f t="shared" si="29"/>
        <v>1850</v>
      </c>
    </row>
    <row r="1853" spans="1:11" x14ac:dyDescent="0.25">
      <c r="A1853" s="109">
        <v>-1</v>
      </c>
      <c r="B1853" s="109" t="s">
        <v>130</v>
      </c>
      <c r="C1853" s="109" t="s">
        <v>68</v>
      </c>
      <c r="D1853" s="109" t="s">
        <v>70</v>
      </c>
      <c r="E1853" s="109">
        <v>-41.522500000000001</v>
      </c>
      <c r="F1853" s="109">
        <v>-0.89770000000000005</v>
      </c>
      <c r="G1853" s="109">
        <v>0.68969999999999998</v>
      </c>
      <c r="H1853" s="109">
        <v>0.82479999999999998</v>
      </c>
      <c r="I1853" s="109">
        <v>0.75819999999999999</v>
      </c>
      <c r="J1853" s="109">
        <v>29.477699999999999</v>
      </c>
      <c r="K1853" s="1">
        <f t="shared" si="29"/>
        <v>1851</v>
      </c>
    </row>
    <row r="1854" spans="1:11" hidden="1" x14ac:dyDescent="0.25">
      <c r="A1854" s="109">
        <v>-1</v>
      </c>
      <c r="B1854" s="109" t="s">
        <v>130</v>
      </c>
      <c r="C1854" s="109" t="s">
        <v>71</v>
      </c>
      <c r="D1854" s="109" t="s">
        <v>69</v>
      </c>
      <c r="E1854" s="109">
        <v>-20.046199999999999</v>
      </c>
      <c r="F1854" s="109">
        <v>-0.62019999999999997</v>
      </c>
      <c r="G1854" s="109">
        <v>0.2492</v>
      </c>
      <c r="H1854" s="109">
        <v>0.62090000000000001</v>
      </c>
      <c r="I1854" s="109">
        <v>-0.33229999999999998</v>
      </c>
      <c r="J1854" s="109">
        <v>29.785900000000002</v>
      </c>
      <c r="K1854" s="1">
        <f t="shared" si="29"/>
        <v>1852</v>
      </c>
    </row>
    <row r="1855" spans="1:11" x14ac:dyDescent="0.25">
      <c r="A1855" s="109">
        <v>-1</v>
      </c>
      <c r="B1855" s="109" t="s">
        <v>130</v>
      </c>
      <c r="C1855" s="109" t="s">
        <v>71</v>
      </c>
      <c r="D1855" s="109" t="s">
        <v>70</v>
      </c>
      <c r="E1855" s="109">
        <v>-20.046199999999999</v>
      </c>
      <c r="F1855" s="109">
        <v>-0.62019999999999997</v>
      </c>
      <c r="G1855" s="109">
        <v>0.2492</v>
      </c>
      <c r="H1855" s="109">
        <v>0.62090000000000001</v>
      </c>
      <c r="I1855" s="109">
        <v>0.29070000000000001</v>
      </c>
      <c r="J1855" s="109">
        <v>28.235299999999999</v>
      </c>
      <c r="K1855" s="1">
        <f t="shared" si="29"/>
        <v>1853</v>
      </c>
    </row>
    <row r="1856" spans="1:11" hidden="1" x14ac:dyDescent="0.25">
      <c r="A1856" s="109">
        <v>-1</v>
      </c>
      <c r="B1856" s="109" t="s">
        <v>130</v>
      </c>
      <c r="C1856" s="109" t="s">
        <v>72</v>
      </c>
      <c r="D1856" s="109" t="s">
        <v>69</v>
      </c>
      <c r="E1856" s="109">
        <v>6.1562000000000001</v>
      </c>
      <c r="F1856" s="109">
        <v>3.3879999999999999</v>
      </c>
      <c r="G1856" s="109">
        <v>2.2067999999999999</v>
      </c>
      <c r="H1856" s="109">
        <v>1.9396</v>
      </c>
      <c r="I1856" s="109">
        <v>2.484</v>
      </c>
      <c r="J1856" s="109">
        <v>1.9406000000000001</v>
      </c>
      <c r="K1856" s="1">
        <f t="shared" si="29"/>
        <v>1854</v>
      </c>
    </row>
    <row r="1857" spans="1:11" x14ac:dyDescent="0.25">
      <c r="A1857" s="109">
        <v>-1</v>
      </c>
      <c r="B1857" s="109" t="s">
        <v>130</v>
      </c>
      <c r="C1857" s="109" t="s">
        <v>72</v>
      </c>
      <c r="D1857" s="109" t="s">
        <v>70</v>
      </c>
      <c r="E1857" s="109">
        <v>6.1562000000000001</v>
      </c>
      <c r="F1857" s="109">
        <v>3.3879999999999999</v>
      </c>
      <c r="G1857" s="109">
        <v>2.2067999999999999</v>
      </c>
      <c r="H1857" s="109">
        <v>1.9396</v>
      </c>
      <c r="I1857" s="109">
        <v>3.0337000000000001</v>
      </c>
      <c r="J1857" s="109">
        <v>7.6595000000000004</v>
      </c>
      <c r="K1857" s="1">
        <f t="shared" si="29"/>
        <v>1855</v>
      </c>
    </row>
    <row r="1858" spans="1:11" hidden="1" x14ac:dyDescent="0.25">
      <c r="A1858" s="109">
        <v>-1</v>
      </c>
      <c r="B1858" s="109" t="s">
        <v>130</v>
      </c>
      <c r="C1858" s="109" t="s">
        <v>73</v>
      </c>
      <c r="D1858" s="109" t="s">
        <v>69</v>
      </c>
      <c r="E1858" s="109">
        <v>1.0454000000000001</v>
      </c>
      <c r="F1858" s="109">
        <v>18.024699999999999</v>
      </c>
      <c r="G1858" s="109">
        <v>0.36880000000000002</v>
      </c>
      <c r="H1858" s="109">
        <v>0.35820000000000002</v>
      </c>
      <c r="I1858" s="109">
        <v>0.51429999999999998</v>
      </c>
      <c r="J1858" s="109">
        <v>1.1676</v>
      </c>
      <c r="K1858" s="1">
        <f t="shared" si="29"/>
        <v>1856</v>
      </c>
    </row>
    <row r="1859" spans="1:11" x14ac:dyDescent="0.25">
      <c r="A1859" s="109">
        <v>-1</v>
      </c>
      <c r="B1859" s="109" t="s">
        <v>130</v>
      </c>
      <c r="C1859" s="109" t="s">
        <v>73</v>
      </c>
      <c r="D1859" s="109" t="s">
        <v>70</v>
      </c>
      <c r="E1859" s="109">
        <v>1.0454000000000001</v>
      </c>
      <c r="F1859" s="109">
        <v>18.024699999999999</v>
      </c>
      <c r="G1859" s="109">
        <v>0.36880000000000002</v>
      </c>
      <c r="H1859" s="109">
        <v>0.35820000000000002</v>
      </c>
      <c r="I1859" s="109">
        <v>0.42680000000000001</v>
      </c>
      <c r="J1859" s="109">
        <v>43.931199999999997</v>
      </c>
      <c r="K1859" s="1">
        <f t="shared" si="29"/>
        <v>1857</v>
      </c>
    </row>
    <row r="1860" spans="1:11" hidden="1" x14ac:dyDescent="0.25">
      <c r="A1860" s="109">
        <v>-1</v>
      </c>
      <c r="B1860" s="109" t="s">
        <v>130</v>
      </c>
      <c r="C1860" s="109" t="s">
        <v>74</v>
      </c>
      <c r="D1860" s="109" t="s">
        <v>69</v>
      </c>
      <c r="E1860" s="109">
        <v>-45.419400000000003</v>
      </c>
      <c r="F1860" s="109">
        <v>-1.5179</v>
      </c>
      <c r="G1860" s="109">
        <v>0.93889999999999996</v>
      </c>
      <c r="H1860" s="109">
        <v>1.4457</v>
      </c>
      <c r="I1860" s="109">
        <v>-1.2983</v>
      </c>
      <c r="J1860" s="109">
        <v>61.5077</v>
      </c>
      <c r="K1860" s="1">
        <f t="shared" si="29"/>
        <v>1858</v>
      </c>
    </row>
    <row r="1861" spans="1:11" hidden="1" x14ac:dyDescent="0.25">
      <c r="A1861" s="109">
        <v>-1</v>
      </c>
      <c r="B1861" s="109" t="s">
        <v>130</v>
      </c>
      <c r="C1861" s="109" t="s">
        <v>74</v>
      </c>
      <c r="D1861" s="109" t="s">
        <v>70</v>
      </c>
      <c r="E1861" s="109">
        <v>-61.568800000000003</v>
      </c>
      <c r="F1861" s="109">
        <v>-1.5179</v>
      </c>
      <c r="G1861" s="109">
        <v>0.93889999999999996</v>
      </c>
      <c r="H1861" s="109">
        <v>1.4457</v>
      </c>
      <c r="I1861" s="109">
        <v>1.0488999999999999</v>
      </c>
      <c r="J1861" s="109">
        <v>57.713000000000001</v>
      </c>
      <c r="K1861" s="1">
        <f t="shared" si="29"/>
        <v>1859</v>
      </c>
    </row>
    <row r="1862" spans="1:11" hidden="1" x14ac:dyDescent="0.25">
      <c r="A1862" s="109">
        <v>-1</v>
      </c>
      <c r="B1862" s="109" t="s">
        <v>130</v>
      </c>
      <c r="C1862" s="109" t="s">
        <v>75</v>
      </c>
      <c r="D1862" s="109" t="s">
        <v>69</v>
      </c>
      <c r="E1862" s="109">
        <v>-35.522399999999998</v>
      </c>
      <c r="F1862" s="109">
        <v>-1.2566999999999999</v>
      </c>
      <c r="G1862" s="109">
        <v>0.96560000000000001</v>
      </c>
      <c r="H1862" s="109">
        <v>1.1547000000000001</v>
      </c>
      <c r="I1862" s="109">
        <v>-1.3524</v>
      </c>
      <c r="J1862" s="109">
        <v>44.410499999999999</v>
      </c>
      <c r="K1862" s="1">
        <f t="shared" ref="K1862:K1925" si="30">K1861+1</f>
        <v>1860</v>
      </c>
    </row>
    <row r="1863" spans="1:11" hidden="1" x14ac:dyDescent="0.25">
      <c r="A1863" s="109">
        <v>-1</v>
      </c>
      <c r="B1863" s="109" t="s">
        <v>130</v>
      </c>
      <c r="C1863" s="109" t="s">
        <v>75</v>
      </c>
      <c r="D1863" s="109" t="s">
        <v>70</v>
      </c>
      <c r="E1863" s="109">
        <v>-58.131500000000003</v>
      </c>
      <c r="F1863" s="109">
        <v>-1.2566999999999999</v>
      </c>
      <c r="G1863" s="109">
        <v>0.96560000000000001</v>
      </c>
      <c r="H1863" s="109">
        <v>1.1547000000000001</v>
      </c>
      <c r="I1863" s="109">
        <v>1.0615000000000001</v>
      </c>
      <c r="J1863" s="109">
        <v>41.268700000000003</v>
      </c>
      <c r="K1863" s="1">
        <f t="shared" si="30"/>
        <v>1861</v>
      </c>
    </row>
    <row r="1864" spans="1:11" hidden="1" x14ac:dyDescent="0.25">
      <c r="A1864" s="109">
        <v>-1</v>
      </c>
      <c r="B1864" s="109" t="s">
        <v>130</v>
      </c>
      <c r="C1864" s="109" t="s">
        <v>76</v>
      </c>
      <c r="D1864" s="109" t="s">
        <v>69</v>
      </c>
      <c r="E1864" s="109">
        <v>-62.521799999999999</v>
      </c>
      <c r="F1864" s="109">
        <v>-2.0695999999999999</v>
      </c>
      <c r="G1864" s="109">
        <v>1.2262999999999999</v>
      </c>
      <c r="H1864" s="109">
        <v>1.9831000000000001</v>
      </c>
      <c r="I1864" s="109">
        <v>-1.6909000000000001</v>
      </c>
      <c r="J1864" s="109">
        <v>85.723600000000005</v>
      </c>
      <c r="K1864" s="1">
        <f t="shared" si="30"/>
        <v>1862</v>
      </c>
    </row>
    <row r="1865" spans="1:11" hidden="1" x14ac:dyDescent="0.25">
      <c r="A1865" s="109">
        <v>-1</v>
      </c>
      <c r="B1865" s="109" t="s">
        <v>130</v>
      </c>
      <c r="C1865" s="109" t="s">
        <v>76</v>
      </c>
      <c r="D1865" s="109" t="s">
        <v>70</v>
      </c>
      <c r="E1865" s="109">
        <v>-81.900999999999996</v>
      </c>
      <c r="F1865" s="109">
        <v>-2.0695999999999999</v>
      </c>
      <c r="G1865" s="109">
        <v>1.2262999999999999</v>
      </c>
      <c r="H1865" s="109">
        <v>1.9831000000000001</v>
      </c>
      <c r="I1865" s="109">
        <v>1.375</v>
      </c>
      <c r="J1865" s="109">
        <v>80.549700000000001</v>
      </c>
      <c r="K1865" s="1">
        <f t="shared" si="30"/>
        <v>1863</v>
      </c>
    </row>
    <row r="1866" spans="1:11" hidden="1" x14ac:dyDescent="0.25">
      <c r="A1866" s="109">
        <v>-1</v>
      </c>
      <c r="B1866" s="109" t="s">
        <v>130</v>
      </c>
      <c r="C1866" s="109" t="s">
        <v>77</v>
      </c>
      <c r="D1866" s="109" t="s">
        <v>69</v>
      </c>
      <c r="E1866" s="109">
        <v>-14.2171</v>
      </c>
      <c r="F1866" s="109">
        <v>3.9352999999999998</v>
      </c>
      <c r="G1866" s="109">
        <v>3.7103000000000002</v>
      </c>
      <c r="H1866" s="109">
        <v>3.4578000000000002</v>
      </c>
      <c r="I1866" s="109">
        <v>2.6080999999999999</v>
      </c>
      <c r="J1866" s="109">
        <v>31.266500000000001</v>
      </c>
      <c r="K1866" s="1">
        <f t="shared" si="30"/>
        <v>1864</v>
      </c>
    </row>
    <row r="1867" spans="1:11" hidden="1" x14ac:dyDescent="0.25">
      <c r="A1867" s="109">
        <v>-1</v>
      </c>
      <c r="B1867" s="109" t="s">
        <v>130</v>
      </c>
      <c r="C1867" s="109" t="s">
        <v>77</v>
      </c>
      <c r="D1867" s="109" t="s">
        <v>70</v>
      </c>
      <c r="E1867" s="109">
        <v>-28.7516</v>
      </c>
      <c r="F1867" s="109">
        <v>3.9352999999999998</v>
      </c>
      <c r="G1867" s="109">
        <v>3.7103000000000002</v>
      </c>
      <c r="H1867" s="109">
        <v>3.4578000000000002</v>
      </c>
      <c r="I1867" s="109">
        <v>4.9295999999999998</v>
      </c>
      <c r="J1867" s="109">
        <v>37.253100000000003</v>
      </c>
      <c r="K1867" s="1">
        <f t="shared" si="30"/>
        <v>1865</v>
      </c>
    </row>
    <row r="1868" spans="1:11" hidden="1" x14ac:dyDescent="0.25">
      <c r="A1868" s="109">
        <v>-1</v>
      </c>
      <c r="B1868" s="109" t="s">
        <v>130</v>
      </c>
      <c r="C1868" s="109" t="s">
        <v>78</v>
      </c>
      <c r="D1868" s="109" t="s">
        <v>69</v>
      </c>
      <c r="E1868" s="109">
        <v>-31.454499999999999</v>
      </c>
      <c r="F1868" s="109">
        <v>-5.5510999999999999</v>
      </c>
      <c r="G1868" s="109">
        <v>-2.4687999999999999</v>
      </c>
      <c r="H1868" s="109">
        <v>-1.9732000000000001</v>
      </c>
      <c r="I1868" s="109">
        <v>-4.3470000000000004</v>
      </c>
      <c r="J1868" s="109">
        <v>25.832799999999999</v>
      </c>
      <c r="K1868" s="1">
        <f t="shared" si="30"/>
        <v>1866</v>
      </c>
    </row>
    <row r="1869" spans="1:11" hidden="1" x14ac:dyDescent="0.25">
      <c r="A1869" s="109">
        <v>-1</v>
      </c>
      <c r="B1869" s="109" t="s">
        <v>130</v>
      </c>
      <c r="C1869" s="109" t="s">
        <v>78</v>
      </c>
      <c r="D1869" s="109" t="s">
        <v>70</v>
      </c>
      <c r="E1869" s="109">
        <v>-45.988999999999997</v>
      </c>
      <c r="F1869" s="109">
        <v>-5.5510999999999999</v>
      </c>
      <c r="G1869" s="109">
        <v>-2.4687999999999999</v>
      </c>
      <c r="H1869" s="109">
        <v>-1.9732000000000001</v>
      </c>
      <c r="I1869" s="109">
        <v>-3.5647000000000002</v>
      </c>
      <c r="J1869" s="109">
        <v>15.8066</v>
      </c>
      <c r="K1869" s="1">
        <f t="shared" si="30"/>
        <v>1867</v>
      </c>
    </row>
    <row r="1870" spans="1:11" hidden="1" x14ac:dyDescent="0.25">
      <c r="A1870" s="109">
        <v>-1</v>
      </c>
      <c r="B1870" s="109" t="s">
        <v>130</v>
      </c>
      <c r="C1870" s="109" t="s">
        <v>79</v>
      </c>
      <c r="D1870" s="109" t="s">
        <v>69</v>
      </c>
      <c r="E1870" s="109">
        <v>-14.2171</v>
      </c>
      <c r="F1870" s="109">
        <v>3.9352999999999998</v>
      </c>
      <c r="G1870" s="109">
        <v>3.7103000000000002</v>
      </c>
      <c r="H1870" s="109">
        <v>3.4578000000000002</v>
      </c>
      <c r="I1870" s="109">
        <v>2.6080999999999999</v>
      </c>
      <c r="J1870" s="109">
        <v>31.266500000000001</v>
      </c>
      <c r="K1870" s="1">
        <f t="shared" si="30"/>
        <v>1868</v>
      </c>
    </row>
    <row r="1871" spans="1:11" hidden="1" x14ac:dyDescent="0.25">
      <c r="A1871" s="109">
        <v>-1</v>
      </c>
      <c r="B1871" s="109" t="s">
        <v>130</v>
      </c>
      <c r="C1871" s="109" t="s">
        <v>79</v>
      </c>
      <c r="D1871" s="109" t="s">
        <v>70</v>
      </c>
      <c r="E1871" s="109">
        <v>-28.7516</v>
      </c>
      <c r="F1871" s="109">
        <v>3.9352999999999998</v>
      </c>
      <c r="G1871" s="109">
        <v>3.7103000000000002</v>
      </c>
      <c r="H1871" s="109">
        <v>3.4578000000000002</v>
      </c>
      <c r="I1871" s="109">
        <v>4.9295999999999998</v>
      </c>
      <c r="J1871" s="109">
        <v>37.253100000000003</v>
      </c>
      <c r="K1871" s="1">
        <f t="shared" si="30"/>
        <v>1869</v>
      </c>
    </row>
    <row r="1872" spans="1:11" hidden="1" x14ac:dyDescent="0.25">
      <c r="A1872" s="109">
        <v>-1</v>
      </c>
      <c r="B1872" s="109" t="s">
        <v>130</v>
      </c>
      <c r="C1872" s="109" t="s">
        <v>80</v>
      </c>
      <c r="D1872" s="109" t="s">
        <v>69</v>
      </c>
      <c r="E1872" s="109">
        <v>-31.454499999999999</v>
      </c>
      <c r="F1872" s="109">
        <v>-5.5510999999999999</v>
      </c>
      <c r="G1872" s="109">
        <v>-2.4687999999999999</v>
      </c>
      <c r="H1872" s="109">
        <v>-1.9732000000000001</v>
      </c>
      <c r="I1872" s="109">
        <v>-4.3470000000000004</v>
      </c>
      <c r="J1872" s="109">
        <v>25.832799999999999</v>
      </c>
      <c r="K1872" s="1">
        <f t="shared" si="30"/>
        <v>1870</v>
      </c>
    </row>
    <row r="1873" spans="1:11" hidden="1" x14ac:dyDescent="0.25">
      <c r="A1873" s="109">
        <v>-1</v>
      </c>
      <c r="B1873" s="109" t="s">
        <v>130</v>
      </c>
      <c r="C1873" s="109" t="s">
        <v>80</v>
      </c>
      <c r="D1873" s="109" t="s">
        <v>70</v>
      </c>
      <c r="E1873" s="109">
        <v>-45.988999999999997</v>
      </c>
      <c r="F1873" s="109">
        <v>-5.5510999999999999</v>
      </c>
      <c r="G1873" s="109">
        <v>-2.4687999999999999</v>
      </c>
      <c r="H1873" s="109">
        <v>-1.9732000000000001</v>
      </c>
      <c r="I1873" s="109">
        <v>-3.5647000000000002</v>
      </c>
      <c r="J1873" s="109">
        <v>15.8066</v>
      </c>
      <c r="K1873" s="1">
        <f t="shared" si="30"/>
        <v>1871</v>
      </c>
    </row>
    <row r="1874" spans="1:11" hidden="1" x14ac:dyDescent="0.25">
      <c r="A1874" s="109">
        <v>-1</v>
      </c>
      <c r="B1874" s="109" t="s">
        <v>130</v>
      </c>
      <c r="C1874" s="109" t="s">
        <v>81</v>
      </c>
      <c r="D1874" s="109" t="s">
        <v>69</v>
      </c>
      <c r="E1874" s="109">
        <v>-21.372299999999999</v>
      </c>
      <c r="F1874" s="109">
        <v>24.4267</v>
      </c>
      <c r="G1874" s="109">
        <v>1.137</v>
      </c>
      <c r="H1874" s="109">
        <v>1.2438</v>
      </c>
      <c r="I1874" s="109">
        <v>-0.14940000000000001</v>
      </c>
      <c r="J1874" s="109">
        <v>30.184200000000001</v>
      </c>
      <c r="K1874" s="1">
        <f t="shared" si="30"/>
        <v>1872</v>
      </c>
    </row>
    <row r="1875" spans="1:11" hidden="1" x14ac:dyDescent="0.25">
      <c r="A1875" s="109">
        <v>-1</v>
      </c>
      <c r="B1875" s="109" t="s">
        <v>130</v>
      </c>
      <c r="C1875" s="109" t="s">
        <v>81</v>
      </c>
      <c r="D1875" s="109" t="s">
        <v>70</v>
      </c>
      <c r="E1875" s="109">
        <v>-35.906700000000001</v>
      </c>
      <c r="F1875" s="109">
        <v>24.4267</v>
      </c>
      <c r="G1875" s="109">
        <v>1.137</v>
      </c>
      <c r="H1875" s="109">
        <v>1.2438</v>
      </c>
      <c r="I1875" s="109">
        <v>1.28</v>
      </c>
      <c r="J1875" s="109">
        <v>88.033500000000004</v>
      </c>
      <c r="K1875" s="1">
        <f t="shared" si="30"/>
        <v>1873</v>
      </c>
    </row>
    <row r="1876" spans="1:11" hidden="1" x14ac:dyDescent="0.25">
      <c r="A1876" s="109">
        <v>-1</v>
      </c>
      <c r="B1876" s="109" t="s">
        <v>130</v>
      </c>
      <c r="C1876" s="109" t="s">
        <v>82</v>
      </c>
      <c r="D1876" s="109" t="s">
        <v>69</v>
      </c>
      <c r="E1876" s="109">
        <v>-24.299399999999999</v>
      </c>
      <c r="F1876" s="109">
        <v>-26.0425</v>
      </c>
      <c r="G1876" s="109">
        <v>0.10440000000000001</v>
      </c>
      <c r="H1876" s="109">
        <v>0.24079999999999999</v>
      </c>
      <c r="I1876" s="109">
        <v>-1.5893999999999999</v>
      </c>
      <c r="J1876" s="109">
        <v>26.914999999999999</v>
      </c>
      <c r="K1876" s="1">
        <f t="shared" si="30"/>
        <v>1874</v>
      </c>
    </row>
    <row r="1877" spans="1:11" hidden="1" x14ac:dyDescent="0.25">
      <c r="A1877" s="109">
        <v>-1</v>
      </c>
      <c r="B1877" s="109" t="s">
        <v>130</v>
      </c>
      <c r="C1877" s="109" t="s">
        <v>82</v>
      </c>
      <c r="D1877" s="109" t="s">
        <v>70</v>
      </c>
      <c r="E1877" s="109">
        <v>-38.833799999999997</v>
      </c>
      <c r="F1877" s="109">
        <v>-26.0425</v>
      </c>
      <c r="G1877" s="109">
        <v>0.10440000000000001</v>
      </c>
      <c r="H1877" s="109">
        <v>0.24079999999999999</v>
      </c>
      <c r="I1877" s="109">
        <v>8.48E-2</v>
      </c>
      <c r="J1877" s="109">
        <v>-34.973700000000001</v>
      </c>
      <c r="K1877" s="1">
        <f t="shared" si="30"/>
        <v>1875</v>
      </c>
    </row>
    <row r="1878" spans="1:11" hidden="1" x14ac:dyDescent="0.25">
      <c r="A1878" s="109">
        <v>-1</v>
      </c>
      <c r="B1878" s="109" t="s">
        <v>130</v>
      </c>
      <c r="C1878" s="109" t="s">
        <v>83</v>
      </c>
      <c r="D1878" s="109" t="s">
        <v>69</v>
      </c>
      <c r="E1878" s="109">
        <v>-21.372299999999999</v>
      </c>
      <c r="F1878" s="109">
        <v>24.4267</v>
      </c>
      <c r="G1878" s="109">
        <v>1.137</v>
      </c>
      <c r="H1878" s="109">
        <v>1.2438</v>
      </c>
      <c r="I1878" s="109">
        <v>-0.14940000000000001</v>
      </c>
      <c r="J1878" s="109">
        <v>30.184200000000001</v>
      </c>
      <c r="K1878" s="1">
        <f t="shared" si="30"/>
        <v>1876</v>
      </c>
    </row>
    <row r="1879" spans="1:11" hidden="1" x14ac:dyDescent="0.25">
      <c r="A1879" s="109">
        <v>-1</v>
      </c>
      <c r="B1879" s="109" t="s">
        <v>130</v>
      </c>
      <c r="C1879" s="109" t="s">
        <v>83</v>
      </c>
      <c r="D1879" s="109" t="s">
        <v>70</v>
      </c>
      <c r="E1879" s="109">
        <v>-35.906700000000001</v>
      </c>
      <c r="F1879" s="109">
        <v>24.4267</v>
      </c>
      <c r="G1879" s="109">
        <v>1.137</v>
      </c>
      <c r="H1879" s="109">
        <v>1.2438</v>
      </c>
      <c r="I1879" s="109">
        <v>1.28</v>
      </c>
      <c r="J1879" s="109">
        <v>88.033500000000004</v>
      </c>
      <c r="K1879" s="1">
        <f t="shared" si="30"/>
        <v>1877</v>
      </c>
    </row>
    <row r="1880" spans="1:11" hidden="1" x14ac:dyDescent="0.25">
      <c r="A1880" s="109">
        <v>-1</v>
      </c>
      <c r="B1880" s="109" t="s">
        <v>130</v>
      </c>
      <c r="C1880" s="109" t="s">
        <v>84</v>
      </c>
      <c r="D1880" s="109" t="s">
        <v>69</v>
      </c>
      <c r="E1880" s="109">
        <v>-24.299399999999999</v>
      </c>
      <c r="F1880" s="109">
        <v>-26.0425</v>
      </c>
      <c r="G1880" s="109">
        <v>0.10440000000000001</v>
      </c>
      <c r="H1880" s="109">
        <v>0.24079999999999999</v>
      </c>
      <c r="I1880" s="109">
        <v>-1.5893999999999999</v>
      </c>
      <c r="J1880" s="109">
        <v>26.914999999999999</v>
      </c>
      <c r="K1880" s="1">
        <f t="shared" si="30"/>
        <v>1878</v>
      </c>
    </row>
    <row r="1881" spans="1:11" hidden="1" x14ac:dyDescent="0.25">
      <c r="A1881" s="109">
        <v>-1</v>
      </c>
      <c r="B1881" s="109" t="s">
        <v>130</v>
      </c>
      <c r="C1881" s="109" t="s">
        <v>84</v>
      </c>
      <c r="D1881" s="109" t="s">
        <v>70</v>
      </c>
      <c r="E1881" s="109">
        <v>-38.833799999999997</v>
      </c>
      <c r="F1881" s="109">
        <v>-26.0425</v>
      </c>
      <c r="G1881" s="109">
        <v>0.10440000000000001</v>
      </c>
      <c r="H1881" s="109">
        <v>0.24079999999999999</v>
      </c>
      <c r="I1881" s="109">
        <v>8.48E-2</v>
      </c>
      <c r="J1881" s="109">
        <v>-34.973700000000001</v>
      </c>
      <c r="K1881" s="1">
        <f t="shared" si="30"/>
        <v>1879</v>
      </c>
    </row>
    <row r="1882" spans="1:11" hidden="1" x14ac:dyDescent="0.25">
      <c r="A1882" s="109">
        <v>-1</v>
      </c>
      <c r="B1882" s="109" t="s">
        <v>130</v>
      </c>
      <c r="C1882" s="109" t="s">
        <v>85</v>
      </c>
      <c r="D1882" s="109" t="s">
        <v>69</v>
      </c>
      <c r="E1882" s="109">
        <v>-41.875300000000003</v>
      </c>
      <c r="F1882" s="109">
        <v>3.0457999999999998</v>
      </c>
      <c r="G1882" s="109">
        <v>4.1662999999999997</v>
      </c>
      <c r="H1882" s="109">
        <v>4.3261000000000003</v>
      </c>
      <c r="I1882" s="109">
        <v>1.9861</v>
      </c>
      <c r="J1882" s="109">
        <v>70.568899999999999</v>
      </c>
      <c r="K1882" s="1">
        <f t="shared" si="30"/>
        <v>1880</v>
      </c>
    </row>
    <row r="1883" spans="1:11" hidden="1" x14ac:dyDescent="0.25">
      <c r="A1883" s="109">
        <v>-1</v>
      </c>
      <c r="B1883" s="109" t="s">
        <v>130</v>
      </c>
      <c r="C1883" s="109" t="s">
        <v>85</v>
      </c>
      <c r="D1883" s="109" t="s">
        <v>70</v>
      </c>
      <c r="E1883" s="109">
        <v>-61.254600000000003</v>
      </c>
      <c r="F1883" s="109">
        <v>3.0457999999999998</v>
      </c>
      <c r="G1883" s="109">
        <v>4.1662999999999997</v>
      </c>
      <c r="H1883" s="109">
        <v>4.3261000000000003</v>
      </c>
      <c r="I1883" s="109">
        <v>5.4477000000000002</v>
      </c>
      <c r="J1883" s="109">
        <v>74.331699999999998</v>
      </c>
      <c r="K1883" s="1">
        <f t="shared" si="30"/>
        <v>1881</v>
      </c>
    </row>
    <row r="1884" spans="1:11" hidden="1" x14ac:dyDescent="0.25">
      <c r="A1884" s="109">
        <v>-1</v>
      </c>
      <c r="B1884" s="109" t="s">
        <v>130</v>
      </c>
      <c r="C1884" s="109" t="s">
        <v>86</v>
      </c>
      <c r="D1884" s="109" t="s">
        <v>69</v>
      </c>
      <c r="E1884" s="109">
        <v>-59.112699999999997</v>
      </c>
      <c r="F1884" s="109">
        <v>-6.4406999999999996</v>
      </c>
      <c r="G1884" s="109">
        <v>-2.0127000000000002</v>
      </c>
      <c r="H1884" s="109">
        <v>-1.1049</v>
      </c>
      <c r="I1884" s="109">
        <v>-4.9690000000000003</v>
      </c>
      <c r="J1884" s="109">
        <v>65.135199999999998</v>
      </c>
      <c r="K1884" s="1">
        <f t="shared" si="30"/>
        <v>1882</v>
      </c>
    </row>
    <row r="1885" spans="1:11" hidden="1" x14ac:dyDescent="0.25">
      <c r="A1885" s="109">
        <v>-1</v>
      </c>
      <c r="B1885" s="109" t="s">
        <v>130</v>
      </c>
      <c r="C1885" s="109" t="s">
        <v>86</v>
      </c>
      <c r="D1885" s="109" t="s">
        <v>70</v>
      </c>
      <c r="E1885" s="109">
        <v>-78.492000000000004</v>
      </c>
      <c r="F1885" s="109">
        <v>-6.4406999999999996</v>
      </c>
      <c r="G1885" s="109">
        <v>-2.0127000000000002</v>
      </c>
      <c r="H1885" s="109">
        <v>-1.1049</v>
      </c>
      <c r="I1885" s="109">
        <v>-3.0466000000000002</v>
      </c>
      <c r="J1885" s="109">
        <v>52.885199999999998</v>
      </c>
      <c r="K1885" s="1">
        <f t="shared" si="30"/>
        <v>1883</v>
      </c>
    </row>
    <row r="1886" spans="1:11" hidden="1" x14ac:dyDescent="0.25">
      <c r="A1886" s="109">
        <v>-1</v>
      </c>
      <c r="B1886" s="109" t="s">
        <v>130</v>
      </c>
      <c r="C1886" s="109" t="s">
        <v>87</v>
      </c>
      <c r="D1886" s="109" t="s">
        <v>69</v>
      </c>
      <c r="E1886" s="109">
        <v>-41.875300000000003</v>
      </c>
      <c r="F1886" s="109">
        <v>3.0457999999999998</v>
      </c>
      <c r="G1886" s="109">
        <v>4.1662999999999997</v>
      </c>
      <c r="H1886" s="109">
        <v>4.3261000000000003</v>
      </c>
      <c r="I1886" s="109">
        <v>1.9861</v>
      </c>
      <c r="J1886" s="109">
        <v>70.568899999999999</v>
      </c>
      <c r="K1886" s="1">
        <f t="shared" si="30"/>
        <v>1884</v>
      </c>
    </row>
    <row r="1887" spans="1:11" hidden="1" x14ac:dyDescent="0.25">
      <c r="A1887" s="109">
        <v>-1</v>
      </c>
      <c r="B1887" s="109" t="s">
        <v>130</v>
      </c>
      <c r="C1887" s="109" t="s">
        <v>87</v>
      </c>
      <c r="D1887" s="109" t="s">
        <v>70</v>
      </c>
      <c r="E1887" s="109">
        <v>-61.254600000000003</v>
      </c>
      <c r="F1887" s="109">
        <v>3.0457999999999998</v>
      </c>
      <c r="G1887" s="109">
        <v>4.1662999999999997</v>
      </c>
      <c r="H1887" s="109">
        <v>4.3261000000000003</v>
      </c>
      <c r="I1887" s="109">
        <v>5.4477000000000002</v>
      </c>
      <c r="J1887" s="109">
        <v>74.331699999999998</v>
      </c>
      <c r="K1887" s="1">
        <f t="shared" si="30"/>
        <v>1885</v>
      </c>
    </row>
    <row r="1888" spans="1:11" hidden="1" x14ac:dyDescent="0.25">
      <c r="A1888" s="109">
        <v>-1</v>
      </c>
      <c r="B1888" s="109" t="s">
        <v>130</v>
      </c>
      <c r="C1888" s="109" t="s">
        <v>88</v>
      </c>
      <c r="D1888" s="109" t="s">
        <v>69</v>
      </c>
      <c r="E1888" s="109">
        <v>-59.112699999999997</v>
      </c>
      <c r="F1888" s="109">
        <v>-6.4406999999999996</v>
      </c>
      <c r="G1888" s="109">
        <v>-2.0127000000000002</v>
      </c>
      <c r="H1888" s="109">
        <v>-1.1049</v>
      </c>
      <c r="I1888" s="109">
        <v>-4.9690000000000003</v>
      </c>
      <c r="J1888" s="109">
        <v>65.135199999999998</v>
      </c>
      <c r="K1888" s="1">
        <f t="shared" si="30"/>
        <v>1886</v>
      </c>
    </row>
    <row r="1889" spans="1:11" hidden="1" x14ac:dyDescent="0.25">
      <c r="A1889" s="109">
        <v>-1</v>
      </c>
      <c r="B1889" s="109" t="s">
        <v>130</v>
      </c>
      <c r="C1889" s="109" t="s">
        <v>88</v>
      </c>
      <c r="D1889" s="109" t="s">
        <v>70</v>
      </c>
      <c r="E1889" s="109">
        <v>-78.492000000000004</v>
      </c>
      <c r="F1889" s="109">
        <v>-6.4406999999999996</v>
      </c>
      <c r="G1889" s="109">
        <v>-2.0127000000000002</v>
      </c>
      <c r="H1889" s="109">
        <v>-1.1049</v>
      </c>
      <c r="I1889" s="109">
        <v>-3.0466000000000002</v>
      </c>
      <c r="J1889" s="109">
        <v>52.885199999999998</v>
      </c>
      <c r="K1889" s="1">
        <f t="shared" si="30"/>
        <v>1887</v>
      </c>
    </row>
    <row r="1890" spans="1:11" hidden="1" x14ac:dyDescent="0.25">
      <c r="A1890" s="109">
        <v>-1</v>
      </c>
      <c r="B1890" s="109" t="s">
        <v>130</v>
      </c>
      <c r="C1890" s="109" t="s">
        <v>89</v>
      </c>
      <c r="D1890" s="109" t="s">
        <v>69</v>
      </c>
      <c r="E1890" s="109">
        <v>-49.0304</v>
      </c>
      <c r="F1890" s="109">
        <v>23.537099999999999</v>
      </c>
      <c r="G1890" s="109">
        <v>1.5931</v>
      </c>
      <c r="H1890" s="109">
        <v>2.1120999999999999</v>
      </c>
      <c r="I1890" s="109">
        <v>-0.77149999999999996</v>
      </c>
      <c r="J1890" s="109">
        <v>69.486699999999999</v>
      </c>
      <c r="K1890" s="1">
        <f t="shared" si="30"/>
        <v>1888</v>
      </c>
    </row>
    <row r="1891" spans="1:11" hidden="1" x14ac:dyDescent="0.25">
      <c r="A1891" s="109">
        <v>-1</v>
      </c>
      <c r="B1891" s="109" t="s">
        <v>130</v>
      </c>
      <c r="C1891" s="109" t="s">
        <v>89</v>
      </c>
      <c r="D1891" s="109" t="s">
        <v>70</v>
      </c>
      <c r="E1891" s="109">
        <v>-68.409700000000001</v>
      </c>
      <c r="F1891" s="109">
        <v>23.537099999999999</v>
      </c>
      <c r="G1891" s="109">
        <v>1.5931</v>
      </c>
      <c r="H1891" s="109">
        <v>2.1120999999999999</v>
      </c>
      <c r="I1891" s="109">
        <v>1.7981</v>
      </c>
      <c r="J1891" s="109">
        <v>125.1121</v>
      </c>
      <c r="K1891" s="1">
        <f t="shared" si="30"/>
        <v>1889</v>
      </c>
    </row>
    <row r="1892" spans="1:11" hidden="1" x14ac:dyDescent="0.25">
      <c r="A1892" s="109">
        <v>-1</v>
      </c>
      <c r="B1892" s="109" t="s">
        <v>130</v>
      </c>
      <c r="C1892" s="109" t="s">
        <v>90</v>
      </c>
      <c r="D1892" s="109" t="s">
        <v>69</v>
      </c>
      <c r="E1892" s="109">
        <v>-51.957599999999999</v>
      </c>
      <c r="F1892" s="109">
        <v>-26.931999999999999</v>
      </c>
      <c r="G1892" s="109">
        <v>0.5605</v>
      </c>
      <c r="H1892" s="109">
        <v>1.1091</v>
      </c>
      <c r="I1892" s="109">
        <v>-2.2115</v>
      </c>
      <c r="J1892" s="109">
        <v>66.217500000000001</v>
      </c>
      <c r="K1892" s="1">
        <f t="shared" si="30"/>
        <v>1890</v>
      </c>
    </row>
    <row r="1893" spans="1:11" hidden="1" x14ac:dyDescent="0.25">
      <c r="A1893" s="109">
        <v>-1</v>
      </c>
      <c r="B1893" s="109" t="s">
        <v>130</v>
      </c>
      <c r="C1893" s="109" t="s">
        <v>90</v>
      </c>
      <c r="D1893" s="109" t="s">
        <v>70</v>
      </c>
      <c r="E1893" s="109">
        <v>-71.336799999999997</v>
      </c>
      <c r="F1893" s="109">
        <v>-26.931999999999999</v>
      </c>
      <c r="G1893" s="109">
        <v>0.5605</v>
      </c>
      <c r="H1893" s="109">
        <v>1.1091</v>
      </c>
      <c r="I1893" s="109">
        <v>0.60299999999999998</v>
      </c>
      <c r="J1893" s="109">
        <v>2.1049000000000002</v>
      </c>
      <c r="K1893" s="1">
        <f t="shared" si="30"/>
        <v>1891</v>
      </c>
    </row>
    <row r="1894" spans="1:11" hidden="1" x14ac:dyDescent="0.25">
      <c r="A1894" s="109">
        <v>-1</v>
      </c>
      <c r="B1894" s="109" t="s">
        <v>130</v>
      </c>
      <c r="C1894" s="109" t="s">
        <v>91</v>
      </c>
      <c r="D1894" s="109" t="s">
        <v>69</v>
      </c>
      <c r="E1894" s="109">
        <v>-49.0304</v>
      </c>
      <c r="F1894" s="109">
        <v>23.537099999999999</v>
      </c>
      <c r="G1894" s="109">
        <v>1.5931</v>
      </c>
      <c r="H1894" s="109">
        <v>2.1120999999999999</v>
      </c>
      <c r="I1894" s="109">
        <v>-0.77149999999999996</v>
      </c>
      <c r="J1894" s="109">
        <v>69.486699999999999</v>
      </c>
      <c r="K1894" s="1">
        <f t="shared" si="30"/>
        <v>1892</v>
      </c>
    </row>
    <row r="1895" spans="1:11" hidden="1" x14ac:dyDescent="0.25">
      <c r="A1895" s="109">
        <v>-1</v>
      </c>
      <c r="B1895" s="109" t="s">
        <v>130</v>
      </c>
      <c r="C1895" s="109" t="s">
        <v>91</v>
      </c>
      <c r="D1895" s="109" t="s">
        <v>70</v>
      </c>
      <c r="E1895" s="109">
        <v>-68.409700000000001</v>
      </c>
      <c r="F1895" s="109">
        <v>23.537099999999999</v>
      </c>
      <c r="G1895" s="109">
        <v>1.5931</v>
      </c>
      <c r="H1895" s="109">
        <v>2.1120999999999999</v>
      </c>
      <c r="I1895" s="109">
        <v>1.7981</v>
      </c>
      <c r="J1895" s="109">
        <v>125.1121</v>
      </c>
      <c r="K1895" s="1">
        <f t="shared" si="30"/>
        <v>1893</v>
      </c>
    </row>
    <row r="1896" spans="1:11" hidden="1" x14ac:dyDescent="0.25">
      <c r="A1896" s="109">
        <v>-1</v>
      </c>
      <c r="B1896" s="109" t="s">
        <v>130</v>
      </c>
      <c r="C1896" s="109" t="s">
        <v>92</v>
      </c>
      <c r="D1896" s="109" t="s">
        <v>69</v>
      </c>
      <c r="E1896" s="109">
        <v>-51.957599999999999</v>
      </c>
      <c r="F1896" s="109">
        <v>-26.931999999999999</v>
      </c>
      <c r="G1896" s="109">
        <v>0.5605</v>
      </c>
      <c r="H1896" s="109">
        <v>1.1091</v>
      </c>
      <c r="I1896" s="109">
        <v>-2.2115</v>
      </c>
      <c r="J1896" s="109">
        <v>66.217500000000001</v>
      </c>
      <c r="K1896" s="1">
        <f t="shared" si="30"/>
        <v>1894</v>
      </c>
    </row>
    <row r="1897" spans="1:11" hidden="1" x14ac:dyDescent="0.25">
      <c r="A1897" s="109">
        <v>-1</v>
      </c>
      <c r="B1897" s="109" t="s">
        <v>130</v>
      </c>
      <c r="C1897" s="109" t="s">
        <v>92</v>
      </c>
      <c r="D1897" s="109" t="s">
        <v>70</v>
      </c>
      <c r="E1897" s="109">
        <v>-71.336799999999997</v>
      </c>
      <c r="F1897" s="109">
        <v>-26.931999999999999</v>
      </c>
      <c r="G1897" s="109">
        <v>0.5605</v>
      </c>
      <c r="H1897" s="109">
        <v>1.1091</v>
      </c>
      <c r="I1897" s="109">
        <v>0.60299999999999998</v>
      </c>
      <c r="J1897" s="109">
        <v>2.1049000000000002</v>
      </c>
      <c r="K1897" s="1">
        <f t="shared" si="30"/>
        <v>1895</v>
      </c>
    </row>
    <row r="1898" spans="1:11" hidden="1" x14ac:dyDescent="0.25">
      <c r="A1898" s="109">
        <v>-1</v>
      </c>
      <c r="B1898" s="109" t="s">
        <v>130</v>
      </c>
      <c r="C1898" s="109" t="s">
        <v>93</v>
      </c>
      <c r="D1898" s="109" t="s">
        <v>69</v>
      </c>
      <c r="E1898" s="109">
        <v>-14.2171</v>
      </c>
      <c r="F1898" s="109">
        <v>24.4267</v>
      </c>
      <c r="G1898" s="109">
        <v>4.1662999999999997</v>
      </c>
      <c r="H1898" s="109">
        <v>4.3261000000000003</v>
      </c>
      <c r="I1898" s="109">
        <v>2.6080999999999999</v>
      </c>
      <c r="J1898" s="109">
        <v>85.723600000000005</v>
      </c>
      <c r="K1898" s="1">
        <f t="shared" si="30"/>
        <v>1896</v>
      </c>
    </row>
    <row r="1899" spans="1:11" hidden="1" x14ac:dyDescent="0.25">
      <c r="A1899" s="109">
        <v>-1</v>
      </c>
      <c r="B1899" s="109" t="s">
        <v>130</v>
      </c>
      <c r="C1899" s="109" t="s">
        <v>93</v>
      </c>
      <c r="D1899" s="109" t="s">
        <v>70</v>
      </c>
      <c r="E1899" s="109">
        <v>-28.7516</v>
      </c>
      <c r="F1899" s="109">
        <v>24.4267</v>
      </c>
      <c r="G1899" s="109">
        <v>4.1662999999999997</v>
      </c>
      <c r="H1899" s="109">
        <v>4.3261000000000003</v>
      </c>
      <c r="I1899" s="109">
        <v>5.4477000000000002</v>
      </c>
      <c r="J1899" s="109">
        <v>125.1121</v>
      </c>
      <c r="K1899" s="1">
        <f t="shared" si="30"/>
        <v>1897</v>
      </c>
    </row>
    <row r="1900" spans="1:11" hidden="1" x14ac:dyDescent="0.25">
      <c r="A1900" s="109">
        <v>-1</v>
      </c>
      <c r="B1900" s="109" t="s">
        <v>130</v>
      </c>
      <c r="C1900" s="109" t="s">
        <v>94</v>
      </c>
      <c r="D1900" s="109" t="s">
        <v>69</v>
      </c>
      <c r="E1900" s="109">
        <v>-62.521799999999999</v>
      </c>
      <c r="F1900" s="109">
        <v>-26.931999999999999</v>
      </c>
      <c r="G1900" s="109">
        <v>-2.4687999999999999</v>
      </c>
      <c r="H1900" s="109">
        <v>-1.9732000000000001</v>
      </c>
      <c r="I1900" s="109">
        <v>-4.9690000000000003</v>
      </c>
      <c r="J1900" s="109">
        <v>25.832799999999999</v>
      </c>
      <c r="K1900" s="1">
        <f t="shared" si="30"/>
        <v>1898</v>
      </c>
    </row>
    <row r="1901" spans="1:11" hidden="1" x14ac:dyDescent="0.25">
      <c r="A1901" s="109">
        <v>-1</v>
      </c>
      <c r="B1901" s="109" t="s">
        <v>130</v>
      </c>
      <c r="C1901" s="109" t="s">
        <v>94</v>
      </c>
      <c r="D1901" s="109" t="s">
        <v>70</v>
      </c>
      <c r="E1901" s="109">
        <v>-81.900999999999996</v>
      </c>
      <c r="F1901" s="109">
        <v>-26.931999999999999</v>
      </c>
      <c r="G1901" s="109">
        <v>-2.4687999999999999</v>
      </c>
      <c r="H1901" s="109">
        <v>-1.9732000000000001</v>
      </c>
      <c r="I1901" s="109">
        <v>-3.5647000000000002</v>
      </c>
      <c r="J1901" s="109">
        <v>-34.973700000000001</v>
      </c>
      <c r="K1901" s="1">
        <f t="shared" si="30"/>
        <v>1899</v>
      </c>
    </row>
    <row r="1902" spans="1:11" hidden="1" x14ac:dyDescent="0.25">
      <c r="A1902" s="109">
        <v>-1</v>
      </c>
      <c r="B1902" s="109" t="s">
        <v>131</v>
      </c>
      <c r="C1902" s="109" t="s">
        <v>68</v>
      </c>
      <c r="D1902" s="109" t="s">
        <v>69</v>
      </c>
      <c r="E1902" s="109">
        <v>-21.279900000000001</v>
      </c>
      <c r="F1902" s="109">
        <v>12.9338</v>
      </c>
      <c r="G1902" s="109">
        <v>-8.3297000000000008</v>
      </c>
      <c r="H1902" s="109">
        <v>21.752800000000001</v>
      </c>
      <c r="I1902" s="109">
        <v>15.2643</v>
      </c>
      <c r="J1902" s="109">
        <v>-101.52119999999999</v>
      </c>
      <c r="K1902" s="1">
        <f t="shared" si="30"/>
        <v>1900</v>
      </c>
    </row>
    <row r="1903" spans="1:11" x14ac:dyDescent="0.25">
      <c r="A1903" s="109">
        <v>-1</v>
      </c>
      <c r="B1903" s="109" t="s">
        <v>131</v>
      </c>
      <c r="C1903" s="109" t="s">
        <v>68</v>
      </c>
      <c r="D1903" s="109" t="s">
        <v>70</v>
      </c>
      <c r="E1903" s="109">
        <v>-92.679900000000004</v>
      </c>
      <c r="F1903" s="109">
        <v>12.9338</v>
      </c>
      <c r="G1903" s="109">
        <v>-8.3297000000000008</v>
      </c>
      <c r="H1903" s="109">
        <v>21.752800000000001</v>
      </c>
      <c r="I1903" s="109">
        <v>-5.56</v>
      </c>
      <c r="J1903" s="109">
        <v>-69.186599999999999</v>
      </c>
      <c r="K1903" s="1">
        <f t="shared" si="30"/>
        <v>1901</v>
      </c>
    </row>
    <row r="1904" spans="1:11" hidden="1" x14ac:dyDescent="0.25">
      <c r="A1904" s="109">
        <v>-1</v>
      </c>
      <c r="B1904" s="109" t="s">
        <v>131</v>
      </c>
      <c r="C1904" s="109" t="s">
        <v>71</v>
      </c>
      <c r="D1904" s="109" t="s">
        <v>69</v>
      </c>
      <c r="E1904" s="109">
        <v>-26.739100000000001</v>
      </c>
      <c r="F1904" s="109">
        <v>3.8071999999999999</v>
      </c>
      <c r="G1904" s="109">
        <v>-10.0312</v>
      </c>
      <c r="H1904" s="109">
        <v>21.389500000000002</v>
      </c>
      <c r="I1904" s="109">
        <v>17.241800000000001</v>
      </c>
      <c r="J1904" s="109">
        <v>-78.323300000000003</v>
      </c>
      <c r="K1904" s="1">
        <f t="shared" si="30"/>
        <v>1902</v>
      </c>
    </row>
    <row r="1905" spans="1:11" x14ac:dyDescent="0.25">
      <c r="A1905" s="109">
        <v>-1</v>
      </c>
      <c r="B1905" s="109" t="s">
        <v>131</v>
      </c>
      <c r="C1905" s="109" t="s">
        <v>71</v>
      </c>
      <c r="D1905" s="109" t="s">
        <v>70</v>
      </c>
      <c r="E1905" s="109">
        <v>-26.739100000000001</v>
      </c>
      <c r="F1905" s="109">
        <v>3.8071999999999999</v>
      </c>
      <c r="G1905" s="109">
        <v>-10.0312</v>
      </c>
      <c r="H1905" s="109">
        <v>21.389500000000002</v>
      </c>
      <c r="I1905" s="109">
        <v>-7.8362999999999996</v>
      </c>
      <c r="J1905" s="109">
        <v>-68.805300000000003</v>
      </c>
      <c r="K1905" s="1">
        <f t="shared" si="30"/>
        <v>1903</v>
      </c>
    </row>
    <row r="1906" spans="1:11" hidden="1" x14ac:dyDescent="0.25">
      <c r="A1906" s="109">
        <v>-1</v>
      </c>
      <c r="B1906" s="109" t="s">
        <v>131</v>
      </c>
      <c r="C1906" s="109" t="s">
        <v>72</v>
      </c>
      <c r="D1906" s="109" t="s">
        <v>69</v>
      </c>
      <c r="E1906" s="109">
        <v>16.033100000000001</v>
      </c>
      <c r="F1906" s="109">
        <v>57.710799999999999</v>
      </c>
      <c r="G1906" s="109">
        <v>6.1212999999999997</v>
      </c>
      <c r="H1906" s="109">
        <v>7.2131999999999996</v>
      </c>
      <c r="I1906" s="109">
        <v>3.7452000000000001</v>
      </c>
      <c r="J1906" s="109">
        <v>119.4359</v>
      </c>
      <c r="K1906" s="1">
        <f t="shared" si="30"/>
        <v>1904</v>
      </c>
    </row>
    <row r="1907" spans="1:11" x14ac:dyDescent="0.25">
      <c r="A1907" s="109">
        <v>-1</v>
      </c>
      <c r="B1907" s="109" t="s">
        <v>131</v>
      </c>
      <c r="C1907" s="109" t="s">
        <v>72</v>
      </c>
      <c r="D1907" s="109" t="s">
        <v>70</v>
      </c>
      <c r="E1907" s="109">
        <v>16.033100000000001</v>
      </c>
      <c r="F1907" s="109">
        <v>57.710799999999999</v>
      </c>
      <c r="G1907" s="109">
        <v>6.1212999999999997</v>
      </c>
      <c r="H1907" s="109">
        <v>7.2131999999999996</v>
      </c>
      <c r="I1907" s="109">
        <v>11.558999999999999</v>
      </c>
      <c r="J1907" s="109">
        <v>196.10169999999999</v>
      </c>
      <c r="K1907" s="1">
        <f t="shared" si="30"/>
        <v>1905</v>
      </c>
    </row>
    <row r="1908" spans="1:11" hidden="1" x14ac:dyDescent="0.25">
      <c r="A1908" s="109">
        <v>-1</v>
      </c>
      <c r="B1908" s="109" t="s">
        <v>131</v>
      </c>
      <c r="C1908" s="109" t="s">
        <v>73</v>
      </c>
      <c r="D1908" s="109" t="s">
        <v>69</v>
      </c>
      <c r="E1908" s="109">
        <v>10.980499999999999</v>
      </c>
      <c r="F1908" s="109">
        <v>270.2901</v>
      </c>
      <c r="G1908" s="109">
        <v>0.66180000000000005</v>
      </c>
      <c r="H1908" s="109">
        <v>7.3910999999999998</v>
      </c>
      <c r="I1908" s="109">
        <v>0.3654</v>
      </c>
      <c r="J1908" s="109">
        <v>208.09649999999999</v>
      </c>
      <c r="K1908" s="1">
        <f t="shared" si="30"/>
        <v>1906</v>
      </c>
    </row>
    <row r="1909" spans="1:11" x14ac:dyDescent="0.25">
      <c r="A1909" s="109">
        <v>-1</v>
      </c>
      <c r="B1909" s="109" t="s">
        <v>131</v>
      </c>
      <c r="C1909" s="109" t="s">
        <v>73</v>
      </c>
      <c r="D1909" s="109" t="s">
        <v>70</v>
      </c>
      <c r="E1909" s="109">
        <v>10.980499999999999</v>
      </c>
      <c r="F1909" s="109">
        <v>270.2901</v>
      </c>
      <c r="G1909" s="109">
        <v>0.66180000000000005</v>
      </c>
      <c r="H1909" s="109">
        <v>7.3910999999999998</v>
      </c>
      <c r="I1909" s="109">
        <v>1.3401000000000001</v>
      </c>
      <c r="J1909" s="109">
        <v>468.2029</v>
      </c>
      <c r="K1909" s="1">
        <f t="shared" si="30"/>
        <v>1907</v>
      </c>
    </row>
    <row r="1910" spans="1:11" hidden="1" x14ac:dyDescent="0.25">
      <c r="A1910" s="109">
        <v>-1</v>
      </c>
      <c r="B1910" s="109" t="s">
        <v>131</v>
      </c>
      <c r="C1910" s="109" t="s">
        <v>74</v>
      </c>
      <c r="D1910" s="109" t="s">
        <v>69</v>
      </c>
      <c r="E1910" s="109">
        <v>-48.018999999999998</v>
      </c>
      <c r="F1910" s="109">
        <v>16.741</v>
      </c>
      <c r="G1910" s="109">
        <v>-18.360900000000001</v>
      </c>
      <c r="H1910" s="109">
        <v>43.142400000000002</v>
      </c>
      <c r="I1910" s="109">
        <v>32.506</v>
      </c>
      <c r="J1910" s="109">
        <v>-179.84440000000001</v>
      </c>
      <c r="K1910" s="1">
        <f t="shared" si="30"/>
        <v>1908</v>
      </c>
    </row>
    <row r="1911" spans="1:11" hidden="1" x14ac:dyDescent="0.25">
      <c r="A1911" s="109">
        <v>-1</v>
      </c>
      <c r="B1911" s="109" t="s">
        <v>131</v>
      </c>
      <c r="C1911" s="109" t="s">
        <v>74</v>
      </c>
      <c r="D1911" s="109" t="s">
        <v>70</v>
      </c>
      <c r="E1911" s="109">
        <v>-119.419</v>
      </c>
      <c r="F1911" s="109">
        <v>16.741</v>
      </c>
      <c r="G1911" s="109">
        <v>-18.360900000000001</v>
      </c>
      <c r="H1911" s="109">
        <v>43.142400000000002</v>
      </c>
      <c r="I1911" s="109">
        <v>-13.3963</v>
      </c>
      <c r="J1911" s="109">
        <v>-137.99189999999999</v>
      </c>
      <c r="K1911" s="1">
        <f t="shared" si="30"/>
        <v>1909</v>
      </c>
    </row>
    <row r="1912" spans="1:11" hidden="1" x14ac:dyDescent="0.25">
      <c r="A1912" s="109">
        <v>-1</v>
      </c>
      <c r="B1912" s="109" t="s">
        <v>131</v>
      </c>
      <c r="C1912" s="109" t="s">
        <v>75</v>
      </c>
      <c r="D1912" s="109" t="s">
        <v>69</v>
      </c>
      <c r="E1912" s="109">
        <v>-29.791899999999998</v>
      </c>
      <c r="F1912" s="109">
        <v>18.107399999999998</v>
      </c>
      <c r="G1912" s="109">
        <v>-11.6616</v>
      </c>
      <c r="H1912" s="109">
        <v>30.454000000000001</v>
      </c>
      <c r="I1912" s="109">
        <v>21.37</v>
      </c>
      <c r="J1912" s="109">
        <v>-142.12960000000001</v>
      </c>
      <c r="K1912" s="1">
        <f t="shared" si="30"/>
        <v>1910</v>
      </c>
    </row>
    <row r="1913" spans="1:11" hidden="1" x14ac:dyDescent="0.25">
      <c r="A1913" s="109">
        <v>-1</v>
      </c>
      <c r="B1913" s="109" t="s">
        <v>131</v>
      </c>
      <c r="C1913" s="109" t="s">
        <v>75</v>
      </c>
      <c r="D1913" s="109" t="s">
        <v>70</v>
      </c>
      <c r="E1913" s="109">
        <v>-129.75190000000001</v>
      </c>
      <c r="F1913" s="109">
        <v>18.107399999999998</v>
      </c>
      <c r="G1913" s="109">
        <v>-11.6616</v>
      </c>
      <c r="H1913" s="109">
        <v>30.454000000000001</v>
      </c>
      <c r="I1913" s="109">
        <v>-7.7839</v>
      </c>
      <c r="J1913" s="109">
        <v>-96.861199999999997</v>
      </c>
      <c r="K1913" s="1">
        <f t="shared" si="30"/>
        <v>1911</v>
      </c>
    </row>
    <row r="1914" spans="1:11" hidden="1" x14ac:dyDescent="0.25">
      <c r="A1914" s="109">
        <v>-1</v>
      </c>
      <c r="B1914" s="109" t="s">
        <v>131</v>
      </c>
      <c r="C1914" s="109" t="s">
        <v>76</v>
      </c>
      <c r="D1914" s="109" t="s">
        <v>69</v>
      </c>
      <c r="E1914" s="109">
        <v>-68.318399999999997</v>
      </c>
      <c r="F1914" s="109">
        <v>21.612100000000002</v>
      </c>
      <c r="G1914" s="109">
        <v>-26.0456</v>
      </c>
      <c r="H1914" s="109">
        <v>60.326700000000002</v>
      </c>
      <c r="I1914" s="109">
        <v>45.904000000000003</v>
      </c>
      <c r="J1914" s="109">
        <v>-247.14259999999999</v>
      </c>
      <c r="K1914" s="1">
        <f t="shared" si="30"/>
        <v>1912</v>
      </c>
    </row>
    <row r="1915" spans="1:11" hidden="1" x14ac:dyDescent="0.25">
      <c r="A1915" s="109">
        <v>-1</v>
      </c>
      <c r="B1915" s="109" t="s">
        <v>131</v>
      </c>
      <c r="C1915" s="109" t="s">
        <v>76</v>
      </c>
      <c r="D1915" s="109" t="s">
        <v>70</v>
      </c>
      <c r="E1915" s="109">
        <v>-153.9984</v>
      </c>
      <c r="F1915" s="109">
        <v>21.612100000000002</v>
      </c>
      <c r="G1915" s="109">
        <v>-26.0456</v>
      </c>
      <c r="H1915" s="109">
        <v>60.326700000000002</v>
      </c>
      <c r="I1915" s="109">
        <v>-19.210100000000001</v>
      </c>
      <c r="J1915" s="109">
        <v>-193.11240000000001</v>
      </c>
      <c r="K1915" s="1">
        <f t="shared" si="30"/>
        <v>1913</v>
      </c>
    </row>
    <row r="1916" spans="1:11" hidden="1" x14ac:dyDescent="0.25">
      <c r="A1916" s="109">
        <v>-1</v>
      </c>
      <c r="B1916" s="109" t="s">
        <v>131</v>
      </c>
      <c r="C1916" s="109" t="s">
        <v>77</v>
      </c>
      <c r="D1916" s="109" t="s">
        <v>69</v>
      </c>
      <c r="E1916" s="109">
        <v>3.2944</v>
      </c>
      <c r="F1916" s="109">
        <v>92.435599999999994</v>
      </c>
      <c r="G1916" s="109">
        <v>1.073</v>
      </c>
      <c r="H1916" s="109">
        <v>29.675999999999998</v>
      </c>
      <c r="I1916" s="109">
        <v>18.981100000000001</v>
      </c>
      <c r="J1916" s="109">
        <v>75.841200000000001</v>
      </c>
      <c r="K1916" s="1">
        <f t="shared" si="30"/>
        <v>1914</v>
      </c>
    </row>
    <row r="1917" spans="1:11" hidden="1" x14ac:dyDescent="0.25">
      <c r="A1917" s="109">
        <v>-1</v>
      </c>
      <c r="B1917" s="109" t="s">
        <v>131</v>
      </c>
      <c r="C1917" s="109" t="s">
        <v>77</v>
      </c>
      <c r="D1917" s="109" t="s">
        <v>70</v>
      </c>
      <c r="E1917" s="109">
        <v>-60.965600000000002</v>
      </c>
      <c r="F1917" s="109">
        <v>92.435599999999994</v>
      </c>
      <c r="G1917" s="109">
        <v>1.073</v>
      </c>
      <c r="H1917" s="109">
        <v>29.675999999999998</v>
      </c>
      <c r="I1917" s="109">
        <v>11.178599999999999</v>
      </c>
      <c r="J1917" s="109">
        <v>212.27449999999999</v>
      </c>
      <c r="K1917" s="1">
        <f t="shared" si="30"/>
        <v>1915</v>
      </c>
    </row>
    <row r="1918" spans="1:11" hidden="1" x14ac:dyDescent="0.25">
      <c r="A1918" s="109">
        <v>-1</v>
      </c>
      <c r="B1918" s="109" t="s">
        <v>131</v>
      </c>
      <c r="C1918" s="109" t="s">
        <v>78</v>
      </c>
      <c r="D1918" s="109" t="s">
        <v>69</v>
      </c>
      <c r="E1918" s="109">
        <v>-41.598199999999999</v>
      </c>
      <c r="F1918" s="109">
        <v>-69.154700000000005</v>
      </c>
      <c r="G1918" s="109">
        <v>-16.066500000000001</v>
      </c>
      <c r="H1918" s="109">
        <v>9.4791000000000007</v>
      </c>
      <c r="I1918" s="109">
        <v>8.4946000000000002</v>
      </c>
      <c r="J1918" s="109">
        <v>-258.57940000000002</v>
      </c>
      <c r="K1918" s="1">
        <f t="shared" si="30"/>
        <v>1916</v>
      </c>
    </row>
    <row r="1919" spans="1:11" hidden="1" x14ac:dyDescent="0.25">
      <c r="A1919" s="109">
        <v>-1</v>
      </c>
      <c r="B1919" s="109" t="s">
        <v>131</v>
      </c>
      <c r="C1919" s="109" t="s">
        <v>78</v>
      </c>
      <c r="D1919" s="109" t="s">
        <v>70</v>
      </c>
      <c r="E1919" s="109">
        <v>-105.8582</v>
      </c>
      <c r="F1919" s="109">
        <v>-69.154700000000005</v>
      </c>
      <c r="G1919" s="109">
        <v>-16.066500000000001</v>
      </c>
      <c r="H1919" s="109">
        <v>9.4791000000000007</v>
      </c>
      <c r="I1919" s="109">
        <v>-21.186499999999999</v>
      </c>
      <c r="J1919" s="109">
        <v>-336.81029999999998</v>
      </c>
      <c r="K1919" s="1">
        <f t="shared" si="30"/>
        <v>1917</v>
      </c>
    </row>
    <row r="1920" spans="1:11" hidden="1" x14ac:dyDescent="0.25">
      <c r="A1920" s="109">
        <v>-1</v>
      </c>
      <c r="B1920" s="109" t="s">
        <v>131</v>
      </c>
      <c r="C1920" s="109" t="s">
        <v>79</v>
      </c>
      <c r="D1920" s="109" t="s">
        <v>69</v>
      </c>
      <c r="E1920" s="109">
        <v>3.2944</v>
      </c>
      <c r="F1920" s="109">
        <v>92.435599999999994</v>
      </c>
      <c r="G1920" s="109">
        <v>1.073</v>
      </c>
      <c r="H1920" s="109">
        <v>29.675999999999998</v>
      </c>
      <c r="I1920" s="109">
        <v>18.981100000000001</v>
      </c>
      <c r="J1920" s="109">
        <v>75.841200000000001</v>
      </c>
      <c r="K1920" s="1">
        <f t="shared" si="30"/>
        <v>1918</v>
      </c>
    </row>
    <row r="1921" spans="1:11" hidden="1" x14ac:dyDescent="0.25">
      <c r="A1921" s="109">
        <v>-1</v>
      </c>
      <c r="B1921" s="109" t="s">
        <v>131</v>
      </c>
      <c r="C1921" s="109" t="s">
        <v>79</v>
      </c>
      <c r="D1921" s="109" t="s">
        <v>70</v>
      </c>
      <c r="E1921" s="109">
        <v>-60.965600000000002</v>
      </c>
      <c r="F1921" s="109">
        <v>92.435599999999994</v>
      </c>
      <c r="G1921" s="109">
        <v>1.073</v>
      </c>
      <c r="H1921" s="109">
        <v>29.675999999999998</v>
      </c>
      <c r="I1921" s="109">
        <v>11.178599999999999</v>
      </c>
      <c r="J1921" s="109">
        <v>212.27449999999999</v>
      </c>
      <c r="K1921" s="1">
        <f t="shared" si="30"/>
        <v>1919</v>
      </c>
    </row>
    <row r="1922" spans="1:11" hidden="1" x14ac:dyDescent="0.25">
      <c r="A1922" s="109">
        <v>-1</v>
      </c>
      <c r="B1922" s="109" t="s">
        <v>131</v>
      </c>
      <c r="C1922" s="109" t="s">
        <v>80</v>
      </c>
      <c r="D1922" s="109" t="s">
        <v>69</v>
      </c>
      <c r="E1922" s="109">
        <v>-41.598199999999999</v>
      </c>
      <c r="F1922" s="109">
        <v>-69.154700000000005</v>
      </c>
      <c r="G1922" s="109">
        <v>-16.066500000000001</v>
      </c>
      <c r="H1922" s="109">
        <v>9.4791000000000007</v>
      </c>
      <c r="I1922" s="109">
        <v>8.4946000000000002</v>
      </c>
      <c r="J1922" s="109">
        <v>-258.57940000000002</v>
      </c>
      <c r="K1922" s="1">
        <f t="shared" si="30"/>
        <v>1920</v>
      </c>
    </row>
    <row r="1923" spans="1:11" hidden="1" x14ac:dyDescent="0.25">
      <c r="A1923" s="109">
        <v>-1</v>
      </c>
      <c r="B1923" s="109" t="s">
        <v>131</v>
      </c>
      <c r="C1923" s="109" t="s">
        <v>80</v>
      </c>
      <c r="D1923" s="109" t="s">
        <v>70</v>
      </c>
      <c r="E1923" s="109">
        <v>-105.8582</v>
      </c>
      <c r="F1923" s="109">
        <v>-69.154700000000005</v>
      </c>
      <c r="G1923" s="109">
        <v>-16.066500000000001</v>
      </c>
      <c r="H1923" s="109">
        <v>9.4791000000000007</v>
      </c>
      <c r="I1923" s="109">
        <v>-21.186499999999999</v>
      </c>
      <c r="J1923" s="109">
        <v>-336.81029999999998</v>
      </c>
      <c r="K1923" s="1">
        <f t="shared" si="30"/>
        <v>1921</v>
      </c>
    </row>
    <row r="1924" spans="1:11" hidden="1" x14ac:dyDescent="0.25">
      <c r="A1924" s="109">
        <v>-1</v>
      </c>
      <c r="B1924" s="109" t="s">
        <v>131</v>
      </c>
      <c r="C1924" s="109" t="s">
        <v>81</v>
      </c>
      <c r="D1924" s="109" t="s">
        <v>69</v>
      </c>
      <c r="E1924" s="109">
        <v>-3.7791999999999999</v>
      </c>
      <c r="F1924" s="109">
        <v>390.04660000000001</v>
      </c>
      <c r="G1924" s="109">
        <v>-6.5701999999999998</v>
      </c>
      <c r="H1924" s="109">
        <v>29.9251</v>
      </c>
      <c r="I1924" s="109">
        <v>14.2494</v>
      </c>
      <c r="J1924" s="109">
        <v>199.96600000000001</v>
      </c>
      <c r="K1924" s="1">
        <f t="shared" si="30"/>
        <v>1922</v>
      </c>
    </row>
    <row r="1925" spans="1:11" hidden="1" x14ac:dyDescent="0.25">
      <c r="A1925" s="109">
        <v>-1</v>
      </c>
      <c r="B1925" s="109" t="s">
        <v>131</v>
      </c>
      <c r="C1925" s="109" t="s">
        <v>81</v>
      </c>
      <c r="D1925" s="109" t="s">
        <v>70</v>
      </c>
      <c r="E1925" s="109">
        <v>-68.039199999999994</v>
      </c>
      <c r="F1925" s="109">
        <v>390.04660000000001</v>
      </c>
      <c r="G1925" s="109">
        <v>-6.5701999999999998</v>
      </c>
      <c r="H1925" s="109">
        <v>29.9251</v>
      </c>
      <c r="I1925" s="109">
        <v>-3.1278000000000001</v>
      </c>
      <c r="J1925" s="109">
        <v>593.21609999999998</v>
      </c>
      <c r="K1925" s="1">
        <f t="shared" si="30"/>
        <v>1923</v>
      </c>
    </row>
    <row r="1926" spans="1:11" hidden="1" x14ac:dyDescent="0.25">
      <c r="A1926" s="109">
        <v>-1</v>
      </c>
      <c r="B1926" s="109" t="s">
        <v>131</v>
      </c>
      <c r="C1926" s="109" t="s">
        <v>82</v>
      </c>
      <c r="D1926" s="109" t="s">
        <v>69</v>
      </c>
      <c r="E1926" s="109">
        <v>-34.524700000000003</v>
      </c>
      <c r="F1926" s="109">
        <v>-366.76560000000001</v>
      </c>
      <c r="G1926" s="109">
        <v>-8.4232999999999993</v>
      </c>
      <c r="H1926" s="109">
        <v>9.23</v>
      </c>
      <c r="I1926" s="109">
        <v>13.2263</v>
      </c>
      <c r="J1926" s="109">
        <v>-382.70409999999998</v>
      </c>
      <c r="K1926" s="1">
        <f t="shared" ref="K1926:K1951" si="31">K1925+1</f>
        <v>1924</v>
      </c>
    </row>
    <row r="1927" spans="1:11" hidden="1" x14ac:dyDescent="0.25">
      <c r="A1927" s="109">
        <v>-1</v>
      </c>
      <c r="B1927" s="109" t="s">
        <v>131</v>
      </c>
      <c r="C1927" s="109" t="s">
        <v>82</v>
      </c>
      <c r="D1927" s="109" t="s">
        <v>70</v>
      </c>
      <c r="E1927" s="109">
        <v>-98.784700000000001</v>
      </c>
      <c r="F1927" s="109">
        <v>-366.76560000000001</v>
      </c>
      <c r="G1927" s="109">
        <v>-8.4232999999999993</v>
      </c>
      <c r="H1927" s="109">
        <v>9.23</v>
      </c>
      <c r="I1927" s="109">
        <v>-6.8800999999999997</v>
      </c>
      <c r="J1927" s="109">
        <v>-717.75189999999998</v>
      </c>
      <c r="K1927" s="1">
        <f t="shared" si="31"/>
        <v>1925</v>
      </c>
    </row>
    <row r="1928" spans="1:11" hidden="1" x14ac:dyDescent="0.25">
      <c r="A1928" s="109">
        <v>-1</v>
      </c>
      <c r="B1928" s="109" t="s">
        <v>131</v>
      </c>
      <c r="C1928" s="109" t="s">
        <v>83</v>
      </c>
      <c r="D1928" s="109" t="s">
        <v>69</v>
      </c>
      <c r="E1928" s="109">
        <v>-3.7791999999999999</v>
      </c>
      <c r="F1928" s="109">
        <v>390.04660000000001</v>
      </c>
      <c r="G1928" s="109">
        <v>-6.5701999999999998</v>
      </c>
      <c r="H1928" s="109">
        <v>29.9251</v>
      </c>
      <c r="I1928" s="109">
        <v>14.2494</v>
      </c>
      <c r="J1928" s="109">
        <v>199.96600000000001</v>
      </c>
      <c r="K1928" s="1">
        <f t="shared" si="31"/>
        <v>1926</v>
      </c>
    </row>
    <row r="1929" spans="1:11" hidden="1" x14ac:dyDescent="0.25">
      <c r="A1929" s="109">
        <v>-1</v>
      </c>
      <c r="B1929" s="109" t="s">
        <v>131</v>
      </c>
      <c r="C1929" s="109" t="s">
        <v>83</v>
      </c>
      <c r="D1929" s="109" t="s">
        <v>70</v>
      </c>
      <c r="E1929" s="109">
        <v>-68.039199999999994</v>
      </c>
      <c r="F1929" s="109">
        <v>390.04660000000001</v>
      </c>
      <c r="G1929" s="109">
        <v>-6.5701999999999998</v>
      </c>
      <c r="H1929" s="109">
        <v>29.9251</v>
      </c>
      <c r="I1929" s="109">
        <v>-3.1278000000000001</v>
      </c>
      <c r="J1929" s="109">
        <v>593.21609999999998</v>
      </c>
      <c r="K1929" s="1">
        <f t="shared" si="31"/>
        <v>1927</v>
      </c>
    </row>
    <row r="1930" spans="1:11" hidden="1" x14ac:dyDescent="0.25">
      <c r="A1930" s="109">
        <v>-1</v>
      </c>
      <c r="B1930" s="109" t="s">
        <v>131</v>
      </c>
      <c r="C1930" s="109" t="s">
        <v>84</v>
      </c>
      <c r="D1930" s="109" t="s">
        <v>69</v>
      </c>
      <c r="E1930" s="109">
        <v>-34.524700000000003</v>
      </c>
      <c r="F1930" s="109">
        <v>-366.76560000000001</v>
      </c>
      <c r="G1930" s="109">
        <v>-8.4232999999999993</v>
      </c>
      <c r="H1930" s="109">
        <v>9.23</v>
      </c>
      <c r="I1930" s="109">
        <v>13.2263</v>
      </c>
      <c r="J1930" s="109">
        <v>-382.70409999999998</v>
      </c>
      <c r="K1930" s="1">
        <f t="shared" si="31"/>
        <v>1928</v>
      </c>
    </row>
    <row r="1931" spans="1:11" hidden="1" x14ac:dyDescent="0.25">
      <c r="A1931" s="109">
        <v>-1</v>
      </c>
      <c r="B1931" s="109" t="s">
        <v>131</v>
      </c>
      <c r="C1931" s="109" t="s">
        <v>84</v>
      </c>
      <c r="D1931" s="109" t="s">
        <v>70</v>
      </c>
      <c r="E1931" s="109">
        <v>-98.784700000000001</v>
      </c>
      <c r="F1931" s="109">
        <v>-366.76560000000001</v>
      </c>
      <c r="G1931" s="109">
        <v>-8.4232999999999993</v>
      </c>
      <c r="H1931" s="109">
        <v>9.23</v>
      </c>
      <c r="I1931" s="109">
        <v>-6.8800999999999997</v>
      </c>
      <c r="J1931" s="109">
        <v>-717.75189999999998</v>
      </c>
      <c r="K1931" s="1">
        <f t="shared" si="31"/>
        <v>1929</v>
      </c>
    </row>
    <row r="1932" spans="1:11" hidden="1" x14ac:dyDescent="0.25">
      <c r="A1932" s="109">
        <v>-1</v>
      </c>
      <c r="B1932" s="109" t="s">
        <v>131</v>
      </c>
      <c r="C1932" s="109" t="s">
        <v>85</v>
      </c>
      <c r="D1932" s="109" t="s">
        <v>69</v>
      </c>
      <c r="E1932" s="109">
        <v>-29.828700000000001</v>
      </c>
      <c r="F1932" s="109">
        <v>100.1229</v>
      </c>
      <c r="G1932" s="109">
        <v>-11.457100000000001</v>
      </c>
      <c r="H1932" s="109">
        <v>57.5914</v>
      </c>
      <c r="I1932" s="109">
        <v>40.802199999999999</v>
      </c>
      <c r="J1932" s="109">
        <v>-32.938400000000001</v>
      </c>
      <c r="K1932" s="1">
        <f t="shared" si="31"/>
        <v>1930</v>
      </c>
    </row>
    <row r="1933" spans="1:11" hidden="1" x14ac:dyDescent="0.25">
      <c r="A1933" s="109">
        <v>-1</v>
      </c>
      <c r="B1933" s="109" t="s">
        <v>131</v>
      </c>
      <c r="C1933" s="109" t="s">
        <v>85</v>
      </c>
      <c r="D1933" s="109" t="s">
        <v>70</v>
      </c>
      <c r="E1933" s="109">
        <v>-115.5087</v>
      </c>
      <c r="F1933" s="109">
        <v>100.1229</v>
      </c>
      <c r="G1933" s="109">
        <v>-11.457100000000001</v>
      </c>
      <c r="H1933" s="109">
        <v>57.5914</v>
      </c>
      <c r="I1933" s="109">
        <v>1.6742999999999999</v>
      </c>
      <c r="J1933" s="109">
        <v>122.7132</v>
      </c>
      <c r="K1933" s="1">
        <f t="shared" si="31"/>
        <v>1931</v>
      </c>
    </row>
    <row r="1934" spans="1:11" hidden="1" x14ac:dyDescent="0.25">
      <c r="A1934" s="109">
        <v>-1</v>
      </c>
      <c r="B1934" s="109" t="s">
        <v>131</v>
      </c>
      <c r="C1934" s="109" t="s">
        <v>86</v>
      </c>
      <c r="D1934" s="109" t="s">
        <v>69</v>
      </c>
      <c r="E1934" s="109">
        <v>-74.721299999999999</v>
      </c>
      <c r="F1934" s="109">
        <v>-61.467399999999998</v>
      </c>
      <c r="G1934" s="109">
        <v>-28.596599999999999</v>
      </c>
      <c r="H1934" s="109">
        <v>37.394500000000001</v>
      </c>
      <c r="I1934" s="109">
        <v>30.3156</v>
      </c>
      <c r="J1934" s="109">
        <v>-367.35899999999998</v>
      </c>
      <c r="K1934" s="1">
        <f t="shared" si="31"/>
        <v>1932</v>
      </c>
    </row>
    <row r="1935" spans="1:11" hidden="1" x14ac:dyDescent="0.25">
      <c r="A1935" s="109">
        <v>-1</v>
      </c>
      <c r="B1935" s="109" t="s">
        <v>131</v>
      </c>
      <c r="C1935" s="109" t="s">
        <v>86</v>
      </c>
      <c r="D1935" s="109" t="s">
        <v>70</v>
      </c>
      <c r="E1935" s="109">
        <v>-160.40129999999999</v>
      </c>
      <c r="F1935" s="109">
        <v>-61.467399999999998</v>
      </c>
      <c r="G1935" s="109">
        <v>-28.596599999999999</v>
      </c>
      <c r="H1935" s="109">
        <v>37.394500000000001</v>
      </c>
      <c r="I1935" s="109">
        <v>-30.690799999999999</v>
      </c>
      <c r="J1935" s="109">
        <v>-426.3716</v>
      </c>
      <c r="K1935" s="1">
        <f t="shared" si="31"/>
        <v>1933</v>
      </c>
    </row>
    <row r="1936" spans="1:11" hidden="1" x14ac:dyDescent="0.25">
      <c r="A1936" s="109">
        <v>-1</v>
      </c>
      <c r="B1936" s="109" t="s">
        <v>131</v>
      </c>
      <c r="C1936" s="109" t="s">
        <v>87</v>
      </c>
      <c r="D1936" s="109" t="s">
        <v>69</v>
      </c>
      <c r="E1936" s="109">
        <v>-29.828700000000001</v>
      </c>
      <c r="F1936" s="109">
        <v>100.1229</v>
      </c>
      <c r="G1936" s="109">
        <v>-11.457100000000001</v>
      </c>
      <c r="H1936" s="109">
        <v>57.5914</v>
      </c>
      <c r="I1936" s="109">
        <v>40.802199999999999</v>
      </c>
      <c r="J1936" s="109">
        <v>-32.938400000000001</v>
      </c>
      <c r="K1936" s="1">
        <f t="shared" si="31"/>
        <v>1934</v>
      </c>
    </row>
    <row r="1937" spans="1:11" hidden="1" x14ac:dyDescent="0.25">
      <c r="A1937" s="109">
        <v>-1</v>
      </c>
      <c r="B1937" s="109" t="s">
        <v>131</v>
      </c>
      <c r="C1937" s="109" t="s">
        <v>87</v>
      </c>
      <c r="D1937" s="109" t="s">
        <v>70</v>
      </c>
      <c r="E1937" s="109">
        <v>-115.5087</v>
      </c>
      <c r="F1937" s="109">
        <v>100.1229</v>
      </c>
      <c r="G1937" s="109">
        <v>-11.457100000000001</v>
      </c>
      <c r="H1937" s="109">
        <v>57.5914</v>
      </c>
      <c r="I1937" s="109">
        <v>1.6742999999999999</v>
      </c>
      <c r="J1937" s="109">
        <v>122.7132</v>
      </c>
      <c r="K1937" s="1">
        <f t="shared" si="31"/>
        <v>1935</v>
      </c>
    </row>
    <row r="1938" spans="1:11" hidden="1" x14ac:dyDescent="0.25">
      <c r="A1938" s="109">
        <v>-1</v>
      </c>
      <c r="B1938" s="109" t="s">
        <v>131</v>
      </c>
      <c r="C1938" s="109" t="s">
        <v>88</v>
      </c>
      <c r="D1938" s="109" t="s">
        <v>69</v>
      </c>
      <c r="E1938" s="109">
        <v>-74.721299999999999</v>
      </c>
      <c r="F1938" s="109">
        <v>-61.467399999999998</v>
      </c>
      <c r="G1938" s="109">
        <v>-28.596599999999999</v>
      </c>
      <c r="H1938" s="109">
        <v>37.394500000000001</v>
      </c>
      <c r="I1938" s="109">
        <v>30.3156</v>
      </c>
      <c r="J1938" s="109">
        <v>-367.35899999999998</v>
      </c>
      <c r="K1938" s="1">
        <f t="shared" si="31"/>
        <v>1936</v>
      </c>
    </row>
    <row r="1939" spans="1:11" hidden="1" x14ac:dyDescent="0.25">
      <c r="A1939" s="109">
        <v>-1</v>
      </c>
      <c r="B1939" s="109" t="s">
        <v>131</v>
      </c>
      <c r="C1939" s="109" t="s">
        <v>88</v>
      </c>
      <c r="D1939" s="109" t="s">
        <v>70</v>
      </c>
      <c r="E1939" s="109">
        <v>-160.40129999999999</v>
      </c>
      <c r="F1939" s="109">
        <v>-61.467399999999998</v>
      </c>
      <c r="G1939" s="109">
        <v>-28.596599999999999</v>
      </c>
      <c r="H1939" s="109">
        <v>37.394500000000001</v>
      </c>
      <c r="I1939" s="109">
        <v>-30.690799999999999</v>
      </c>
      <c r="J1939" s="109">
        <v>-426.3716</v>
      </c>
      <c r="K1939" s="1">
        <f t="shared" si="31"/>
        <v>1937</v>
      </c>
    </row>
    <row r="1940" spans="1:11" hidden="1" x14ac:dyDescent="0.25">
      <c r="A1940" s="109">
        <v>-1</v>
      </c>
      <c r="B1940" s="109" t="s">
        <v>131</v>
      </c>
      <c r="C1940" s="109" t="s">
        <v>89</v>
      </c>
      <c r="D1940" s="109" t="s">
        <v>69</v>
      </c>
      <c r="E1940" s="109">
        <v>-36.902200000000001</v>
      </c>
      <c r="F1940" s="109">
        <v>397.73390000000001</v>
      </c>
      <c r="G1940" s="109">
        <v>-19.100300000000001</v>
      </c>
      <c r="H1940" s="109">
        <v>57.840499999999999</v>
      </c>
      <c r="I1940" s="109">
        <v>36.070399999999999</v>
      </c>
      <c r="J1940" s="109">
        <v>91.186400000000006</v>
      </c>
      <c r="K1940" s="1">
        <f t="shared" si="31"/>
        <v>1938</v>
      </c>
    </row>
    <row r="1941" spans="1:11" hidden="1" x14ac:dyDescent="0.25">
      <c r="A1941" s="109">
        <v>-1</v>
      </c>
      <c r="B1941" s="109" t="s">
        <v>131</v>
      </c>
      <c r="C1941" s="109" t="s">
        <v>89</v>
      </c>
      <c r="D1941" s="109" t="s">
        <v>70</v>
      </c>
      <c r="E1941" s="109">
        <v>-122.5822</v>
      </c>
      <c r="F1941" s="109">
        <v>397.73390000000001</v>
      </c>
      <c r="G1941" s="109">
        <v>-19.100300000000001</v>
      </c>
      <c r="H1941" s="109">
        <v>57.840499999999999</v>
      </c>
      <c r="I1941" s="109">
        <v>-12.632099999999999</v>
      </c>
      <c r="J1941" s="109">
        <v>503.65480000000002</v>
      </c>
      <c r="K1941" s="1">
        <f t="shared" si="31"/>
        <v>1939</v>
      </c>
    </row>
    <row r="1942" spans="1:11" hidden="1" x14ac:dyDescent="0.25">
      <c r="A1942" s="109">
        <v>-1</v>
      </c>
      <c r="B1942" s="109" t="s">
        <v>131</v>
      </c>
      <c r="C1942" s="109" t="s">
        <v>90</v>
      </c>
      <c r="D1942" s="109" t="s">
        <v>69</v>
      </c>
      <c r="E1942" s="109">
        <v>-67.6477</v>
      </c>
      <c r="F1942" s="109">
        <v>-359.07830000000001</v>
      </c>
      <c r="G1942" s="109">
        <v>-20.953399999999998</v>
      </c>
      <c r="H1942" s="109">
        <v>37.145400000000002</v>
      </c>
      <c r="I1942" s="109">
        <v>35.047400000000003</v>
      </c>
      <c r="J1942" s="109">
        <v>-491.48379999999997</v>
      </c>
      <c r="K1942" s="1">
        <f t="shared" si="31"/>
        <v>1940</v>
      </c>
    </row>
    <row r="1943" spans="1:11" hidden="1" x14ac:dyDescent="0.25">
      <c r="A1943" s="109">
        <v>-1</v>
      </c>
      <c r="B1943" s="109" t="s">
        <v>131</v>
      </c>
      <c r="C1943" s="109" t="s">
        <v>90</v>
      </c>
      <c r="D1943" s="109" t="s">
        <v>70</v>
      </c>
      <c r="E1943" s="109">
        <v>-153.32769999999999</v>
      </c>
      <c r="F1943" s="109">
        <v>-359.07830000000001</v>
      </c>
      <c r="G1943" s="109">
        <v>-20.953399999999998</v>
      </c>
      <c r="H1943" s="109">
        <v>37.145400000000002</v>
      </c>
      <c r="I1943" s="109">
        <v>-16.384399999999999</v>
      </c>
      <c r="J1943" s="109">
        <v>-807.31320000000005</v>
      </c>
      <c r="K1943" s="1">
        <f t="shared" si="31"/>
        <v>1941</v>
      </c>
    </row>
    <row r="1944" spans="1:11" hidden="1" x14ac:dyDescent="0.25">
      <c r="A1944" s="109">
        <v>-1</v>
      </c>
      <c r="B1944" s="109" t="s">
        <v>131</v>
      </c>
      <c r="C1944" s="109" t="s">
        <v>91</v>
      </c>
      <c r="D1944" s="109" t="s">
        <v>69</v>
      </c>
      <c r="E1944" s="109">
        <v>-36.902200000000001</v>
      </c>
      <c r="F1944" s="109">
        <v>397.73390000000001</v>
      </c>
      <c r="G1944" s="109">
        <v>-19.100300000000001</v>
      </c>
      <c r="H1944" s="109">
        <v>57.840499999999999</v>
      </c>
      <c r="I1944" s="109">
        <v>36.070399999999999</v>
      </c>
      <c r="J1944" s="109">
        <v>91.186400000000006</v>
      </c>
      <c r="K1944" s="1">
        <f t="shared" si="31"/>
        <v>1942</v>
      </c>
    </row>
    <row r="1945" spans="1:11" hidden="1" x14ac:dyDescent="0.25">
      <c r="A1945" s="109">
        <v>-1</v>
      </c>
      <c r="B1945" s="109" t="s">
        <v>131</v>
      </c>
      <c r="C1945" s="109" t="s">
        <v>91</v>
      </c>
      <c r="D1945" s="109" t="s">
        <v>70</v>
      </c>
      <c r="E1945" s="109">
        <v>-122.5822</v>
      </c>
      <c r="F1945" s="109">
        <v>397.73390000000001</v>
      </c>
      <c r="G1945" s="109">
        <v>-19.100300000000001</v>
      </c>
      <c r="H1945" s="109">
        <v>57.840499999999999</v>
      </c>
      <c r="I1945" s="109">
        <v>-12.632099999999999</v>
      </c>
      <c r="J1945" s="109">
        <v>503.65480000000002</v>
      </c>
      <c r="K1945" s="1">
        <f t="shared" si="31"/>
        <v>1943</v>
      </c>
    </row>
    <row r="1946" spans="1:11" hidden="1" x14ac:dyDescent="0.25">
      <c r="A1946" s="109">
        <v>-1</v>
      </c>
      <c r="B1946" s="109" t="s">
        <v>131</v>
      </c>
      <c r="C1946" s="109" t="s">
        <v>92</v>
      </c>
      <c r="D1946" s="109" t="s">
        <v>69</v>
      </c>
      <c r="E1946" s="109">
        <v>-67.6477</v>
      </c>
      <c r="F1946" s="109">
        <v>-359.07830000000001</v>
      </c>
      <c r="G1946" s="109">
        <v>-20.953399999999998</v>
      </c>
      <c r="H1946" s="109">
        <v>37.145400000000002</v>
      </c>
      <c r="I1946" s="109">
        <v>35.047400000000003</v>
      </c>
      <c r="J1946" s="109">
        <v>-491.48379999999997</v>
      </c>
      <c r="K1946" s="1">
        <f t="shared" si="31"/>
        <v>1944</v>
      </c>
    </row>
    <row r="1947" spans="1:11" hidden="1" x14ac:dyDescent="0.25">
      <c r="A1947" s="109">
        <v>-1</v>
      </c>
      <c r="B1947" s="109" t="s">
        <v>131</v>
      </c>
      <c r="C1947" s="109" t="s">
        <v>92</v>
      </c>
      <c r="D1947" s="109" t="s">
        <v>70</v>
      </c>
      <c r="E1947" s="109">
        <v>-153.32769999999999</v>
      </c>
      <c r="F1947" s="109">
        <v>-359.07830000000001</v>
      </c>
      <c r="G1947" s="109">
        <v>-20.953399999999998</v>
      </c>
      <c r="H1947" s="109">
        <v>37.145400000000002</v>
      </c>
      <c r="I1947" s="109">
        <v>-16.384399999999999</v>
      </c>
      <c r="J1947" s="109">
        <v>-807.31320000000005</v>
      </c>
      <c r="K1947" s="1">
        <f t="shared" si="31"/>
        <v>1945</v>
      </c>
    </row>
    <row r="1948" spans="1:11" hidden="1" x14ac:dyDescent="0.25">
      <c r="A1948" s="109">
        <v>-1</v>
      </c>
      <c r="B1948" s="109" t="s">
        <v>131</v>
      </c>
      <c r="C1948" s="109" t="s">
        <v>93</v>
      </c>
      <c r="D1948" s="109" t="s">
        <v>69</v>
      </c>
      <c r="E1948" s="109">
        <v>3.2944</v>
      </c>
      <c r="F1948" s="109">
        <v>397.73390000000001</v>
      </c>
      <c r="G1948" s="109">
        <v>1.073</v>
      </c>
      <c r="H1948" s="109">
        <v>60.326700000000002</v>
      </c>
      <c r="I1948" s="109">
        <v>45.904000000000003</v>
      </c>
      <c r="J1948" s="109">
        <v>199.96600000000001</v>
      </c>
      <c r="K1948" s="1">
        <f t="shared" si="31"/>
        <v>1946</v>
      </c>
    </row>
    <row r="1949" spans="1:11" hidden="1" x14ac:dyDescent="0.25">
      <c r="A1949" s="109">
        <v>-1</v>
      </c>
      <c r="B1949" s="109" t="s">
        <v>131</v>
      </c>
      <c r="C1949" s="109" t="s">
        <v>93</v>
      </c>
      <c r="D1949" s="109" t="s">
        <v>70</v>
      </c>
      <c r="E1949" s="109">
        <v>-60.965600000000002</v>
      </c>
      <c r="F1949" s="109">
        <v>397.73390000000001</v>
      </c>
      <c r="G1949" s="109">
        <v>1.073</v>
      </c>
      <c r="H1949" s="109">
        <v>60.326700000000002</v>
      </c>
      <c r="I1949" s="109">
        <v>11.178599999999999</v>
      </c>
      <c r="J1949" s="109">
        <v>593.21609999999998</v>
      </c>
      <c r="K1949" s="1">
        <f t="shared" si="31"/>
        <v>1947</v>
      </c>
    </row>
    <row r="1950" spans="1:11" hidden="1" x14ac:dyDescent="0.25">
      <c r="A1950" s="109">
        <v>-1</v>
      </c>
      <c r="B1950" s="109" t="s">
        <v>131</v>
      </c>
      <c r="C1950" s="109" t="s">
        <v>94</v>
      </c>
      <c r="D1950" s="109" t="s">
        <v>69</v>
      </c>
      <c r="E1950" s="109">
        <v>-74.721299999999999</v>
      </c>
      <c r="F1950" s="109">
        <v>-366.76560000000001</v>
      </c>
      <c r="G1950" s="109">
        <v>-28.596599999999999</v>
      </c>
      <c r="H1950" s="109">
        <v>9.23</v>
      </c>
      <c r="I1950" s="109">
        <v>8.4946000000000002</v>
      </c>
      <c r="J1950" s="109">
        <v>-491.48379999999997</v>
      </c>
      <c r="K1950" s="1">
        <f t="shared" si="31"/>
        <v>1948</v>
      </c>
    </row>
    <row r="1951" spans="1:11" hidden="1" x14ac:dyDescent="0.25">
      <c r="A1951" s="109">
        <v>-1</v>
      </c>
      <c r="B1951" s="109" t="s">
        <v>131</v>
      </c>
      <c r="C1951" s="109" t="s">
        <v>94</v>
      </c>
      <c r="D1951" s="109" t="s">
        <v>70</v>
      </c>
      <c r="E1951" s="109">
        <v>-160.40129999999999</v>
      </c>
      <c r="F1951" s="109">
        <v>-366.76560000000001</v>
      </c>
      <c r="G1951" s="109">
        <v>-28.596599999999999</v>
      </c>
      <c r="H1951" s="109">
        <v>9.23</v>
      </c>
      <c r="I1951" s="109">
        <v>-30.690799999999999</v>
      </c>
      <c r="J1951" s="109">
        <v>-807.31320000000005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2">
      <filters>
        <filter val="PP"/>
        <filter val="SC"/>
        <filter val="SX Max"/>
        <filter val="SY Max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2"/>
  <sheetViews>
    <sheetView topLeftCell="L1"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71" t="s">
        <v>11</v>
      </c>
      <c r="T2" s="71"/>
      <c r="U2" s="71"/>
    </row>
    <row r="3" spans="2:22" x14ac:dyDescent="0.25">
      <c r="B3" s="4"/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96" t="s">
        <v>10</v>
      </c>
      <c r="O3" s="9" t="s">
        <v>186</v>
      </c>
      <c r="P3" s="2" t="s">
        <v>187</v>
      </c>
      <c r="Q3" s="2" t="s">
        <v>188</v>
      </c>
      <c r="R3" s="96" t="s">
        <v>189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5">
        <v>1</v>
      </c>
      <c r="C4" s="5" t="s">
        <v>17</v>
      </c>
      <c r="D4" s="5" t="str">
        <f>"F"&amp;B4&amp;"X"</f>
        <v>F1X</v>
      </c>
      <c r="E4" s="6">
        <v>1.92</v>
      </c>
      <c r="F4" s="5">
        <v>0.25</v>
      </c>
      <c r="G4" s="10">
        <f>INDEX(PIERS!$E$2:$J$1951,$V4+G$2,1)</f>
        <v>-48.413699999999999</v>
      </c>
      <c r="H4" s="5">
        <f>INDEX(PIERS!$E$2:$J$1951,$V4+H$2,1)</f>
        <v>-42.057000000000002</v>
      </c>
      <c r="I4" s="5">
        <f>INDEX(PIERS!$E$2:$J$1951,$V4+I$2,1)</f>
        <v>0.38829999999999998</v>
      </c>
      <c r="J4" s="5">
        <f>INDEX(PIERS!$E$2:$J$1951,$V4+J$2,1)</f>
        <v>9.8900000000000002E-2</v>
      </c>
      <c r="K4" s="10">
        <f>INDEX(PIERS!$E$2:$J$1951,$V4+K$2,6)</f>
        <v>-2.4584999999999999</v>
      </c>
      <c r="L4" s="5">
        <f>INDEX(PIERS!$E$2:$J$1951,$V4+L$2,6)</f>
        <v>-2.1137999999999999</v>
      </c>
      <c r="M4" s="5">
        <f>INDEX(PIERS!$E$2:$J$1951,$V4+M$2,6)</f>
        <v>6.1185</v>
      </c>
      <c r="N4" s="97">
        <f>INDEX(PIERS!$E$2:$J$1951,$V4+N$2,6)</f>
        <v>0.93530000000000002</v>
      </c>
      <c r="O4" s="10">
        <f>INDEX(PIERS!$E$2:$J$1951,$V4+O$2,2)</f>
        <v>-0.41260000000000002</v>
      </c>
      <c r="P4" s="5">
        <f>INDEX(PIERS!$E$2:$J$1951,$V4+P$2,2)</f>
        <v>-2.2401</v>
      </c>
      <c r="Q4" s="5">
        <f>INDEX(PIERS!$E$2:$J$1951,$V4+Q$2,2)</f>
        <v>8.9062999999999999</v>
      </c>
      <c r="R4" s="97">
        <f>INDEX(PIERS!$E$2:$J$1951,$V4+R$2,2)</f>
        <v>2.3744000000000001</v>
      </c>
      <c r="S4" s="10"/>
      <c r="T4" s="5"/>
      <c r="U4" s="5"/>
      <c r="V4" s="1">
        <f>VLOOKUP(D4,PIERS!$B$2:$K$1951,10,FALSE)</f>
        <v>0</v>
      </c>
    </row>
    <row r="5" spans="2:22" x14ac:dyDescent="0.25">
      <c r="B5" s="5">
        <f>B4+1</f>
        <v>2</v>
      </c>
      <c r="C5" s="5" t="s">
        <v>20</v>
      </c>
      <c r="D5" s="5" t="str">
        <f t="shared" ref="D5:D22" si="0">"F"&amp;B5&amp;"X"</f>
        <v>F2X</v>
      </c>
      <c r="E5" s="6">
        <v>1.92</v>
      </c>
      <c r="F5" s="5">
        <v>0.25</v>
      </c>
      <c r="G5" s="10">
        <f>INDEX(PIERS!$E$2:$J$1951,$V5+G$2,1)</f>
        <v>-211.84190000000001</v>
      </c>
      <c r="H5" s="5">
        <f>INDEX(PIERS!$E$2:$J$1951,$V5+H$2,1)</f>
        <v>-57.130600000000001</v>
      </c>
      <c r="I5" s="5">
        <f>INDEX(PIERS!$E$2:$J$1951,$V5+I$2,1)</f>
        <v>135.3621</v>
      </c>
      <c r="J5" s="5">
        <f>INDEX(PIERS!$E$2:$J$1951,$V5+J$2,1)</f>
        <v>71.559299999999993</v>
      </c>
      <c r="K5" s="10">
        <f>INDEX(PIERS!$E$2:$J$1951,$V5+K$2,6)</f>
        <v>0.57779999999999998</v>
      </c>
      <c r="L5" s="5">
        <f>INDEX(PIERS!$E$2:$J$1951,$V5+L$2,6)</f>
        <v>0.68889999999999996</v>
      </c>
      <c r="M5" s="5">
        <f>INDEX(PIERS!$E$2:$J$1951,$V5+M$2,6)</f>
        <v>6.6837999999999997</v>
      </c>
      <c r="N5" s="97">
        <f>INDEX(PIERS!$E$2:$J$1951,$V5+N$2,6)</f>
        <v>0.86029999999999995</v>
      </c>
      <c r="O5" s="10">
        <f>INDEX(PIERS!$E$2:$J$1951,$V5+O$2,2)</f>
        <v>3.8797999999999999</v>
      </c>
      <c r="P5" s="5">
        <f>INDEX(PIERS!$E$2:$J$1951,$V5+P$2,2)</f>
        <v>1.7001999999999999</v>
      </c>
      <c r="Q5" s="5">
        <f>INDEX(PIERS!$E$2:$J$1951,$V5+Q$2,2)</f>
        <v>7.9410999999999996</v>
      </c>
      <c r="R5" s="97">
        <f>INDEX(PIERS!$E$2:$J$1951,$V5+R$2,2)</f>
        <v>2.1471</v>
      </c>
      <c r="S5" s="10"/>
      <c r="T5" s="5"/>
      <c r="U5" s="5"/>
      <c r="V5" s="1">
        <f>VLOOKUP(D5,PIERS!$B$2:$K$1951,10,FALSE)</f>
        <v>50</v>
      </c>
    </row>
    <row r="6" spans="2:22" x14ac:dyDescent="0.25">
      <c r="B6" s="5">
        <f t="shared" ref="B6:B22" si="1">B5+1</f>
        <v>3</v>
      </c>
      <c r="C6" s="5" t="s">
        <v>28</v>
      </c>
      <c r="D6" s="5" t="str">
        <f t="shared" si="0"/>
        <v>F3X</v>
      </c>
      <c r="E6" s="6">
        <f>4.45+2*0.3</f>
        <v>5.05</v>
      </c>
      <c r="F6" s="5">
        <v>0.25</v>
      </c>
      <c r="G6" s="10">
        <f>INDEX(PIERS!$E$2:$J$1951,$V6+G$2,1)</f>
        <v>-461.90890000000002</v>
      </c>
      <c r="H6" s="5">
        <f>INDEX(PIERS!$E$2:$J$1951,$V6+H$2,1)</f>
        <v>-111.8824</v>
      </c>
      <c r="I6" s="5">
        <f>INDEX(PIERS!$E$2:$J$1951,$V6+I$2,1)</f>
        <v>292.87130000000002</v>
      </c>
      <c r="J6" s="5">
        <f>INDEX(PIERS!$E$2:$J$1951,$V6+J$2,1)</f>
        <v>96.187899999999999</v>
      </c>
      <c r="K6" s="10">
        <f>INDEX(PIERS!$E$2:$J$1951,$V6+K$2,6)</f>
        <v>-58.8217</v>
      </c>
      <c r="L6" s="5">
        <f>INDEX(PIERS!$E$2:$J$1951,$V6+L$2,6)</f>
        <v>-15.502000000000001</v>
      </c>
      <c r="M6" s="5">
        <f>INDEX(PIERS!$E$2:$J$1951,$V6+M$2,6)</f>
        <v>201.1395</v>
      </c>
      <c r="N6" s="97">
        <f>INDEX(PIERS!$E$2:$J$1951,$V6+N$2,6)</f>
        <v>24.879300000000001</v>
      </c>
      <c r="O6" s="10">
        <f>INDEX(PIERS!$E$2:$J$1951,$V6+O$2,2)</f>
        <v>14.047499999999999</v>
      </c>
      <c r="P6" s="5">
        <f>INDEX(PIERS!$E$2:$J$1951,$V6+P$2,2)</f>
        <v>4.3769999999999998</v>
      </c>
      <c r="Q6" s="5">
        <f>INDEX(PIERS!$E$2:$J$1951,$V6+Q$2,2)</f>
        <v>24.041799999999999</v>
      </c>
      <c r="R6" s="97">
        <f>INDEX(PIERS!$E$2:$J$1951,$V6+R$2,2)</f>
        <v>5.0267999999999997</v>
      </c>
      <c r="S6" s="10"/>
      <c r="T6" s="5"/>
      <c r="U6" s="5"/>
      <c r="V6" s="1">
        <f>VLOOKUP(D6,PIERS!$B$2:$K$1951,10,FALSE)</f>
        <v>100</v>
      </c>
    </row>
    <row r="7" spans="2:22" x14ac:dyDescent="0.25">
      <c r="B7" s="5">
        <f t="shared" si="1"/>
        <v>4</v>
      </c>
      <c r="C7" s="5" t="s">
        <v>21</v>
      </c>
      <c r="D7" s="5" t="str">
        <f t="shared" si="0"/>
        <v>F4X</v>
      </c>
      <c r="E7" s="6">
        <f>6.16+2*0.3</f>
        <v>6.76</v>
      </c>
      <c r="F7" s="5">
        <v>0.25</v>
      </c>
      <c r="G7" s="10">
        <f>INDEX(PIERS!$E$2:$J$1951,$V7+G$2,1)</f>
        <v>-455.24400000000003</v>
      </c>
      <c r="H7" s="5">
        <f>INDEX(PIERS!$E$2:$J$1951,$V7+H$2,1)</f>
        <v>-118.0962</v>
      </c>
      <c r="I7" s="5">
        <f>INDEX(PIERS!$E$2:$J$1951,$V7+I$2,1)</f>
        <v>216.71960000000001</v>
      </c>
      <c r="J7" s="5">
        <f>INDEX(PIERS!$E$2:$J$1951,$V7+J$2,1)</f>
        <v>157.94239999999999</v>
      </c>
      <c r="K7" s="10">
        <f>INDEX(PIERS!$E$2:$J$1951,$V7+K$2,6)</f>
        <v>-112.8124</v>
      </c>
      <c r="L7" s="5">
        <f>INDEX(PIERS!$E$2:$J$1951,$V7+L$2,6)</f>
        <v>-20.341100000000001</v>
      </c>
      <c r="M7" s="5">
        <f>INDEX(PIERS!$E$2:$J$1951,$V7+M$2,6)</f>
        <v>522.44809999999995</v>
      </c>
      <c r="N7" s="97">
        <f>INDEX(PIERS!$E$2:$J$1951,$V7+N$2,6)</f>
        <v>59.858600000000003</v>
      </c>
      <c r="O7" s="10">
        <f>INDEX(PIERS!$E$2:$J$1951,$V7+O$2,2)</f>
        <v>5.8048000000000002</v>
      </c>
      <c r="P7" s="5">
        <f>INDEX(PIERS!$E$2:$J$1951,$V7+P$2,2)</f>
        <v>-1.0577000000000001</v>
      </c>
      <c r="Q7" s="5">
        <f>INDEX(PIERS!$E$2:$J$1951,$V7+Q$2,2)</f>
        <v>27.602599999999999</v>
      </c>
      <c r="R7" s="97">
        <f>INDEX(PIERS!$E$2:$J$1951,$V7+R$2,2)</f>
        <v>8.2291000000000007</v>
      </c>
      <c r="S7" s="10"/>
      <c r="T7" s="5"/>
      <c r="U7" s="5"/>
      <c r="V7" s="1">
        <f>VLOOKUP(D7,PIERS!$B$2:$K$1951,10,FALSE)</f>
        <v>150</v>
      </c>
    </row>
    <row r="8" spans="2:22" x14ac:dyDescent="0.25">
      <c r="B8" s="5">
        <f t="shared" si="1"/>
        <v>5</v>
      </c>
      <c r="C8" s="5" t="s">
        <v>22</v>
      </c>
      <c r="D8" s="5" t="str">
        <f t="shared" si="0"/>
        <v>F5X</v>
      </c>
      <c r="E8" s="6">
        <f>0.87+0.3</f>
        <v>1.17</v>
      </c>
      <c r="F8" s="5">
        <v>0.25</v>
      </c>
      <c r="G8" s="10">
        <f>INDEX(PIERS!$E$2:$J$1951,$V8+G$2,1)</f>
        <v>-11.742599999999999</v>
      </c>
      <c r="H8" s="5">
        <f>INDEX(PIERS!$E$2:$J$1951,$V8+H$2,1)</f>
        <v>-10.0405</v>
      </c>
      <c r="I8" s="5">
        <f>INDEX(PIERS!$E$2:$J$1951,$V8+I$2,1)</f>
        <v>5.1769999999999996</v>
      </c>
      <c r="J8" s="5">
        <f>INDEX(PIERS!$E$2:$J$1951,$V8+J$2,1)</f>
        <v>0.63770000000000004</v>
      </c>
      <c r="K8" s="10">
        <f>INDEX(PIERS!$E$2:$J$1951,$V8+K$2,6)</f>
        <v>10.354900000000001</v>
      </c>
      <c r="L8" s="5">
        <f>INDEX(PIERS!$E$2:$J$1951,$V8+L$2,6)</f>
        <v>11.6058</v>
      </c>
      <c r="M8" s="5">
        <f>INDEX(PIERS!$E$2:$J$1951,$V8+M$2,6)</f>
        <v>5.4695</v>
      </c>
      <c r="N8" s="97">
        <f>INDEX(PIERS!$E$2:$J$1951,$V8+N$2,6)</f>
        <v>0.53359999999999996</v>
      </c>
      <c r="O8" s="10">
        <f>INDEX(PIERS!$E$2:$J$1951,$V8+O$2,2)</f>
        <v>9.5251999999999999</v>
      </c>
      <c r="P8" s="5">
        <f>INDEX(PIERS!$E$2:$J$1951,$V8+P$2,2)</f>
        <v>10.4689</v>
      </c>
      <c r="Q8" s="5">
        <f>INDEX(PIERS!$E$2:$J$1951,$V8+Q$2,2)</f>
        <v>3.6093999999999999</v>
      </c>
      <c r="R8" s="97">
        <f>INDEX(PIERS!$E$2:$J$1951,$V8+R$2,2)</f>
        <v>0.36</v>
      </c>
      <c r="S8" s="10"/>
      <c r="T8" s="5"/>
      <c r="U8" s="5"/>
      <c r="V8" s="1">
        <f>VLOOKUP(D8,PIERS!$B$2:$K$1951,10,FALSE)</f>
        <v>200</v>
      </c>
    </row>
    <row r="9" spans="2:22" x14ac:dyDescent="0.25">
      <c r="B9" s="5">
        <f t="shared" si="1"/>
        <v>6</v>
      </c>
      <c r="C9" s="5" t="s">
        <v>23</v>
      </c>
      <c r="D9" s="5" t="str">
        <f t="shared" si="0"/>
        <v>F6X</v>
      </c>
      <c r="E9" s="6">
        <v>5.41</v>
      </c>
      <c r="F9" s="5">
        <v>0.25</v>
      </c>
      <c r="G9" s="10">
        <f>INDEX(PIERS!$E$2:$J$1951,$V9+G$2,1)</f>
        <v>-327.6533</v>
      </c>
      <c r="H9" s="5">
        <f>INDEX(PIERS!$E$2:$J$1951,$V9+H$2,1)</f>
        <v>-87.650899999999993</v>
      </c>
      <c r="I9" s="5">
        <f>INDEX(PIERS!$E$2:$J$1951,$V9+I$2,1)</f>
        <v>196.65610000000001</v>
      </c>
      <c r="J9" s="5">
        <f>INDEX(PIERS!$E$2:$J$1951,$V9+J$2,1)</f>
        <v>27.328700000000001</v>
      </c>
      <c r="K9" s="10">
        <f>INDEX(PIERS!$E$2:$J$1951,$V9+K$2,6)</f>
        <v>-57.356200000000001</v>
      </c>
      <c r="L9" s="5">
        <f>INDEX(PIERS!$E$2:$J$1951,$V9+L$2,6)</f>
        <v>-12.209899999999999</v>
      </c>
      <c r="M9" s="5">
        <f>INDEX(PIERS!$E$2:$J$1951,$V9+M$2,6)</f>
        <v>292.25209999999998</v>
      </c>
      <c r="N9" s="97">
        <f>INDEX(PIERS!$E$2:$J$1951,$V9+N$2,6)</f>
        <v>30.383700000000001</v>
      </c>
      <c r="O9" s="10">
        <f>INDEX(PIERS!$E$2:$J$1951,$V9+O$2,2)</f>
        <v>4.3197999999999999</v>
      </c>
      <c r="P9" s="5">
        <f>INDEX(PIERS!$E$2:$J$1951,$V9+P$2,2)</f>
        <v>0.4869</v>
      </c>
      <c r="Q9" s="5">
        <f>INDEX(PIERS!$E$2:$J$1951,$V9+Q$2,2)</f>
        <v>22.4041</v>
      </c>
      <c r="R9" s="97">
        <f>INDEX(PIERS!$E$2:$J$1951,$V9+R$2,2)</f>
        <v>3.6627000000000001</v>
      </c>
      <c r="S9" s="10"/>
      <c r="T9" s="5"/>
      <c r="U9" s="5"/>
      <c r="V9" s="1">
        <f>VLOOKUP(D9,PIERS!$B$2:$K$1951,10,FALSE)</f>
        <v>250</v>
      </c>
    </row>
    <row r="10" spans="2:22" x14ac:dyDescent="0.25">
      <c r="B10" s="5">
        <f t="shared" si="1"/>
        <v>7</v>
      </c>
      <c r="C10" s="5" t="s">
        <v>24</v>
      </c>
      <c r="D10" s="5" t="str">
        <f t="shared" si="0"/>
        <v>F7X</v>
      </c>
      <c r="E10" s="6">
        <v>1.92</v>
      </c>
      <c r="F10" s="5">
        <v>0.25</v>
      </c>
      <c r="G10" s="10">
        <f>INDEX(PIERS!$E$2:$J$1951,$V10+G$2,1)</f>
        <v>-46.812399999999997</v>
      </c>
      <c r="H10" s="5">
        <f>INDEX(PIERS!$E$2:$J$1951,$V10+H$2,1)</f>
        <v>-40.023800000000001</v>
      </c>
      <c r="I10" s="5">
        <f>INDEX(PIERS!$E$2:$J$1951,$V10+I$2,1)</f>
        <v>0.76559999999999995</v>
      </c>
      <c r="J10" s="5">
        <f>INDEX(PIERS!$E$2:$J$1951,$V10+J$2,1)</f>
        <v>0.14449999999999999</v>
      </c>
      <c r="K10" s="10">
        <f>INDEX(PIERS!$E$2:$J$1951,$V10+K$2,6)</f>
        <v>-1.7533000000000001</v>
      </c>
      <c r="L10" s="5">
        <f>INDEX(PIERS!$E$2:$J$1951,$V10+L$2,6)</f>
        <v>-1.8828</v>
      </c>
      <c r="M10" s="5">
        <f>INDEX(PIERS!$E$2:$J$1951,$V10+M$2,6)</f>
        <v>5.2622</v>
      </c>
      <c r="N10" s="97">
        <f>INDEX(PIERS!$E$2:$J$1951,$V10+N$2,6)</f>
        <v>1.4903999999999999</v>
      </c>
      <c r="O10" s="10">
        <f>INDEX(PIERS!$E$2:$J$1951,$V10+O$2,2)</f>
        <v>0.34449999999999997</v>
      </c>
      <c r="P10" s="5">
        <f>INDEX(PIERS!$E$2:$J$1951,$V10+P$2,2)</f>
        <v>-1.9420999999999999</v>
      </c>
      <c r="Q10" s="5">
        <f>INDEX(PIERS!$E$2:$J$1951,$V10+Q$2,2)</f>
        <v>9.8483000000000001</v>
      </c>
      <c r="R10" s="97">
        <f>INDEX(PIERS!$E$2:$J$1951,$V10+R$2,2)</f>
        <v>2.4823</v>
      </c>
      <c r="S10" s="10"/>
      <c r="T10" s="5"/>
      <c r="U10" s="5"/>
      <c r="V10" s="1">
        <f>VLOOKUP(D10,PIERS!$B$2:$K$1951,10,FALSE)</f>
        <v>300</v>
      </c>
    </row>
    <row r="11" spans="2:22" x14ac:dyDescent="0.25">
      <c r="B11" s="5">
        <f t="shared" si="1"/>
        <v>8</v>
      </c>
      <c r="C11" s="5" t="s">
        <v>25</v>
      </c>
      <c r="D11" s="5" t="str">
        <f t="shared" si="0"/>
        <v>F8X</v>
      </c>
      <c r="E11" s="6">
        <f>5+0.3</f>
        <v>5.3</v>
      </c>
      <c r="F11" s="5">
        <v>0.25</v>
      </c>
      <c r="G11" s="10">
        <f>INDEX(PIERS!$E$2:$J$1951,$V11+G$2,1)</f>
        <v>-511.16410000000002</v>
      </c>
      <c r="H11" s="5">
        <f>INDEX(PIERS!$E$2:$J$1951,$V11+H$2,1)</f>
        <v>-137.7466</v>
      </c>
      <c r="I11" s="5">
        <f>INDEX(PIERS!$E$2:$J$1951,$V11+I$2,1)</f>
        <v>352.9599</v>
      </c>
      <c r="J11" s="5">
        <f>INDEX(PIERS!$E$2:$J$1951,$V11+J$2,1)</f>
        <v>58.379899999999999</v>
      </c>
      <c r="K11" s="10">
        <f>INDEX(PIERS!$E$2:$J$1951,$V11+K$2,6)</f>
        <v>-107.7197</v>
      </c>
      <c r="L11" s="5">
        <f>INDEX(PIERS!$E$2:$J$1951,$V11+L$2,6)</f>
        <v>-32.058199999999999</v>
      </c>
      <c r="M11" s="5">
        <f>INDEX(PIERS!$E$2:$J$1951,$V11+M$2,6)</f>
        <v>258.73809999999997</v>
      </c>
      <c r="N11" s="97">
        <f>INDEX(PIERS!$E$2:$J$1951,$V11+N$2,6)</f>
        <v>31.103899999999999</v>
      </c>
      <c r="O11" s="10">
        <f>INDEX(PIERS!$E$2:$J$1951,$V11+O$2,2)</f>
        <v>24.772300000000001</v>
      </c>
      <c r="P11" s="5">
        <f>INDEX(PIERS!$E$2:$J$1951,$V11+P$2,2)</f>
        <v>8.9044000000000008</v>
      </c>
      <c r="Q11" s="5">
        <f>INDEX(PIERS!$E$2:$J$1951,$V11+Q$2,2)</f>
        <v>24.335699999999999</v>
      </c>
      <c r="R11" s="97">
        <f>INDEX(PIERS!$E$2:$J$1951,$V11+R$2,2)</f>
        <v>5.7404999999999999</v>
      </c>
      <c r="S11" s="10"/>
      <c r="T11" s="5"/>
      <c r="U11" s="5"/>
      <c r="V11" s="1">
        <f>VLOOKUP(D11,PIERS!$B$2:$K$1951,10,FALSE)</f>
        <v>350</v>
      </c>
    </row>
    <row r="12" spans="2:22" x14ac:dyDescent="0.25">
      <c r="B12" s="5">
        <f t="shared" si="1"/>
        <v>9</v>
      </c>
      <c r="C12" s="5" t="s">
        <v>26</v>
      </c>
      <c r="D12" s="5" t="str">
        <f t="shared" si="0"/>
        <v>F9X</v>
      </c>
      <c r="E12" s="6">
        <f>6.15+2*0.3</f>
        <v>6.75</v>
      </c>
      <c r="F12" s="5">
        <v>0.25</v>
      </c>
      <c r="G12" s="10">
        <f>INDEX(PIERS!$E$2:$J$1951,$V12+G$2,1)</f>
        <v>-416.19540000000001</v>
      </c>
      <c r="H12" s="5">
        <f>INDEX(PIERS!$E$2:$J$1951,$V12+H$2,1)</f>
        <v>-108.5175</v>
      </c>
      <c r="I12" s="5">
        <f>INDEX(PIERS!$E$2:$J$1951,$V12+I$2,1)</f>
        <v>186.7064</v>
      </c>
      <c r="J12" s="5">
        <f>INDEX(PIERS!$E$2:$J$1951,$V12+J$2,1)</f>
        <v>55.117600000000003</v>
      </c>
      <c r="K12" s="10">
        <f>INDEX(PIERS!$E$2:$J$1951,$V12+K$2,6)</f>
        <v>33.1248</v>
      </c>
      <c r="L12" s="5">
        <f>INDEX(PIERS!$E$2:$J$1951,$V12+L$2,6)</f>
        <v>13.2715</v>
      </c>
      <c r="M12" s="5">
        <f>INDEX(PIERS!$E$2:$J$1951,$V12+M$2,6)</f>
        <v>463.68119999999999</v>
      </c>
      <c r="N12" s="97">
        <f>INDEX(PIERS!$E$2:$J$1951,$V12+N$2,6)</f>
        <v>63.295299999999997</v>
      </c>
      <c r="O12" s="10">
        <f>INDEX(PIERS!$E$2:$J$1951,$V12+O$2,2)</f>
        <v>-37.672499999999999</v>
      </c>
      <c r="P12" s="5">
        <f>INDEX(PIERS!$E$2:$J$1951,$V12+P$2,2)</f>
        <v>-11.103899999999999</v>
      </c>
      <c r="Q12" s="5">
        <f>INDEX(PIERS!$E$2:$J$1951,$V12+Q$2,2)</f>
        <v>20.593299999999999</v>
      </c>
      <c r="R12" s="97">
        <f>INDEX(PIERS!$E$2:$J$1951,$V12+R$2,2)</f>
        <v>7.4892000000000003</v>
      </c>
      <c r="S12" s="10"/>
      <c r="T12" s="5"/>
      <c r="U12" s="5"/>
      <c r="V12" s="1">
        <f>VLOOKUP(D12,PIERS!$B$2:$K$1951,10,FALSE)</f>
        <v>400</v>
      </c>
    </row>
    <row r="13" spans="2:22" x14ac:dyDescent="0.25">
      <c r="B13" s="5">
        <f t="shared" si="1"/>
        <v>10</v>
      </c>
      <c r="C13" s="5" t="s">
        <v>27</v>
      </c>
      <c r="D13" s="5" t="str">
        <f t="shared" si="0"/>
        <v>F10X</v>
      </c>
      <c r="E13" s="6">
        <f>1.58+0.3</f>
        <v>1.8800000000000001</v>
      </c>
      <c r="F13" s="5">
        <v>0.25</v>
      </c>
      <c r="G13" s="10">
        <f>INDEX(PIERS!$E$2:$J$1951,$V13+G$2,1)</f>
        <v>-186.35849999999999</v>
      </c>
      <c r="H13" s="5">
        <f>INDEX(PIERS!$E$2:$J$1951,$V13+H$2,1)</f>
        <v>-46.058</v>
      </c>
      <c r="I13" s="5">
        <f>INDEX(PIERS!$E$2:$J$1951,$V13+I$2,1)</f>
        <v>155.8038</v>
      </c>
      <c r="J13" s="5">
        <f>INDEX(PIERS!$E$2:$J$1951,$V13+J$2,1)</f>
        <v>58.2361</v>
      </c>
      <c r="K13" s="10">
        <f>INDEX(PIERS!$E$2:$J$1951,$V13+K$2,6)</f>
        <v>-2.5091000000000001</v>
      </c>
      <c r="L13" s="5">
        <f>INDEX(PIERS!$E$2:$J$1951,$V13+L$2,6)</f>
        <v>0.2263</v>
      </c>
      <c r="M13" s="5">
        <f>INDEX(PIERS!$E$2:$J$1951,$V13+M$2,6)</f>
        <v>5.1279000000000003</v>
      </c>
      <c r="N13" s="97">
        <f>INDEX(PIERS!$E$2:$J$1951,$V13+N$2,6)</f>
        <v>1.6633</v>
      </c>
      <c r="O13" s="10">
        <f>INDEX(PIERS!$E$2:$J$1951,$V13+O$2,2)</f>
        <v>-1.782</v>
      </c>
      <c r="P13" s="5">
        <f>INDEX(PIERS!$E$2:$J$1951,$V13+P$2,2)</f>
        <v>0.50849999999999995</v>
      </c>
      <c r="Q13" s="5">
        <f>INDEX(PIERS!$E$2:$J$1951,$V13+Q$2,2)</f>
        <v>4.0515999999999996</v>
      </c>
      <c r="R13" s="97">
        <f>INDEX(PIERS!$E$2:$J$1951,$V13+R$2,2)</f>
        <v>2.3866999999999998</v>
      </c>
      <c r="S13" s="10"/>
      <c r="T13" s="5"/>
      <c r="U13" s="5"/>
      <c r="V13" s="1">
        <f>VLOOKUP(D13,PIERS!$B$2:$K$1951,10,FALSE)</f>
        <v>450</v>
      </c>
    </row>
    <row r="14" spans="2:22" x14ac:dyDescent="0.25">
      <c r="B14" s="5">
        <f t="shared" si="1"/>
        <v>11</v>
      </c>
      <c r="C14" s="5" t="s">
        <v>27</v>
      </c>
      <c r="D14" s="5" t="str">
        <f t="shared" si="0"/>
        <v>F11X</v>
      </c>
      <c r="E14" s="6">
        <f>2.07+0.3</f>
        <v>2.3699999999999997</v>
      </c>
      <c r="F14" s="5">
        <v>0.25</v>
      </c>
      <c r="G14" s="10">
        <f>INDEX(PIERS!$E$2:$J$1951,$V14+G$2,1)</f>
        <v>-221.65309999999999</v>
      </c>
      <c r="H14" s="5">
        <f>INDEX(PIERS!$E$2:$J$1951,$V14+H$2,1)</f>
        <v>-52.384399999999999</v>
      </c>
      <c r="I14" s="5">
        <f>INDEX(PIERS!$E$2:$J$1951,$V14+I$2,1)</f>
        <v>74.104399999999998</v>
      </c>
      <c r="J14" s="5">
        <f>INDEX(PIERS!$E$2:$J$1951,$V14+J$2,1)</f>
        <v>37.843699999999998</v>
      </c>
      <c r="K14" s="10">
        <f>INDEX(PIERS!$E$2:$J$1951,$V14+K$2,6)</f>
        <v>3.9731000000000001</v>
      </c>
      <c r="L14" s="5">
        <f>INDEX(PIERS!$E$2:$J$1951,$V14+L$2,6)</f>
        <v>0.95979999999999999</v>
      </c>
      <c r="M14" s="5">
        <f>INDEX(PIERS!$E$2:$J$1951,$V14+M$2,6)</f>
        <v>19.3446</v>
      </c>
      <c r="N14" s="97">
        <f>INDEX(PIERS!$E$2:$J$1951,$V14+N$2,6)</f>
        <v>3.34</v>
      </c>
      <c r="O14" s="10">
        <f>INDEX(PIERS!$E$2:$J$1951,$V14+O$2,2)</f>
        <v>18.187799999999999</v>
      </c>
      <c r="P14" s="5">
        <f>INDEX(PIERS!$E$2:$J$1951,$V14+P$2,2)</f>
        <v>4.5486000000000004</v>
      </c>
      <c r="Q14" s="5">
        <f>INDEX(PIERS!$E$2:$J$1951,$V14+Q$2,2)</f>
        <v>14.889099999999999</v>
      </c>
      <c r="R14" s="97">
        <f>INDEX(PIERS!$E$2:$J$1951,$V14+R$2,2)</f>
        <v>11.2386</v>
      </c>
      <c r="S14" s="10"/>
      <c r="T14" s="5"/>
      <c r="U14" s="5"/>
      <c r="V14" s="1">
        <f>VLOOKUP(D14,PIERS!$B$2:$K$1951,10,FALSE)</f>
        <v>500</v>
      </c>
    </row>
    <row r="15" spans="2:22" x14ac:dyDescent="0.25">
      <c r="B15" s="5">
        <f t="shared" si="1"/>
        <v>12</v>
      </c>
      <c r="C15" s="5" t="s">
        <v>29</v>
      </c>
      <c r="D15" s="5" t="str">
        <f t="shared" si="0"/>
        <v>F12X</v>
      </c>
      <c r="E15" s="6">
        <v>1.92</v>
      </c>
      <c r="F15" s="5">
        <v>0.25</v>
      </c>
      <c r="G15" s="10">
        <f>INDEX(PIERS!$E$2:$J$1951,$V15+G$2,1)</f>
        <v>-41.7881</v>
      </c>
      <c r="H15" s="5">
        <f>INDEX(PIERS!$E$2:$J$1951,$V15+H$2,1)</f>
        <v>-35.645000000000003</v>
      </c>
      <c r="I15" s="5">
        <f>INDEX(PIERS!$E$2:$J$1951,$V15+I$2,1)</f>
        <v>0.4617</v>
      </c>
      <c r="J15" s="5">
        <f>INDEX(PIERS!$E$2:$J$1951,$V15+J$2,1)</f>
        <v>0.25369999999999998</v>
      </c>
      <c r="K15" s="10">
        <f>INDEX(PIERS!$E$2:$J$1951,$V15+K$2,6)</f>
        <v>-0.91</v>
      </c>
      <c r="L15" s="5">
        <f>INDEX(PIERS!$E$2:$J$1951,$V15+L$2,6)</f>
        <v>-1.2884</v>
      </c>
      <c r="M15" s="5">
        <f>INDEX(PIERS!$E$2:$J$1951,$V15+M$2,6)</f>
        <v>4.8838999999999997</v>
      </c>
      <c r="N15" s="97">
        <f>INDEX(PIERS!$E$2:$J$1951,$V15+N$2,6)</f>
        <v>3.4176000000000002</v>
      </c>
      <c r="O15" s="10">
        <f>INDEX(PIERS!$E$2:$J$1951,$V15+O$2,2)</f>
        <v>1.3158000000000001</v>
      </c>
      <c r="P15" s="5">
        <f>INDEX(PIERS!$E$2:$J$1951,$V15+P$2,2)</f>
        <v>-1.1207</v>
      </c>
      <c r="Q15" s="5">
        <f>INDEX(PIERS!$E$2:$J$1951,$V15+Q$2,2)</f>
        <v>11.5524</v>
      </c>
      <c r="R15" s="97">
        <f>INDEX(PIERS!$E$2:$J$1951,$V15+R$2,2)</f>
        <v>6.7184999999999997</v>
      </c>
      <c r="S15" s="10"/>
      <c r="T15" s="5"/>
      <c r="U15" s="5"/>
      <c r="V15" s="1">
        <f>VLOOKUP(D15,PIERS!$B$2:$K$1951,10,FALSE)</f>
        <v>550</v>
      </c>
    </row>
    <row r="16" spans="2:22" x14ac:dyDescent="0.25">
      <c r="B16" s="5">
        <f t="shared" si="1"/>
        <v>13</v>
      </c>
      <c r="C16" s="5" t="s">
        <v>30</v>
      </c>
      <c r="D16" s="5" t="str">
        <f t="shared" si="0"/>
        <v>F13X</v>
      </c>
      <c r="E16" s="6">
        <v>1.92</v>
      </c>
      <c r="F16" s="5">
        <v>0.25</v>
      </c>
      <c r="G16" s="10">
        <f>INDEX(PIERS!$E$2:$J$1951,$V16+G$2,1)</f>
        <v>-235.1155</v>
      </c>
      <c r="H16" s="5">
        <f>INDEX(PIERS!$E$2:$J$1951,$V16+H$2,1)</f>
        <v>-59.033700000000003</v>
      </c>
      <c r="I16" s="5">
        <f>INDEX(PIERS!$E$2:$J$1951,$V16+I$2,1)</f>
        <v>159.60759999999999</v>
      </c>
      <c r="J16" s="5">
        <f>INDEX(PIERS!$E$2:$J$1951,$V16+J$2,1)</f>
        <v>85.763900000000007</v>
      </c>
      <c r="K16" s="10">
        <f>INDEX(PIERS!$E$2:$J$1951,$V16+K$2,6)</f>
        <v>10.9617</v>
      </c>
      <c r="L16" s="5">
        <f>INDEX(PIERS!$E$2:$J$1951,$V16+L$2,6)</f>
        <v>3.1151</v>
      </c>
      <c r="M16" s="5">
        <f>INDEX(PIERS!$E$2:$J$1951,$V16+M$2,6)</f>
        <v>7.1363000000000003</v>
      </c>
      <c r="N16" s="97">
        <f>INDEX(PIERS!$E$2:$J$1951,$V16+N$2,6)</f>
        <v>7.8284000000000002</v>
      </c>
      <c r="O16" s="10">
        <f>INDEX(PIERS!$E$2:$J$1951,$V16+O$2,2)</f>
        <v>18.161100000000001</v>
      </c>
      <c r="P16" s="5">
        <f>INDEX(PIERS!$E$2:$J$1951,$V16+P$2,2)</f>
        <v>5.1155999999999997</v>
      </c>
      <c r="Q16" s="5">
        <f>INDEX(PIERS!$E$2:$J$1951,$V16+Q$2,2)</f>
        <v>24.281300000000002</v>
      </c>
      <c r="R16" s="97">
        <f>INDEX(PIERS!$E$2:$J$1951,$V16+R$2,2)</f>
        <v>13.0977</v>
      </c>
      <c r="S16" s="10"/>
      <c r="T16" s="5"/>
      <c r="U16" s="5"/>
      <c r="V16" s="1">
        <f>VLOOKUP(D16,PIERS!$B$2:$K$1951,10,FALSE)</f>
        <v>600</v>
      </c>
    </row>
    <row r="17" spans="2:22" x14ac:dyDescent="0.25">
      <c r="B17" s="5">
        <f t="shared" si="1"/>
        <v>14</v>
      </c>
      <c r="C17" s="5" t="s">
        <v>31</v>
      </c>
      <c r="D17" s="5" t="str">
        <f t="shared" si="0"/>
        <v>F14X</v>
      </c>
      <c r="E17" s="6">
        <f>6.16+0.3+0.3</f>
        <v>6.76</v>
      </c>
      <c r="F17" s="5">
        <v>0.5</v>
      </c>
      <c r="G17" s="10">
        <f>INDEX(PIERS!$E$2:$J$1951,$V17+G$2,1)</f>
        <v>-433.21780000000001</v>
      </c>
      <c r="H17" s="5">
        <f>INDEX(PIERS!$E$2:$J$1951,$V17+H$2,1)</f>
        <v>-102.87569999999999</v>
      </c>
      <c r="I17" s="5">
        <f>INDEX(PIERS!$E$2:$J$1951,$V17+I$2,1)</f>
        <v>124.4538</v>
      </c>
      <c r="J17" s="5">
        <f>INDEX(PIERS!$E$2:$J$1951,$V17+J$2,1)</f>
        <v>44.505200000000002</v>
      </c>
      <c r="K17" s="10">
        <f>INDEX(PIERS!$E$2:$J$1951,$V17+K$2,6)</f>
        <v>-202.7098</v>
      </c>
      <c r="L17" s="5">
        <f>INDEX(PIERS!$E$2:$J$1951,$V17+L$2,6)</f>
        <v>-47.287799999999997</v>
      </c>
      <c r="M17" s="5">
        <f>INDEX(PIERS!$E$2:$J$1951,$V17+M$2,6)</f>
        <v>301.93729999999999</v>
      </c>
      <c r="N17" s="97">
        <f>INDEX(PIERS!$E$2:$J$1951,$V17+N$2,6)</f>
        <v>99.900800000000004</v>
      </c>
      <c r="O17" s="10">
        <f>INDEX(PIERS!$E$2:$J$1951,$V17+O$2,2)</f>
        <v>30.511199999999999</v>
      </c>
      <c r="P17" s="5">
        <f>INDEX(PIERS!$E$2:$J$1951,$V17+P$2,2)</f>
        <v>6.4123999999999999</v>
      </c>
      <c r="Q17" s="5">
        <f>INDEX(PIERS!$E$2:$J$1951,$V17+Q$2,2)</f>
        <v>97.996099999999998</v>
      </c>
      <c r="R17" s="97">
        <f>INDEX(PIERS!$E$2:$J$1951,$V17+R$2,2)</f>
        <v>11.3733</v>
      </c>
      <c r="S17" s="10"/>
      <c r="T17" s="5"/>
      <c r="U17" s="5"/>
      <c r="V17" s="1">
        <f>VLOOKUP(D17,PIERS!$B$2:$K$1951,10,FALSE)</f>
        <v>650</v>
      </c>
    </row>
    <row r="18" spans="2:22" x14ac:dyDescent="0.25">
      <c r="B18" s="5">
        <f t="shared" si="1"/>
        <v>15</v>
      </c>
      <c r="C18" s="5" t="s">
        <v>32</v>
      </c>
      <c r="D18" s="5" t="str">
        <f t="shared" si="0"/>
        <v>F15X</v>
      </c>
      <c r="E18" s="6">
        <f>5.85+2*0.3</f>
        <v>6.4499999999999993</v>
      </c>
      <c r="F18" s="5">
        <v>0.25</v>
      </c>
      <c r="G18" s="10">
        <f>INDEX(PIERS!$E$2:$J$1951,$V18+G$2,1)</f>
        <v>-200.9</v>
      </c>
      <c r="H18" s="5">
        <f>INDEX(PIERS!$E$2:$J$1951,$V18+H$2,1)</f>
        <v>-46.2423</v>
      </c>
      <c r="I18" s="5">
        <f>INDEX(PIERS!$E$2:$J$1951,$V18+I$2,1)</f>
        <v>57.862000000000002</v>
      </c>
      <c r="J18" s="5">
        <f>INDEX(PIERS!$E$2:$J$1951,$V18+J$2,1)</f>
        <v>65.4435</v>
      </c>
      <c r="K18" s="10">
        <f>INDEX(PIERS!$E$2:$J$1951,$V18+K$2,6)</f>
        <v>189.50579999999999</v>
      </c>
      <c r="L18" s="5">
        <f>INDEX(PIERS!$E$2:$J$1951,$V18+L$2,6)</f>
        <v>40.446100000000001</v>
      </c>
      <c r="M18" s="5">
        <f>INDEX(PIERS!$E$2:$J$1951,$V18+M$2,6)</f>
        <v>66.128799999999998</v>
      </c>
      <c r="N18" s="97">
        <f>INDEX(PIERS!$E$2:$J$1951,$V18+N$2,6)</f>
        <v>67.4542</v>
      </c>
      <c r="O18" s="10">
        <f>INDEX(PIERS!$E$2:$J$1951,$V18+O$2,2)</f>
        <v>-55.494900000000001</v>
      </c>
      <c r="P18" s="5">
        <f>INDEX(PIERS!$E$2:$J$1951,$V18+P$2,2)</f>
        <v>-12.457800000000001</v>
      </c>
      <c r="Q18" s="5">
        <f>INDEX(PIERS!$E$2:$J$1951,$V18+Q$2,2)</f>
        <v>62.169199999999996</v>
      </c>
      <c r="R18" s="97">
        <f>INDEX(PIERS!$E$2:$J$1951,$V18+R$2,2)</f>
        <v>25.4207</v>
      </c>
      <c r="S18" s="10"/>
      <c r="T18" s="5"/>
      <c r="U18" s="5"/>
      <c r="V18" s="1">
        <f>VLOOKUP(D18,PIERS!$B$2:$K$1951,10,FALSE)</f>
        <v>700</v>
      </c>
    </row>
    <row r="19" spans="2:22" x14ac:dyDescent="0.25">
      <c r="B19" s="5">
        <f t="shared" si="1"/>
        <v>16</v>
      </c>
      <c r="C19" s="5" t="s">
        <v>33</v>
      </c>
      <c r="D19" s="5" t="str">
        <f t="shared" si="0"/>
        <v>F16X</v>
      </c>
      <c r="E19" s="6">
        <f>11.82+2*0.3</f>
        <v>12.42</v>
      </c>
      <c r="F19" s="5">
        <v>0.25</v>
      </c>
      <c r="G19" s="10">
        <f>INDEX(PIERS!$E$2:$J$1951,$V19+G$2,1)</f>
        <v>-220.72839999999999</v>
      </c>
      <c r="H19" s="5">
        <f>INDEX(PIERS!$E$2:$J$1951,$V19+H$2,1)</f>
        <v>-53.0229</v>
      </c>
      <c r="I19" s="5">
        <f>INDEX(PIERS!$E$2:$J$1951,$V19+I$2,1)</f>
        <v>42.8416</v>
      </c>
      <c r="J19" s="5">
        <f>INDEX(PIERS!$E$2:$J$1951,$V19+J$2,1)</f>
        <v>114.0005</v>
      </c>
      <c r="K19" s="10">
        <f>INDEX(PIERS!$E$2:$J$1951,$V19+K$2,6)</f>
        <v>-855.91690000000006</v>
      </c>
      <c r="L19" s="5">
        <f>INDEX(PIERS!$E$2:$J$1951,$V19+L$2,6)</f>
        <v>-190.8655</v>
      </c>
      <c r="M19" s="5">
        <f>INDEX(PIERS!$E$2:$J$1951,$V19+M$2,6)</f>
        <v>383.1728</v>
      </c>
      <c r="N19" s="97">
        <f>INDEX(PIERS!$E$2:$J$1951,$V19+N$2,6)</f>
        <v>515.08190000000002</v>
      </c>
      <c r="O19" s="10">
        <f>INDEX(PIERS!$E$2:$J$1951,$V19+O$2,2)</f>
        <v>11.3673</v>
      </c>
      <c r="P19" s="5">
        <f>INDEX(PIERS!$E$2:$J$1951,$V19+P$2,2)</f>
        <v>0.83109999999999995</v>
      </c>
      <c r="Q19" s="5">
        <f>INDEX(PIERS!$E$2:$J$1951,$V19+Q$2,2)</f>
        <v>100.29389999999999</v>
      </c>
      <c r="R19" s="97">
        <f>INDEX(PIERS!$E$2:$J$1951,$V19+R$2,2)</f>
        <v>13.5063</v>
      </c>
      <c r="S19" s="10"/>
      <c r="T19" s="5"/>
      <c r="U19" s="5"/>
      <c r="V19" s="1">
        <f>VLOOKUP(D19,PIERS!$B$2:$K$1951,10,FALSE)</f>
        <v>750</v>
      </c>
    </row>
    <row r="20" spans="2:22" x14ac:dyDescent="0.25">
      <c r="B20" s="5">
        <f t="shared" si="1"/>
        <v>17</v>
      </c>
      <c r="C20" s="5" t="s">
        <v>34</v>
      </c>
      <c r="D20" s="5" t="str">
        <f t="shared" si="0"/>
        <v>F17X</v>
      </c>
      <c r="E20" s="6">
        <f>12.08+0.3</f>
        <v>12.38</v>
      </c>
      <c r="F20" s="5">
        <v>0.25</v>
      </c>
      <c r="G20" s="10">
        <f>INDEX(PIERS!$E$2:$J$1951,$V20+G$2,1)</f>
        <v>-250.4967</v>
      </c>
      <c r="H20" s="5">
        <f>INDEX(PIERS!$E$2:$J$1951,$V20+H$2,1)</f>
        <v>-62.158099999999997</v>
      </c>
      <c r="I20" s="5">
        <f>INDEX(PIERS!$E$2:$J$1951,$V20+I$2,1)</f>
        <v>38.5383</v>
      </c>
      <c r="J20" s="5">
        <f>INDEX(PIERS!$E$2:$J$1951,$V20+J$2,1)</f>
        <v>26.565200000000001</v>
      </c>
      <c r="K20" s="10">
        <f>INDEX(PIERS!$E$2:$J$1951,$V20+K$2,6)</f>
        <v>802.12030000000004</v>
      </c>
      <c r="L20" s="5">
        <f>INDEX(PIERS!$E$2:$J$1951,$V20+L$2,6)</f>
        <v>165.86539999999999</v>
      </c>
      <c r="M20" s="5">
        <f>INDEX(PIERS!$E$2:$J$1951,$V20+M$2,6)</f>
        <v>257.15499999999997</v>
      </c>
      <c r="N20" s="97">
        <f>INDEX(PIERS!$E$2:$J$1951,$V20+N$2,6)</f>
        <v>136.1353</v>
      </c>
      <c r="O20" s="10">
        <f>INDEX(PIERS!$E$2:$J$1951,$V20+O$2,2)</f>
        <v>-62.811900000000001</v>
      </c>
      <c r="P20" s="5">
        <f>INDEX(PIERS!$E$2:$J$1951,$V20+P$2,2)</f>
        <v>-15.3825</v>
      </c>
      <c r="Q20" s="5">
        <f>INDEX(PIERS!$E$2:$J$1951,$V20+Q$2,2)</f>
        <v>117.1066</v>
      </c>
      <c r="R20" s="97">
        <f>INDEX(PIERS!$E$2:$J$1951,$V20+R$2,2)</f>
        <v>22.433700000000002</v>
      </c>
      <c r="S20" s="10"/>
      <c r="T20" s="5"/>
      <c r="U20" s="5"/>
      <c r="V20" s="1">
        <f>VLOOKUP(D20,PIERS!$B$2:$K$1951,10,FALSE)</f>
        <v>800</v>
      </c>
    </row>
    <row r="21" spans="2:22" x14ac:dyDescent="0.25">
      <c r="B21" s="5">
        <f t="shared" si="1"/>
        <v>18</v>
      </c>
      <c r="C21" s="5" t="s">
        <v>35</v>
      </c>
      <c r="D21" s="5" t="str">
        <f t="shared" si="0"/>
        <v>F18X</v>
      </c>
      <c r="E21" s="6">
        <f>0.41+0.3</f>
        <v>0.71</v>
      </c>
      <c r="F21" s="5">
        <v>0.25</v>
      </c>
      <c r="G21" s="10">
        <f>INDEX(PIERS!$E$2:$J$1951,$V21+G$2,1)</f>
        <v>-52.463700000000003</v>
      </c>
      <c r="H21" s="5">
        <f>INDEX(PIERS!$E$2:$J$1951,$V21+H$2,1)</f>
        <v>-11.4396</v>
      </c>
      <c r="I21" s="5">
        <f>INDEX(PIERS!$E$2:$J$1951,$V21+I$2,1)</f>
        <v>16.454499999999999</v>
      </c>
      <c r="J21" s="5">
        <f>INDEX(PIERS!$E$2:$J$1951,$V21+J$2,1)</f>
        <v>12.7799</v>
      </c>
      <c r="K21" s="10">
        <f>INDEX(PIERS!$E$2:$J$1951,$V21+K$2,6)</f>
        <v>3.1684000000000001</v>
      </c>
      <c r="L21" s="5">
        <f>INDEX(PIERS!$E$2:$J$1951,$V21+L$2,6)</f>
        <v>0.54420000000000002</v>
      </c>
      <c r="M21" s="5">
        <f>INDEX(PIERS!$E$2:$J$1951,$V21+M$2,6)</f>
        <v>2.3660999999999999</v>
      </c>
      <c r="N21" s="97">
        <f>INDEX(PIERS!$E$2:$J$1951,$V21+N$2,6)</f>
        <v>2.4710000000000001</v>
      </c>
      <c r="O21" s="10">
        <f>INDEX(PIERS!$E$2:$J$1951,$V21+O$2,2)</f>
        <v>2.6714000000000002</v>
      </c>
      <c r="P21" s="5">
        <f>INDEX(PIERS!$E$2:$J$1951,$V21+P$2,2)</f>
        <v>0.4627</v>
      </c>
      <c r="Q21" s="5">
        <f>INDEX(PIERS!$E$2:$J$1951,$V21+Q$2,2)</f>
        <v>2.2231000000000001</v>
      </c>
      <c r="R21" s="97">
        <f>INDEX(PIERS!$E$2:$J$1951,$V21+R$2,2)</f>
        <v>2.1017000000000001</v>
      </c>
      <c r="S21" s="10"/>
      <c r="T21" s="5"/>
      <c r="U21" s="5"/>
      <c r="V21" s="1">
        <f>VLOOKUP(D21,PIERS!$B$2:$K$1951,10,FALSE)</f>
        <v>850</v>
      </c>
    </row>
    <row r="22" spans="2:22" x14ac:dyDescent="0.25">
      <c r="B22" s="7">
        <f t="shared" si="1"/>
        <v>19</v>
      </c>
      <c r="C22" s="7" t="s">
        <v>36</v>
      </c>
      <c r="D22" s="7" t="str">
        <f t="shared" si="0"/>
        <v>F19X</v>
      </c>
      <c r="E22" s="8">
        <f>13.4+2*0.3</f>
        <v>14</v>
      </c>
      <c r="F22" s="7">
        <v>0.25</v>
      </c>
      <c r="G22" s="11">
        <f>INDEX(PIERS!$E$2:$J$1951,$V22+G$2,1)</f>
        <v>-384.99759999999998</v>
      </c>
      <c r="H22" s="7">
        <f>INDEX(PIERS!$E$2:$J$1951,$V22+H$2,1)</f>
        <v>-83.024900000000002</v>
      </c>
      <c r="I22" s="7">
        <f>INDEX(PIERS!$E$2:$J$1951,$V22+I$2,1)</f>
        <v>64.008499999999998</v>
      </c>
      <c r="J22" s="7">
        <f>INDEX(PIERS!$E$2:$J$1951,$V22+J$2,1)</f>
        <v>229.7533</v>
      </c>
      <c r="K22" s="11">
        <f>INDEX(PIERS!$E$2:$J$1951,$V22+K$2,6)</f>
        <v>-302.2029</v>
      </c>
      <c r="L22" s="7">
        <f>INDEX(PIERS!$E$2:$J$1951,$V22+L$2,6)</f>
        <v>-68.227699999999999</v>
      </c>
      <c r="M22" s="7">
        <f>INDEX(PIERS!$E$2:$J$1951,$V22+M$2,6)</f>
        <v>453.12540000000001</v>
      </c>
      <c r="N22" s="98">
        <f>INDEX(PIERS!$E$2:$J$1951,$V22+N$2,6)</f>
        <v>335.75560000000002</v>
      </c>
      <c r="O22" s="11">
        <f>INDEX(PIERS!$E$2:$J$1951,$V22+O$2,2)</f>
        <v>-0.32740000000000002</v>
      </c>
      <c r="P22" s="7">
        <f>INDEX(PIERS!$E$2:$J$1951,$V22+P$2,2)</f>
        <v>-1.6134999999999999</v>
      </c>
      <c r="Q22" s="7">
        <f>INDEX(PIERS!$E$2:$J$1951,$V22+Q$2,2)</f>
        <v>139.1062</v>
      </c>
      <c r="R22" s="98">
        <f>INDEX(PIERS!$E$2:$J$1951,$V22+R$2,2)</f>
        <v>28.109300000000001</v>
      </c>
      <c r="S22" s="11"/>
      <c r="T22" s="7"/>
      <c r="U22" s="7"/>
      <c r="V22" s="1">
        <f>VLOOKUP(D22,PIERS!$B$2:$K$1951,10,FALSE)</f>
        <v>900</v>
      </c>
    </row>
  </sheetData>
  <mergeCells count="1">
    <mergeCell ref="S2:U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V23"/>
  <sheetViews>
    <sheetView topLeftCell="L1" workbookViewId="0">
      <selection activeCell="O4" sqref="O4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8" width="22" style="1" customWidth="1"/>
    <col min="19" max="19" width="7.7109375" style="1" customWidth="1"/>
    <col min="20" max="20" width="7.28515625" style="1" customWidth="1"/>
    <col min="21" max="21" width="8.85546875" style="1" customWidth="1"/>
    <col min="22" max="16384" width="8.85546875" style="1"/>
  </cols>
  <sheetData>
    <row r="2" spans="2:22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1">
        <v>2</v>
      </c>
      <c r="P2" s="1">
        <v>4</v>
      </c>
      <c r="Q2" s="1">
        <v>6</v>
      </c>
      <c r="R2" s="1">
        <v>8</v>
      </c>
      <c r="S2" s="71" t="s">
        <v>11</v>
      </c>
      <c r="T2" s="71"/>
      <c r="U2" s="71"/>
    </row>
    <row r="3" spans="2:22" x14ac:dyDescent="0.25">
      <c r="C3" s="2" t="s">
        <v>0</v>
      </c>
      <c r="D3" s="2" t="s">
        <v>1</v>
      </c>
      <c r="E3" s="2" t="s">
        <v>2</v>
      </c>
      <c r="F3" s="2" t="s">
        <v>16</v>
      </c>
      <c r="G3" s="9" t="s">
        <v>3</v>
      </c>
      <c r="H3" s="2" t="s">
        <v>4</v>
      </c>
      <c r="I3" s="2" t="s">
        <v>5</v>
      </c>
      <c r="J3" s="2" t="s">
        <v>6</v>
      </c>
      <c r="K3" s="9" t="s">
        <v>7</v>
      </c>
      <c r="L3" s="2" t="s">
        <v>8</v>
      </c>
      <c r="M3" s="2" t="s">
        <v>9</v>
      </c>
      <c r="N3" s="2" t="s">
        <v>10</v>
      </c>
      <c r="O3" s="9" t="s">
        <v>186</v>
      </c>
      <c r="P3" s="2" t="s">
        <v>187</v>
      </c>
      <c r="Q3" s="2" t="s">
        <v>188</v>
      </c>
      <c r="R3" s="96" t="s">
        <v>189</v>
      </c>
      <c r="S3" s="9" t="s">
        <v>12</v>
      </c>
      <c r="T3" s="2" t="s">
        <v>13</v>
      </c>
      <c r="U3" s="2" t="s">
        <v>14</v>
      </c>
      <c r="V3" s="3" t="s">
        <v>132</v>
      </c>
    </row>
    <row r="4" spans="2:22" x14ac:dyDescent="0.25">
      <c r="B4" s="1">
        <v>20</v>
      </c>
      <c r="C4" s="5" t="s">
        <v>38</v>
      </c>
      <c r="D4" s="5" t="str">
        <f>"F"&amp;B4&amp;"Y"</f>
        <v>F20Y</v>
      </c>
      <c r="E4" s="6">
        <f>35.281+0.25*2</f>
        <v>35.780999999999999</v>
      </c>
      <c r="F4" s="5">
        <v>0.3</v>
      </c>
      <c r="G4" s="10">
        <f>INDEX(PIERS!$E$2:$J$1951,$V4+G$2,1)</f>
        <v>-203.97540000000001</v>
      </c>
      <c r="H4" s="5">
        <f>INDEX(PIERS!$E$2:$J$1951,$V4+H$2,1)</f>
        <v>-70.987200000000001</v>
      </c>
      <c r="I4" s="5">
        <f>INDEX(PIERS!$E$2:$J$1951,$V4+I$2,1)</f>
        <v>105.6669</v>
      </c>
      <c r="J4" s="5">
        <f>INDEX(PIERS!$E$2:$J$1951,$V4+J$2,1)</f>
        <v>34.6006</v>
      </c>
      <c r="K4" s="10">
        <f>INDEX(PIERS!$E$2:$J$1951,$V4+K$2,6)</f>
        <v>-77.677499999999995</v>
      </c>
      <c r="L4" s="5">
        <f>INDEX(PIERS!$E$2:$J$1951,$V4+L$2,6)</f>
        <v>-32.759300000000003</v>
      </c>
      <c r="M4" s="5">
        <f>INDEX(PIERS!$E$2:$J$1951,$V4+M$2,6)</f>
        <v>804.95119999999997</v>
      </c>
      <c r="N4" s="5">
        <f>INDEX(PIERS!$E$2:$J$1951,$V4+N$2,6)</f>
        <v>984.27760000000001</v>
      </c>
      <c r="O4" s="10">
        <f>INDEX(PIERS!$E$2:$J$1951,$V4+O$2,2)</f>
        <v>-14.0672</v>
      </c>
      <c r="P4" s="5">
        <f>INDEX(PIERS!$E$2:$J$1951,$V4+P$2,2)</f>
        <v>-3.6383000000000001</v>
      </c>
      <c r="Q4" s="5">
        <f>INDEX(PIERS!$E$2:$J$1951,$V4+Q$2,2)</f>
        <v>56.074199999999998</v>
      </c>
      <c r="R4" s="97">
        <f>INDEX(PIERS!$E$2:$J$1951,$V4+R$2,2)</f>
        <v>232.20859999999999</v>
      </c>
      <c r="S4" s="10"/>
      <c r="T4" s="5"/>
      <c r="U4" s="5"/>
      <c r="V4" s="1">
        <f>VLOOKUP(D4,PIERS!$B$2:$K$1951,10,FALSE)</f>
        <v>950</v>
      </c>
    </row>
    <row r="5" spans="2:22" x14ac:dyDescent="0.25">
      <c r="B5" s="1">
        <f>B4+1</f>
        <v>21</v>
      </c>
      <c r="C5" s="5" t="s">
        <v>39</v>
      </c>
      <c r="D5" s="5" t="str">
        <f t="shared" ref="D5:D23" si="0">"F"&amp;B5&amp;"Y"</f>
        <v>F21Y</v>
      </c>
      <c r="E5" s="6">
        <f>4.93+2*0.25</f>
        <v>5.43</v>
      </c>
      <c r="F5" s="5">
        <v>0.3</v>
      </c>
      <c r="G5" s="10">
        <f>INDEX(PIERS!$E$2:$J$1951,$V5+G$2,1)</f>
        <v>-200.6788</v>
      </c>
      <c r="H5" s="5">
        <f>INDEX(PIERS!$E$2:$J$1951,$V5+H$2,1)</f>
        <v>-43.527700000000003</v>
      </c>
      <c r="I5" s="5">
        <f>INDEX(PIERS!$E$2:$J$1951,$V5+I$2,1)</f>
        <v>53.218600000000002</v>
      </c>
      <c r="J5" s="5">
        <f>INDEX(PIERS!$E$2:$J$1951,$V5+J$2,1)</f>
        <v>28.810700000000001</v>
      </c>
      <c r="K5" s="10">
        <f>INDEX(PIERS!$E$2:$J$1951,$V5+K$2,6)</f>
        <v>-93.120699999999999</v>
      </c>
      <c r="L5" s="5">
        <f>INDEX(PIERS!$E$2:$J$1951,$V5+L$2,6)</f>
        <v>-19.573</v>
      </c>
      <c r="M5" s="5">
        <f>INDEX(PIERS!$E$2:$J$1951,$V5+M$2,6)</f>
        <v>29.465900000000001</v>
      </c>
      <c r="N5" s="5">
        <f>INDEX(PIERS!$E$2:$J$1951,$V5+N$2,6)</f>
        <v>86.121399999999994</v>
      </c>
      <c r="O5" s="10">
        <f>INDEX(PIERS!$E$2:$J$1951,$V5+O$2,2)</f>
        <v>31.609200000000001</v>
      </c>
      <c r="P5" s="5">
        <f>INDEX(PIERS!$E$2:$J$1951,$V5+P$2,2)</f>
        <v>6.2385000000000002</v>
      </c>
      <c r="Q5" s="5">
        <f>INDEX(PIERS!$E$2:$J$1951,$V5+Q$2,2)</f>
        <v>6.9455</v>
      </c>
      <c r="R5" s="97">
        <f>INDEX(PIERS!$E$2:$J$1951,$V5+R$2,2)</f>
        <v>30.661100000000001</v>
      </c>
      <c r="S5" s="10"/>
      <c r="T5" s="5"/>
      <c r="U5" s="5"/>
      <c r="V5" s="1">
        <f>VLOOKUP(D5,PIERS!$B$2:$K$1951,10,FALSE)</f>
        <v>1000</v>
      </c>
    </row>
    <row r="6" spans="2:22" x14ac:dyDescent="0.25">
      <c r="B6" s="1">
        <f t="shared" ref="B6:B22" si="1">B5+1</f>
        <v>22</v>
      </c>
      <c r="C6" s="5" t="s">
        <v>40</v>
      </c>
      <c r="D6" s="5" t="str">
        <f t="shared" si="0"/>
        <v>F22Y</v>
      </c>
      <c r="E6" s="6">
        <f>0.6+0.25</f>
        <v>0.85</v>
      </c>
      <c r="F6" s="5">
        <v>0.3</v>
      </c>
      <c r="G6" s="10">
        <f>INDEX(PIERS!$E$2:$J$1951,$V6+G$2,1)</f>
        <v>-102.5752</v>
      </c>
      <c r="H6" s="5">
        <f>INDEX(PIERS!$E$2:$J$1951,$V6+H$2,1)</f>
        <v>-25.505400000000002</v>
      </c>
      <c r="I6" s="5">
        <f>INDEX(PIERS!$E$2:$J$1951,$V6+I$2,1)</f>
        <v>102.286</v>
      </c>
      <c r="J6" s="5">
        <f>INDEX(PIERS!$E$2:$J$1951,$V6+J$2,1)</f>
        <v>38.839300000000001</v>
      </c>
      <c r="K6" s="10">
        <f>INDEX(PIERS!$E$2:$J$1951,$V6+K$2,6)</f>
        <v>-3.7019000000000002</v>
      </c>
      <c r="L6" s="5">
        <f>INDEX(PIERS!$E$2:$J$1951,$V6+L$2,6)</f>
        <v>-2.3147000000000002</v>
      </c>
      <c r="M6" s="5">
        <f>INDEX(PIERS!$E$2:$J$1951,$V6+M$2,6)</f>
        <v>2.1288</v>
      </c>
      <c r="N6" s="5">
        <f>INDEX(PIERS!$E$2:$J$1951,$V6+N$2,6)</f>
        <v>1.6881999999999999</v>
      </c>
      <c r="O6" s="10">
        <f>INDEX(PIERS!$E$2:$J$1951,$V6+O$2,2)</f>
        <v>-3.1326000000000001</v>
      </c>
      <c r="P6" s="5">
        <f>INDEX(PIERS!$E$2:$J$1951,$V6+P$2,2)</f>
        <v>-1.9589000000000001</v>
      </c>
      <c r="Q6" s="5">
        <f>INDEX(PIERS!$E$2:$J$1951,$V6+Q$2,2)</f>
        <v>1.7929999999999999</v>
      </c>
      <c r="R6" s="97">
        <f>INDEX(PIERS!$E$2:$J$1951,$V6+R$2,2)</f>
        <v>1.343</v>
      </c>
      <c r="S6" s="10"/>
      <c r="T6" s="5"/>
      <c r="U6" s="5"/>
      <c r="V6" s="1">
        <f>VLOOKUP(D6,PIERS!$B$2:$K$1951,10,FALSE)</f>
        <v>1050</v>
      </c>
    </row>
    <row r="7" spans="2:22" x14ac:dyDescent="0.25">
      <c r="B7" s="1">
        <f t="shared" si="1"/>
        <v>23</v>
      </c>
      <c r="C7" s="5" t="s">
        <v>41</v>
      </c>
      <c r="D7" s="5" t="str">
        <f t="shared" si="0"/>
        <v>F23Y</v>
      </c>
      <c r="E7" s="6">
        <f>0.6+0.25</f>
        <v>0.85</v>
      </c>
      <c r="F7" s="5">
        <v>0.3</v>
      </c>
      <c r="G7" s="10">
        <f>INDEX(PIERS!$E$2:$J$1951,$V7+G$2,1)</f>
        <v>-100.4234</v>
      </c>
      <c r="H7" s="5">
        <f>INDEX(PIERS!$E$2:$J$1951,$V7+H$2,1)</f>
        <v>-24.314</v>
      </c>
      <c r="I7" s="5">
        <f>INDEX(PIERS!$E$2:$J$1951,$V7+I$2,1)</f>
        <v>104.69970000000001</v>
      </c>
      <c r="J7" s="5">
        <f>INDEX(PIERS!$E$2:$J$1951,$V7+J$2,1)</f>
        <v>26.480499999999999</v>
      </c>
      <c r="K7" s="10">
        <f>INDEX(PIERS!$E$2:$J$1951,$V7+K$2,6)</f>
        <v>2.0579999999999998</v>
      </c>
      <c r="L7" s="5">
        <f>INDEX(PIERS!$E$2:$J$1951,$V7+L$2,6)</f>
        <v>1.5353000000000001</v>
      </c>
      <c r="M7" s="5">
        <f>INDEX(PIERS!$E$2:$J$1951,$V7+M$2,6)</f>
        <v>3.0356999999999998</v>
      </c>
      <c r="N7" s="5">
        <f>INDEX(PIERS!$E$2:$J$1951,$V7+N$2,6)</f>
        <v>1.3414999999999999</v>
      </c>
      <c r="O7" s="10">
        <f>INDEX(PIERS!$E$2:$J$1951,$V7+O$2,2)</f>
        <v>1.7515000000000001</v>
      </c>
      <c r="P7" s="5">
        <f>INDEX(PIERS!$E$2:$J$1951,$V7+P$2,2)</f>
        <v>1.3048999999999999</v>
      </c>
      <c r="Q7" s="5">
        <f>INDEX(PIERS!$E$2:$J$1951,$V7+Q$2,2)</f>
        <v>2.6097999999999999</v>
      </c>
      <c r="R7" s="97">
        <f>INDEX(PIERS!$E$2:$J$1951,$V7+R$2,2)</f>
        <v>1.0001</v>
      </c>
      <c r="S7" s="10"/>
      <c r="T7" s="5"/>
      <c r="U7" s="5"/>
      <c r="V7" s="1">
        <f>VLOOKUP(D7,PIERS!$B$2:$K$1951,10,FALSE)</f>
        <v>1100</v>
      </c>
    </row>
    <row r="8" spans="2:22" x14ac:dyDescent="0.25">
      <c r="B8" s="1">
        <f t="shared" si="1"/>
        <v>24</v>
      </c>
      <c r="C8" s="5" t="s">
        <v>42</v>
      </c>
      <c r="D8" s="5" t="str">
        <f t="shared" si="0"/>
        <v>F24Y</v>
      </c>
      <c r="E8" s="6">
        <f>11+2*0.25</f>
        <v>11.5</v>
      </c>
      <c r="F8" s="5">
        <v>0.3</v>
      </c>
      <c r="G8" s="10">
        <f>INDEX(PIERS!$E$2:$J$1951,$V8+G$2,1)</f>
        <v>-964.06299999999999</v>
      </c>
      <c r="H8" s="5">
        <f>INDEX(PIERS!$E$2:$J$1951,$V8+H$2,1)</f>
        <v>-232.23699999999999</v>
      </c>
      <c r="I8" s="5">
        <f>INDEX(PIERS!$E$2:$J$1951,$V8+I$2,1)</f>
        <v>152.24080000000001</v>
      </c>
      <c r="J8" s="5">
        <f>INDEX(PIERS!$E$2:$J$1951,$V8+J$2,1)</f>
        <v>43.929099999999998</v>
      </c>
      <c r="K8" s="10">
        <f>INDEX(PIERS!$E$2:$J$1951,$V8+K$2,6)</f>
        <v>51.512</v>
      </c>
      <c r="L8" s="5">
        <f>INDEX(PIERS!$E$2:$J$1951,$V8+L$2,6)</f>
        <v>12.7967</v>
      </c>
      <c r="M8" s="5">
        <f>INDEX(PIERS!$E$2:$J$1951,$V8+M$2,6)</f>
        <v>73.488799999999998</v>
      </c>
      <c r="N8" s="5">
        <f>INDEX(PIERS!$E$2:$J$1951,$V8+N$2,6)</f>
        <v>312.57479999999998</v>
      </c>
      <c r="O8" s="10">
        <f>INDEX(PIERS!$E$2:$J$1951,$V8+O$2,2)</f>
        <v>-6.8026</v>
      </c>
      <c r="P8" s="5">
        <f>INDEX(PIERS!$E$2:$J$1951,$V8+P$2,2)</f>
        <v>-2.4018999999999999</v>
      </c>
      <c r="Q8" s="5">
        <f>INDEX(PIERS!$E$2:$J$1951,$V8+Q$2,2)</f>
        <v>11.6119</v>
      </c>
      <c r="R8" s="97">
        <f>INDEX(PIERS!$E$2:$J$1951,$V8+R$2,2)</f>
        <v>82.778000000000006</v>
      </c>
      <c r="S8" s="10"/>
      <c r="T8" s="5"/>
      <c r="U8" s="5"/>
      <c r="V8" s="1">
        <f>VLOOKUP(D8,PIERS!$B$2:$K$1951,10,FALSE)</f>
        <v>1150</v>
      </c>
    </row>
    <row r="9" spans="2:22" x14ac:dyDescent="0.25">
      <c r="B9" s="1">
        <f t="shared" si="1"/>
        <v>25</v>
      </c>
      <c r="C9" s="5" t="s">
        <v>43</v>
      </c>
      <c r="D9" s="5" t="str">
        <f t="shared" si="0"/>
        <v>F25Y</v>
      </c>
      <c r="E9" s="6">
        <f>2.41+0.25</f>
        <v>2.66</v>
      </c>
      <c r="F9" s="5">
        <v>0.3</v>
      </c>
      <c r="G9" s="10">
        <f>INDEX(PIERS!$E$2:$J$1951,$V9+G$2,1)</f>
        <v>-96.342600000000004</v>
      </c>
      <c r="H9" s="5">
        <f>INDEX(PIERS!$E$2:$J$1951,$V9+H$2,1)</f>
        <v>-21.8249</v>
      </c>
      <c r="I9" s="5">
        <f>INDEX(PIERS!$E$2:$J$1951,$V9+I$2,1)</f>
        <v>23.3536</v>
      </c>
      <c r="J9" s="5">
        <f>INDEX(PIERS!$E$2:$J$1951,$V9+J$2,1)</f>
        <v>72.094700000000003</v>
      </c>
      <c r="K9" s="10">
        <f>INDEX(PIERS!$E$2:$J$1951,$V9+K$2,6)</f>
        <v>-8.9908999999999999</v>
      </c>
      <c r="L9" s="5">
        <f>INDEX(PIERS!$E$2:$J$1951,$V9+L$2,6)</f>
        <v>-2.1583000000000001</v>
      </c>
      <c r="M9" s="5">
        <f>INDEX(PIERS!$E$2:$J$1951,$V9+M$2,6)</f>
        <v>5.4301000000000004</v>
      </c>
      <c r="N9" s="5">
        <f>INDEX(PIERS!$E$2:$J$1951,$V9+N$2,6)</f>
        <v>14.825100000000001</v>
      </c>
      <c r="O9" s="10">
        <f>INDEX(PIERS!$E$2:$J$1951,$V9+O$2,2)</f>
        <v>-8.2309000000000001</v>
      </c>
      <c r="P9" s="5">
        <f>INDEX(PIERS!$E$2:$J$1951,$V9+P$2,2)</f>
        <v>-1.9658</v>
      </c>
      <c r="Q9" s="5">
        <f>INDEX(PIERS!$E$2:$J$1951,$V9+Q$2,2)</f>
        <v>4.7906000000000004</v>
      </c>
      <c r="R9" s="97">
        <f>INDEX(PIERS!$E$2:$J$1951,$V9+R$2,2)</f>
        <v>12.2194</v>
      </c>
      <c r="S9" s="10"/>
      <c r="T9" s="5"/>
      <c r="U9" s="5"/>
      <c r="V9" s="1">
        <f>VLOOKUP(D9,PIERS!$B$2:$K$1951,10,FALSE)</f>
        <v>1200</v>
      </c>
    </row>
    <row r="10" spans="2:22" x14ac:dyDescent="0.25">
      <c r="B10" s="1">
        <f t="shared" si="1"/>
        <v>26</v>
      </c>
      <c r="C10" s="5" t="s">
        <v>44</v>
      </c>
      <c r="D10" s="5" t="str">
        <f t="shared" si="0"/>
        <v>F26Y</v>
      </c>
      <c r="E10" s="6">
        <f>1.25+0.25*2</f>
        <v>1.75</v>
      </c>
      <c r="F10" s="5">
        <v>0.3</v>
      </c>
      <c r="G10" s="10">
        <f>INDEX(PIERS!$E$2:$J$1951,$V10+G$2,1)</f>
        <v>-105.8595</v>
      </c>
      <c r="H10" s="5">
        <f>INDEX(PIERS!$E$2:$J$1951,$V10+H$2,1)</f>
        <v>-23.567299999999999</v>
      </c>
      <c r="I10" s="5">
        <f>INDEX(PIERS!$E$2:$J$1951,$V10+I$2,1)</f>
        <v>23.002600000000001</v>
      </c>
      <c r="J10" s="5">
        <f>INDEX(PIERS!$E$2:$J$1951,$V10+J$2,1)</f>
        <v>48.000900000000001</v>
      </c>
      <c r="K10" s="10">
        <f>INDEX(PIERS!$E$2:$J$1951,$V10+K$2,6)</f>
        <v>-1.54</v>
      </c>
      <c r="L10" s="5">
        <f>INDEX(PIERS!$E$2:$J$1951,$V10+L$2,6)</f>
        <v>-0.3463</v>
      </c>
      <c r="M10" s="5">
        <f>INDEX(PIERS!$E$2:$J$1951,$V10+M$2,6)</f>
        <v>2.2364999999999999</v>
      </c>
      <c r="N10" s="5">
        <f>INDEX(PIERS!$E$2:$J$1951,$V10+N$2,6)</f>
        <v>6.1836000000000002</v>
      </c>
      <c r="O10" s="10">
        <f>INDEX(PIERS!$E$2:$J$1951,$V10+O$2,2)</f>
        <v>-1.6220000000000001</v>
      </c>
      <c r="P10" s="5">
        <f>INDEX(PIERS!$E$2:$J$1951,$V10+P$2,2)</f>
        <v>-0.33989999999999998</v>
      </c>
      <c r="Q10" s="5">
        <f>INDEX(PIERS!$E$2:$J$1951,$V10+Q$2,2)</f>
        <v>2.4908000000000001</v>
      </c>
      <c r="R10" s="97">
        <f>INDEX(PIERS!$E$2:$J$1951,$V10+R$2,2)</f>
        <v>3.1817000000000002</v>
      </c>
      <c r="S10" s="10"/>
      <c r="T10" s="5"/>
      <c r="U10" s="5"/>
      <c r="V10" s="1">
        <f>VLOOKUP(D10,PIERS!$B$2:$K$1951,10,FALSE)</f>
        <v>1250</v>
      </c>
    </row>
    <row r="11" spans="2:22" x14ac:dyDescent="0.25">
      <c r="B11" s="1">
        <f t="shared" si="1"/>
        <v>27</v>
      </c>
      <c r="C11" s="5" t="s">
        <v>45</v>
      </c>
      <c r="D11" s="5" t="str">
        <f t="shared" si="0"/>
        <v>F27Y</v>
      </c>
      <c r="E11" s="6">
        <f>6+0.25*2</f>
        <v>6.5</v>
      </c>
      <c r="F11" s="5">
        <v>0.3</v>
      </c>
      <c r="G11" s="10">
        <f>INDEX(PIERS!$E$2:$J$1951,$V11+G$2,1)</f>
        <v>-430.7133</v>
      </c>
      <c r="H11" s="5">
        <f>INDEX(PIERS!$E$2:$J$1951,$V11+H$2,1)</f>
        <v>-97.661100000000005</v>
      </c>
      <c r="I11" s="5">
        <f>INDEX(PIERS!$E$2:$J$1951,$V11+I$2,1)</f>
        <v>85.691100000000006</v>
      </c>
      <c r="J11" s="5">
        <f>INDEX(PIERS!$E$2:$J$1951,$V11+J$2,1)</f>
        <v>54.837400000000002</v>
      </c>
      <c r="K11" s="10">
        <f>INDEX(PIERS!$E$2:$J$1951,$V11+K$2,6)</f>
        <v>-103.38509999999999</v>
      </c>
      <c r="L11" s="5">
        <f>INDEX(PIERS!$E$2:$J$1951,$V11+L$2,6)</f>
        <v>-21.614899999999999</v>
      </c>
      <c r="M11" s="5">
        <f>INDEX(PIERS!$E$2:$J$1951,$V11+M$2,6)</f>
        <v>25.5473</v>
      </c>
      <c r="N11" s="5">
        <f>INDEX(PIERS!$E$2:$J$1951,$V11+N$2,6)</f>
        <v>155.6378</v>
      </c>
      <c r="O11" s="10">
        <f>INDEX(PIERS!$E$2:$J$1951,$V11+O$2,2)</f>
        <v>32.536299999999997</v>
      </c>
      <c r="P11" s="5">
        <f>INDEX(PIERS!$E$2:$J$1951,$V11+P$2,2)</f>
        <v>6.5023999999999997</v>
      </c>
      <c r="Q11" s="5">
        <f>INDEX(PIERS!$E$2:$J$1951,$V11+Q$2,2)</f>
        <v>18.472799999999999</v>
      </c>
      <c r="R11" s="97">
        <f>INDEX(PIERS!$E$2:$J$1951,$V11+R$2,2)</f>
        <v>41.376100000000001</v>
      </c>
      <c r="S11" s="10"/>
      <c r="T11" s="5"/>
      <c r="U11" s="5"/>
      <c r="V11" s="1">
        <f>VLOOKUP(D11,PIERS!$B$2:$K$1951,10,FALSE)</f>
        <v>1300</v>
      </c>
    </row>
    <row r="12" spans="2:22" x14ac:dyDescent="0.25">
      <c r="B12" s="1">
        <f t="shared" si="1"/>
        <v>28</v>
      </c>
      <c r="C12" s="5" t="s">
        <v>46</v>
      </c>
      <c r="D12" s="5" t="str">
        <f t="shared" si="0"/>
        <v>F28Y</v>
      </c>
      <c r="E12" s="6">
        <v>4.0599999999999996</v>
      </c>
      <c r="F12" s="5">
        <v>0.3</v>
      </c>
      <c r="G12" s="10">
        <f>INDEX(PIERS!$E$2:$J$1951,$V12+G$2,1)</f>
        <v>-362.21879999999999</v>
      </c>
      <c r="H12" s="5">
        <f>INDEX(PIERS!$E$2:$J$1951,$V12+H$2,1)</f>
        <v>-92.8566</v>
      </c>
      <c r="I12" s="5">
        <f>INDEX(PIERS!$E$2:$J$1951,$V12+I$2,1)</f>
        <v>158.9033</v>
      </c>
      <c r="J12" s="5">
        <f>INDEX(PIERS!$E$2:$J$1951,$V12+J$2,1)</f>
        <v>30.7684</v>
      </c>
      <c r="K12" s="10">
        <f>INDEX(PIERS!$E$2:$J$1951,$V12+K$2,6)</f>
        <v>-3.6854</v>
      </c>
      <c r="L12" s="5">
        <f>INDEX(PIERS!$E$2:$J$1951,$V12+L$2,6)</f>
        <v>-1.5952</v>
      </c>
      <c r="M12" s="5">
        <f>INDEX(PIERS!$E$2:$J$1951,$V12+M$2,6)</f>
        <v>18.329599999999999</v>
      </c>
      <c r="N12" s="5">
        <f>INDEX(PIERS!$E$2:$J$1951,$V12+N$2,6)</f>
        <v>103.92019999999999</v>
      </c>
      <c r="O12" s="10">
        <f>INDEX(PIERS!$E$2:$J$1951,$V12+O$2,2)</f>
        <v>3.0442999999999998</v>
      </c>
      <c r="P12" s="5">
        <f>INDEX(PIERS!$E$2:$J$1951,$V12+P$2,2)</f>
        <v>0.69940000000000002</v>
      </c>
      <c r="Q12" s="5">
        <f>INDEX(PIERS!$E$2:$J$1951,$V12+Q$2,2)</f>
        <v>3.5470999999999999</v>
      </c>
      <c r="R12" s="97">
        <f>INDEX(PIERS!$E$2:$J$1951,$V12+R$2,2)</f>
        <v>10.4093</v>
      </c>
      <c r="S12" s="10"/>
      <c r="T12" s="5"/>
      <c r="U12" s="5"/>
      <c r="V12" s="1">
        <f>VLOOKUP(D12,PIERS!$B$2:$K$1951,10,FALSE)</f>
        <v>1350</v>
      </c>
    </row>
    <row r="13" spans="2:22" x14ac:dyDescent="0.25">
      <c r="B13" s="1">
        <f t="shared" si="1"/>
        <v>29</v>
      </c>
      <c r="C13" s="5" t="s">
        <v>48</v>
      </c>
      <c r="D13" s="5" t="str">
        <f t="shared" si="0"/>
        <v>F29Y</v>
      </c>
      <c r="E13" s="6">
        <f>0.65+0.25</f>
        <v>0.9</v>
      </c>
      <c r="F13" s="5">
        <v>0.3</v>
      </c>
      <c r="G13" s="10">
        <f>INDEX(PIERS!$E$2:$J$1951,$V13+G$2,1)</f>
        <v>-81.173400000000001</v>
      </c>
      <c r="H13" s="5">
        <f>INDEX(PIERS!$E$2:$J$1951,$V13+H$2,1)</f>
        <v>-19.752199999999998</v>
      </c>
      <c r="I13" s="5">
        <f>INDEX(PIERS!$E$2:$J$1951,$V13+I$2,1)</f>
        <v>58.625300000000003</v>
      </c>
      <c r="J13" s="5">
        <f>INDEX(PIERS!$E$2:$J$1951,$V13+J$2,1)</f>
        <v>23.576799999999999</v>
      </c>
      <c r="K13" s="10">
        <f>INDEX(PIERS!$E$2:$J$1951,$V13+K$2,6)</f>
        <v>-0.69410000000000005</v>
      </c>
      <c r="L13" s="5">
        <f>INDEX(PIERS!$E$2:$J$1951,$V13+L$2,6)</f>
        <v>-0.67430000000000001</v>
      </c>
      <c r="M13" s="5">
        <f>INDEX(PIERS!$E$2:$J$1951,$V13+M$2,6)</f>
        <v>2.1</v>
      </c>
      <c r="N13" s="5">
        <f>INDEX(PIERS!$E$2:$J$1951,$V13+N$2,6)</f>
        <v>1.6795</v>
      </c>
      <c r="O13" s="10">
        <f>INDEX(PIERS!$E$2:$J$1951,$V13+O$2,2)</f>
        <v>-0.59309999999999996</v>
      </c>
      <c r="P13" s="5">
        <f>INDEX(PIERS!$E$2:$J$1951,$V13+P$2,2)</f>
        <v>-0.57289999999999996</v>
      </c>
      <c r="Q13" s="5">
        <f>INDEX(PIERS!$E$2:$J$1951,$V13+Q$2,2)</f>
        <v>1.8520000000000001</v>
      </c>
      <c r="R13" s="97">
        <f>INDEX(PIERS!$E$2:$J$1951,$V13+R$2,2)</f>
        <v>1.1424000000000001</v>
      </c>
      <c r="S13" s="10"/>
      <c r="T13" s="5"/>
      <c r="U13" s="5"/>
      <c r="V13" s="1">
        <f>VLOOKUP(D13,PIERS!$B$2:$K$1951,10,FALSE)</f>
        <v>1400</v>
      </c>
    </row>
    <row r="14" spans="2:22" x14ac:dyDescent="0.25">
      <c r="B14" s="1">
        <f t="shared" si="1"/>
        <v>30</v>
      </c>
      <c r="C14" s="5" t="s">
        <v>47</v>
      </c>
      <c r="D14" s="5" t="str">
        <f t="shared" si="0"/>
        <v>F30Y</v>
      </c>
      <c r="E14" s="6">
        <v>1.03</v>
      </c>
      <c r="F14" s="5">
        <v>0.3</v>
      </c>
      <c r="G14" s="10">
        <f>INDEX(PIERS!$E$2:$J$1951,$V14+G$2,1)</f>
        <v>-101.1837</v>
      </c>
      <c r="H14" s="5">
        <f>INDEX(PIERS!$E$2:$J$1951,$V14+H$2,1)</f>
        <v>-23.866199999999999</v>
      </c>
      <c r="I14" s="5">
        <f>INDEX(PIERS!$E$2:$J$1951,$V14+I$2,1)</f>
        <v>24.850200000000001</v>
      </c>
      <c r="J14" s="5">
        <f>INDEX(PIERS!$E$2:$J$1951,$V14+J$2,1)</f>
        <v>27.075900000000001</v>
      </c>
      <c r="K14" s="10">
        <f>INDEX(PIERS!$E$2:$J$1951,$V14+K$2,6)</f>
        <v>0.9173</v>
      </c>
      <c r="L14" s="5">
        <f>INDEX(PIERS!$E$2:$J$1951,$V14+L$2,6)</f>
        <v>5.8299999999999998E-2</v>
      </c>
      <c r="M14" s="5">
        <f>INDEX(PIERS!$E$2:$J$1951,$V14+M$2,6)</f>
        <v>6.7990000000000004</v>
      </c>
      <c r="N14" s="5">
        <f>INDEX(PIERS!$E$2:$J$1951,$V14+N$2,6)</f>
        <v>5.6208</v>
      </c>
      <c r="O14" s="10">
        <f>INDEX(PIERS!$E$2:$J$1951,$V14+O$2,2)</f>
        <v>0.84279999999999999</v>
      </c>
      <c r="P14" s="5">
        <f>INDEX(PIERS!$E$2:$J$1951,$V14+P$2,2)</f>
        <v>6.4699999999999994E-2</v>
      </c>
      <c r="Q14" s="5">
        <f>INDEX(PIERS!$E$2:$J$1951,$V14+Q$2,2)</f>
        <v>6.4284999999999997</v>
      </c>
      <c r="R14" s="97">
        <f>INDEX(PIERS!$E$2:$J$1951,$V14+R$2,2)</f>
        <v>6.4958999999999998</v>
      </c>
      <c r="S14" s="10"/>
      <c r="T14" s="5"/>
      <c r="U14" s="5"/>
      <c r="V14" s="1">
        <f>VLOOKUP(D14,PIERS!$B$2:$K$1951,10,FALSE)</f>
        <v>1450</v>
      </c>
    </row>
    <row r="15" spans="2:22" x14ac:dyDescent="0.25">
      <c r="B15" s="1">
        <f t="shared" si="1"/>
        <v>31</v>
      </c>
      <c r="C15" s="5" t="s">
        <v>49</v>
      </c>
      <c r="D15" s="5" t="str">
        <f t="shared" si="0"/>
        <v>F31Y</v>
      </c>
      <c r="E15" s="6">
        <f>2.1+0.25</f>
        <v>2.35</v>
      </c>
      <c r="F15" s="5">
        <v>0.3</v>
      </c>
      <c r="G15" s="10">
        <f>INDEX(PIERS!$E$2:$J$1951,$V15+G$2,1)</f>
        <v>-149.51740000000001</v>
      </c>
      <c r="H15" s="5">
        <f>INDEX(PIERS!$E$2:$J$1951,$V15+H$2,1)</f>
        <v>-41.376300000000001</v>
      </c>
      <c r="I15" s="5">
        <f>INDEX(PIERS!$E$2:$J$1951,$V15+I$2,1)</f>
        <v>172.24969999999999</v>
      </c>
      <c r="J15" s="5">
        <f>INDEX(PIERS!$E$2:$J$1951,$V15+J$2,1)</f>
        <v>60.519199999999998</v>
      </c>
      <c r="K15" s="10">
        <f>INDEX(PIERS!$E$2:$J$1951,$V15+K$2,6)</f>
        <v>-3.0918000000000001</v>
      </c>
      <c r="L15" s="5">
        <f>INDEX(PIERS!$E$2:$J$1951,$V15+L$2,6)</f>
        <v>-1.1636</v>
      </c>
      <c r="M15" s="5">
        <f>INDEX(PIERS!$E$2:$J$1951,$V15+M$2,6)</f>
        <v>6.4867999999999997</v>
      </c>
      <c r="N15" s="5">
        <f>INDEX(PIERS!$E$2:$J$1951,$V15+N$2,6)</f>
        <v>14.0976</v>
      </c>
      <c r="O15" s="10">
        <f>INDEX(PIERS!$E$2:$J$1951,$V15+O$2,2)</f>
        <v>-0.1071</v>
      </c>
      <c r="P15" s="5">
        <f>INDEX(PIERS!$E$2:$J$1951,$V15+P$2,2)</f>
        <v>-0.31209999999999999</v>
      </c>
      <c r="Q15" s="5">
        <f>INDEX(PIERS!$E$2:$J$1951,$V15+Q$2,2)</f>
        <v>10.1144</v>
      </c>
      <c r="R15" s="97">
        <f>INDEX(PIERS!$E$2:$J$1951,$V15+R$2,2)</f>
        <v>7.4673999999999996</v>
      </c>
      <c r="S15" s="10"/>
      <c r="T15" s="5"/>
      <c r="U15" s="5"/>
      <c r="V15" s="1">
        <f>VLOOKUP(D15,PIERS!$B$2:$K$1951,10,FALSE)</f>
        <v>1500</v>
      </c>
    </row>
    <row r="16" spans="2:22" x14ac:dyDescent="0.25">
      <c r="B16" s="1">
        <f t="shared" si="1"/>
        <v>32</v>
      </c>
      <c r="C16" s="5" t="s">
        <v>50</v>
      </c>
      <c r="D16" s="5" t="str">
        <f t="shared" si="0"/>
        <v>F32Y</v>
      </c>
      <c r="E16" s="6">
        <f>2.21+0.25*2</f>
        <v>2.71</v>
      </c>
      <c r="F16" s="5">
        <v>0.3</v>
      </c>
      <c r="G16" s="10">
        <f>INDEX(PIERS!$E$2:$J$1951,$V16+G$2,1)</f>
        <v>-187.61250000000001</v>
      </c>
      <c r="H16" s="5">
        <f>INDEX(PIERS!$E$2:$J$1951,$V16+H$2,1)</f>
        <v>-40.5627</v>
      </c>
      <c r="I16" s="5">
        <f>INDEX(PIERS!$E$2:$J$1951,$V16+I$2,1)</f>
        <v>36.847999999999999</v>
      </c>
      <c r="J16" s="5">
        <f>INDEX(PIERS!$E$2:$J$1951,$V16+J$2,1)</f>
        <v>22.5167</v>
      </c>
      <c r="K16" s="10">
        <f>INDEX(PIERS!$E$2:$J$1951,$V16+K$2,6)</f>
        <v>-14.577199999999999</v>
      </c>
      <c r="L16" s="5">
        <f>INDEX(PIERS!$E$2:$J$1951,$V16+L$2,6)</f>
        <v>-3.5015000000000001</v>
      </c>
      <c r="M16" s="5">
        <f>INDEX(PIERS!$E$2:$J$1951,$V16+M$2,6)</f>
        <v>2.5293999999999999</v>
      </c>
      <c r="N16" s="5">
        <f>INDEX(PIERS!$E$2:$J$1951,$V16+N$2,6)</f>
        <v>23.335799999999999</v>
      </c>
      <c r="O16" s="10">
        <f>INDEX(PIERS!$E$2:$J$1951,$V16+O$2,2)</f>
        <v>-38.898499999999999</v>
      </c>
      <c r="P16" s="5">
        <f>INDEX(PIERS!$E$2:$J$1951,$V16+P$2,2)</f>
        <v>-8.8023000000000007</v>
      </c>
      <c r="Q16" s="5">
        <f>INDEX(PIERS!$E$2:$J$1951,$V16+Q$2,2)</f>
        <v>9.2579999999999991</v>
      </c>
      <c r="R16" s="97">
        <f>INDEX(PIERS!$E$2:$J$1951,$V16+R$2,2)</f>
        <v>10.355700000000001</v>
      </c>
      <c r="S16" s="10"/>
      <c r="T16" s="5"/>
      <c r="U16" s="5"/>
      <c r="V16" s="1">
        <f>VLOOKUP(D16,PIERS!$B$2:$K$1951,10,FALSE)</f>
        <v>1550</v>
      </c>
    </row>
    <row r="17" spans="2:22" x14ac:dyDescent="0.25">
      <c r="B17" s="1">
        <f t="shared" si="1"/>
        <v>33</v>
      </c>
      <c r="C17" s="5" t="s">
        <v>51</v>
      </c>
      <c r="D17" s="5" t="str">
        <f t="shared" si="0"/>
        <v>F33Y</v>
      </c>
      <c r="E17" s="6">
        <v>2.62</v>
      </c>
      <c r="F17" s="5">
        <v>0.3</v>
      </c>
      <c r="G17" s="10">
        <f>INDEX(PIERS!$E$2:$J$1951,$V17+G$2,1)</f>
        <v>-36.016100000000002</v>
      </c>
      <c r="H17" s="5">
        <f>INDEX(PIERS!$E$2:$J$1951,$V17+H$2,1)</f>
        <v>-8.5885999999999996</v>
      </c>
      <c r="I17" s="5">
        <f>INDEX(PIERS!$E$2:$J$1951,$V17+I$2,1)</f>
        <v>48.734000000000002</v>
      </c>
      <c r="J17" s="5">
        <f>INDEX(PIERS!$E$2:$J$1951,$V17+J$2,1)</f>
        <v>14.108700000000001</v>
      </c>
      <c r="K17" s="10">
        <f>INDEX(PIERS!$E$2:$J$1951,$V17+K$2,6)</f>
        <v>-0.69059999999999999</v>
      </c>
      <c r="L17" s="5">
        <f>INDEX(PIERS!$E$2:$J$1951,$V17+L$2,6)</f>
        <v>-0.51219999999999999</v>
      </c>
      <c r="M17" s="5">
        <f>INDEX(PIERS!$E$2:$J$1951,$V17+M$2,6)</f>
        <v>4.4439000000000002</v>
      </c>
      <c r="N17" s="5">
        <f>INDEX(PIERS!$E$2:$J$1951,$V17+N$2,6)</f>
        <v>31.666899999999998</v>
      </c>
      <c r="O17" s="10">
        <f>INDEX(PIERS!$E$2:$J$1951,$V17+O$2,2)</f>
        <v>-2.8900999999999999</v>
      </c>
      <c r="P17" s="5">
        <f>INDEX(PIERS!$E$2:$J$1951,$V17+P$2,2)</f>
        <v>-0.95009999999999994</v>
      </c>
      <c r="Q17" s="5">
        <f>INDEX(PIERS!$E$2:$J$1951,$V17+Q$2,2)</f>
        <v>10.469099999999999</v>
      </c>
      <c r="R17" s="97">
        <f>INDEX(PIERS!$E$2:$J$1951,$V17+R$2,2)</f>
        <v>11.127599999999999</v>
      </c>
      <c r="S17" s="10"/>
      <c r="T17" s="5"/>
      <c r="U17" s="5"/>
      <c r="V17" s="1">
        <f>VLOOKUP(D17,PIERS!$B$2:$K$1951,10,FALSE)</f>
        <v>1600</v>
      </c>
    </row>
    <row r="18" spans="2:22" x14ac:dyDescent="0.25">
      <c r="B18" s="1">
        <f t="shared" si="1"/>
        <v>34</v>
      </c>
      <c r="C18" s="5" t="s">
        <v>52</v>
      </c>
      <c r="D18" s="5" t="str">
        <f t="shared" si="0"/>
        <v>F34Y</v>
      </c>
      <c r="E18" s="6">
        <f>0.83</f>
        <v>0.83</v>
      </c>
      <c r="F18" s="5">
        <v>0.3</v>
      </c>
      <c r="G18" s="10">
        <f>INDEX(PIERS!$E$2:$J$1951,$V18+G$2,1)</f>
        <v>-54.006</v>
      </c>
      <c r="H18" s="5">
        <f>INDEX(PIERS!$E$2:$J$1951,$V18+H$2,1)</f>
        <v>-14.3527</v>
      </c>
      <c r="I18" s="5">
        <f>INDEX(PIERS!$E$2:$J$1951,$V18+I$2,1)</f>
        <v>82.848799999999997</v>
      </c>
      <c r="J18" s="5">
        <f>INDEX(PIERS!$E$2:$J$1951,$V18+J$2,1)</f>
        <v>22.132100000000001</v>
      </c>
      <c r="K18" s="10">
        <f>INDEX(PIERS!$E$2:$J$1951,$V18+K$2,6)</f>
        <v>11.0459</v>
      </c>
      <c r="L18" s="5">
        <f>INDEX(PIERS!$E$2:$J$1951,$V18+L$2,6)</f>
        <v>2.9775</v>
      </c>
      <c r="M18" s="5">
        <f>INDEX(PIERS!$E$2:$J$1951,$V18+M$2,6)</f>
        <v>15.8042</v>
      </c>
      <c r="N18" s="5">
        <f>INDEX(PIERS!$E$2:$J$1951,$V18+N$2,6)</f>
        <v>14.3156</v>
      </c>
      <c r="O18" s="10">
        <f>INDEX(PIERS!$E$2:$J$1951,$V18+O$2,2)</f>
        <v>9.5779999999999994</v>
      </c>
      <c r="P18" s="5">
        <f>INDEX(PIERS!$E$2:$J$1951,$V18+P$2,2)</f>
        <v>2.589</v>
      </c>
      <c r="Q18" s="5">
        <f>INDEX(PIERS!$E$2:$J$1951,$V18+Q$2,2)</f>
        <v>13.691599999999999</v>
      </c>
      <c r="R18" s="97">
        <f>INDEX(PIERS!$E$2:$J$1951,$V18+R$2,2)</f>
        <v>13.1289</v>
      </c>
      <c r="S18" s="10"/>
      <c r="T18" s="5"/>
      <c r="U18" s="5"/>
      <c r="V18" s="1">
        <f>VLOOKUP(D18,PIERS!$B$2:$K$1951,10,FALSE)</f>
        <v>1650</v>
      </c>
    </row>
    <row r="19" spans="2:22" x14ac:dyDescent="0.25">
      <c r="B19" s="1">
        <f t="shared" si="1"/>
        <v>35</v>
      </c>
      <c r="C19" s="5" t="s">
        <v>53</v>
      </c>
      <c r="D19" s="5" t="str">
        <f t="shared" si="0"/>
        <v>F35Y</v>
      </c>
      <c r="E19" s="6">
        <f>0.6+0.25</f>
        <v>0.85</v>
      </c>
      <c r="F19" s="5">
        <v>0.3</v>
      </c>
      <c r="G19" s="10">
        <f>INDEX(PIERS!$E$2:$J$1951,$V19+G$2,1)</f>
        <v>-54.727499999999999</v>
      </c>
      <c r="H19" s="5">
        <f>INDEX(PIERS!$E$2:$J$1951,$V19+H$2,1)</f>
        <v>-14.792199999999999</v>
      </c>
      <c r="I19" s="5">
        <f>INDEX(PIERS!$E$2:$J$1951,$V19+I$2,1)</f>
        <v>84.444699999999997</v>
      </c>
      <c r="J19" s="5">
        <f>INDEX(PIERS!$E$2:$J$1951,$V19+J$2,1)</f>
        <v>13.891299999999999</v>
      </c>
      <c r="K19" s="10">
        <f>INDEX(PIERS!$E$2:$J$1951,$V19+K$2,6)</f>
        <v>6.8041</v>
      </c>
      <c r="L19" s="5">
        <f>INDEX(PIERS!$E$2:$J$1951,$V19+L$2,6)</f>
        <v>2.1920999999999999</v>
      </c>
      <c r="M19" s="5">
        <f>INDEX(PIERS!$E$2:$J$1951,$V19+M$2,6)</f>
        <v>5.6802999999999999</v>
      </c>
      <c r="N19" s="5">
        <f>INDEX(PIERS!$E$2:$J$1951,$V19+N$2,6)</f>
        <v>13.4665</v>
      </c>
      <c r="O19" s="10">
        <f>INDEX(PIERS!$E$2:$J$1951,$V19+O$2,2)</f>
        <v>5.7443</v>
      </c>
      <c r="P19" s="5">
        <f>INDEX(PIERS!$E$2:$J$1951,$V19+P$2,2)</f>
        <v>1.8562000000000001</v>
      </c>
      <c r="Q19" s="5">
        <f>INDEX(PIERS!$E$2:$J$1951,$V19+Q$2,2)</f>
        <v>4.8384999999999998</v>
      </c>
      <c r="R19" s="97">
        <f>INDEX(PIERS!$E$2:$J$1951,$V19+R$2,2)</f>
        <v>11.8794</v>
      </c>
      <c r="S19" s="10"/>
      <c r="T19" s="5"/>
      <c r="U19" s="5"/>
      <c r="V19" s="1">
        <f>VLOOKUP(D19,PIERS!$B$2:$K$1951,10,FALSE)</f>
        <v>1700</v>
      </c>
    </row>
    <row r="20" spans="2:22" x14ac:dyDescent="0.25">
      <c r="B20" s="1">
        <f t="shared" si="1"/>
        <v>36</v>
      </c>
      <c r="C20" s="5" t="s">
        <v>54</v>
      </c>
      <c r="D20" s="5" t="str">
        <f t="shared" si="0"/>
        <v>F36Y</v>
      </c>
      <c r="E20" s="6">
        <f>4.6+0.25</f>
        <v>4.8499999999999996</v>
      </c>
      <c r="F20" s="5">
        <v>0.3</v>
      </c>
      <c r="G20" s="10">
        <f>INDEX(PIERS!$E$2:$J$1951,$V20+G$2,1)</f>
        <v>-301.28969999999998</v>
      </c>
      <c r="H20" s="5">
        <f>INDEX(PIERS!$E$2:$J$1951,$V20+H$2,1)</f>
        <v>-85.029499999999999</v>
      </c>
      <c r="I20" s="5">
        <f>INDEX(PIERS!$E$2:$J$1951,$V20+I$2,1)</f>
        <v>538.66399999999999</v>
      </c>
      <c r="J20" s="5">
        <f>INDEX(PIERS!$E$2:$J$1951,$V20+J$2,1)</f>
        <v>109.252</v>
      </c>
      <c r="K20" s="10">
        <f>INDEX(PIERS!$E$2:$J$1951,$V20+K$2,6)</f>
        <v>-4.0933000000000002</v>
      </c>
      <c r="L20" s="5">
        <f>INDEX(PIERS!$E$2:$J$1951,$V20+L$2,6)</f>
        <v>-1.0236000000000001</v>
      </c>
      <c r="M20" s="5">
        <f>INDEX(PIERS!$E$2:$J$1951,$V20+M$2,6)</f>
        <v>60.168300000000002</v>
      </c>
      <c r="N20" s="5">
        <f>INDEX(PIERS!$E$2:$J$1951,$V20+N$2,6)</f>
        <v>183.33869999999999</v>
      </c>
      <c r="O20" s="10">
        <f>INDEX(PIERS!$E$2:$J$1951,$V20+O$2,2)</f>
        <v>0.9456</v>
      </c>
      <c r="P20" s="5">
        <f>INDEX(PIERS!$E$2:$J$1951,$V20+P$2,2)</f>
        <v>-0.60129999999999995</v>
      </c>
      <c r="Q20" s="5">
        <f>INDEX(PIERS!$E$2:$J$1951,$V20+Q$2,2)</f>
        <v>18.259799999999998</v>
      </c>
      <c r="R20" s="97">
        <f>INDEX(PIERS!$E$2:$J$1951,$V20+R$2,2)</f>
        <v>16.1191</v>
      </c>
      <c r="S20" s="10"/>
      <c r="T20" s="5"/>
      <c r="U20" s="5"/>
      <c r="V20" s="1">
        <f>VLOOKUP(D20,PIERS!$B$2:$K$1951,10,FALSE)</f>
        <v>1750</v>
      </c>
    </row>
    <row r="21" spans="2:22" x14ac:dyDescent="0.25">
      <c r="B21" s="1">
        <f t="shared" si="1"/>
        <v>37</v>
      </c>
      <c r="C21" s="5" t="s">
        <v>55</v>
      </c>
      <c r="D21" s="5" t="str">
        <f t="shared" si="0"/>
        <v>F37Y</v>
      </c>
      <c r="E21" s="6">
        <f>3.5+2*0.25</f>
        <v>4</v>
      </c>
      <c r="F21" s="5">
        <v>0.3</v>
      </c>
      <c r="G21" s="10">
        <f>INDEX(PIERS!$E$2:$J$1951,$V21+G$2,1)</f>
        <v>17.709800000000001</v>
      </c>
      <c r="H21" s="5">
        <f>INDEX(PIERS!$E$2:$J$1951,$V21+H$2,1)</f>
        <v>2.6533000000000002</v>
      </c>
      <c r="I21" s="5">
        <f>INDEX(PIERS!$E$2:$J$1951,$V21+I$2,1)</f>
        <v>14.980600000000001</v>
      </c>
      <c r="J21" s="5">
        <f>INDEX(PIERS!$E$2:$J$1951,$V21+J$2,1)</f>
        <v>10.3485</v>
      </c>
      <c r="K21" s="10">
        <f>INDEX(PIERS!$E$2:$J$1951,$V21+K$2,6)</f>
        <v>-7.1580000000000004</v>
      </c>
      <c r="L21" s="5">
        <f>INDEX(PIERS!$E$2:$J$1951,$V21+L$2,6)</f>
        <v>-1.3626</v>
      </c>
      <c r="M21" s="5">
        <f>INDEX(PIERS!$E$2:$J$1951,$V21+M$2,6)</f>
        <v>5.3917999999999999</v>
      </c>
      <c r="N21" s="5">
        <f>INDEX(PIERS!$E$2:$J$1951,$V21+N$2,6)</f>
        <v>36.224299999999999</v>
      </c>
      <c r="O21" s="10">
        <f>INDEX(PIERS!$E$2:$J$1951,$V21+O$2,2)</f>
        <v>3.8738000000000001</v>
      </c>
      <c r="P21" s="5">
        <f>INDEX(PIERS!$E$2:$J$1951,$V21+P$2,2)</f>
        <v>0.21890000000000001</v>
      </c>
      <c r="Q21" s="5">
        <f>INDEX(PIERS!$E$2:$J$1951,$V21+Q$2,2)</f>
        <v>4.1681999999999997</v>
      </c>
      <c r="R21" s="97">
        <f>INDEX(PIERS!$E$2:$J$1951,$V21+R$2,2)</f>
        <v>20.767499999999998</v>
      </c>
      <c r="S21" s="10"/>
      <c r="T21" s="5"/>
      <c r="U21" s="5"/>
      <c r="V21" s="1">
        <f>VLOOKUP(D21,PIERS!$B$2:$K$1951,10,FALSE)</f>
        <v>1800</v>
      </c>
    </row>
    <row r="22" spans="2:22" x14ac:dyDescent="0.25">
      <c r="B22" s="1">
        <f t="shared" si="1"/>
        <v>38</v>
      </c>
      <c r="C22" s="5" t="s">
        <v>56</v>
      </c>
      <c r="D22" s="5" t="str">
        <f t="shared" si="0"/>
        <v>F38Y</v>
      </c>
      <c r="E22" s="6">
        <v>8.64</v>
      </c>
      <c r="F22" s="5">
        <v>0.3</v>
      </c>
      <c r="G22" s="10">
        <f>INDEX(PIERS!$E$2:$J$1951,$V22+G$2,1)</f>
        <v>-41.522500000000001</v>
      </c>
      <c r="H22" s="5">
        <f>INDEX(PIERS!$E$2:$J$1951,$V22+H$2,1)</f>
        <v>-20.046199999999999</v>
      </c>
      <c r="I22" s="5">
        <f>INDEX(PIERS!$E$2:$J$1951,$V22+I$2,1)</f>
        <v>6.1562000000000001</v>
      </c>
      <c r="J22" s="5">
        <f>INDEX(PIERS!$E$2:$J$1951,$V22+J$2,1)</f>
        <v>1.0454000000000001</v>
      </c>
      <c r="K22" s="10">
        <f>INDEX(PIERS!$E$2:$J$1951,$V22+K$2,6)</f>
        <v>29.477699999999999</v>
      </c>
      <c r="L22" s="5">
        <f>INDEX(PIERS!$E$2:$J$1951,$V22+L$2,6)</f>
        <v>28.235299999999999</v>
      </c>
      <c r="M22" s="5">
        <f>INDEX(PIERS!$E$2:$J$1951,$V22+M$2,6)</f>
        <v>7.6595000000000004</v>
      </c>
      <c r="N22" s="5">
        <f>INDEX(PIERS!$E$2:$J$1951,$V22+N$2,6)</f>
        <v>43.931199999999997</v>
      </c>
      <c r="O22" s="10">
        <f>INDEX(PIERS!$E$2:$J$1951,$V22+O$2,2)</f>
        <v>-0.89770000000000005</v>
      </c>
      <c r="P22" s="5">
        <f>INDEX(PIERS!$E$2:$J$1951,$V22+P$2,2)</f>
        <v>-0.62019999999999997</v>
      </c>
      <c r="Q22" s="5">
        <f>INDEX(PIERS!$E$2:$J$1951,$V22+Q$2,2)</f>
        <v>3.3879999999999999</v>
      </c>
      <c r="R22" s="97">
        <f>INDEX(PIERS!$E$2:$J$1951,$V22+R$2,2)</f>
        <v>18.024699999999999</v>
      </c>
      <c r="S22" s="10"/>
      <c r="T22" s="5"/>
      <c r="U22" s="5"/>
      <c r="V22" s="1">
        <f>VLOOKUP(D22,PIERS!$B$2:$K$1951,10,FALSE)</f>
        <v>1850</v>
      </c>
    </row>
    <row r="23" spans="2:22" x14ac:dyDescent="0.25">
      <c r="B23" s="1">
        <f t="shared" ref="B23" si="2">B22+1</f>
        <v>39</v>
      </c>
      <c r="C23" s="7" t="s">
        <v>57</v>
      </c>
      <c r="D23" s="7" t="str">
        <f t="shared" si="0"/>
        <v>F39Y</v>
      </c>
      <c r="E23" s="8">
        <v>38.281999999999996</v>
      </c>
      <c r="F23" s="7">
        <v>0.3</v>
      </c>
      <c r="G23" s="11">
        <f>INDEX(PIERS!$E$2:$J$1951,$V23+G$2,1)</f>
        <v>-92.679900000000004</v>
      </c>
      <c r="H23" s="7">
        <f>INDEX(PIERS!$E$2:$J$1951,$V23+H$2,1)</f>
        <v>-26.739100000000001</v>
      </c>
      <c r="I23" s="7">
        <f>INDEX(PIERS!$E$2:$J$1951,$V23+I$2,1)</f>
        <v>16.033100000000001</v>
      </c>
      <c r="J23" s="7">
        <f>INDEX(PIERS!$E$2:$J$1951,$V23+J$2,1)</f>
        <v>10.980499999999999</v>
      </c>
      <c r="K23" s="11">
        <f>INDEX(PIERS!$E$2:$J$1951,$V23+K$2,6)</f>
        <v>-69.186599999999999</v>
      </c>
      <c r="L23" s="7">
        <f>INDEX(PIERS!$E$2:$J$1951,$V23+L$2,6)</f>
        <v>-68.805300000000003</v>
      </c>
      <c r="M23" s="7">
        <f>INDEX(PIERS!$E$2:$J$1951,$V23+M$2,6)</f>
        <v>196.10169999999999</v>
      </c>
      <c r="N23" s="7">
        <f>INDEX(PIERS!$E$2:$J$1951,$V23+N$2,6)</f>
        <v>468.2029</v>
      </c>
      <c r="O23" s="11">
        <f>INDEX(PIERS!$E$2:$J$1951,$V23+O$2,2)</f>
        <v>12.9338</v>
      </c>
      <c r="P23" s="7">
        <f>INDEX(PIERS!$E$2:$J$1951,$V23+P$2,2)</f>
        <v>3.8071999999999999</v>
      </c>
      <c r="Q23" s="7">
        <f>INDEX(PIERS!$E$2:$J$1951,$V23+Q$2,2)</f>
        <v>57.710799999999999</v>
      </c>
      <c r="R23" s="98">
        <f>INDEX(PIERS!$E$2:$J$1951,$V23+R$2,2)</f>
        <v>270.2901</v>
      </c>
      <c r="S23" s="11"/>
      <c r="T23" s="7"/>
      <c r="U23" s="7"/>
      <c r="V23" s="1">
        <f>VLOOKUP(D23,PIERS!$B$2:$K$1951,10,FALSE)</f>
        <v>1900</v>
      </c>
    </row>
  </sheetData>
  <mergeCells count="1">
    <mergeCell ref="S2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CO50"/>
  <sheetViews>
    <sheetView tabSelected="1" zoomScale="60" zoomScaleNormal="6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E3" sqref="AE3"/>
    </sheetView>
  </sheetViews>
  <sheetFormatPr defaultColWidth="8.85546875" defaultRowHeight="15" outlineLevelCol="2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bestFit="1" customWidth="1"/>
    <col min="6" max="6" width="14.85546875" style="1" hidden="1" customWidth="1" outlineLevel="1"/>
    <col min="7" max="7" width="17" style="1" hidden="1" customWidth="1" outlineLevel="1"/>
    <col min="8" max="8" width="21.5703125" style="1" hidden="1" customWidth="1" outlineLevel="1"/>
    <col min="9" max="10" width="17.7109375" style="1" hidden="1" customWidth="1" outlineLevel="1"/>
    <col min="11" max="11" width="30.28515625" style="1" hidden="1" customWidth="1" outlineLevel="1"/>
    <col min="12" max="12" width="30.140625" style="1" hidden="1" customWidth="1" outlineLevel="1"/>
    <col min="13" max="14" width="28.7109375" style="1" hidden="1" customWidth="1" outlineLevel="1"/>
    <col min="15" max="16" width="21.28515625" style="1" hidden="1" customWidth="1" outlineLevel="1"/>
    <col min="17" max="18" width="19.42578125" style="1" hidden="1" customWidth="1" outlineLevel="1"/>
    <col min="19" max="19" width="8.7109375" style="1" bestFit="1" customWidth="1" collapsed="1"/>
    <col min="20" max="21" width="7.42578125" style="1" bestFit="1" customWidth="1"/>
    <col min="22" max="22" width="20.28515625" style="43" customWidth="1"/>
    <col min="23" max="23" width="9.5703125" style="43" customWidth="1"/>
    <col min="24" max="24" width="2.85546875" style="1" customWidth="1"/>
    <col min="25" max="28" width="20" style="1" hidden="1" customWidth="1" outlineLevel="2"/>
    <col min="29" max="29" width="16.85546875" style="1" customWidth="1" outlineLevel="1" collapsed="1"/>
    <col min="30" max="30" width="16.85546875" style="1" customWidth="1" outlineLevel="1"/>
    <col min="31" max="31" width="35.140625" style="1" customWidth="1" outlineLevel="1" collapsed="1"/>
    <col min="32" max="35" width="20" style="1" hidden="1" customWidth="1" outlineLevel="2"/>
    <col min="36" max="36" width="19" style="1" customWidth="1" outlineLevel="1" collapsed="1"/>
    <col min="37" max="37" width="19" style="1" customWidth="1" outlineLevel="1"/>
    <col min="38" max="38" width="35.140625" style="1" customWidth="1" outlineLevel="1"/>
    <col min="39" max="39" width="9.7109375" style="1" customWidth="1" outlineLevel="1"/>
    <col min="40" max="40" width="9.28515625" style="1" customWidth="1" outlineLevel="1"/>
    <col min="41" max="41" width="2.85546875" style="12" customWidth="1"/>
    <col min="42" max="42" width="20.28515625" style="43" hidden="1" customWidth="1" outlineLevel="2"/>
    <col min="43" max="44" width="30" style="43" hidden="1" customWidth="1" outlineLevel="2"/>
    <col min="45" max="45" width="17.42578125" style="1" hidden="1" customWidth="1" outlineLevel="2"/>
    <col min="46" max="46" width="17.42578125" style="1" customWidth="1" outlineLevel="1" collapsed="1"/>
    <col min="47" max="47" width="17.42578125" style="1" customWidth="1" outlineLevel="1"/>
    <col min="48" max="48" width="32" style="1" customWidth="1" outlineLevel="1"/>
    <col min="49" max="49" width="20.7109375" style="43" hidden="1" customWidth="1" outlineLevel="2"/>
    <col min="50" max="50" width="30.28515625" style="43" hidden="1" customWidth="1" outlineLevel="2"/>
    <col min="51" max="51" width="30" style="43" hidden="1" customWidth="1" outlineLevel="2"/>
    <col min="52" max="52" width="17.85546875" style="1" hidden="1" customWidth="1" outlineLevel="2"/>
    <col min="53" max="53" width="17.42578125" style="1" customWidth="1" outlineLevel="1" collapsed="1"/>
    <col min="54" max="54" width="17.42578125" style="1" customWidth="1" outlineLevel="1"/>
    <col min="55" max="55" width="32.42578125" style="1" customWidth="1" outlineLevel="1"/>
    <col min="56" max="56" width="20.7109375" style="43" hidden="1" customWidth="1" outlineLevel="2"/>
    <col min="57" max="57" width="30.28515625" style="43" hidden="1" customWidth="1" outlineLevel="2"/>
    <col min="58" max="58" width="30" style="43" hidden="1" customWidth="1" outlineLevel="2"/>
    <col min="59" max="59" width="17.85546875" style="1" hidden="1" customWidth="1" outlineLevel="2"/>
    <col min="60" max="60" width="17.42578125" style="1" customWidth="1" outlineLevel="1" collapsed="1"/>
    <col min="61" max="61" width="17.42578125" style="1" customWidth="1" outlineLevel="1"/>
    <col min="62" max="62" width="32.42578125" style="1" customWidth="1" outlineLevel="1"/>
    <col min="63" max="63" width="20.7109375" style="43" hidden="1" customWidth="1" outlineLevel="2"/>
    <col min="64" max="64" width="30.28515625" style="43" hidden="1" customWidth="1" outlineLevel="2"/>
    <col min="65" max="65" width="30" style="43" hidden="1" customWidth="1" outlineLevel="2"/>
    <col min="66" max="66" width="17.85546875" style="1" hidden="1" customWidth="1" outlineLevel="2"/>
    <col min="67" max="67" width="17.42578125" style="1" customWidth="1" outlineLevel="1" collapsed="1"/>
    <col min="68" max="68" width="17.42578125" style="1" customWidth="1" outlineLevel="1"/>
    <col min="69" max="69" width="32.42578125" style="1" customWidth="1" outlineLevel="1"/>
    <col min="70" max="70" width="20.7109375" style="43" hidden="1" customWidth="1" outlineLevel="2"/>
    <col min="71" max="71" width="30.28515625" style="43" hidden="1" customWidth="1" outlineLevel="2"/>
    <col min="72" max="72" width="30" style="43" hidden="1" customWidth="1" outlineLevel="2"/>
    <col min="73" max="73" width="17.85546875" style="1" hidden="1" customWidth="1" outlineLevel="2"/>
    <col min="74" max="74" width="17.42578125" style="1" customWidth="1" outlineLevel="1" collapsed="1"/>
    <col min="75" max="75" width="17.42578125" style="1" customWidth="1" outlineLevel="1"/>
    <col min="76" max="76" width="32.42578125" style="1" customWidth="1" outlineLevel="1"/>
    <col min="77" max="77" width="20.7109375" style="43" hidden="1" customWidth="1" outlineLevel="2"/>
    <col min="78" max="78" width="30.28515625" style="43" hidden="1" customWidth="1" outlineLevel="2"/>
    <col min="79" max="79" width="30" style="43" hidden="1" customWidth="1" outlineLevel="2"/>
    <col min="80" max="80" width="17.85546875" style="1" hidden="1" customWidth="1" outlineLevel="2"/>
    <col min="81" max="81" width="17.42578125" style="1" customWidth="1" outlineLevel="1" collapsed="1"/>
    <col min="82" max="82" width="17.42578125" style="1" customWidth="1" outlineLevel="1"/>
    <col min="83" max="83" width="32.42578125" style="1" customWidth="1" outlineLevel="1"/>
    <col min="84" max="84" width="30.7109375" style="1" bestFit="1" customWidth="1"/>
    <col min="85" max="85" width="8.85546875" style="1" bestFit="1" customWidth="1"/>
    <col min="86" max="86" width="22.5703125" style="43" hidden="1" customWidth="1" outlineLevel="1"/>
    <col min="87" max="87" width="13" style="1" hidden="1" customWidth="1" outlineLevel="1"/>
    <col min="88" max="88" width="20.140625" style="1" hidden="1" customWidth="1" outlineLevel="1"/>
    <col min="89" max="89" width="17.7109375" style="1" bestFit="1" customWidth="1" collapsed="1"/>
    <col min="90" max="90" width="22.5703125" style="1" hidden="1" customWidth="1" outlineLevel="1"/>
    <col min="91" max="91" width="13" style="1" hidden="1" customWidth="1" outlineLevel="1"/>
    <col min="92" max="92" width="20.140625" style="1" hidden="1" customWidth="1" outlineLevel="1"/>
    <col min="93" max="93" width="17.7109375" style="1" bestFit="1" customWidth="1" collapsed="1"/>
    <col min="94" max="16384" width="8.85546875" style="1"/>
  </cols>
  <sheetData>
    <row r="1" spans="2:93" ht="15.75" thickBot="1" x14ac:dyDescent="0.3"/>
    <row r="2" spans="2:93" ht="15.75" thickBot="1" x14ac:dyDescent="0.3">
      <c r="B2" s="81" t="s">
        <v>133</v>
      </c>
      <c r="C2" s="82"/>
      <c r="D2" s="82"/>
      <c r="E2" s="13">
        <v>8</v>
      </c>
      <c r="F2" s="5"/>
      <c r="G2" s="99" t="s">
        <v>190</v>
      </c>
      <c r="H2" s="100">
        <v>0.4</v>
      </c>
    </row>
    <row r="3" spans="2:93" ht="15.75" thickBot="1" x14ac:dyDescent="0.3">
      <c r="B3" s="83" t="s">
        <v>134</v>
      </c>
      <c r="C3" s="84"/>
      <c r="D3" s="84"/>
      <c r="E3" s="14">
        <v>10</v>
      </c>
      <c r="F3" s="5"/>
    </row>
    <row r="4" spans="2:93" ht="15.75" thickBot="1" x14ac:dyDescent="0.3">
      <c r="W4" s="44"/>
      <c r="Y4" s="85" t="s">
        <v>135</v>
      </c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7"/>
      <c r="AM4" s="33"/>
      <c r="AN4" s="33"/>
      <c r="AO4" s="15"/>
      <c r="AP4" s="88" t="s">
        <v>136</v>
      </c>
      <c r="AQ4" s="89"/>
      <c r="AR4" s="89"/>
      <c r="AS4" s="89"/>
      <c r="AT4" s="89"/>
      <c r="AU4" s="89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  <c r="BP4" s="89"/>
      <c r="BQ4" s="89"/>
      <c r="BR4" s="89"/>
      <c r="BS4" s="89"/>
      <c r="BT4" s="89"/>
      <c r="BU4" s="89"/>
      <c r="BV4" s="89"/>
      <c r="BW4" s="89"/>
      <c r="BX4" s="89"/>
      <c r="BY4" s="89"/>
      <c r="BZ4" s="89"/>
      <c r="CA4" s="89"/>
      <c r="CB4" s="89"/>
      <c r="CC4" s="89"/>
      <c r="CD4" s="89"/>
      <c r="CE4" s="89"/>
      <c r="CF4" s="90"/>
      <c r="CH4" s="91" t="s">
        <v>137</v>
      </c>
      <c r="CI4" s="92"/>
      <c r="CJ4" s="92"/>
      <c r="CK4" s="92"/>
      <c r="CL4" s="92"/>
      <c r="CM4" s="92"/>
      <c r="CN4" s="92"/>
      <c r="CO4" s="93"/>
    </row>
    <row r="5" spans="2:93" ht="15.75" thickBot="1" x14ac:dyDescent="0.3">
      <c r="B5" s="16"/>
      <c r="C5" s="16"/>
      <c r="D5" s="16"/>
      <c r="E5" s="16"/>
      <c r="F5" s="16"/>
      <c r="G5" s="72" t="s">
        <v>138</v>
      </c>
      <c r="H5" s="73"/>
      <c r="I5" s="73"/>
      <c r="J5" s="74"/>
      <c r="K5" s="72" t="s">
        <v>139</v>
      </c>
      <c r="L5" s="73"/>
      <c r="M5" s="73"/>
      <c r="N5" s="74"/>
      <c r="O5" s="72" t="s">
        <v>191</v>
      </c>
      <c r="P5" s="73"/>
      <c r="Q5" s="73"/>
      <c r="R5" s="74"/>
      <c r="S5" s="75" t="s">
        <v>11</v>
      </c>
      <c r="T5" s="76"/>
      <c r="U5" s="76"/>
      <c r="V5" s="76"/>
      <c r="W5" s="77"/>
      <c r="X5" s="3"/>
      <c r="Y5" s="78" t="s">
        <v>140</v>
      </c>
      <c r="Z5" s="79"/>
      <c r="AA5" s="79"/>
      <c r="AB5" s="79"/>
      <c r="AC5" s="101"/>
      <c r="AD5" s="101"/>
      <c r="AE5" s="80"/>
      <c r="AF5" s="78" t="s">
        <v>141</v>
      </c>
      <c r="AG5" s="79"/>
      <c r="AH5" s="79"/>
      <c r="AI5" s="79"/>
      <c r="AJ5" s="101"/>
      <c r="AK5" s="101"/>
      <c r="AL5" s="80"/>
      <c r="AM5" s="33"/>
      <c r="AN5" s="33"/>
      <c r="AO5" s="15"/>
      <c r="AP5" s="78" t="s">
        <v>142</v>
      </c>
      <c r="AQ5" s="79"/>
      <c r="AR5" s="79"/>
      <c r="AS5" s="79"/>
      <c r="AT5" s="101"/>
      <c r="AU5" s="101"/>
      <c r="AV5" s="80"/>
      <c r="AW5" s="78" t="s">
        <v>143</v>
      </c>
      <c r="AX5" s="79"/>
      <c r="AY5" s="79"/>
      <c r="AZ5" s="79"/>
      <c r="BA5" s="101"/>
      <c r="BB5" s="101"/>
      <c r="BC5" s="80"/>
      <c r="BD5" s="78" t="s">
        <v>144</v>
      </c>
      <c r="BE5" s="79"/>
      <c r="BF5" s="79"/>
      <c r="BG5" s="79"/>
      <c r="BH5" s="101"/>
      <c r="BI5" s="101"/>
      <c r="BJ5" s="80"/>
      <c r="BK5" s="78" t="s">
        <v>145</v>
      </c>
      <c r="BL5" s="79"/>
      <c r="BM5" s="79"/>
      <c r="BN5" s="79"/>
      <c r="BO5" s="101"/>
      <c r="BP5" s="101"/>
      <c r="BQ5" s="80"/>
      <c r="BR5" s="78" t="s">
        <v>146</v>
      </c>
      <c r="BS5" s="79"/>
      <c r="BT5" s="79"/>
      <c r="BU5" s="79"/>
      <c r="BV5" s="101"/>
      <c r="BW5" s="101"/>
      <c r="BX5" s="80"/>
      <c r="BY5" s="78" t="s">
        <v>147</v>
      </c>
      <c r="BZ5" s="79"/>
      <c r="CA5" s="79"/>
      <c r="CB5" s="79"/>
      <c r="CC5" s="101"/>
      <c r="CD5" s="101"/>
      <c r="CE5" s="80"/>
      <c r="CF5" s="94" t="s">
        <v>148</v>
      </c>
      <c r="CH5" s="91" t="s">
        <v>185</v>
      </c>
      <c r="CI5" s="92"/>
      <c r="CJ5" s="92"/>
      <c r="CK5" s="93"/>
      <c r="CL5" s="91" t="s">
        <v>184</v>
      </c>
      <c r="CM5" s="92"/>
      <c r="CN5" s="92"/>
      <c r="CO5" s="93"/>
    </row>
    <row r="6" spans="2:93" x14ac:dyDescent="0.25">
      <c r="B6" s="17" t="s">
        <v>149</v>
      </c>
      <c r="C6" s="18" t="s">
        <v>0</v>
      </c>
      <c r="D6" s="18" t="s">
        <v>1</v>
      </c>
      <c r="E6" s="18" t="s">
        <v>2</v>
      </c>
      <c r="F6" s="34" t="str">
        <f>'MUROS EJE X'!F3</f>
        <v>Espesor (m)</v>
      </c>
      <c r="G6" s="19" t="str">
        <f>'MUROS EJE X'!G3</f>
        <v>$PP$ (tonf)</v>
      </c>
      <c r="H6" s="19" t="str">
        <f>'MUROS EJE X'!H3</f>
        <v>$P_{sc}$ (tonf)</v>
      </c>
      <c r="I6" s="19" t="str">
        <f>'MUROS EJE X'!I3</f>
        <v>$P_x$ (tonf)</v>
      </c>
      <c r="J6" s="19" t="str">
        <f>'MUROS EJE X'!J3</f>
        <v>$P_y$ (tonf)</v>
      </c>
      <c r="K6" s="19" t="str">
        <f>'MUROS EJE X'!K3</f>
        <v>$M_{pp}$ (tonf$\cdot$m)</v>
      </c>
      <c r="L6" s="19" t="str">
        <f>'MUROS EJE X'!L3</f>
        <v>$M_{sc}$ (tonf$\cdot$m)</v>
      </c>
      <c r="M6" s="19" t="str">
        <f>'MUROS EJE X'!M3</f>
        <v>$M_{x}$ (tonf$\cdot$m)</v>
      </c>
      <c r="N6" s="19" t="str">
        <f>'MUROS EJE X'!N3</f>
        <v>$M_{y}$ (tonf$\cdot$m)</v>
      </c>
      <c r="O6" s="19" t="str">
        <f>'MUROS EJE X'!O3</f>
        <v>$V_{pp}$ (tonf)</v>
      </c>
      <c r="P6" s="19" t="str">
        <f>'MUROS EJE X'!P3</f>
        <v>$V_{sc}$ (tonf)</v>
      </c>
      <c r="Q6" s="19" t="str">
        <f>'MUROS EJE X'!Q3</f>
        <v>$V_{x}$ (tonf)</v>
      </c>
      <c r="R6" s="19" t="str">
        <f>'MUROS EJE X'!R3</f>
        <v>$V_{y}$ (tonf)</v>
      </c>
      <c r="S6" s="17" t="s">
        <v>150</v>
      </c>
      <c r="T6" s="18" t="s">
        <v>151</v>
      </c>
      <c r="U6" s="18" t="s">
        <v>152</v>
      </c>
      <c r="V6" s="63" t="s">
        <v>153</v>
      </c>
      <c r="W6" s="45" t="s">
        <v>154</v>
      </c>
      <c r="X6" s="3"/>
      <c r="Y6" s="20" t="s">
        <v>198</v>
      </c>
      <c r="Z6" s="21" t="s">
        <v>199</v>
      </c>
      <c r="AA6" s="20" t="s">
        <v>200</v>
      </c>
      <c r="AB6" s="21" t="s">
        <v>201</v>
      </c>
      <c r="AC6" s="102" t="s">
        <v>208</v>
      </c>
      <c r="AD6" s="102" t="s">
        <v>209</v>
      </c>
      <c r="AE6" s="22" t="s">
        <v>202</v>
      </c>
      <c r="AF6" s="20" t="s">
        <v>193</v>
      </c>
      <c r="AG6" s="21" t="s">
        <v>194</v>
      </c>
      <c r="AH6" s="20" t="s">
        <v>195</v>
      </c>
      <c r="AI6" s="21" t="s">
        <v>196</v>
      </c>
      <c r="AJ6" s="102" t="s">
        <v>210</v>
      </c>
      <c r="AK6" s="102" t="s">
        <v>211</v>
      </c>
      <c r="AL6" s="22" t="s">
        <v>197</v>
      </c>
      <c r="AM6" s="33"/>
      <c r="AN6" s="33"/>
      <c r="AO6" s="15"/>
      <c r="AP6" s="61" t="s">
        <v>155</v>
      </c>
      <c r="AQ6" s="62" t="s">
        <v>156</v>
      </c>
      <c r="AR6" s="20" t="s">
        <v>192</v>
      </c>
      <c r="AS6" s="21" t="s">
        <v>157</v>
      </c>
      <c r="AT6" s="102" t="s">
        <v>204</v>
      </c>
      <c r="AU6" s="102" t="s">
        <v>205</v>
      </c>
      <c r="AV6" s="22" t="s">
        <v>158</v>
      </c>
      <c r="AW6" s="61" t="s">
        <v>159</v>
      </c>
      <c r="AX6" s="62" t="s">
        <v>160</v>
      </c>
      <c r="AY6" s="20" t="s">
        <v>203</v>
      </c>
      <c r="AZ6" s="21" t="s">
        <v>161</v>
      </c>
      <c r="BA6" s="102" t="s">
        <v>206</v>
      </c>
      <c r="BB6" s="102" t="s">
        <v>207</v>
      </c>
      <c r="BC6" s="22" t="s">
        <v>162</v>
      </c>
      <c r="BD6" s="61" t="s">
        <v>163</v>
      </c>
      <c r="BE6" s="62" t="s">
        <v>164</v>
      </c>
      <c r="BF6" s="20" t="s">
        <v>212</v>
      </c>
      <c r="BG6" s="21" t="s">
        <v>165</v>
      </c>
      <c r="BH6" s="102" t="s">
        <v>213</v>
      </c>
      <c r="BI6" s="102" t="s">
        <v>214</v>
      </c>
      <c r="BJ6" s="22" t="s">
        <v>166</v>
      </c>
      <c r="BK6" s="61" t="s">
        <v>167</v>
      </c>
      <c r="BL6" s="62" t="s">
        <v>168</v>
      </c>
      <c r="BM6" s="20" t="s">
        <v>215</v>
      </c>
      <c r="BN6" s="21" t="s">
        <v>169</v>
      </c>
      <c r="BO6" s="102" t="s">
        <v>216</v>
      </c>
      <c r="BP6" s="102" t="s">
        <v>217</v>
      </c>
      <c r="BQ6" s="22" t="s">
        <v>170</v>
      </c>
      <c r="BR6" s="61" t="s">
        <v>171</v>
      </c>
      <c r="BS6" s="62" t="s">
        <v>172</v>
      </c>
      <c r="BT6" s="20" t="s">
        <v>218</v>
      </c>
      <c r="BU6" s="21" t="s">
        <v>173</v>
      </c>
      <c r="BV6" s="102" t="s">
        <v>219</v>
      </c>
      <c r="BW6" s="102" t="s">
        <v>220</v>
      </c>
      <c r="BX6" s="22" t="s">
        <v>174</v>
      </c>
      <c r="BY6" s="61" t="s">
        <v>175</v>
      </c>
      <c r="BZ6" s="62" t="s">
        <v>176</v>
      </c>
      <c r="CA6" s="20" t="s">
        <v>218</v>
      </c>
      <c r="CB6" s="21" t="s">
        <v>177</v>
      </c>
      <c r="CC6" s="102" t="s">
        <v>221</v>
      </c>
      <c r="CD6" s="102" t="s">
        <v>222</v>
      </c>
      <c r="CE6" s="22" t="s">
        <v>178</v>
      </c>
      <c r="CF6" s="95"/>
      <c r="CH6" s="61" t="s">
        <v>179</v>
      </c>
      <c r="CI6" s="21" t="s">
        <v>180</v>
      </c>
      <c r="CJ6" s="21" t="s">
        <v>181</v>
      </c>
      <c r="CK6" s="22" t="s">
        <v>137</v>
      </c>
      <c r="CL6" s="20" t="s">
        <v>179</v>
      </c>
      <c r="CM6" s="21" t="s">
        <v>180</v>
      </c>
      <c r="CN6" s="21" t="s">
        <v>181</v>
      </c>
      <c r="CO6" s="22" t="s">
        <v>137</v>
      </c>
    </row>
    <row r="7" spans="2:93" x14ac:dyDescent="0.25">
      <c r="B7" s="65" t="s">
        <v>183</v>
      </c>
      <c r="C7" s="24" t="str">
        <f>'MUROS EJE X'!C4</f>
        <v>12 entre A y C</v>
      </c>
      <c r="D7" s="24" t="str">
        <f>'MUROS EJE X'!D4</f>
        <v>F1X</v>
      </c>
      <c r="E7" s="24">
        <f>'MUROS EJE X'!E4</f>
        <v>1.92</v>
      </c>
      <c r="F7" s="10">
        <f>'MUROS EJE X'!F4</f>
        <v>0.25</v>
      </c>
      <c r="G7" s="23">
        <f>'MUROS EJE X'!G4</f>
        <v>-48.413699999999999</v>
      </c>
      <c r="H7" s="24">
        <f>'MUROS EJE X'!H4</f>
        <v>-42.057000000000002</v>
      </c>
      <c r="I7" s="24">
        <f>'MUROS EJE X'!I4</f>
        <v>0.38829999999999998</v>
      </c>
      <c r="J7" s="25">
        <f>'MUROS EJE X'!J4</f>
        <v>9.8900000000000002E-2</v>
      </c>
      <c r="K7" s="23">
        <f>'MUROS EJE X'!K4</f>
        <v>-2.4584999999999999</v>
      </c>
      <c r="L7" s="24">
        <f>'MUROS EJE X'!L4</f>
        <v>-2.1137999999999999</v>
      </c>
      <c r="M7" s="24">
        <f>'MUROS EJE X'!M4</f>
        <v>6.1185</v>
      </c>
      <c r="N7" s="25">
        <f>'MUROS EJE X'!N4</f>
        <v>0.93530000000000002</v>
      </c>
      <c r="O7" s="23">
        <f>'MUROS EJE X'!O4</f>
        <v>-0.41260000000000002</v>
      </c>
      <c r="P7" s="24">
        <f>'MUROS EJE X'!P4</f>
        <v>-2.2401</v>
      </c>
      <c r="Q7" s="24">
        <f>'MUROS EJE X'!Q4</f>
        <v>8.9062999999999999</v>
      </c>
      <c r="R7" s="25">
        <f>'MUROS EJE X'!R4</f>
        <v>2.3744000000000001</v>
      </c>
      <c r="S7" s="23">
        <f>0.3+E7+0.3</f>
        <v>2.5199999999999996</v>
      </c>
      <c r="T7" s="24">
        <v>0.6</v>
      </c>
      <c r="U7" s="24">
        <v>0.6</v>
      </c>
      <c r="V7" s="28">
        <f>2.5*S7*T7*U7</f>
        <v>2.2679999999999993</v>
      </c>
      <c r="W7" s="26">
        <f>S7/6</f>
        <v>0.41999999999999993</v>
      </c>
      <c r="Y7" s="27">
        <f>(V7+ABS(G7))</f>
        <v>50.681699999999999</v>
      </c>
      <c r="Z7" s="28">
        <f>(K7)</f>
        <v>-2.4584999999999999</v>
      </c>
      <c r="AA7" s="28">
        <f>$O7</f>
        <v>-0.41260000000000002</v>
      </c>
      <c r="AB7" s="29">
        <f>ABS(Z7/Y7)</f>
        <v>4.8508633293674046E-2</v>
      </c>
      <c r="AC7" s="103">
        <f>ABS(Y7*$H$2/AA7)</f>
        <v>49.133979641299078</v>
      </c>
      <c r="AD7" s="103">
        <f>ABS((Y7*$S7/2+Z7)/(Z7+AA7*$U7))</f>
        <v>22.689978049267197</v>
      </c>
      <c r="AE7" s="26">
        <f>MAX(IF(AB7&lt;$W7,(Y7/($T7*$S7))-(6*Z7/($T7*$S7^2)),IF(AB7=$W7,(2*Y7)/($T7*$S7),(2*Y7)/($T7*(3*($S7/2-AB7))))),IF(AB7&lt;$W7,(Y7/($T7*$S7))+(6*Z7/($T7*$S7^2)),IF(AB7=$W7,(2*Y7)/($T7*$S7),(2*Y7)/($T7*(3*($S7/2-AB7))))))/10</f>
        <v>3.7391052532123963</v>
      </c>
      <c r="AF7" s="27">
        <f>(V7+ABS(G7)+ABS(H7))</f>
        <v>92.738699999999994</v>
      </c>
      <c r="AG7" s="28">
        <f>(K7+L7)</f>
        <v>-4.5723000000000003</v>
      </c>
      <c r="AH7" s="28">
        <f>$O7+$P7</f>
        <v>-2.6526999999999998</v>
      </c>
      <c r="AI7" s="29">
        <f>ABS(AG7/AF7)</f>
        <v>4.9303041772205139E-2</v>
      </c>
      <c r="AJ7" s="103">
        <f>ABS(AF7*$H$2/AH7)</f>
        <v>13.984046443246505</v>
      </c>
      <c r="AK7" s="103">
        <f>ABS((AF7*$S7/2+AG7)/(AG7+AH7*$U7))</f>
        <v>18.215431413775644</v>
      </c>
      <c r="AL7" s="26">
        <f>MAX(IF(AI7&lt;$W7,(AF7/($T7*$S7))-(6*AG7/($T7*$S7^2)),IF(AI7=$W7,(2*AF7)/($T7*$S7),(2*AF7)/($T7*(3*($S7/2-AI7))))),IF(AI7&lt;$W7,(AF7/($T7*$S7))+(6*AG7/($T7*$S7^2)),IF(AI7=$W7,(2*AF7)/($T7*$S7),(2*AF7)/($T7*(3*($S7/2-AI7))))))/10</f>
        <v>6.853513794406652</v>
      </c>
      <c r="AM7" s="47">
        <f>AE7/$E$2</f>
        <v>0.46738815665154954</v>
      </c>
      <c r="AN7" s="47">
        <f>AL7/$E$2</f>
        <v>0.8566892243008315</v>
      </c>
      <c r="AO7" s="30"/>
      <c r="AP7" s="32">
        <f>(IF(B7="x",$V7+ABS($G7)+$I7,$V7+ABS($G7)+$J7))</f>
        <v>51.07</v>
      </c>
      <c r="AQ7" s="28">
        <f>(IF(B7="x",$K7+$M7,$K7+$N7))</f>
        <v>3.66</v>
      </c>
      <c r="AR7" s="28">
        <f>IF($B7="x",O7+Q7,O7+R7)</f>
        <v>8.4937000000000005</v>
      </c>
      <c r="AS7" s="28">
        <f>ABS(AQ7/AP7)</f>
        <v>7.1666340317211669E-2</v>
      </c>
      <c r="AT7" s="103">
        <f>ABS(AP7*$H$2/AR7)</f>
        <v>2.4050767039099568</v>
      </c>
      <c r="AU7" s="103">
        <f>ABS((AP7*$S7/2+AQ7)/(AQ7+AR7*$U7))</f>
        <v>7.7668445973262434</v>
      </c>
      <c r="AV7" s="26">
        <f>MAX(IF(AS7&lt;$W7,(AP7/($T7*$S7))-(6*AQ7/($T7*$S7^2)),IF(AS7=$W7,(2*AP7)/($T7*$S7),(2*AP7)/($T7*(3*($S7/2-AS7))))),IF(AS7&lt;$W7,(AP7/($T7*$S7))+(6*AQ7/($T7*$S7^2)),IF(AS7=$W7,(2*AP7)/($T7*$S7),(2*AP7)/($T7*(3*($S7/2-AS7))))))/10</f>
        <v>3.9539871504157227</v>
      </c>
      <c r="AW7" s="32">
        <f>ABS(IF(B7="x",$V7+ABS($G7)-$I7,$V7+ABS($G7)-$J7))</f>
        <v>50.293399999999998</v>
      </c>
      <c r="AX7" s="28">
        <f>(IF(B7="x",$K7-$M7,$K7-$N7))</f>
        <v>-8.577</v>
      </c>
      <c r="AY7" s="28">
        <f>IF($B7="x",O7-Q7,O7-R7)</f>
        <v>-9.3188999999999993</v>
      </c>
      <c r="AZ7" s="28">
        <f>ABS(AX7/AW7)</f>
        <v>0.17053927553118303</v>
      </c>
      <c r="BA7" s="103">
        <f>ABS(AW7*$H$2/AY7)</f>
        <v>2.1587698118876695</v>
      </c>
      <c r="BB7" s="103">
        <f>ABS((AW7*$S7/2+AX7)/(AX7+AY7*$U7))</f>
        <v>3.8672620786909393</v>
      </c>
      <c r="BC7" s="26">
        <f>MAX(IF(AZ7&lt;$W7,(AW7/($T7*$S7))-(6*AX7/($T7*$S7^2)),IF(AZ7=$W7,(2*AW7)/($T7*$S7),(2*AW7)/($T7*(3*($S7/2-AZ7))))),IF(AZ7&lt;$W7,(AW7/($T7*$S7))+(6*AX7/($T7*$S7^2)),IF(AZ7=$W7,(2*AW7)/($T7*$S7),(2*AW7)/($T7*(3*($S7/2-AZ7))))))/10</f>
        <v>4.6769066515495101</v>
      </c>
      <c r="BD7" s="32">
        <f>(IF(B7="x",$V7+ABS($G7)+0.75*ABS($H7)+0.75*$I7,$V7+ABS($G7)+0.75*ABS($H7)+0.75*$J7))</f>
        <v>82.515675000000002</v>
      </c>
      <c r="BE7" s="28">
        <f>(IF(B7="x",$K7+0.75*$L7+0.75*$M7,$K7+0.75*$L7+0.75*$N7))</f>
        <v>0.54502499999999987</v>
      </c>
      <c r="BF7" s="28">
        <f>IF($B7="x",O7+0.75*P7+0.75*Q7,O7+0.75*P7+0.75*R7)</f>
        <v>4.5870499999999996</v>
      </c>
      <c r="BG7" s="28">
        <f>ABS(BE7/BD7)</f>
        <v>6.6051086657171482E-3</v>
      </c>
      <c r="BH7" s="103">
        <f>ABS(BD7*$H$2/BF7)</f>
        <v>7.1955330768140753</v>
      </c>
      <c r="BI7" s="103">
        <f>ABS((BD7*$S7/2+BE7)/(BE7+BF7*$U7))</f>
        <v>31.697510656591621</v>
      </c>
      <c r="BJ7" s="26">
        <f>MAX(IF(BG7&lt;$W7,(BD7/($T7*$S7))-(6*BE7/($T7*$S7^2)),IF(BG7=$W7,(2*BD7)/($T7*$S7),(2*BD7)/($T7*(3*($S7/2-BG7))))),IF(BG7&lt;$W7,(BD7/($T7*$S7))+(6*BE7/($T7*$S7^2)),IF(BG7=$W7,(2*BD7)/($T7*$S7),(2*BD7)/($T7*(3*($S7/2-BG7))))))/10</f>
        <v>5.5432112150415724</v>
      </c>
      <c r="BK7" s="32">
        <f>(IF(B7="x",$V7+ABS($G7)+0.75*ABS($H7)-0.75*$I7,$V7+ABS($G7)+0.75*ABS($H7)-0.75*$J7))</f>
        <v>81.933225000000007</v>
      </c>
      <c r="BL7" s="28">
        <f>(IF(B7="x",$K7+0.75*$L7-0.75*$M7,$K7+0.75*$L7-0.75*$N7))</f>
        <v>-8.6327250000000006</v>
      </c>
      <c r="BM7" s="28">
        <f>IF($B7="x",O7+0.75*P7-0.75*Q7,O7+0.75*P7-0.75*R7)</f>
        <v>-8.7723999999999993</v>
      </c>
      <c r="BN7" s="28">
        <f>ABS(BL7/BK7)</f>
        <v>0.10536293426750869</v>
      </c>
      <c r="BO7" s="103">
        <f>ABS(BK7*$H$2/BM7)</f>
        <v>3.7359548128220332</v>
      </c>
      <c r="BP7" s="103">
        <f>ABS((BK7*$S7/2+BL7)/(BL7+BM7*$U7))</f>
        <v>6.807859470580552</v>
      </c>
      <c r="BQ7" s="26">
        <f>MAX(IF(BN7&lt;$W7,(BK7/($T7*$S7))-(6*BL7/($T7*$S7^2)),IF(BN7=$W7,(2*BK7)/($T7*$S7),(2*BK7)/($T7*(3*($S7/2-BN7))))),IF(BN7&lt;$W7,(BK7/($T7*$S7))+(6*BL7/($T7*$S7^2)),IF(BN7=$W7,(2*BK7)/($T7*$S7),(2*BK7)/($T7*(3*($S7/2-BN7))))))/10</f>
        <v>6.7782627078609234</v>
      </c>
      <c r="BR7" s="32">
        <f>(IF(B7="x",0.6*$V7+0.6*ABS($G7)+$I7,0.6*$V7+0.6*ABS($G7)+$J7))</f>
        <v>30.797319999999999</v>
      </c>
      <c r="BS7" s="28">
        <f>(IF(B7="x",0.6*$K7+$M7,0.6*$K7+$N7))</f>
        <v>4.6433999999999997</v>
      </c>
      <c r="BT7" s="28">
        <f>IF($B7="x",0.6*O7+Q7,0.6*O7+R7)</f>
        <v>8.6587399999999999</v>
      </c>
      <c r="BU7" s="28">
        <f>ABS(BS7/BR7)</f>
        <v>0.15077285945660207</v>
      </c>
      <c r="BV7" s="103">
        <f>ABS(BR7*$H$2/BT7)</f>
        <v>1.4227160071788736</v>
      </c>
      <c r="BW7" s="103">
        <f>ABS((BR7*$S7/2+BS7)/(BS7+BT7*$U7))</f>
        <v>4.4160580665384375</v>
      </c>
      <c r="BX7" s="26">
        <f>MAX(IF(BU7&lt;$W7,(BR7/($T7*$S7))-(6*BS7/($T7*$S7^2)),IF(BU7=$W7,(2*BR7)/($T7*$S7),(2*BR7)/($T7*(3*($S7/2-BU7))))),IF(BU7&lt;$W7,(BR7/($T7*$S7))+(6*BS7/($T7*$S7^2)),IF(BU7=$W7,(2*BR7)/($T7*$S7),(2*BR7)/($T7*(3*($S7/2-BU7))))))/10</f>
        <v>2.7680578231292521</v>
      </c>
      <c r="BY7" s="32">
        <f>(IF(B7="x",0.6*$V7+0.6*ABS($G7)-$I7,0.6*$V7+0.6*ABS($G7)-$J7))</f>
        <v>30.020719999999997</v>
      </c>
      <c r="BZ7" s="28">
        <f>(IF(B7="x",0.6*$K7-$M7,0.6*$K7-$N7))</f>
        <v>-7.5936000000000003</v>
      </c>
      <c r="CA7" s="28">
        <f>IF($B7="x",0.6*O7-Q7,0.6*O7-R7)</f>
        <v>-9.1538599999999999</v>
      </c>
      <c r="CB7" s="28">
        <f>ABS(BZ7/BY7)</f>
        <v>0.25294529911341235</v>
      </c>
      <c r="CC7" s="103">
        <f>ABS(BY7*$H$2/CA7)</f>
        <v>1.3118277972352648</v>
      </c>
      <c r="CD7" s="103">
        <f>ABS((BY7*$S7/2+BZ7)/(BZ7+CA7*$U7))</f>
        <v>2.3103088236238092</v>
      </c>
      <c r="CE7" s="26">
        <f>MAX(IF(CB7&lt;$W7,(BY7/($T7*$S7))-(6*BZ7/($T7*$S7^2)),IF(CB7=$W7,(2*BY7)/($T7*$S7),(2*BY7)/($T7*(3*($S7/2-CB7))))),IF(CB7&lt;$W7,(BY7/($T7*$S7))+(6*BZ7/($T7*$S7^2)),IF(CB7=$W7,(2*BY7)/($T7*$S7),(2*BY7)/($T7*(3*($S7/2-CB7))))))/10</f>
        <v>3.1812645502645509</v>
      </c>
      <c r="CF7" s="31">
        <f>MAX(AV7,BC7,BJ7,BQ7,BX7,CE7)</f>
        <v>6.7782627078609234</v>
      </c>
      <c r="CG7" s="47">
        <f>(CF7)/$E$3</f>
        <v>0.67782627078609237</v>
      </c>
      <c r="CH7" s="32">
        <f>($CF7*10*($T7/2)^2*1)/2</f>
        <v>3.0502182185374158</v>
      </c>
      <c r="CI7" s="28">
        <f>($U7^2*1)/6</f>
        <v>0.06</v>
      </c>
      <c r="CJ7" s="28">
        <f>CH7/CI7/10</f>
        <v>5.0836970308956939</v>
      </c>
      <c r="CK7" s="26" t="str">
        <f>IF(CJ7&lt;7,"NO PARRILLA","PARRILLA")</f>
        <v>NO PARRILLA</v>
      </c>
      <c r="CL7" s="32">
        <f>($CF7*10*((S7-E7)/2)^2*1)/2</f>
        <v>3.0502182185374123</v>
      </c>
      <c r="CM7" s="28">
        <f>($U7^2*1)/6</f>
        <v>0.06</v>
      </c>
      <c r="CN7" s="28">
        <f>CL7/CM7/10</f>
        <v>5.0836970308956868</v>
      </c>
      <c r="CO7" s="67" t="str">
        <f>IF(CN7&lt;7,"NO PARRILLA","PARRILLA")</f>
        <v>NO PARRILLA</v>
      </c>
    </row>
    <row r="8" spans="2:93" x14ac:dyDescent="0.25">
      <c r="B8" s="65" t="s">
        <v>183</v>
      </c>
      <c r="C8" s="24" t="str">
        <f>'MUROS EJE X'!C5</f>
        <v>12 entre C y E</v>
      </c>
      <c r="D8" s="24" t="str">
        <f>'MUROS EJE X'!D5</f>
        <v>F2X</v>
      </c>
      <c r="E8" s="24">
        <f>'MUROS EJE X'!E5</f>
        <v>1.92</v>
      </c>
      <c r="F8" s="10">
        <f>'MUROS EJE X'!F5</f>
        <v>0.25</v>
      </c>
      <c r="G8" s="23">
        <f>'MUROS EJE X'!G5</f>
        <v>-211.84190000000001</v>
      </c>
      <c r="H8" s="24">
        <f>'MUROS EJE X'!H5</f>
        <v>-57.130600000000001</v>
      </c>
      <c r="I8" s="24">
        <f>'MUROS EJE X'!I5</f>
        <v>135.3621</v>
      </c>
      <c r="J8" s="25">
        <f>'MUROS EJE X'!J5</f>
        <v>71.559299999999993</v>
      </c>
      <c r="K8" s="23">
        <f>'MUROS EJE X'!K5</f>
        <v>0.57779999999999998</v>
      </c>
      <c r="L8" s="24">
        <f>'MUROS EJE X'!L5</f>
        <v>0.68889999999999996</v>
      </c>
      <c r="M8" s="24">
        <f>'MUROS EJE X'!M5</f>
        <v>6.6837999999999997</v>
      </c>
      <c r="N8" s="25">
        <f>'MUROS EJE X'!N5</f>
        <v>0.86029999999999995</v>
      </c>
      <c r="O8" s="23">
        <f>'MUROS EJE X'!O5</f>
        <v>3.8797999999999999</v>
      </c>
      <c r="P8" s="24">
        <f>'MUROS EJE X'!P5</f>
        <v>1.7001999999999999</v>
      </c>
      <c r="Q8" s="24">
        <f>'MUROS EJE X'!Q5</f>
        <v>7.9410999999999996</v>
      </c>
      <c r="R8" s="25">
        <f>'MUROS EJE X'!R5</f>
        <v>2.1471</v>
      </c>
      <c r="S8" s="23">
        <f>0.6+E8+0.6</f>
        <v>3.12</v>
      </c>
      <c r="T8" s="24">
        <v>1.4</v>
      </c>
      <c r="U8" s="24">
        <v>2</v>
      </c>
      <c r="V8" s="28">
        <f>2.5*S8*T8*U8</f>
        <v>21.84</v>
      </c>
      <c r="W8" s="26">
        <f>S8/6</f>
        <v>0.52</v>
      </c>
      <c r="Y8" s="27">
        <f t="shared" ref="Y8:Y45" si="0">(V8+ABS(G8))</f>
        <v>233.68190000000001</v>
      </c>
      <c r="Z8" s="28">
        <f t="shared" ref="Z8:Z9" si="1">(K8)</f>
        <v>0.57779999999999998</v>
      </c>
      <c r="AA8" s="28">
        <f>$O8</f>
        <v>3.8797999999999999</v>
      </c>
      <c r="AB8" s="29">
        <f>ABS(Z8/Y8)</f>
        <v>2.4725920150426711E-3</v>
      </c>
      <c r="AC8" s="103">
        <f t="shared" ref="AC8:AC45" si="2">ABS(Y8*$H$2/AA8)</f>
        <v>24.092159389659262</v>
      </c>
      <c r="AD8" s="103">
        <f t="shared" ref="AD8:AD45" si="3">ABS((Y8*$S8/2+Z8)/(Z8+AA8*$U8))</f>
        <v>43.793216590303935</v>
      </c>
      <c r="AE8" s="26">
        <f>MAX(IF(AB8&lt;$W8,(Y8/($T8*$S8))-(6*Z8/($T8*$S8^2)),IF(AB8=$W8,(2*Y8)/($T8*$S8),(2*Y8)/($T8*(3*($S8/2-AB8))))),IF(AB8&lt;$W8,(Y8/($T8*$S8))+(6*Z8/($T8*$S8^2)),IF(AB8=$W8,(2*Y8)/($T8*$S8),(2*Y8)/($T8*(3*($S8/2-AB8))))))/10</f>
        <v>5.3752988517892373</v>
      </c>
      <c r="AF8" s="27">
        <f t="shared" ref="AF8:AF45" si="4">(V8+ABS(G8)+ABS(H8))</f>
        <v>290.8125</v>
      </c>
      <c r="AG8" s="28">
        <f t="shared" ref="AG8:AG45" si="5">(K8+L8)</f>
        <v>1.2666999999999999</v>
      </c>
      <c r="AH8" s="28">
        <f t="shared" ref="AH8:AH45" si="6">$O8+$P8</f>
        <v>5.58</v>
      </c>
      <c r="AI8" s="29">
        <f>ABS(AG8/AF8)</f>
        <v>4.3557274876423807E-3</v>
      </c>
      <c r="AJ8" s="103">
        <f t="shared" ref="AJ8:AJ45" si="7">ABS(AF8*$H$2/AH8)</f>
        <v>20.846774193548388</v>
      </c>
      <c r="AK8" s="103">
        <f t="shared" ref="AK8:AK45" si="8">ABS((AF8*$S8/2+AG8)/(AG8+AH8*$U8))</f>
        <v>36.609413601358369</v>
      </c>
      <c r="AL8" s="26">
        <f>MAX(IF(AI8&lt;$W8,(AF8/($T8*$S8))-(6*AG8/($T8*$S8^2)),IF(AI8=$W8,(2*AF8)/($T8*$S8),(2*AF8)/($T8*(3*($S8/2-AI8))))),IF(AI8&lt;$W8,(AF8/($T8*$S8))+(6*AG8/($T8*$S8^2)),IF(AI8=$W8,(2*AF8)/($T8*$S8),(2*AF8)/($T8*(3*($S8/2-AI8))))))/10</f>
        <v>6.7135636799098339</v>
      </c>
      <c r="AM8" s="47">
        <f>AE8/$E$2</f>
        <v>0.67191235647365466</v>
      </c>
      <c r="AN8" s="47">
        <f t="shared" ref="AN8:AN13" si="9">AL8/$E$2</f>
        <v>0.83919545998872924</v>
      </c>
      <c r="AO8" s="30"/>
      <c r="AP8" s="32">
        <f t="shared" ref="AP8:AP45" si="10">(IF(B8="x",$V8+ABS($G8)+$I8,$V8+ABS($G8)+$J8))</f>
        <v>369.04399999999998</v>
      </c>
      <c r="AQ8" s="28">
        <f t="shared" ref="AQ8:AQ45" si="11">(IF(B8="x",$K8+$M8,$K8+$N8))</f>
        <v>7.2615999999999996</v>
      </c>
      <c r="AR8" s="28">
        <f t="shared" ref="AR8:AR45" si="12">IF($B8="x",O8+Q8,O8+R8)</f>
        <v>11.8209</v>
      </c>
      <c r="AS8" s="28">
        <f>ABS(AQ8/AP8)</f>
        <v>1.9676786507841885E-2</v>
      </c>
      <c r="AT8" s="103">
        <f t="shared" ref="AT8:AT45" si="13">ABS(AP8*$H$2/AR8)</f>
        <v>12.487847795007148</v>
      </c>
      <c r="AU8" s="103">
        <f t="shared" ref="AU8:AU45" si="14">ABS((AP8*$S8/2+AQ8)/(AQ8+AR8*$U8))</f>
        <v>18.864275128303035</v>
      </c>
      <c r="AV8" s="26">
        <f>MAX(IF(AS8&lt;$W8,(AP8/($T8*$S8))-(6*AQ8/($T8*$S8^2)),IF(AS8=$W8,(2*AP8)/($T8*$S8),(2*AP8)/($T8*(3*($S8/2-AS8))))),IF(AS8&lt;$W8,(AP8/($T8*$S8))+(6*AQ8/($T8*$S8^2)),IF(AS8=$W8,(2*AP8)/($T8*$S8),(2*AP8)/($T8*(3*($S8/2-AS8))))))/10</f>
        <v>8.7685122569737963</v>
      </c>
      <c r="AW8" s="32">
        <f>ABS(IF(B8="x",$V8+ABS($G8)-$I8,$V8+ABS($G8)-$J8))</f>
        <v>98.319800000000015</v>
      </c>
      <c r="AX8" s="28">
        <f t="shared" ref="AX8:AX45" si="15">(IF(B8="x",$K8-$M8,$K8-$N8))</f>
        <v>-6.1059999999999999</v>
      </c>
      <c r="AY8" s="28">
        <f t="shared" ref="AY8:AY45" si="16">IF($B8="x",O8-Q8,O8-R8)</f>
        <v>-4.0612999999999992</v>
      </c>
      <c r="AZ8" s="28">
        <f>ABS(AX8/AW8)</f>
        <v>6.2103462374821741E-2</v>
      </c>
      <c r="BA8" s="103">
        <f t="shared" ref="BA8:BA45" si="17">ABS(AW8*$H$2/AY8)</f>
        <v>9.6835791495334043</v>
      </c>
      <c r="BB8" s="103">
        <f t="shared" ref="BB8:BB45" si="18">ABS((AW8*$S8/2+AX8)/(AX8+AY8*$U8))</f>
        <v>10.350483392603632</v>
      </c>
      <c r="BC8" s="26">
        <f>MAX(IF(AZ8&lt;$W8,(AW8/($T8*$S8))-(6*AX8/($T8*$S8^2)),IF(AZ8=$W8,(2*AW8)/($T8*$S8),(2*AW8)/($T8*(3*($S8/2-AZ8))))),IF(AZ8&lt;$W8,(AW8/($T8*$S8))+(6*AX8/($T8*$S8^2)),IF(AZ8=$W8,(2*AW8)/($T8*$S8),(2*AW8)/($T8*(3*($S8/2-AZ8))))))/10</f>
        <v>2.5197368977176677</v>
      </c>
      <c r="BD8" s="32">
        <f t="shared" ref="BD8:BD45" si="19">(IF(B8="x",$V8+ABS($G8)+0.75*ABS($H8)+0.75*$I8,$V8+ABS($G8)+0.75*ABS($H8)+0.75*$J8))</f>
        <v>378.05142499999999</v>
      </c>
      <c r="BE8" s="28">
        <f t="shared" ref="BE8:BE45" si="20">(IF(B8="x",$K8+0.75*$L8+0.75*$M8,$K8+0.75*$L8+0.75*$N8))</f>
        <v>6.1073250000000003</v>
      </c>
      <c r="BF8" s="28">
        <f t="shared" ref="BF8:BF45" si="21">IF($B8="x",O8+0.75*P8+0.75*Q8,O8+0.75*P8+0.75*R8)</f>
        <v>11.110775</v>
      </c>
      <c r="BG8" s="28">
        <f>ABS(BE8/BD8)</f>
        <v>1.6154746672360779E-2</v>
      </c>
      <c r="BH8" s="103">
        <f t="shared" ref="BH8:BH45" si="22">ABS(BD8*$H$2/BF8)</f>
        <v>13.610263010456066</v>
      </c>
      <c r="BI8" s="103">
        <f t="shared" ref="BI8:BI45" si="23">ABS((BD8*$S8/2+BE8)/(BE8+BF8*$U8))</f>
        <v>21.033929091783559</v>
      </c>
      <c r="BJ8" s="26">
        <f>MAX(IF(BG8&lt;$W8,(BD8/($T8*$S8))-(6*BE8/($T8*$S8^2)),IF(BG8=$W8,(2*BD8)/($T8*$S8),(2*BD8)/($T8*(3*($S8/2-BG8))))),IF(BG8&lt;$W8,(BD8/($T8*$S8))+(6*BE8/($T8*$S8^2)),IF(BG8=$W8,(2*BD8)/($T8*$S8),(2*BD8)/($T8*(3*($S8/2-BG8))))))/10</f>
        <v>8.9239075267681045</v>
      </c>
      <c r="BK8" s="32">
        <f t="shared" ref="BK8:BK45" si="24">(IF(B8="x",$V8+ABS($G8)+0.75*ABS($H8)-0.75*$I8,$V8+ABS($G8)+0.75*ABS($H8)-0.75*$J8))</f>
        <v>175.00827500000003</v>
      </c>
      <c r="BL8" s="28">
        <f t="shared" ref="BL8:BL45" si="25">(IF(B8="x",$K8+0.75*$L8-0.75*$M8,$K8+0.75*$L8-0.75*$N8))</f>
        <v>-3.9183750000000002</v>
      </c>
      <c r="BM8" s="28">
        <f t="shared" ref="BM8:BM45" si="26">IF($B8="x",O8+0.75*P8-0.75*Q8,O8+0.75*P8-0.75*R8)</f>
        <v>-0.80087500000000045</v>
      </c>
      <c r="BN8" s="28">
        <f>ABS(BL8/BK8)</f>
        <v>2.2389655574857815E-2</v>
      </c>
      <c r="BO8" s="103">
        <f t="shared" ref="BO8:BO45" si="27">ABS(BK8*$H$2/BM8)</f>
        <v>87.408534415483032</v>
      </c>
      <c r="BP8" s="103">
        <f t="shared" ref="BP8:BP45" si="28">ABS((BK8*$S8/2+BL8)/(BL8+BM8*$U8))</f>
        <v>48.747905889812273</v>
      </c>
      <c r="BQ8" s="26">
        <f>MAX(IF(BN8&lt;$W8,(BK8/($T8*$S8))-(6*BL8/($T8*$S8^2)),IF(BN8=$W8,(2*BK8)/($T8*$S8),(2*BK8)/($T8*(3*($S8/2-BN8))))),IF(BN8&lt;$W8,(BK8/($T8*$S8))+(6*BL8/($T8*$S8^2)),IF(BN8=$W8,(2*BK8)/($T8*$S8),(2*BK8)/($T8*(3*($S8/2-BN8))))))/10</f>
        <v>4.1791119857706409</v>
      </c>
      <c r="BR8" s="32">
        <f t="shared" ref="BR8:BR45" si="29">(IF(B8="x",0.6*$V8+0.6*ABS($G8)+$I8,0.6*$V8+0.6*ABS($G8)+$J8))</f>
        <v>275.57123999999999</v>
      </c>
      <c r="BS8" s="28">
        <f t="shared" ref="BS8:BS45" si="30">(IF(B8="x",0.6*$K8+$M8,0.6*$K8+$N8))</f>
        <v>7.0304799999999998</v>
      </c>
      <c r="BT8" s="28">
        <f t="shared" ref="BT8:BT45" si="31">IF($B8="x",0.6*O8+Q8,0.6*O8+R8)</f>
        <v>10.268979999999999</v>
      </c>
      <c r="BU8" s="28">
        <f>ABS(BS8/BR8)</f>
        <v>2.5512386561093968E-2</v>
      </c>
      <c r="BV8" s="103">
        <f t="shared" ref="BV8:BV45" si="32">ABS(BR8*$H$2/BT8)</f>
        <v>10.734123155366941</v>
      </c>
      <c r="BW8" s="103">
        <f t="shared" ref="BW8:BW45" si="33">ABS((BR8*$S8/2+BS8)/(BS8+BT8*$U8))</f>
        <v>15.848615823020818</v>
      </c>
      <c r="BX8" s="26">
        <f>MAX(IF(BU8&lt;$W8,(BR8/($T8*$S8))-(6*BS8/($T8*$S8^2)),IF(BU8=$W8,(2*BR8)/($T8*$S8),(2*BR8)/($T8*(3*($S8/2-BU8))))),IF(BU8&lt;$W8,(BR8/($T8*$S8))+(6*BS8/($T8*$S8^2)),IF(BU8=$W8,(2*BR8)/($T8*$S8),(2*BR8)/($T8*(3*($S8/2-BU8))))))/10</f>
        <v>6.6183927162581018</v>
      </c>
      <c r="BY8" s="32">
        <f t="shared" ref="BY8:BY45" si="34">(IF(B8="x",0.6*$V8+0.6*ABS($G8)-$I8,0.6*$V8+0.6*ABS($G8)-$J8))</f>
        <v>4.8470399999999927</v>
      </c>
      <c r="BZ8" s="28">
        <f t="shared" ref="BZ8:BZ45" si="35">(IF(B8="x",0.6*$K8-$M8,0.6*$K8-$N8))</f>
        <v>-6.3371199999999996</v>
      </c>
      <c r="CA8" s="28">
        <f t="shared" ref="CA8:CA45" si="36">IF($B8="x",0.6*O8-Q8,0.6*O8-R8)</f>
        <v>-5.6132200000000001</v>
      </c>
      <c r="CB8" s="28">
        <f>ABS(BZ8/BY8)</f>
        <v>1.3074206113421818</v>
      </c>
      <c r="CC8" s="103">
        <f t="shared" ref="CC8:CC45" si="37">ABS(BY8*$H$2/CA8)</f>
        <v>0.34540174801628959</v>
      </c>
      <c r="CD8" s="103">
        <f t="shared" ref="CD8:CD45" si="38">ABS((BY8*$S8/2+BZ8)/(BZ8+CA8*$U8))</f>
        <v>6.9704684016223886E-2</v>
      </c>
      <c r="CE8" s="26">
        <f>MAX(IF(CB8&lt;$W8,(BY8/($T8*$S8))-(6*BZ8/($T8*$S8^2)),IF(CB8=$W8,(2*BY8)/($T8*$S8),(2*BY8)/($T8*(3*($S8/2-CB8))))),IF(CB8&lt;$W8,(BY8/($T8*$S8))+(6*BZ8/($T8*$S8^2)),IF(CB8=$W8,(2*BY8)/($T8*$S8),(2*BY8)/($T8*(3*($S8/2-CB8))))))/10</f>
        <v>0.91381735381472429</v>
      </c>
      <c r="CF8" s="31">
        <f>MAX(AV8,BC8,BJ8,BQ8,BX8,CE8)</f>
        <v>8.9239075267681045</v>
      </c>
      <c r="CG8" s="47">
        <f t="shared" ref="CG8:CG45" si="39">(CF8)/$E$3</f>
        <v>0.89239075267681045</v>
      </c>
      <c r="CH8" s="32">
        <f>($CF8*10*($T8/2)^2*1)/2</f>
        <v>21.863573440581852</v>
      </c>
      <c r="CI8" s="28">
        <f>($U8^2*1)/6</f>
        <v>0.66666666666666663</v>
      </c>
      <c r="CJ8" s="28">
        <f>CH8/CI8/10</f>
        <v>3.2795360160872784</v>
      </c>
      <c r="CK8" s="26" t="str">
        <f>IF(CJ8&lt;7,"NO PARRILLA","PARRILLA")</f>
        <v>NO PARRILLA</v>
      </c>
      <c r="CL8" s="32">
        <f>($CF8*10*((S8-E8)/2)^2*1)/2</f>
        <v>16.063033548182592</v>
      </c>
      <c r="CM8" s="28">
        <f>($U8^2*1)/6</f>
        <v>0.66666666666666663</v>
      </c>
      <c r="CN8" s="28">
        <f>CL8/CM8/10</f>
        <v>2.4094550322273891</v>
      </c>
      <c r="CO8" s="67" t="str">
        <f>IF(CN8&lt;7,"NO PARRILLA","PARRILLA")</f>
        <v>NO PARRILLA</v>
      </c>
    </row>
    <row r="9" spans="2:93" x14ac:dyDescent="0.25">
      <c r="B9" s="65" t="s">
        <v>183</v>
      </c>
      <c r="C9" s="24" t="str">
        <f>'MUROS EJE X'!C6</f>
        <v>11' entre C y E</v>
      </c>
      <c r="D9" s="24" t="str">
        <f>'MUROS EJE X'!D6</f>
        <v>F3X</v>
      </c>
      <c r="E9" s="24">
        <f>'MUROS EJE X'!E6</f>
        <v>5.05</v>
      </c>
      <c r="F9" s="10">
        <f>'MUROS EJE X'!F6</f>
        <v>0.25</v>
      </c>
      <c r="G9" s="23">
        <f>'MUROS EJE X'!G6</f>
        <v>-461.90890000000002</v>
      </c>
      <c r="H9" s="24">
        <f>'MUROS EJE X'!H6</f>
        <v>-111.8824</v>
      </c>
      <c r="I9" s="24">
        <f>'MUROS EJE X'!I6</f>
        <v>292.87130000000002</v>
      </c>
      <c r="J9" s="25">
        <f>'MUROS EJE X'!J6</f>
        <v>96.187899999999999</v>
      </c>
      <c r="K9" s="23">
        <f>'MUROS EJE X'!K6</f>
        <v>-58.8217</v>
      </c>
      <c r="L9" s="24">
        <f>'MUROS EJE X'!L6</f>
        <v>-15.502000000000001</v>
      </c>
      <c r="M9" s="24">
        <f>'MUROS EJE X'!M6</f>
        <v>201.1395</v>
      </c>
      <c r="N9" s="25">
        <f>'MUROS EJE X'!N6</f>
        <v>24.879300000000001</v>
      </c>
      <c r="O9" s="23">
        <f>'MUROS EJE X'!O6</f>
        <v>14.047499999999999</v>
      </c>
      <c r="P9" s="24">
        <f>'MUROS EJE X'!P6</f>
        <v>4.3769999999999998</v>
      </c>
      <c r="Q9" s="24">
        <f>'MUROS EJE X'!Q6</f>
        <v>24.041799999999999</v>
      </c>
      <c r="R9" s="25">
        <f>'MUROS EJE X'!R6</f>
        <v>5.0267999999999997</v>
      </c>
      <c r="S9" s="23">
        <f>0.5+E9+0.5</f>
        <v>6.05</v>
      </c>
      <c r="T9" s="24">
        <v>1.6</v>
      </c>
      <c r="U9" s="24">
        <v>2</v>
      </c>
      <c r="V9" s="28">
        <f t="shared" ref="V9:V45" si="40">2.5*S9*T9*U9</f>
        <v>48.400000000000006</v>
      </c>
      <c r="W9" s="26">
        <f t="shared" ref="W9:W45" si="41">S9/6</f>
        <v>1.0083333333333333</v>
      </c>
      <c r="Y9" s="27">
        <f t="shared" si="0"/>
        <v>510.30889999999999</v>
      </c>
      <c r="Z9" s="28">
        <f t="shared" si="1"/>
        <v>-58.8217</v>
      </c>
      <c r="AA9" s="28">
        <f t="shared" ref="AA9:AA45" si="42">O9</f>
        <v>14.047499999999999</v>
      </c>
      <c r="AB9" s="29">
        <f t="shared" ref="AB9:AB45" si="43">ABS(Z9/Y9)</f>
        <v>0.11526685111703912</v>
      </c>
      <c r="AC9" s="103">
        <f t="shared" si="2"/>
        <v>14.530952838583378</v>
      </c>
      <c r="AD9" s="103">
        <f t="shared" si="3"/>
        <v>48.324835485099278</v>
      </c>
      <c r="AE9" s="26">
        <f>MAX(IF(AB9&lt;$W9,(Y9/($T9*$S9))-(6*Z9/($T9*$S9^2)),IF(AB9=$W9,(2*Y9)/($T9*$S9),(2*Y9)/($T9*(3*($S9/2-AB9))))),IF(AB9&lt;$W9,(Y9/($T9*$S9))+(6*Z9/($T9*$S9^2)),IF(AB9=$W9,(2*Y9)/($T9*$S9),(2*Y9)/($T9*(3*($S9/2-AB9))))))/10</f>
        <v>5.8744263455365076</v>
      </c>
      <c r="AF9" s="27">
        <f t="shared" si="4"/>
        <v>622.19129999999996</v>
      </c>
      <c r="AG9" s="28">
        <f t="shared" si="5"/>
        <v>-74.323700000000002</v>
      </c>
      <c r="AH9" s="28">
        <f t="shared" si="6"/>
        <v>18.424499999999998</v>
      </c>
      <c r="AI9" s="29">
        <f>ABS(AG9/AF9)</f>
        <v>0.11945474004538477</v>
      </c>
      <c r="AJ9" s="103">
        <f t="shared" si="7"/>
        <v>13.507911747944314</v>
      </c>
      <c r="AK9" s="103">
        <f t="shared" si="8"/>
        <v>48.240679244930568</v>
      </c>
      <c r="AL9" s="26">
        <f>MAX(IF(AI9&lt;$W9,(AF9/($T9*$S9))-(6*AG9/($T9*$S9^2)),IF(AI9=$W9,(2*AF9)/($T9*$S9),(2*AF9)/($T9*(3*($S9/2-AI9))))),IF(AI9&lt;$W9,(AF9/($T9*$S9))+(6*AG9/($T9*$S9^2)),IF(AI9=$W9,(2*AF9)/($T9*$S9),(2*AF9)/($T9*(3*($S9/2-AI9))))))/10</f>
        <v>7.1890573816679177</v>
      </c>
      <c r="AM9" s="47">
        <f>AE9/$E$2</f>
        <v>0.73430329319206344</v>
      </c>
      <c r="AN9" s="47">
        <f t="shared" si="9"/>
        <v>0.89863217270848972</v>
      </c>
      <c r="AO9" s="30"/>
      <c r="AP9" s="32">
        <f t="shared" si="10"/>
        <v>803.18020000000001</v>
      </c>
      <c r="AQ9" s="28">
        <f t="shared" si="11"/>
        <v>142.31780000000001</v>
      </c>
      <c r="AR9" s="28">
        <f t="shared" si="12"/>
        <v>38.089299999999994</v>
      </c>
      <c r="AS9" s="28">
        <f t="shared" ref="AS9:AS45" si="44">ABS(AQ9/AP9)</f>
        <v>0.17719286406711721</v>
      </c>
      <c r="AT9" s="103">
        <f t="shared" si="13"/>
        <v>8.4347068599317936</v>
      </c>
      <c r="AU9" s="103">
        <f t="shared" si="14"/>
        <v>11.771076800350029</v>
      </c>
      <c r="AV9" s="26">
        <f t="shared" ref="AV9:AV45" si="45">MAX(IF(AS9&lt;$W9,(AP9/($T9*$S9))-(6*AQ9/($T9*$S9^2)),IF(AS9=$W9,(2*AP9)/($T9*$S9),(2*AP9)/($T9*(3*($S9/2-AS9))))),IF(AS9&lt;$W9,(AP9/($T9*$S9))+(6*AQ9/($T9*$S9^2)),IF(AS9=$W9,(2*AP9)/($T9*$S9),(2*AP9)/($T9*(3*($S9/2-AS9))))))/10</f>
        <v>9.7553907007718053</v>
      </c>
      <c r="AW9" s="32">
        <f>ABS(IF(B9="x",$V9+ABS($G9)-$I9,$V9+ABS($G9)-$J9))</f>
        <v>217.43759999999997</v>
      </c>
      <c r="AX9" s="28">
        <f t="shared" si="15"/>
        <v>-259.96120000000002</v>
      </c>
      <c r="AY9" s="28">
        <f t="shared" si="16"/>
        <v>-9.9942999999999991</v>
      </c>
      <c r="AZ9" s="28">
        <f t="shared" ref="AZ9:AZ45" si="46">ABS(AX9/AW9)</f>
        <v>1.1955669120704058</v>
      </c>
      <c r="BA9" s="103">
        <f t="shared" si="17"/>
        <v>8.7024644047106854</v>
      </c>
      <c r="BB9" s="103">
        <f t="shared" si="18"/>
        <v>1.4209245371848804</v>
      </c>
      <c r="BC9" s="26">
        <f t="shared" ref="BC9:BC45" si="47">MAX(IF(AZ9&lt;$W9,(AW9/($T9*$S9))-(6*AX9/($T9*$S9^2)),IF(AZ9=$W9,(2*AW9)/($T9*$S9),(2*AW9)/($T9*(3*($S9/2-AZ9))))),IF(AZ9&lt;$W9,(AW9/($T9*$S9))+(6*AX9/($T9*$S9^2)),IF(AZ9=$W9,(2*AW9)/($T9*$S9),(2*AW9)/($T9*(3*($S9/2-AZ9))))))/10</f>
        <v>4.952299190266241</v>
      </c>
      <c r="BD9" s="32">
        <f t="shared" si="19"/>
        <v>813.87417499999992</v>
      </c>
      <c r="BE9" s="28">
        <f t="shared" si="20"/>
        <v>80.406424999999999</v>
      </c>
      <c r="BF9" s="28">
        <f t="shared" si="21"/>
        <v>35.361599999999996</v>
      </c>
      <c r="BG9" s="28">
        <f t="shared" ref="BG9:BG45" si="48">ABS(BE9/BD9)</f>
        <v>9.8794663192255744E-2</v>
      </c>
      <c r="BH9" s="103">
        <f t="shared" si="22"/>
        <v>9.2063048617709615</v>
      </c>
      <c r="BI9" s="103">
        <f t="shared" si="23"/>
        <v>16.822484700633648</v>
      </c>
      <c r="BJ9" s="26">
        <f t="shared" ref="BJ9:BJ45" si="49">MAX(IF(BG9&lt;$W9,(BD9/($T9*$S9))-(6*BE9/($T9*$S9^2)),IF(BG9=$W9,(2*BD9)/($T9*$S9),(2*BD9)/($T9*(3*($S9/2-BG9))))),IF(BG9&lt;$W9,(BD9/($T9*$S9))+(6*BE9/($T9*$S9^2)),IF(BG9=$W9,(2*BD9)/($T9*$S9),(2*BD9)/($T9*(3*($S9/2-BG9))))))/10</f>
        <v>9.2315711166416214</v>
      </c>
      <c r="BK9" s="32">
        <f t="shared" si="24"/>
        <v>374.56722499999995</v>
      </c>
      <c r="BL9" s="28">
        <f t="shared" si="25"/>
        <v>-221.30282499999998</v>
      </c>
      <c r="BM9" s="28">
        <f t="shared" si="26"/>
        <v>-0.70110000000000028</v>
      </c>
      <c r="BN9" s="28">
        <f t="shared" ref="BN9:BN45" si="50">ABS(BL9/BK9)</f>
        <v>0.59082271546849841</v>
      </c>
      <c r="BO9" s="103">
        <f t="shared" si="27"/>
        <v>213.70259592069596</v>
      </c>
      <c r="BP9" s="103">
        <f t="shared" si="28"/>
        <v>4.094038877771168</v>
      </c>
      <c r="BQ9" s="26">
        <f t="shared" ref="BQ9:BQ45" si="51">MAX(IF(BN9&lt;$W9,(BK9/($T9*$S9))-(6*BL9/($T9*$S9^2)),IF(BN9=$W9,(2*BK9)/($T9*$S9),(2*BK9)/($T9*(3*($S9/2-BN9))))),IF(BN9&lt;$W9,(BK9/($T9*$S9))+(6*BL9/($T9*$S9^2)),IF(BN9=$W9,(2*BK9)/($T9*$S9),(2*BK9)/($T9*(3*($S9/2-BN9))))))/10</f>
        <v>6.1367882338125801</v>
      </c>
      <c r="BR9" s="32">
        <f t="shared" si="29"/>
        <v>599.05664000000002</v>
      </c>
      <c r="BS9" s="28">
        <f t="shared" si="30"/>
        <v>165.84647999999999</v>
      </c>
      <c r="BT9" s="28">
        <f t="shared" si="31"/>
        <v>32.470299999999995</v>
      </c>
      <c r="BU9" s="28">
        <f t="shared" ref="BU9:BU45" si="52">ABS(BS9/BR9)</f>
        <v>0.27684607585686721</v>
      </c>
      <c r="BV9" s="103">
        <f t="shared" si="32"/>
        <v>7.3797487550161236</v>
      </c>
      <c r="BW9" s="103">
        <f t="shared" si="33"/>
        <v>8.5706392922862058</v>
      </c>
      <c r="BX9" s="26">
        <f t="shared" ref="BX9:BX45" si="53">MAX(IF(BU9&lt;$W9,(BR9/($T9*$S9))-(6*BS9/($T9*$S9^2)),IF(BU9=$W9,(2*BR9)/($T9*$S9),(2*BR9)/($T9*(3*($S9/2-BU9))))),IF(BU9&lt;$W9,(BR9/($T9*$S9))+(6*BS9/($T9*$S9^2)),IF(BU9=$W9,(2*BR9)/($T9*$S9),(2*BR9)/($T9*(3*($S9/2-BU9))))))/10</f>
        <v>7.8877323133665724</v>
      </c>
      <c r="BY9" s="32">
        <f t="shared" si="34"/>
        <v>13.314039999999977</v>
      </c>
      <c r="BZ9" s="28">
        <f t="shared" si="35"/>
        <v>-236.43252000000001</v>
      </c>
      <c r="CA9" s="28">
        <f t="shared" si="36"/>
        <v>-15.613299999999999</v>
      </c>
      <c r="CB9" s="28">
        <f t="shared" ref="CB9:CB45" si="54">ABS(BZ9/BY9)</f>
        <v>17.758135021375963</v>
      </c>
      <c r="CC9" s="103">
        <f t="shared" si="37"/>
        <v>0.34109483581305627</v>
      </c>
      <c r="CD9" s="103">
        <f t="shared" si="38"/>
        <v>0.73286331136409644</v>
      </c>
      <c r="CE9" s="26">
        <f t="shared" ref="CE9:CE45" si="55">MAX(IF(CB9&lt;$W9,(BY9/($T9*$S9))-(6*BZ9/($T9*$S9^2)),IF(CB9=$W9,(2*BY9)/($T9*$S9),(2*BY9)/($T9*(3*($S9/2-CB9))))),IF(CB9&lt;$W9,(BY9/($T9*$S9))+(6*BZ9/($T9*$S9^2)),IF(CB9=$W9,(2*BY9)/($T9*$S9),(2*BY9)/($T9*(3*($S9/2-CB9))))))/10</f>
        <v>-3.7653334871484548E-2</v>
      </c>
      <c r="CF9" s="31">
        <f t="shared" ref="CF9:CF45" si="56">MAX(AV9,BC9,BJ9,BQ9,BX9,CE9)</f>
        <v>9.7553907007718053</v>
      </c>
      <c r="CG9" s="47">
        <f t="shared" si="39"/>
        <v>0.97553907007718055</v>
      </c>
      <c r="CH9" s="32">
        <f>($CF9*10*($T9/2)^2*1)/2</f>
        <v>31.217250242469785</v>
      </c>
      <c r="CI9" s="28">
        <f t="shared" ref="CI9:CI45" si="57">($U9^2*1)/6</f>
        <v>0.66666666666666663</v>
      </c>
      <c r="CJ9" s="28">
        <f t="shared" ref="CJ9:CJ45" si="58">CH9/CI9/10</f>
        <v>4.6825875363704679</v>
      </c>
      <c r="CK9" s="26" t="str">
        <f t="shared" ref="CK9:CK45" si="59">IF(CJ9&lt;7,"NO PARRILLA","PARRILLA")</f>
        <v>NO PARRILLA</v>
      </c>
      <c r="CL9" s="32">
        <f>($CF9*10*((S9-E9)/2)^2*1)/2</f>
        <v>12.194238375964757</v>
      </c>
      <c r="CM9" s="28">
        <f t="shared" ref="CM9:CM45" si="60">($U9^2*1)/6</f>
        <v>0.66666666666666663</v>
      </c>
      <c r="CN9" s="28">
        <f t="shared" ref="CN9:CN45" si="61">CL9/CM9/10</f>
        <v>1.8291357563947137</v>
      </c>
      <c r="CO9" s="67" t="str">
        <f t="shared" ref="CO9:CO45" si="62">IF(CN9&lt;7,"NO PARRILLA","PARRILLA")</f>
        <v>NO PARRILLA</v>
      </c>
    </row>
    <row r="10" spans="2:93" x14ac:dyDescent="0.25">
      <c r="B10" s="65" t="s">
        <v>183</v>
      </c>
      <c r="C10" s="24" t="str">
        <f>'MUROS EJE X'!C7</f>
        <v>10 entre G y L</v>
      </c>
      <c r="D10" s="24" t="str">
        <f>'MUROS EJE X'!D7</f>
        <v>F4X</v>
      </c>
      <c r="E10" s="24">
        <f>'MUROS EJE X'!E7</f>
        <v>6.76</v>
      </c>
      <c r="F10" s="10">
        <f>'MUROS EJE X'!F7</f>
        <v>0.25</v>
      </c>
      <c r="G10" s="23">
        <f>'MUROS EJE X'!G7</f>
        <v>-455.24400000000003</v>
      </c>
      <c r="H10" s="24">
        <f>'MUROS EJE X'!H7</f>
        <v>-118.0962</v>
      </c>
      <c r="I10" s="24">
        <f>'MUROS EJE X'!I7</f>
        <v>216.71960000000001</v>
      </c>
      <c r="J10" s="25">
        <f>'MUROS EJE X'!J7</f>
        <v>157.94239999999999</v>
      </c>
      <c r="K10" s="23">
        <f>'MUROS EJE X'!K7</f>
        <v>-112.8124</v>
      </c>
      <c r="L10" s="24">
        <f>'MUROS EJE X'!L7</f>
        <v>-20.341100000000001</v>
      </c>
      <c r="M10" s="24">
        <f>'MUROS EJE X'!M7</f>
        <v>522.44809999999995</v>
      </c>
      <c r="N10" s="25">
        <f>'MUROS EJE X'!N7</f>
        <v>59.858600000000003</v>
      </c>
      <c r="O10" s="23">
        <f>'MUROS EJE X'!O7</f>
        <v>5.8048000000000002</v>
      </c>
      <c r="P10" s="24">
        <f>'MUROS EJE X'!P7</f>
        <v>-1.0577000000000001</v>
      </c>
      <c r="Q10" s="24">
        <f>'MUROS EJE X'!Q7</f>
        <v>27.602599999999999</v>
      </c>
      <c r="R10" s="25">
        <f>'MUROS EJE X'!R7</f>
        <v>8.2291000000000007</v>
      </c>
      <c r="S10" s="23">
        <f>0.6+E10+0.6</f>
        <v>7.9599999999999991</v>
      </c>
      <c r="T10" s="24">
        <v>1.4</v>
      </c>
      <c r="U10" s="24">
        <v>2</v>
      </c>
      <c r="V10" s="28">
        <f t="shared" si="40"/>
        <v>55.719999999999992</v>
      </c>
      <c r="W10" s="26">
        <f t="shared" si="41"/>
        <v>1.3266666666666664</v>
      </c>
      <c r="Y10" s="27">
        <f t="shared" si="0"/>
        <v>510.964</v>
      </c>
      <c r="Z10" s="28">
        <f>(K10)</f>
        <v>-112.8124</v>
      </c>
      <c r="AA10" s="28">
        <f t="shared" si="42"/>
        <v>5.8048000000000002</v>
      </c>
      <c r="AB10" s="29">
        <f t="shared" si="43"/>
        <v>0.22078346028291621</v>
      </c>
      <c r="AC10" s="103">
        <f t="shared" si="2"/>
        <v>35.209757442116867</v>
      </c>
      <c r="AD10" s="103">
        <f>ABS((Y10*$S10/2+Z10)/(Z10+AA10*$U10))</f>
        <v>18.979952333334648</v>
      </c>
      <c r="AE10" s="26">
        <f>MAX(IF(AB10&lt;$W10,(Y10/($T10*$S10))-(6*Z10/($T10*$S10^2)),IF(AB10=$W10,(2*Y10)/($T10*$S10),(2*Y10)/($T10*(3*($S10/2-AB10))))),IF(AB10&lt;$W10,(Y10/($T10*$S10))+(6*Z10/($T10*$S10^2)),IF(AB10=$W10,(2*Y10)/($T10*$S10),(2*Y10)/($T10*(3*($S10/2-AB10))))))/10</f>
        <v>5.3481557103536357</v>
      </c>
      <c r="AF10" s="27">
        <f t="shared" si="4"/>
        <v>629.06020000000001</v>
      </c>
      <c r="AG10" s="28">
        <f t="shared" si="5"/>
        <v>-133.15350000000001</v>
      </c>
      <c r="AH10" s="28">
        <f t="shared" si="6"/>
        <v>4.7470999999999997</v>
      </c>
      <c r="AI10" s="29">
        <f>ABS(AG10/AF10)</f>
        <v>0.21167052056385066</v>
      </c>
      <c r="AJ10" s="103">
        <f t="shared" si="7"/>
        <v>53.005851993848886</v>
      </c>
      <c r="AK10" s="103">
        <f t="shared" si="8"/>
        <v>19.169654817712861</v>
      </c>
      <c r="AL10" s="26">
        <f>MAX(IF(AI10&lt;$W10,(AF10/($T10*$S10))-(6*AG10/($T10*$S10^2)),IF(AI10=$W10,(2*AF10)/($T10*$S10),(2*AF10)/($T10*(3*($S10/2-AI10))))),IF(AI10&lt;$W10,(AF10/($T10*$S10))+(6*AG10/($T10*$S10^2)),IF(AI10=$W10,(2*AF10)/($T10*$S10),(2*AF10)/($T10*(3*($S10/2-AI10))))))/10</f>
        <v>6.5454698474425257</v>
      </c>
      <c r="AM10" s="47">
        <f>AE10/$E$2</f>
        <v>0.66851946379420446</v>
      </c>
      <c r="AN10" s="47">
        <f t="shared" si="9"/>
        <v>0.81818373093031571</v>
      </c>
      <c r="AO10" s="30"/>
      <c r="AP10" s="32">
        <f t="shared" si="10"/>
        <v>727.68360000000007</v>
      </c>
      <c r="AQ10" s="28">
        <f t="shared" si="11"/>
        <v>409.63569999999993</v>
      </c>
      <c r="AR10" s="28">
        <f t="shared" si="12"/>
        <v>33.407399999999996</v>
      </c>
      <c r="AS10" s="28">
        <f t="shared" si="44"/>
        <v>0.56293105959788003</v>
      </c>
      <c r="AT10" s="103">
        <f t="shared" si="13"/>
        <v>8.7128432622712371</v>
      </c>
      <c r="AU10" s="103">
        <f t="shared" si="14"/>
        <v>6.9384257714075233</v>
      </c>
      <c r="AV10" s="26">
        <f t="shared" si="45"/>
        <v>9.3005584004011475</v>
      </c>
      <c r="AW10" s="32">
        <f>ABS(IF(B10="x",$V10+ABS($G10)-$I10,$V10+ABS($G10)-$J10))</f>
        <v>294.24439999999998</v>
      </c>
      <c r="AX10" s="28">
        <f t="shared" si="15"/>
        <v>-635.26049999999998</v>
      </c>
      <c r="AY10" s="28">
        <f t="shared" si="16"/>
        <v>-21.797799999999999</v>
      </c>
      <c r="AZ10" s="28">
        <f t="shared" si="46"/>
        <v>2.1589552766339817</v>
      </c>
      <c r="BA10" s="103">
        <f t="shared" si="17"/>
        <v>5.3995247226784358</v>
      </c>
      <c r="BB10" s="103">
        <f t="shared" si="18"/>
        <v>0.7893163396484173</v>
      </c>
      <c r="BC10" s="26">
        <f t="shared" si="47"/>
        <v>7.6942855468914528</v>
      </c>
      <c r="BD10" s="32">
        <f t="shared" si="19"/>
        <v>762.07585000000006</v>
      </c>
      <c r="BE10" s="28">
        <f t="shared" si="20"/>
        <v>263.76784999999995</v>
      </c>
      <c r="BF10" s="28">
        <f t="shared" si="21"/>
        <v>25.713474999999999</v>
      </c>
      <c r="BG10" s="28">
        <f t="shared" si="48"/>
        <v>0.34611758134049248</v>
      </c>
      <c r="BH10" s="103">
        <f t="shared" si="22"/>
        <v>11.854886980464524</v>
      </c>
      <c r="BI10" s="103">
        <f t="shared" si="23"/>
        <v>10.459657751333461</v>
      </c>
      <c r="BJ10" s="26">
        <f t="shared" si="49"/>
        <v>8.6225398190702265</v>
      </c>
      <c r="BK10" s="32">
        <f t="shared" si="24"/>
        <v>436.99644999999998</v>
      </c>
      <c r="BL10" s="28">
        <f t="shared" si="25"/>
        <v>-519.90429999999992</v>
      </c>
      <c r="BM10" s="28">
        <f t="shared" si="26"/>
        <v>-15.690425000000001</v>
      </c>
      <c r="BN10" s="28">
        <f t="shared" si="50"/>
        <v>1.1897220217692843</v>
      </c>
      <c r="BO10" s="103">
        <f t="shared" si="27"/>
        <v>11.14046177844131</v>
      </c>
      <c r="BP10" s="103">
        <f t="shared" si="28"/>
        <v>2.2118164637665276</v>
      </c>
      <c r="BQ10" s="26">
        <f t="shared" si="51"/>
        <v>7.4379407153318651</v>
      </c>
      <c r="BR10" s="32">
        <f t="shared" si="29"/>
        <v>523.298</v>
      </c>
      <c r="BS10" s="28">
        <f t="shared" si="30"/>
        <v>454.76065999999997</v>
      </c>
      <c r="BT10" s="28">
        <f t="shared" si="31"/>
        <v>31.08548</v>
      </c>
      <c r="BU10" s="28">
        <f t="shared" si="52"/>
        <v>0.86902808724665481</v>
      </c>
      <c r="BV10" s="103">
        <f t="shared" si="32"/>
        <v>6.7336647206348434</v>
      </c>
      <c r="BW10" s="103">
        <f t="shared" si="33"/>
        <v>4.9087473116850537</v>
      </c>
      <c r="BX10" s="26">
        <f t="shared" si="53"/>
        <v>7.7717374110321895</v>
      </c>
      <c r="BY10" s="32">
        <f t="shared" si="34"/>
        <v>89.858800000000031</v>
      </c>
      <c r="BZ10" s="28">
        <f t="shared" si="35"/>
        <v>-590.13553999999999</v>
      </c>
      <c r="CA10" s="28">
        <f t="shared" si="36"/>
        <v>-24.119719999999997</v>
      </c>
      <c r="CB10" s="28">
        <f t="shared" si="54"/>
        <v>6.5673650215671673</v>
      </c>
      <c r="CC10" s="103">
        <f t="shared" si="37"/>
        <v>1.4902129875471199</v>
      </c>
      <c r="CD10" s="103">
        <f t="shared" si="38"/>
        <v>0.36420211205645925</v>
      </c>
      <c r="CE10" s="26">
        <f t="shared" si="55"/>
        <v>-1.6538023976217677</v>
      </c>
      <c r="CF10" s="31">
        <f t="shared" si="56"/>
        <v>9.3005584004011475</v>
      </c>
      <c r="CG10" s="47">
        <f t="shared" si="39"/>
        <v>0.93005584004011477</v>
      </c>
      <c r="CH10" s="32">
        <f>($CF10*10*($T10/2)^2*1)/2</f>
        <v>22.786368080982808</v>
      </c>
      <c r="CI10" s="28">
        <f t="shared" si="57"/>
        <v>0.66666666666666663</v>
      </c>
      <c r="CJ10" s="28">
        <f t="shared" si="58"/>
        <v>3.4179552121474215</v>
      </c>
      <c r="CK10" s="26" t="str">
        <f t="shared" si="59"/>
        <v>NO PARRILLA</v>
      </c>
      <c r="CL10" s="32">
        <f>($CF10*10*((S10-E10)/2)^2*1)/2</f>
        <v>16.741005120722047</v>
      </c>
      <c r="CM10" s="28">
        <f t="shared" si="60"/>
        <v>0.66666666666666663</v>
      </c>
      <c r="CN10" s="28">
        <f t="shared" si="61"/>
        <v>2.5111507681083074</v>
      </c>
      <c r="CO10" s="67" t="str">
        <f t="shared" si="62"/>
        <v>NO PARRILLA</v>
      </c>
    </row>
    <row r="11" spans="2:93" x14ac:dyDescent="0.25">
      <c r="B11" s="66" t="s">
        <v>183</v>
      </c>
      <c r="C11" s="24" t="str">
        <f>'MUROS EJE X'!C8</f>
        <v>10 entre N y O</v>
      </c>
      <c r="D11" s="24" t="str">
        <f>'MUROS EJE X'!D8</f>
        <v>F5X</v>
      </c>
      <c r="E11" s="24">
        <f>'MUROS EJE X'!E8</f>
        <v>1.17</v>
      </c>
      <c r="F11" s="10">
        <f>'MUROS EJE X'!F8</f>
        <v>0.25</v>
      </c>
      <c r="G11" s="23">
        <f>'MUROS EJE X'!G8</f>
        <v>-11.742599999999999</v>
      </c>
      <c r="H11" s="24">
        <f>'MUROS EJE X'!H8</f>
        <v>-10.0405</v>
      </c>
      <c r="I11" s="24">
        <f>'MUROS EJE X'!I8</f>
        <v>5.1769999999999996</v>
      </c>
      <c r="J11" s="25">
        <f>'MUROS EJE X'!J8</f>
        <v>0.63770000000000004</v>
      </c>
      <c r="K11" s="23">
        <f>'MUROS EJE X'!K8</f>
        <v>10.354900000000001</v>
      </c>
      <c r="L11" s="24">
        <f>'MUROS EJE X'!L8</f>
        <v>11.6058</v>
      </c>
      <c r="M11" s="24">
        <f>'MUROS EJE X'!M8</f>
        <v>5.4695</v>
      </c>
      <c r="N11" s="25">
        <f>'MUROS EJE X'!N8</f>
        <v>0.53359999999999996</v>
      </c>
      <c r="O11" s="23">
        <f>'MUROS EJE X'!O8</f>
        <v>9.5251999999999999</v>
      </c>
      <c r="P11" s="24">
        <f>'MUROS EJE X'!P8</f>
        <v>10.4689</v>
      </c>
      <c r="Q11" s="24">
        <f>'MUROS EJE X'!Q8</f>
        <v>3.6093999999999999</v>
      </c>
      <c r="R11" s="25">
        <f>'MUROS EJE X'!R8</f>
        <v>0.36</v>
      </c>
      <c r="S11" s="23">
        <f>0.5+E11+0.5</f>
        <v>2.17</v>
      </c>
      <c r="T11" s="24">
        <v>1.6</v>
      </c>
      <c r="U11" s="24">
        <v>2</v>
      </c>
      <c r="V11" s="28">
        <f t="shared" si="40"/>
        <v>17.36</v>
      </c>
      <c r="W11" s="26">
        <f t="shared" si="41"/>
        <v>0.36166666666666664</v>
      </c>
      <c r="Y11" s="27">
        <f t="shared" si="0"/>
        <v>29.102599999999999</v>
      </c>
      <c r="Z11" s="28">
        <f t="shared" ref="Z11:Z25" si="63">(K11)</f>
        <v>10.354900000000001</v>
      </c>
      <c r="AA11" s="28">
        <f t="shared" si="42"/>
        <v>9.5251999999999999</v>
      </c>
      <c r="AB11" s="29">
        <f t="shared" si="43"/>
        <v>0.35580669768336853</v>
      </c>
      <c r="AC11" s="103">
        <f t="shared" si="2"/>
        <v>1.2221307689077394</v>
      </c>
      <c r="AD11" s="103">
        <f t="shared" si="3"/>
        <v>1.4259749432925355</v>
      </c>
      <c r="AE11" s="26">
        <f>MAX(IF(AB11&lt;$W11,(Y11/($T11*$S11))-(6*Z11/($T11*$S11^2)),IF(AB11=$W11,(2*Y11)/($T11*$S11),(2*Y11)/($T11*(3*($S11/2-AB11))))),IF(AB11&lt;$W11,(Y11/($T11*$S11))+(6*Z11/($T11*$S11^2)),IF(AB11=$W11,(2*Y11)/($T11*$S11),(2*Y11)/($T11*(3*($S11/2-AB11))))))/10</f>
        <v>1.6628358268385397</v>
      </c>
      <c r="AF11" s="27">
        <f t="shared" si="4"/>
        <v>39.143099999999997</v>
      </c>
      <c r="AG11" s="28">
        <f t="shared" si="5"/>
        <v>21.960700000000003</v>
      </c>
      <c r="AH11" s="28">
        <f t="shared" si="6"/>
        <v>19.9941</v>
      </c>
      <c r="AI11" s="29">
        <f>ABS(AG11/AF11)</f>
        <v>0.56103630013974382</v>
      </c>
      <c r="AJ11" s="103">
        <f t="shared" si="7"/>
        <v>0.78309301243866947</v>
      </c>
      <c r="AK11" s="103">
        <f t="shared" si="8"/>
        <v>1.0400663046478629</v>
      </c>
      <c r="AL11" s="26">
        <f>MAX(IF(AI11&lt;$W11,(AF11/($T11*$S11))-(6*AG11/($T11*$S11^2)),IF(AI11=$W11,(2*AF11)/($T11*$S11),(2*AF11)/($T11*(3*($S11/2-AI11))))),IF(AI11&lt;$W11,(AF11/($T11*$S11))+(6*AG11/($T11*$S11^2)),IF(AI11=$W11,(2*AF11)/($T11*$S11),(2*AF11)/($T11*(3*($S11/2-AI11))))))/10</f>
        <v>3.112739490226109</v>
      </c>
      <c r="AM11" s="47">
        <f>AE11/$E$2</f>
        <v>0.20785447835481746</v>
      </c>
      <c r="AN11" s="47">
        <f t="shared" si="9"/>
        <v>0.38909243627826362</v>
      </c>
      <c r="AO11" s="30"/>
      <c r="AP11" s="32">
        <f t="shared" si="10"/>
        <v>34.279600000000002</v>
      </c>
      <c r="AQ11" s="28">
        <f t="shared" si="11"/>
        <v>15.824400000000001</v>
      </c>
      <c r="AR11" s="28">
        <f t="shared" si="12"/>
        <v>13.134599999999999</v>
      </c>
      <c r="AS11" s="28">
        <f t="shared" si="44"/>
        <v>0.46162732353936453</v>
      </c>
      <c r="AT11" s="103">
        <f t="shared" si="13"/>
        <v>1.0439480456199659</v>
      </c>
      <c r="AU11" s="103">
        <f t="shared" si="14"/>
        <v>1.2595208297698464</v>
      </c>
      <c r="AV11" s="26">
        <f t="shared" si="45"/>
        <v>2.2912724933282531</v>
      </c>
      <c r="AW11" s="32">
        <f>ABS(IF(B11="x",$V11+ABS($G11)-$I11,$V11+ABS($G11)-$J11))</f>
        <v>23.925599999999999</v>
      </c>
      <c r="AX11" s="28">
        <f t="shared" si="15"/>
        <v>4.8854000000000006</v>
      </c>
      <c r="AY11" s="28">
        <f t="shared" si="16"/>
        <v>5.9157999999999999</v>
      </c>
      <c r="AZ11" s="28">
        <f t="shared" si="46"/>
        <v>0.20419132644531385</v>
      </c>
      <c r="BA11" s="103">
        <f t="shared" si="17"/>
        <v>1.6177423171844891</v>
      </c>
      <c r="BB11" s="103">
        <f t="shared" si="18"/>
        <v>1.845108332834839</v>
      </c>
      <c r="BC11" s="26">
        <f t="shared" si="47"/>
        <v>1.0781572129372041</v>
      </c>
      <c r="BD11" s="32">
        <f t="shared" si="19"/>
        <v>40.515725000000003</v>
      </c>
      <c r="BE11" s="28">
        <f t="shared" si="20"/>
        <v>23.161375</v>
      </c>
      <c r="BF11" s="28">
        <f t="shared" si="21"/>
        <v>20.083924999999997</v>
      </c>
      <c r="BG11" s="28">
        <f t="shared" si="48"/>
        <v>0.57166384163186013</v>
      </c>
      <c r="BH11" s="103">
        <f t="shared" si="22"/>
        <v>0.80692842658992225</v>
      </c>
      <c r="BI11" s="103">
        <f t="shared" si="23"/>
        <v>1.0598730147889857</v>
      </c>
      <c r="BJ11" s="26">
        <f t="shared" si="49"/>
        <v>3.2885959440298578</v>
      </c>
      <c r="BK11" s="32">
        <f t="shared" si="24"/>
        <v>32.750225</v>
      </c>
      <c r="BL11" s="28">
        <f t="shared" si="25"/>
        <v>14.957124999999998</v>
      </c>
      <c r="BM11" s="28">
        <f t="shared" si="26"/>
        <v>14.669824999999999</v>
      </c>
      <c r="BN11" s="28">
        <f t="shared" si="50"/>
        <v>0.45670296921624193</v>
      </c>
      <c r="BO11" s="103">
        <f t="shared" si="27"/>
        <v>0.89299565604906683</v>
      </c>
      <c r="BP11" s="103">
        <f t="shared" si="28"/>
        <v>1.1398373611848718</v>
      </c>
      <c r="BQ11" s="26">
        <f t="shared" si="51"/>
        <v>2.1718910666044309</v>
      </c>
      <c r="BR11" s="32">
        <f t="shared" si="29"/>
        <v>22.638559999999998</v>
      </c>
      <c r="BS11" s="28">
        <f t="shared" si="30"/>
        <v>11.68244</v>
      </c>
      <c r="BT11" s="28">
        <f t="shared" si="31"/>
        <v>9.3245199999999997</v>
      </c>
      <c r="BU11" s="28">
        <f t="shared" si="52"/>
        <v>0.51604165635976851</v>
      </c>
      <c r="BV11" s="103">
        <f t="shared" si="32"/>
        <v>0.97114103460553469</v>
      </c>
      <c r="BW11" s="103">
        <f t="shared" si="33"/>
        <v>1.1949722730311871</v>
      </c>
      <c r="BX11" s="26">
        <f t="shared" si="53"/>
        <v>1.6578952464221033</v>
      </c>
      <c r="BY11" s="32">
        <f t="shared" si="34"/>
        <v>12.284559999999999</v>
      </c>
      <c r="BZ11" s="28">
        <f t="shared" si="35"/>
        <v>0.74344000000000054</v>
      </c>
      <c r="CA11" s="28">
        <f t="shared" si="36"/>
        <v>2.1057199999999998</v>
      </c>
      <c r="CB11" s="28">
        <f t="shared" si="54"/>
        <v>6.0518244039672611E-2</v>
      </c>
      <c r="CC11" s="103">
        <f t="shared" si="37"/>
        <v>2.3335600174762079</v>
      </c>
      <c r="CD11" s="103">
        <f t="shared" si="38"/>
        <v>2.8400662780935155</v>
      </c>
      <c r="CE11" s="26">
        <f t="shared" si="55"/>
        <v>0.41302288220178812</v>
      </c>
      <c r="CF11" s="31">
        <f t="shared" si="56"/>
        <v>3.2885959440298578</v>
      </c>
      <c r="CG11" s="47">
        <f t="shared" si="39"/>
        <v>0.32885959440298579</v>
      </c>
      <c r="CH11" s="32">
        <f>($CF11*10*($T11/2)^2*1)/2</f>
        <v>10.523507020895547</v>
      </c>
      <c r="CI11" s="28">
        <f t="shared" si="57"/>
        <v>0.66666666666666663</v>
      </c>
      <c r="CJ11" s="28">
        <f t="shared" si="58"/>
        <v>1.5785260531343321</v>
      </c>
      <c r="CK11" s="26" t="str">
        <f t="shared" si="59"/>
        <v>NO PARRILLA</v>
      </c>
      <c r="CL11" s="32">
        <f>($CF11*10*((S11-E11)/2)^2*1)/2</f>
        <v>4.1107449300373222</v>
      </c>
      <c r="CM11" s="28">
        <f t="shared" si="60"/>
        <v>0.66666666666666663</v>
      </c>
      <c r="CN11" s="28">
        <f t="shared" si="61"/>
        <v>0.61661173950559833</v>
      </c>
      <c r="CO11" s="67" t="str">
        <f t="shared" si="62"/>
        <v>NO PARRILLA</v>
      </c>
    </row>
    <row r="12" spans="2:93" x14ac:dyDescent="0.25">
      <c r="B12" s="65" t="s">
        <v>183</v>
      </c>
      <c r="C12" s="24" t="str">
        <f>'MUROS EJE X'!C9</f>
        <v>9 entre G y L</v>
      </c>
      <c r="D12" s="24" t="str">
        <f>'MUROS EJE X'!D9</f>
        <v>F6X</v>
      </c>
      <c r="E12" s="24">
        <f>'MUROS EJE X'!E9</f>
        <v>5.41</v>
      </c>
      <c r="F12" s="10">
        <f>'MUROS EJE X'!F9</f>
        <v>0.25</v>
      </c>
      <c r="G12" s="23">
        <f>'MUROS EJE X'!G9</f>
        <v>-327.6533</v>
      </c>
      <c r="H12" s="24">
        <f>'MUROS EJE X'!H9</f>
        <v>-87.650899999999993</v>
      </c>
      <c r="I12" s="24">
        <f>'MUROS EJE X'!I9</f>
        <v>196.65610000000001</v>
      </c>
      <c r="J12" s="25">
        <f>'MUROS EJE X'!J9</f>
        <v>27.328700000000001</v>
      </c>
      <c r="K12" s="23">
        <f>'MUROS EJE X'!K9</f>
        <v>-57.356200000000001</v>
      </c>
      <c r="L12" s="24">
        <f>'MUROS EJE X'!L9</f>
        <v>-12.209899999999999</v>
      </c>
      <c r="M12" s="24">
        <f>'MUROS EJE X'!M9</f>
        <v>292.25209999999998</v>
      </c>
      <c r="N12" s="25">
        <f>'MUROS EJE X'!N9</f>
        <v>30.383700000000001</v>
      </c>
      <c r="O12" s="23">
        <f>'MUROS EJE X'!O9</f>
        <v>4.3197999999999999</v>
      </c>
      <c r="P12" s="24">
        <f>'MUROS EJE X'!P9</f>
        <v>0.4869</v>
      </c>
      <c r="Q12" s="24">
        <f>'MUROS EJE X'!Q9</f>
        <v>22.4041</v>
      </c>
      <c r="R12" s="25">
        <f>'MUROS EJE X'!R9</f>
        <v>3.6627000000000001</v>
      </c>
      <c r="S12" s="23">
        <f>0.5+E12+0.5</f>
        <v>6.41</v>
      </c>
      <c r="T12" s="24">
        <v>1.9</v>
      </c>
      <c r="U12" s="24">
        <v>2</v>
      </c>
      <c r="V12" s="28">
        <f t="shared" ref="V12" si="64">2.5*S12*T12*U12</f>
        <v>60.894999999999989</v>
      </c>
      <c r="W12" s="26">
        <f t="shared" ref="W12" si="65">S12/6</f>
        <v>1.0683333333333334</v>
      </c>
      <c r="Y12" s="27">
        <f t="shared" si="0"/>
        <v>388.54829999999998</v>
      </c>
      <c r="Z12" s="28">
        <f t="shared" si="63"/>
        <v>-57.356200000000001</v>
      </c>
      <c r="AA12" s="28">
        <f t="shared" si="42"/>
        <v>4.3197999999999999</v>
      </c>
      <c r="AB12" s="29">
        <f t="shared" ref="AB12" si="66">ABS(Z12/Y12)</f>
        <v>0.14761665409422717</v>
      </c>
      <c r="AC12" s="103">
        <f t="shared" si="2"/>
        <v>35.978360109264315</v>
      </c>
      <c r="AD12" s="103">
        <f t="shared" si="3"/>
        <v>24.384729260662692</v>
      </c>
      <c r="AE12" s="26">
        <f>MAX(IF(AB12&lt;$W12,(Y12/($T12*$S12))-(6*Z12/($T12*$S12^2)),IF(AB12=$W12,(2*Y12)/($T12*$S12),(2*Y12)/($T12*(3*($S12/2-AB12))))),IF(AB12&lt;$W12,(Y12/($T12*$S12))+(6*Z12/($T12*$S12^2)),IF(AB12=$W12,(2*Y12)/($T12*$S12),(2*Y12)/($T12*(3*($S12/2-AB12))))))/10</f>
        <v>3.6311343353479599</v>
      </c>
      <c r="AF12" s="27">
        <f t="shared" si="4"/>
        <v>476.19919999999996</v>
      </c>
      <c r="AG12" s="28">
        <f t="shared" si="5"/>
        <v>-69.566100000000006</v>
      </c>
      <c r="AH12" s="28">
        <f t="shared" si="6"/>
        <v>4.8067000000000002</v>
      </c>
      <c r="AI12" s="29">
        <f>ABS(AG12/AF12)</f>
        <v>0.14608613370203061</v>
      </c>
      <c r="AJ12" s="103">
        <f t="shared" si="7"/>
        <v>39.627952649426838</v>
      </c>
      <c r="AK12" s="103">
        <f t="shared" si="8"/>
        <v>24.296692826177967</v>
      </c>
      <c r="AL12" s="26">
        <f>MAX(IF(AI12&lt;$W12,(AF12/($T12*$S12))-(6*AG12/($T12*$S12^2)),IF(AI12=$W12,(2*AF12)/($T12*$S12),(2*AF12)/($T12*(3*($S12/2-AI12))))),IF(AI12&lt;$W12,(AF12/($T12*$S12))+(6*AG12/($T12*$S12^2)),IF(AI12=$W12,(2*AF12)/($T12*$S12),(2*AF12)/($T12*(3*($S12/2-AI12))))))/10</f>
        <v>4.4446643752276076</v>
      </c>
      <c r="AM12" s="47">
        <f>AE12/$E$2</f>
        <v>0.45389179191849499</v>
      </c>
      <c r="AN12" s="47">
        <f t="shared" ref="AN12" si="67">AL12/$E$2</f>
        <v>0.55558304690345095</v>
      </c>
      <c r="AO12" s="30"/>
      <c r="AP12" s="32">
        <f t="shared" si="10"/>
        <v>585.20439999999996</v>
      </c>
      <c r="AQ12" s="28">
        <f t="shared" si="11"/>
        <v>234.89589999999998</v>
      </c>
      <c r="AR12" s="28">
        <f t="shared" si="12"/>
        <v>26.7239</v>
      </c>
      <c r="AS12" s="28">
        <f t="shared" ref="AS12" si="68">ABS(AQ12/AP12)</f>
        <v>0.40139120621786167</v>
      </c>
      <c r="AT12" s="103">
        <f t="shared" si="13"/>
        <v>8.7592664244365537</v>
      </c>
      <c r="AU12" s="103">
        <f t="shared" si="14"/>
        <v>7.3193067925534692</v>
      </c>
      <c r="AV12" s="26">
        <f t="shared" ref="AV12" si="69">MAX(IF(AS12&lt;$W12,(AP12/($T12*$S12))-(6*AQ12/($T12*$S12^2)),IF(AS12=$W12,(2*AP12)/($T12*$S12),(2*AP12)/($T12*(3*($S12/2-AS12))))),IF(AS12&lt;$W12,(AP12/($T12*$S12))+(6*AQ12/($T12*$S12^2)),IF(AS12=$W12,(2*AP12)/($T12*$S12),(2*AP12)/($T12*(3*($S12/2-AS12))))))/10</f>
        <v>6.610360105544709</v>
      </c>
      <c r="AW12" s="32">
        <f>ABS(IF(B12="x",$V12+ABS($G12)-$I12,$V12+ABS($G12)-$J12))</f>
        <v>191.89219999999997</v>
      </c>
      <c r="AX12" s="28">
        <f t="shared" si="15"/>
        <v>-349.60829999999999</v>
      </c>
      <c r="AY12" s="28">
        <f t="shared" si="16"/>
        <v>-18.084299999999999</v>
      </c>
      <c r="AZ12" s="28">
        <f t="shared" ref="AZ12" si="70">ABS(AX12/AW12)</f>
        <v>1.821899483147309</v>
      </c>
      <c r="BA12" s="103">
        <f t="shared" si="17"/>
        <v>4.2443932029439901</v>
      </c>
      <c r="BB12" s="103">
        <f t="shared" si="18"/>
        <v>0.68797846890262204</v>
      </c>
      <c r="BC12" s="26">
        <f t="shared" ref="BC12" si="71">MAX(IF(AZ12&lt;$W12,(AW12/($T12*$S12))-(6*AX12/($T12*$S12^2)),IF(AZ12=$W12,(2*AW12)/($T12*$S12),(2*AW12)/($T12*(3*($S12/2-AZ12))))),IF(AZ12&lt;$W12,(AW12/($T12*$S12))+(6*AX12/($T12*$S12^2)),IF(AZ12=$W12,(2*AW12)/($T12*$S12),(2*AW12)/($T12*(3*($S12/2-AZ12))))))/10</f>
        <v>4.8680913404935984</v>
      </c>
      <c r="BD12" s="32">
        <f t="shared" si="19"/>
        <v>601.77855</v>
      </c>
      <c r="BE12" s="28">
        <f t="shared" si="20"/>
        <v>152.67545000000001</v>
      </c>
      <c r="BF12" s="28">
        <f t="shared" si="21"/>
        <v>21.488050000000001</v>
      </c>
      <c r="BG12" s="28">
        <f t="shared" ref="BG12" si="72">ABS(BE12/BD12)</f>
        <v>0.25370703226294788</v>
      </c>
      <c r="BH12" s="103">
        <f t="shared" si="22"/>
        <v>11.202106286982765</v>
      </c>
      <c r="BI12" s="103">
        <f t="shared" si="23"/>
        <v>10.638176404684756</v>
      </c>
      <c r="BJ12" s="26">
        <f t="shared" ref="BJ12" si="73">MAX(IF(BG12&lt;$W12,(BD12/($T12*$S12))-(6*BE12/($T12*$S12^2)),IF(BG12=$W12,(2*BD12)/($T12*$S12),(2*BD12)/($T12*(3*($S12/2-BG12))))),IF(BG12&lt;$W12,(BD12/($T12*$S12))+(6*BE12/($T12*$S12^2)),IF(BG12=$W12,(2*BD12)/($T12*$S12),(2*BD12)/($T12*(3*($S12/2-BG12))))))/10</f>
        <v>6.1145290056449948</v>
      </c>
      <c r="BK12" s="32">
        <f t="shared" si="24"/>
        <v>306.7944</v>
      </c>
      <c r="BL12" s="28">
        <f t="shared" si="25"/>
        <v>-285.70269999999999</v>
      </c>
      <c r="BM12" s="28">
        <f t="shared" si="26"/>
        <v>-12.1181</v>
      </c>
      <c r="BN12" s="28">
        <f t="shared" ref="BN12" si="74">ABS(BL12/BK12)</f>
        <v>0.93125135269744164</v>
      </c>
      <c r="BO12" s="103">
        <f t="shared" si="27"/>
        <v>10.126815259817958</v>
      </c>
      <c r="BP12" s="103">
        <f t="shared" si="28"/>
        <v>2.2506802211661721</v>
      </c>
      <c r="BQ12" s="26">
        <f t="shared" ref="BQ12" si="75">MAX(IF(BN12&lt;$W12,(BK12/($T12*$S12))-(6*BL12/($T12*$S12^2)),IF(BN12=$W12,(2*BK12)/($T12*$S12),(2*BK12)/($T12*(3*($S12/2-BN12))))),IF(BN12&lt;$W12,(BK12/($T12*$S12))+(6*BL12/($T12*$S12^2)),IF(BN12=$W12,(2*BK12)/($T12*$S12),(2*BK12)/($T12*(3*($S12/2-BN12))))))/10</f>
        <v>4.714860204753867</v>
      </c>
      <c r="BR12" s="32">
        <f t="shared" si="29"/>
        <v>429.78507999999999</v>
      </c>
      <c r="BS12" s="28">
        <f t="shared" si="30"/>
        <v>257.83837999999997</v>
      </c>
      <c r="BT12" s="28">
        <f t="shared" si="31"/>
        <v>24.995979999999999</v>
      </c>
      <c r="BU12" s="28">
        <f t="shared" ref="BU12" si="76">ABS(BS12/BR12)</f>
        <v>0.59992398991607609</v>
      </c>
      <c r="BV12" s="103">
        <f t="shared" si="32"/>
        <v>6.87766720888719</v>
      </c>
      <c r="BW12" s="103">
        <f t="shared" si="33"/>
        <v>5.3123404320704708</v>
      </c>
      <c r="BX12" s="26">
        <f t="shared" ref="BX12" si="77">MAX(IF(BU12&lt;$W12,(BR12/($T12*$S12))-(6*BS12/($T12*$S12^2)),IF(BU12=$W12,(2*BR12)/($T12*$S12),(2*BR12)/($T12*(3*($S12/2-BU12))))),IF(BU12&lt;$W12,(BR12/($T12*$S12))+(6*BS12/($T12*$S12^2)),IF(BU12=$W12,(2*BR12)/($T12*$S12),(2*BR12)/($T12*(3*($S12/2-BU12))))))/10</f>
        <v>5.5105629159627343</v>
      </c>
      <c r="BY12" s="32">
        <f t="shared" si="34"/>
        <v>36.472880000000004</v>
      </c>
      <c r="BZ12" s="28">
        <f t="shared" si="35"/>
        <v>-326.66582</v>
      </c>
      <c r="CA12" s="28">
        <f t="shared" si="36"/>
        <v>-19.81222</v>
      </c>
      <c r="CB12" s="28">
        <f t="shared" ref="CB12" si="78">ABS(BZ12/BY12)</f>
        <v>8.956403223436153</v>
      </c>
      <c r="CC12" s="103">
        <f t="shared" si="37"/>
        <v>0.73637139099000526</v>
      </c>
      <c r="CD12" s="103">
        <f t="shared" si="38"/>
        <v>0.57268855469976176</v>
      </c>
      <c r="CE12" s="26">
        <f t="shared" ref="CE12" si="79">MAX(IF(CB12&lt;$W12,(BY12/($T12*$S12))-(6*BZ12/($T12*$S12^2)),IF(CB12=$W12,(2*BY12)/($T12*$S12),(2*BY12)/($T12*(3*($S12/2-CB12))))),IF(CB12&lt;$W12,(BY12/($T12*$S12))+(6*BZ12/($T12*$S12^2)),IF(CB12=$W12,(2*BY12)/($T12*$S12),(2*BY12)/($T12*(3*($S12/2-CB12))))))/10</f>
        <v>-0.2225109465849649</v>
      </c>
      <c r="CF12" s="31">
        <f t="shared" ref="CF12" si="80">MAX(AV12,BC12,BJ12,BQ12,BX12,CE12)</f>
        <v>6.610360105544709</v>
      </c>
      <c r="CG12" s="47">
        <f t="shared" ref="CG12" si="81">(CF12)/$E$3</f>
        <v>0.66103601055447092</v>
      </c>
      <c r="CH12" s="32">
        <f>($CF12*10*($T12/2)^2*1)/2</f>
        <v>29.829249976270496</v>
      </c>
      <c r="CI12" s="28">
        <f t="shared" si="57"/>
        <v>0.66666666666666663</v>
      </c>
      <c r="CJ12" s="28">
        <f t="shared" ref="CJ12" si="82">CH12/CI12/10</f>
        <v>4.474387496440575</v>
      </c>
      <c r="CK12" s="26" t="str">
        <f t="shared" ref="CK12" si="83">IF(CJ12&lt;7,"NO PARRILLA","PARRILLA")</f>
        <v>NO PARRILLA</v>
      </c>
      <c r="CL12" s="32">
        <f>($CF12*10*((S12-E12)/2)^2*1)/2</f>
        <v>8.2629501319308858</v>
      </c>
      <c r="CM12" s="28">
        <f t="shared" si="60"/>
        <v>0.66666666666666663</v>
      </c>
      <c r="CN12" s="28">
        <f t="shared" ref="CN12" si="84">CL12/CM12/10</f>
        <v>1.2394425197896328</v>
      </c>
      <c r="CO12" s="67" t="str">
        <f t="shared" ref="CO12" si="85">IF(CN12&lt;7,"NO PARRILLA","PARRILLA")</f>
        <v>NO PARRILLA</v>
      </c>
    </row>
    <row r="13" spans="2:93" x14ac:dyDescent="0.25">
      <c r="B13" s="65" t="s">
        <v>183</v>
      </c>
      <c r="C13" s="24" t="str">
        <f>'MUROS EJE X'!C10</f>
        <v>8 entre A y C</v>
      </c>
      <c r="D13" s="24" t="str">
        <f>'MUROS EJE X'!D10</f>
        <v>F7X</v>
      </c>
      <c r="E13" s="24">
        <f>'MUROS EJE X'!E10</f>
        <v>1.92</v>
      </c>
      <c r="F13" s="10">
        <f>'MUROS EJE X'!F10</f>
        <v>0.25</v>
      </c>
      <c r="G13" s="23">
        <f>'MUROS EJE X'!G10</f>
        <v>-46.812399999999997</v>
      </c>
      <c r="H13" s="24">
        <f>'MUROS EJE X'!H10</f>
        <v>-40.023800000000001</v>
      </c>
      <c r="I13" s="24">
        <f>'MUROS EJE X'!I10</f>
        <v>0.76559999999999995</v>
      </c>
      <c r="J13" s="25">
        <f>'MUROS EJE X'!J10</f>
        <v>0.14449999999999999</v>
      </c>
      <c r="K13" s="23">
        <f>'MUROS EJE X'!K10</f>
        <v>-1.7533000000000001</v>
      </c>
      <c r="L13" s="24">
        <f>'MUROS EJE X'!L10</f>
        <v>-1.8828</v>
      </c>
      <c r="M13" s="24">
        <f>'MUROS EJE X'!M10</f>
        <v>5.2622</v>
      </c>
      <c r="N13" s="25">
        <f>'MUROS EJE X'!N10</f>
        <v>1.4903999999999999</v>
      </c>
      <c r="O13" s="23">
        <f>'MUROS EJE X'!O10</f>
        <v>0.34449999999999997</v>
      </c>
      <c r="P13" s="24">
        <f>'MUROS EJE X'!P10</f>
        <v>-1.9420999999999999</v>
      </c>
      <c r="Q13" s="24">
        <f>'MUROS EJE X'!Q10</f>
        <v>9.8483000000000001</v>
      </c>
      <c r="R13" s="25">
        <f>'MUROS EJE X'!R10</f>
        <v>2.4823</v>
      </c>
      <c r="S13" s="23">
        <f t="shared" ref="S13:S35" si="86">0.3+E13+0.3</f>
        <v>2.5199999999999996</v>
      </c>
      <c r="T13" s="24">
        <v>0.6</v>
      </c>
      <c r="U13" s="24">
        <v>0.6</v>
      </c>
      <c r="V13" s="28">
        <f t="shared" si="40"/>
        <v>2.2679999999999993</v>
      </c>
      <c r="W13" s="26">
        <f t="shared" si="41"/>
        <v>0.41999999999999993</v>
      </c>
      <c r="Y13" s="27">
        <f t="shared" si="0"/>
        <v>49.080399999999997</v>
      </c>
      <c r="Z13" s="28">
        <f t="shared" si="63"/>
        <v>-1.7533000000000001</v>
      </c>
      <c r="AA13" s="28">
        <f t="shared" si="42"/>
        <v>0.34449999999999997</v>
      </c>
      <c r="AB13" s="29">
        <f t="shared" si="43"/>
        <v>3.572301774231669E-2</v>
      </c>
      <c r="AC13" s="103">
        <f t="shared" si="2"/>
        <v>56.987402031930337</v>
      </c>
      <c r="AD13" s="103">
        <f t="shared" si="3"/>
        <v>38.851677227466688</v>
      </c>
      <c r="AE13" s="26">
        <f>MAX(IF(AB13&lt;$W13,(Y13/($T13*$S13))-(6*Z13/($T13*$S13^2)),IF(AB13=$W13,(2*Y13)/($T13*$S13),(2*Y13)/($T13*(3*($S13/2-AB13))))),IF(AB13&lt;$W13,(Y13/($T13*$S13))+(6*Z13/($T13*$S13^2)),IF(AB13=$W13,(2*Y13)/($T13*$S13),(2*Y13)/($T13*(3*($S13/2-AB13))))))/10</f>
        <v>3.5221510456034273</v>
      </c>
      <c r="AF13" s="27">
        <f t="shared" si="4"/>
        <v>89.104199999999992</v>
      </c>
      <c r="AG13" s="28">
        <f t="shared" si="5"/>
        <v>-3.6360999999999999</v>
      </c>
      <c r="AH13" s="28">
        <f t="shared" si="6"/>
        <v>-1.5975999999999999</v>
      </c>
      <c r="AI13" s="29">
        <f>ABS(AG13/AF13)</f>
        <v>4.0807279567068672E-2</v>
      </c>
      <c r="AJ13" s="103">
        <f t="shared" si="7"/>
        <v>22.309514271407114</v>
      </c>
      <c r="AK13" s="103">
        <f t="shared" si="8"/>
        <v>23.643793447175632</v>
      </c>
      <c r="AL13" s="26">
        <f>MAX(IF(AI13&lt;$W13,(AF13/($T13*$S13))-(6*AG13/($T13*$S13^2)),IF(AI13=$W13,(2*AF13)/($T13*$S13),(2*AF13)/($T13*(3*($S13/2-AI13))))),IF(AI13&lt;$W13,(AF13/($T13*$S13))+(6*AG13/($T13*$S13^2)),IF(AI13=$W13,(2*AF13)/($T13*$S13),(2*AF13)/($T13*(3*($S13/2-AI13))))))/10</f>
        <v>6.4657130259511222</v>
      </c>
      <c r="AM13" s="47">
        <f>AE13/$E$2</f>
        <v>0.44026888070042841</v>
      </c>
      <c r="AN13" s="47">
        <f t="shared" si="9"/>
        <v>0.80821412824389027</v>
      </c>
      <c r="AO13" s="30"/>
      <c r="AP13" s="32">
        <f t="shared" si="10"/>
        <v>49.845999999999997</v>
      </c>
      <c r="AQ13" s="28">
        <f t="shared" si="11"/>
        <v>3.5088999999999997</v>
      </c>
      <c r="AR13" s="28">
        <f t="shared" si="12"/>
        <v>10.1928</v>
      </c>
      <c r="AS13" s="28">
        <f t="shared" si="44"/>
        <v>7.0394816033382823E-2</v>
      </c>
      <c r="AT13" s="103">
        <f t="shared" si="13"/>
        <v>1.9561258927870655</v>
      </c>
      <c r="AU13" s="103">
        <f t="shared" si="14"/>
        <v>6.8901562457790346</v>
      </c>
      <c r="AV13" s="26">
        <f t="shared" si="45"/>
        <v>3.8492409926933746</v>
      </c>
      <c r="AW13" s="32">
        <f>(IF(B13="x",$V13+ABS($G13)-$I13,$V13+ABS($G13)-$J13))</f>
        <v>48.314799999999998</v>
      </c>
      <c r="AX13" s="28">
        <f t="shared" si="15"/>
        <v>-7.0155000000000003</v>
      </c>
      <c r="AY13" s="28">
        <f t="shared" si="16"/>
        <v>-9.5038</v>
      </c>
      <c r="AZ13" s="28">
        <f t="shared" si="46"/>
        <v>0.14520395406790468</v>
      </c>
      <c r="BA13" s="103">
        <f t="shared" si="17"/>
        <v>2.0334939708327195</v>
      </c>
      <c r="BB13" s="103">
        <f t="shared" si="18"/>
        <v>4.2351061270127319</v>
      </c>
      <c r="BC13" s="26">
        <f t="shared" si="47"/>
        <v>4.3001568405139841</v>
      </c>
      <c r="BD13" s="32">
        <f t="shared" si="19"/>
        <v>79.672450000000012</v>
      </c>
      <c r="BE13" s="28">
        <f t="shared" si="20"/>
        <v>0.78125</v>
      </c>
      <c r="BF13" s="28">
        <f t="shared" si="21"/>
        <v>6.2741499999999997</v>
      </c>
      <c r="BG13" s="28">
        <f t="shared" si="48"/>
        <v>9.8057735139310993E-3</v>
      </c>
      <c r="BH13" s="103">
        <f t="shared" si="22"/>
        <v>5.0794099599148907</v>
      </c>
      <c r="BI13" s="103">
        <f t="shared" si="23"/>
        <v>22.255680483265653</v>
      </c>
      <c r="BJ13" s="26">
        <f t="shared" si="49"/>
        <v>5.3923656777525846</v>
      </c>
      <c r="BK13" s="32">
        <f t="shared" si="24"/>
        <v>78.524050000000003</v>
      </c>
      <c r="BL13" s="28">
        <f t="shared" si="25"/>
        <v>-7.11205</v>
      </c>
      <c r="BM13" s="28">
        <f t="shared" si="26"/>
        <v>-8.4983000000000004</v>
      </c>
      <c r="BN13" s="28">
        <f t="shared" si="50"/>
        <v>9.0571614683654239E-2</v>
      </c>
      <c r="BO13" s="103">
        <f t="shared" si="27"/>
        <v>3.6959886094866037</v>
      </c>
      <c r="BP13" s="103">
        <f t="shared" si="28"/>
        <v>7.5201070671352035</v>
      </c>
      <c r="BQ13" s="26">
        <f t="shared" si="51"/>
        <v>6.3133268770471158</v>
      </c>
      <c r="BR13" s="32">
        <f t="shared" si="29"/>
        <v>30.213839999999998</v>
      </c>
      <c r="BS13" s="28">
        <f t="shared" si="30"/>
        <v>4.2102199999999996</v>
      </c>
      <c r="BT13" s="28">
        <f t="shared" si="31"/>
        <v>10.055</v>
      </c>
      <c r="BU13" s="28">
        <f t="shared" si="52"/>
        <v>0.13934739841079452</v>
      </c>
      <c r="BV13" s="103">
        <f t="shared" si="32"/>
        <v>1.2019429139731477</v>
      </c>
      <c r="BW13" s="103">
        <f t="shared" si="33"/>
        <v>4.1275749617795956</v>
      </c>
      <c r="BX13" s="26">
        <f t="shared" si="53"/>
        <v>2.6612548500881839</v>
      </c>
      <c r="BY13" s="32">
        <f t="shared" si="34"/>
        <v>28.682639999999999</v>
      </c>
      <c r="BZ13" s="28">
        <f t="shared" si="35"/>
        <v>-6.3141800000000003</v>
      </c>
      <c r="CA13" s="28">
        <f t="shared" si="36"/>
        <v>-9.6416000000000004</v>
      </c>
      <c r="CB13" s="28">
        <f t="shared" si="54"/>
        <v>0.22013942928544933</v>
      </c>
      <c r="CC13" s="103">
        <f t="shared" si="37"/>
        <v>1.1899535346830401</v>
      </c>
      <c r="CD13" s="103">
        <f t="shared" si="38"/>
        <v>2.4651294554819594</v>
      </c>
      <c r="CE13" s="26">
        <f t="shared" si="55"/>
        <v>2.8912964222726134</v>
      </c>
      <c r="CF13" s="31">
        <f t="shared" si="56"/>
        <v>6.3133268770471158</v>
      </c>
      <c r="CG13" s="47">
        <f t="shared" si="39"/>
        <v>0.63133268770471163</v>
      </c>
      <c r="CH13" s="32">
        <f>($CF13*10*($T13/2)^2*1)/2</f>
        <v>2.8409970946712022</v>
      </c>
      <c r="CI13" s="28">
        <f t="shared" si="57"/>
        <v>0.06</v>
      </c>
      <c r="CJ13" s="28">
        <f t="shared" si="58"/>
        <v>4.7349951577853373</v>
      </c>
      <c r="CK13" s="26" t="str">
        <f t="shared" si="59"/>
        <v>NO PARRILLA</v>
      </c>
      <c r="CL13" s="32">
        <f>($CF13*10*((S13-E13)/2)^2*1)/2</f>
        <v>2.8409970946711991</v>
      </c>
      <c r="CM13" s="28">
        <f t="shared" si="60"/>
        <v>0.06</v>
      </c>
      <c r="CN13" s="28">
        <f t="shared" si="61"/>
        <v>4.734995157785332</v>
      </c>
      <c r="CO13" s="67" t="str">
        <f t="shared" si="62"/>
        <v>NO PARRILLA</v>
      </c>
    </row>
    <row r="14" spans="2:93" x14ac:dyDescent="0.25">
      <c r="B14" s="65" t="s">
        <v>183</v>
      </c>
      <c r="C14" s="24" t="str">
        <f>'MUROS EJE X'!C11</f>
        <v>8 entre C y F</v>
      </c>
      <c r="D14" s="24" t="str">
        <f>'MUROS EJE X'!D11</f>
        <v>F8X</v>
      </c>
      <c r="E14" s="24">
        <f>'MUROS EJE X'!E11</f>
        <v>5.3</v>
      </c>
      <c r="F14" s="10">
        <f>'MUROS EJE X'!F11</f>
        <v>0.25</v>
      </c>
      <c r="G14" s="23">
        <f>'MUROS EJE X'!G11</f>
        <v>-511.16410000000002</v>
      </c>
      <c r="H14" s="24">
        <f>'MUROS EJE X'!H11</f>
        <v>-137.7466</v>
      </c>
      <c r="I14" s="24">
        <f>'MUROS EJE X'!I11</f>
        <v>352.9599</v>
      </c>
      <c r="J14" s="25">
        <f>'MUROS EJE X'!J11</f>
        <v>58.379899999999999</v>
      </c>
      <c r="K14" s="23">
        <f>'MUROS EJE X'!K11</f>
        <v>-107.7197</v>
      </c>
      <c r="L14" s="24">
        <f>'MUROS EJE X'!L11</f>
        <v>-32.058199999999999</v>
      </c>
      <c r="M14" s="24">
        <f>'MUROS EJE X'!M11</f>
        <v>258.73809999999997</v>
      </c>
      <c r="N14" s="25">
        <f>'MUROS EJE X'!N11</f>
        <v>31.103899999999999</v>
      </c>
      <c r="O14" s="23">
        <f>'MUROS EJE X'!O11</f>
        <v>24.772300000000001</v>
      </c>
      <c r="P14" s="24">
        <f>'MUROS EJE X'!P11</f>
        <v>8.9044000000000008</v>
      </c>
      <c r="Q14" s="24">
        <f>'MUROS EJE X'!Q11</f>
        <v>24.335699999999999</v>
      </c>
      <c r="R14" s="25">
        <f>'MUROS EJE X'!R11</f>
        <v>5.7404999999999999</v>
      </c>
      <c r="S14" s="23">
        <f>0.5+E14+0.5</f>
        <v>6.3</v>
      </c>
      <c r="T14" s="24">
        <v>1.8</v>
      </c>
      <c r="U14" s="24">
        <v>2</v>
      </c>
      <c r="V14" s="28">
        <f t="shared" si="40"/>
        <v>56.7</v>
      </c>
      <c r="W14" s="26">
        <f t="shared" si="41"/>
        <v>1.05</v>
      </c>
      <c r="Y14" s="27">
        <f t="shared" si="0"/>
        <v>567.86410000000001</v>
      </c>
      <c r="Z14" s="28">
        <f t="shared" si="63"/>
        <v>-107.7197</v>
      </c>
      <c r="AA14" s="28">
        <f t="shared" si="42"/>
        <v>24.772300000000001</v>
      </c>
      <c r="AB14" s="29">
        <f t="shared" si="43"/>
        <v>0.18969274514800286</v>
      </c>
      <c r="AC14" s="103">
        <f t="shared" si="2"/>
        <v>9.1693399482486484</v>
      </c>
      <c r="AD14" s="103">
        <f t="shared" si="3"/>
        <v>28.896421578991699</v>
      </c>
      <c r="AE14" s="26">
        <f>MAX(IF(AB14&lt;$W14,(Y14/($T14*$S14))-(6*Z14/($T14*$S14^2)),IF(AB14=$W14,(2*Y14)/($T14*$S14),(2*Y14)/($T14*(3*($S14/2-AB14))))),IF(AB14&lt;$W14,(Y14/($T14*$S14))+(6*Z14/($T14*$S14^2)),IF(AB14=$W14,(2*Y14)/($T14*$S14),(2*Y14)/($T14*(3*($S14/2-AB14))))))/10</f>
        <v>5.9122953304778703</v>
      </c>
      <c r="AF14" s="27">
        <f t="shared" si="4"/>
        <v>705.61069999999995</v>
      </c>
      <c r="AG14" s="28">
        <f t="shared" si="5"/>
        <v>-139.77789999999999</v>
      </c>
      <c r="AH14" s="28">
        <f t="shared" si="6"/>
        <v>33.676700000000004</v>
      </c>
      <c r="AI14" s="29">
        <f>ABS(AG14/AF14)</f>
        <v>0.19809492684847324</v>
      </c>
      <c r="AJ14" s="103">
        <f t="shared" si="7"/>
        <v>8.3809957626489524</v>
      </c>
      <c r="AK14" s="103">
        <f t="shared" si="8"/>
        <v>28.759546907469161</v>
      </c>
      <c r="AL14" s="26">
        <f>MAX(IF(AI14&lt;$W14,(AF14/($T14*$S14))-(6*AG14/($T14*$S14^2)),IF(AI14=$W14,(2*AF14)/($T14*$S14),(2*AF14)/($T14*(3*($S14/2-AI14))))),IF(AI14&lt;$W14,(AF14/($T14*$S14))+(6*AG14/($T14*$S14^2)),IF(AI14=$W14,(2*AF14)/($T14*$S14),(2*AF14)/($T14*(3*($S14/2-AI14))))))/10</f>
        <v>7.3962302427143696</v>
      </c>
      <c r="AM14" s="47">
        <f>AE14/$E$2</f>
        <v>0.73903691630973378</v>
      </c>
      <c r="AN14" s="47">
        <f t="shared" ref="AN14:AN45" si="87">AL14/$E$2</f>
        <v>0.9245287803392962</v>
      </c>
      <c r="AO14" s="30"/>
      <c r="AP14" s="32">
        <f t="shared" si="10"/>
        <v>920.82400000000007</v>
      </c>
      <c r="AQ14" s="28">
        <f t="shared" si="11"/>
        <v>151.01839999999999</v>
      </c>
      <c r="AR14" s="28">
        <f t="shared" si="12"/>
        <v>49.108000000000004</v>
      </c>
      <c r="AS14" s="28">
        <f t="shared" si="44"/>
        <v>0.16400354465131228</v>
      </c>
      <c r="AT14" s="103">
        <f t="shared" si="13"/>
        <v>7.5003991203062634</v>
      </c>
      <c r="AU14" s="103">
        <f t="shared" si="14"/>
        <v>12.243951878231897</v>
      </c>
      <c r="AV14" s="26">
        <f t="shared" si="45"/>
        <v>9.3884572100445123</v>
      </c>
      <c r="AW14" s="32">
        <f t="shared" ref="AW14:AW45" si="88">(IF(B14="x",$V14+ABS($G14)-$I14,$V14+ABS($G14)-$J14))</f>
        <v>214.9042</v>
      </c>
      <c r="AX14" s="28">
        <f t="shared" si="15"/>
        <v>-366.45779999999996</v>
      </c>
      <c r="AY14" s="28">
        <f t="shared" si="16"/>
        <v>0.4366000000000021</v>
      </c>
      <c r="AZ14" s="28">
        <f t="shared" si="46"/>
        <v>1.7052146956643934</v>
      </c>
      <c r="BA14" s="103">
        <f t="shared" si="17"/>
        <v>196.88886852954556</v>
      </c>
      <c r="BB14" s="103">
        <f t="shared" si="18"/>
        <v>0.84929843871979294</v>
      </c>
      <c r="BC14" s="26">
        <f t="shared" si="47"/>
        <v>5.5090640740390162</v>
      </c>
      <c r="BD14" s="32">
        <f t="shared" si="19"/>
        <v>935.89397499999995</v>
      </c>
      <c r="BE14" s="28">
        <f t="shared" si="20"/>
        <v>62.290224999999964</v>
      </c>
      <c r="BF14" s="28">
        <f t="shared" si="21"/>
        <v>49.702375000000004</v>
      </c>
      <c r="BG14" s="28">
        <f t="shared" si="48"/>
        <v>6.655692489098454E-2</v>
      </c>
      <c r="BH14" s="103">
        <f t="shared" si="22"/>
        <v>7.531985946345622</v>
      </c>
      <c r="BI14" s="103">
        <f t="shared" si="23"/>
        <v>18.617500304199311</v>
      </c>
      <c r="BJ14" s="26">
        <f t="shared" si="49"/>
        <v>8.7761728290081464</v>
      </c>
      <c r="BK14" s="32">
        <f t="shared" si="24"/>
        <v>406.45412499999998</v>
      </c>
      <c r="BL14" s="28">
        <f t="shared" si="25"/>
        <v>-325.81692499999997</v>
      </c>
      <c r="BM14" s="28">
        <f t="shared" si="26"/>
        <v>13.198825000000003</v>
      </c>
      <c r="BN14" s="28">
        <f t="shared" si="50"/>
        <v>0.80160811506095553</v>
      </c>
      <c r="BO14" s="103">
        <f t="shared" si="27"/>
        <v>12.317888145346268</v>
      </c>
      <c r="BP14" s="103">
        <f t="shared" si="28"/>
        <v>3.1878828400409427</v>
      </c>
      <c r="BQ14" s="26">
        <f t="shared" si="51"/>
        <v>6.32059927983539</v>
      </c>
      <c r="BR14" s="32">
        <f t="shared" si="29"/>
        <v>693.67836</v>
      </c>
      <c r="BS14" s="28">
        <f t="shared" si="30"/>
        <v>194.10627999999997</v>
      </c>
      <c r="BT14" s="28">
        <f t="shared" si="31"/>
        <v>39.199079999999995</v>
      </c>
      <c r="BU14" s="28">
        <f t="shared" si="52"/>
        <v>0.27982173178935549</v>
      </c>
      <c r="BV14" s="103">
        <f t="shared" si="32"/>
        <v>7.0785167406990173</v>
      </c>
      <c r="BW14" s="103">
        <f t="shared" si="33"/>
        <v>8.7308416479379201</v>
      </c>
      <c r="BX14" s="26">
        <f t="shared" si="53"/>
        <v>7.747279398673049</v>
      </c>
      <c r="BY14" s="32">
        <f t="shared" si="34"/>
        <v>-12.241440000000011</v>
      </c>
      <c r="BZ14" s="28">
        <f t="shared" si="35"/>
        <v>-323.36991999999998</v>
      </c>
      <c r="CA14" s="28">
        <f t="shared" si="36"/>
        <v>-9.4723199999999999</v>
      </c>
      <c r="CB14" s="28">
        <f t="shared" si="54"/>
        <v>26.416003346011554</v>
      </c>
      <c r="CC14" s="103">
        <f t="shared" si="37"/>
        <v>0.51693523867436963</v>
      </c>
      <c r="CD14" s="103">
        <f t="shared" si="38"/>
        <v>1.0573037150391733</v>
      </c>
      <c r="CE14" s="26">
        <f t="shared" si="55"/>
        <v>1.9487088518122746E-2</v>
      </c>
      <c r="CF14" s="31">
        <f t="shared" si="56"/>
        <v>9.3884572100445123</v>
      </c>
      <c r="CG14" s="47">
        <f t="shared" si="39"/>
        <v>0.93884572100445118</v>
      </c>
      <c r="CH14" s="32">
        <f>($CF14*10*($T14/2)^2*1)/2</f>
        <v>38.023251700680277</v>
      </c>
      <c r="CI14" s="28">
        <f t="shared" si="57"/>
        <v>0.66666666666666663</v>
      </c>
      <c r="CJ14" s="28">
        <f t="shared" si="58"/>
        <v>5.7034877551020413</v>
      </c>
      <c r="CK14" s="26" t="str">
        <f t="shared" si="59"/>
        <v>NO PARRILLA</v>
      </c>
      <c r="CL14" s="32">
        <f>($CF14*10*((S14-E14)/2)^2*1)/2</f>
        <v>11.735571512555641</v>
      </c>
      <c r="CM14" s="28">
        <f t="shared" si="60"/>
        <v>0.66666666666666663</v>
      </c>
      <c r="CN14" s="28">
        <f t="shared" si="61"/>
        <v>1.7603357268833464</v>
      </c>
      <c r="CO14" s="67" t="str">
        <f t="shared" si="62"/>
        <v>NO PARRILLA</v>
      </c>
    </row>
    <row r="15" spans="2:93" x14ac:dyDescent="0.25">
      <c r="B15" s="65" t="s">
        <v>183</v>
      </c>
      <c r="C15" s="24" t="str">
        <f>'MUROS EJE X'!C12</f>
        <v>7 entre G y L</v>
      </c>
      <c r="D15" s="24" t="str">
        <f>'MUROS EJE X'!D12</f>
        <v>F9X</v>
      </c>
      <c r="E15" s="24">
        <f>'MUROS EJE X'!E12</f>
        <v>6.75</v>
      </c>
      <c r="F15" s="10">
        <f>'MUROS EJE X'!F12</f>
        <v>0.25</v>
      </c>
      <c r="G15" s="23">
        <f>'MUROS EJE X'!G12</f>
        <v>-416.19540000000001</v>
      </c>
      <c r="H15" s="24">
        <f>'MUROS EJE X'!H12</f>
        <v>-108.5175</v>
      </c>
      <c r="I15" s="24">
        <f>'MUROS EJE X'!I12</f>
        <v>186.7064</v>
      </c>
      <c r="J15" s="25">
        <f>'MUROS EJE X'!J12</f>
        <v>55.117600000000003</v>
      </c>
      <c r="K15" s="23">
        <f>'MUROS EJE X'!K12</f>
        <v>33.1248</v>
      </c>
      <c r="L15" s="24">
        <f>'MUROS EJE X'!L12</f>
        <v>13.2715</v>
      </c>
      <c r="M15" s="24">
        <f>'MUROS EJE X'!M12</f>
        <v>463.68119999999999</v>
      </c>
      <c r="N15" s="25">
        <f>'MUROS EJE X'!N12</f>
        <v>63.295299999999997</v>
      </c>
      <c r="O15" s="23">
        <f>'MUROS EJE X'!O12</f>
        <v>-37.672499999999999</v>
      </c>
      <c r="P15" s="24">
        <f>'MUROS EJE X'!P12</f>
        <v>-11.103899999999999</v>
      </c>
      <c r="Q15" s="24">
        <f>'MUROS EJE X'!Q12</f>
        <v>20.593299999999999</v>
      </c>
      <c r="R15" s="25">
        <f>'MUROS EJE X'!R12</f>
        <v>7.4892000000000003</v>
      </c>
      <c r="S15" s="23">
        <f>0.5+E15+0.5</f>
        <v>7.75</v>
      </c>
      <c r="T15" s="24">
        <v>1.3</v>
      </c>
      <c r="U15" s="24">
        <v>2</v>
      </c>
      <c r="V15" s="28">
        <f t="shared" si="40"/>
        <v>50.375</v>
      </c>
      <c r="W15" s="26">
        <f t="shared" si="41"/>
        <v>1.2916666666666667</v>
      </c>
      <c r="Y15" s="27">
        <f t="shared" si="0"/>
        <v>466.57040000000001</v>
      </c>
      <c r="Z15" s="28">
        <f t="shared" si="63"/>
        <v>33.1248</v>
      </c>
      <c r="AA15" s="28">
        <f t="shared" si="42"/>
        <v>-37.672499999999999</v>
      </c>
      <c r="AB15" s="29">
        <f t="shared" si="43"/>
        <v>7.0996359820511543E-2</v>
      </c>
      <c r="AC15" s="103">
        <f t="shared" si="2"/>
        <v>4.9539627048908361</v>
      </c>
      <c r="AD15" s="103">
        <f t="shared" si="3"/>
        <v>43.6067356383911</v>
      </c>
      <c r="AE15" s="26">
        <f>MAX(IF(AB15&lt;$W15,(Y15/($T15*$S15))-(6*Z15/($T15*$S15^2)),IF(AB15=$W15,(2*Y15)/($T15*$S15),(2*Y15)/($T15*(3*($S15/2-AB15))))),IF(AB15&lt;$W15,(Y15/($T15*$S15))+(6*Z15/($T15*$S15^2)),IF(AB15=$W15,(2*Y15)/($T15*$S15),(2*Y15)/($T15*(3*($S15/2-AB15))))))/10</f>
        <v>4.8855127191227083</v>
      </c>
      <c r="AF15" s="27">
        <f t="shared" si="4"/>
        <v>575.08789999999999</v>
      </c>
      <c r="AG15" s="28">
        <f t="shared" si="5"/>
        <v>46.396299999999997</v>
      </c>
      <c r="AH15" s="28">
        <f t="shared" si="6"/>
        <v>-48.776399999999995</v>
      </c>
      <c r="AI15" s="29">
        <f>ABS(AG15/AF15)</f>
        <v>8.0676884351070496E-2</v>
      </c>
      <c r="AJ15" s="103">
        <f t="shared" si="7"/>
        <v>4.7161159905200067</v>
      </c>
      <c r="AK15" s="103">
        <f t="shared" si="8"/>
        <v>44.468677734012303</v>
      </c>
      <c r="AL15" s="26">
        <f>MAX(IF(AI15&lt;$W15,(AF15/($T15*$S15))-(6*AG15/($T15*$S15^2)),IF(AI15=$W15,(2*AF15)/($T15*$S15),(2*AF15)/($T15*(3*($S15/2-AI15))))),IF(AI15&lt;$W15,(AF15/($T15*$S15))+(6*AG15/($T15*$S15^2)),IF(AI15=$W15,(2*AF15)/($T15*$S15),(2*AF15)/($T15*(3*($S15/2-AI15))))))/10</f>
        <v>6.0645917233650835</v>
      </c>
      <c r="AM15" s="47">
        <f>AE15/$E$2</f>
        <v>0.61068908989033854</v>
      </c>
      <c r="AN15" s="47">
        <f t="shared" si="87"/>
        <v>0.75807396542063543</v>
      </c>
      <c r="AO15" s="30"/>
      <c r="AP15" s="32">
        <f t="shared" si="10"/>
        <v>653.27679999999998</v>
      </c>
      <c r="AQ15" s="28">
        <f t="shared" si="11"/>
        <v>496.80599999999998</v>
      </c>
      <c r="AR15" s="28">
        <f t="shared" si="12"/>
        <v>-17.0792</v>
      </c>
      <c r="AS15" s="28">
        <f t="shared" si="44"/>
        <v>0.76048315201152095</v>
      </c>
      <c r="AT15" s="103">
        <f t="shared" si="13"/>
        <v>15.299939107218137</v>
      </c>
      <c r="AU15" s="103">
        <f t="shared" si="14"/>
        <v>6.5454864566464845</v>
      </c>
      <c r="AV15" s="26">
        <f t="shared" si="45"/>
        <v>10.301744913151364</v>
      </c>
      <c r="AW15" s="32">
        <f t="shared" si="88"/>
        <v>279.86400000000003</v>
      </c>
      <c r="AX15" s="28">
        <f t="shared" si="15"/>
        <v>-430.5564</v>
      </c>
      <c r="AY15" s="28">
        <f t="shared" si="16"/>
        <v>-58.265799999999999</v>
      </c>
      <c r="AZ15" s="28">
        <f t="shared" si="46"/>
        <v>1.5384486750707485</v>
      </c>
      <c r="BA15" s="103">
        <f t="shared" si="17"/>
        <v>1.9212917354605963</v>
      </c>
      <c r="BB15" s="103">
        <f t="shared" si="18"/>
        <v>1.1952676717456794</v>
      </c>
      <c r="BC15" s="26">
        <f t="shared" si="47"/>
        <v>6.1423859372892515</v>
      </c>
      <c r="BD15" s="32">
        <f t="shared" si="19"/>
        <v>687.98832500000003</v>
      </c>
      <c r="BE15" s="28">
        <f t="shared" si="20"/>
        <v>390.83932499999997</v>
      </c>
      <c r="BF15" s="28">
        <f t="shared" si="21"/>
        <v>-30.55545</v>
      </c>
      <c r="BG15" s="28">
        <f t="shared" si="48"/>
        <v>0.56809005443515337</v>
      </c>
      <c r="BH15" s="103">
        <f t="shared" si="22"/>
        <v>9.0064237312819806</v>
      </c>
      <c r="BI15" s="103">
        <f t="shared" si="23"/>
        <v>9.2706416936149818</v>
      </c>
      <c r="BJ15" s="26">
        <f t="shared" si="49"/>
        <v>9.831996117825982</v>
      </c>
      <c r="BK15" s="32">
        <f t="shared" si="24"/>
        <v>407.92872499999999</v>
      </c>
      <c r="BL15" s="28">
        <f t="shared" si="25"/>
        <v>-304.68247500000001</v>
      </c>
      <c r="BM15" s="28">
        <f t="shared" si="26"/>
        <v>-61.445399999999999</v>
      </c>
      <c r="BN15" s="28">
        <f t="shared" si="50"/>
        <v>0.74690125094769932</v>
      </c>
      <c r="BO15" s="103">
        <f t="shared" si="27"/>
        <v>2.6555525718768207</v>
      </c>
      <c r="BP15" s="103">
        <f t="shared" si="28"/>
        <v>2.9843804769486582</v>
      </c>
      <c r="BQ15" s="26">
        <f t="shared" si="51"/>
        <v>6.3901928680060829</v>
      </c>
      <c r="BR15" s="32">
        <f t="shared" si="29"/>
        <v>466.64864</v>
      </c>
      <c r="BS15" s="28">
        <f t="shared" si="30"/>
        <v>483.55608000000001</v>
      </c>
      <c r="BT15" s="28">
        <f t="shared" si="31"/>
        <v>-2.0102000000000011</v>
      </c>
      <c r="BU15" s="28">
        <f t="shared" si="52"/>
        <v>1.0362316281474644</v>
      </c>
      <c r="BV15" s="103">
        <f t="shared" si="32"/>
        <v>92.856161575962545</v>
      </c>
      <c r="BW15" s="103">
        <f t="shared" si="33"/>
        <v>4.7792472084663231</v>
      </c>
      <c r="BX15" s="26">
        <f t="shared" si="53"/>
        <v>8.347539825502281</v>
      </c>
      <c r="BY15" s="32">
        <f t="shared" si="34"/>
        <v>93.235840000000024</v>
      </c>
      <c r="BZ15" s="28">
        <f t="shared" si="35"/>
        <v>-443.80631999999997</v>
      </c>
      <c r="CA15" s="28">
        <f t="shared" si="36"/>
        <v>-43.196799999999996</v>
      </c>
      <c r="CB15" s="28">
        <f t="shared" si="54"/>
        <v>4.7600399159808058</v>
      </c>
      <c r="CC15" s="103">
        <f t="shared" si="37"/>
        <v>0.86335876731609773</v>
      </c>
      <c r="CD15" s="103">
        <f t="shared" si="38"/>
        <v>0.15563457648201803</v>
      </c>
      <c r="CE15" s="26">
        <f t="shared" si="55"/>
        <v>-5.4023836008644199</v>
      </c>
      <c r="CF15" s="31">
        <f t="shared" si="56"/>
        <v>10.301744913151364</v>
      </c>
      <c r="CG15" s="47">
        <f t="shared" si="39"/>
        <v>1.0301744913151363</v>
      </c>
      <c r="CH15" s="32">
        <f>($CF15*10*($T15/2)^2*1)/2</f>
        <v>21.76243612903226</v>
      </c>
      <c r="CI15" s="28">
        <f t="shared" si="57"/>
        <v>0.66666666666666663</v>
      </c>
      <c r="CJ15" s="28">
        <f t="shared" si="58"/>
        <v>3.2643654193548395</v>
      </c>
      <c r="CK15" s="67" t="str">
        <f t="shared" si="59"/>
        <v>NO PARRILLA</v>
      </c>
      <c r="CL15" s="32">
        <f>($CF15*10*((S15-E15)/2)^2*1)/2</f>
        <v>12.877181141439205</v>
      </c>
      <c r="CM15" s="28">
        <f t="shared" si="60"/>
        <v>0.66666666666666663</v>
      </c>
      <c r="CN15" s="28">
        <f t="shared" si="61"/>
        <v>1.9315771712158809</v>
      </c>
      <c r="CO15" s="67" t="str">
        <f t="shared" si="62"/>
        <v>NO PARRILLA</v>
      </c>
    </row>
    <row r="16" spans="2:93" x14ac:dyDescent="0.25">
      <c r="B16" s="65" t="s">
        <v>183</v>
      </c>
      <c r="C16" s="24" t="str">
        <f>'MUROS EJE X'!C13</f>
        <v>6 entre C y E</v>
      </c>
      <c r="D16" s="24" t="str">
        <f>'MUROS EJE X'!D13</f>
        <v>F10X</v>
      </c>
      <c r="E16" s="24">
        <f>'MUROS EJE X'!E13</f>
        <v>1.8800000000000001</v>
      </c>
      <c r="F16" s="10">
        <f>'MUROS EJE X'!F13</f>
        <v>0.25</v>
      </c>
      <c r="G16" s="23">
        <f>'MUROS EJE X'!G13</f>
        <v>-186.35849999999999</v>
      </c>
      <c r="H16" s="24">
        <f>'MUROS EJE X'!H13</f>
        <v>-46.058</v>
      </c>
      <c r="I16" s="24">
        <f>'MUROS EJE X'!I13</f>
        <v>155.8038</v>
      </c>
      <c r="J16" s="25">
        <f>'MUROS EJE X'!J13</f>
        <v>58.2361</v>
      </c>
      <c r="K16" s="23">
        <f>'MUROS EJE X'!K13</f>
        <v>-2.5091000000000001</v>
      </c>
      <c r="L16" s="24">
        <f>'MUROS EJE X'!L13</f>
        <v>0.2263</v>
      </c>
      <c r="M16" s="24">
        <f>'MUROS EJE X'!M13</f>
        <v>5.1279000000000003</v>
      </c>
      <c r="N16" s="25">
        <f>'MUROS EJE X'!N13</f>
        <v>1.6633</v>
      </c>
      <c r="O16" s="23">
        <f>'MUROS EJE X'!O13</f>
        <v>-1.782</v>
      </c>
      <c r="P16" s="24">
        <f>'MUROS EJE X'!P13</f>
        <v>0.50849999999999995</v>
      </c>
      <c r="Q16" s="24">
        <f>'MUROS EJE X'!Q13</f>
        <v>4.0515999999999996</v>
      </c>
      <c r="R16" s="25">
        <f>'MUROS EJE X'!R13</f>
        <v>2.3866999999999998</v>
      </c>
      <c r="S16" s="23">
        <f>0.4+E16+0.4</f>
        <v>2.68</v>
      </c>
      <c r="T16" s="24">
        <v>1.7</v>
      </c>
      <c r="U16" s="24">
        <v>2</v>
      </c>
      <c r="V16" s="28">
        <f t="shared" si="40"/>
        <v>22.78</v>
      </c>
      <c r="W16" s="26">
        <f t="shared" si="41"/>
        <v>0.44666666666666671</v>
      </c>
      <c r="Y16" s="27">
        <f t="shared" si="0"/>
        <v>209.13849999999999</v>
      </c>
      <c r="Z16" s="28">
        <f t="shared" si="63"/>
        <v>-2.5091000000000001</v>
      </c>
      <c r="AA16" s="28">
        <f t="shared" si="42"/>
        <v>-1.782</v>
      </c>
      <c r="AB16" s="29">
        <f t="shared" si="43"/>
        <v>1.1997312785546421E-2</v>
      </c>
      <c r="AC16" s="103">
        <f t="shared" si="2"/>
        <v>46.944668911335576</v>
      </c>
      <c r="AD16" s="103">
        <f t="shared" si="3"/>
        <v>45.732243829345805</v>
      </c>
      <c r="AE16" s="26">
        <f>MAX(IF(AB16&lt;$W16,(Y16/($T16*$S16))-(6*Z16/($T16*$S16^2)),IF(AB16=$W16,(2*Y16)/($T16*$S16),(2*Y16)/($T16*(3*($S16/2-AB16))))),IF(AB16&lt;$W16,(Y16/($T16*$S16))+(6*Z16/($T16*$S16^2)),IF(AB16=$W16,(2*Y16)/($T16*$S16),(2*Y16)/($T16*(3*($S16/2-AB16))))))/10</f>
        <v>4.7136937677722006</v>
      </c>
      <c r="AF16" s="27">
        <f t="shared" si="4"/>
        <v>255.19649999999999</v>
      </c>
      <c r="AG16" s="28">
        <f t="shared" si="5"/>
        <v>-2.2827999999999999</v>
      </c>
      <c r="AH16" s="28">
        <f t="shared" si="6"/>
        <v>-1.2735000000000001</v>
      </c>
      <c r="AI16" s="29">
        <f>ABS(AG16/AF16)</f>
        <v>8.9452637477394868E-3</v>
      </c>
      <c r="AJ16" s="103">
        <f t="shared" si="7"/>
        <v>80.155948174322717</v>
      </c>
      <c r="AK16" s="103">
        <f t="shared" si="8"/>
        <v>70.33013996438774</v>
      </c>
      <c r="AL16" s="26">
        <f>MAX(IF(AI16&lt;$W16,(AF16/($T16*$S16))-(6*AG16/($T16*$S16^2)),IF(AI16=$W16,(2*AF16)/($T16*$S16),(2*AF16)/($T16*(3*($S16/2-AI16))))),IF(AI16&lt;$W16,(AF16/($T16*$S16))+(6*AG16/($T16*$S16^2)),IF(AI16=$W16,(2*AF16)/($T16*$S16),(2*AF16)/($T16*(3*($S16/2-AI16))))))/10</f>
        <v>5.7135040884253012</v>
      </c>
      <c r="AM16" s="47">
        <f>AE16/$E$2</f>
        <v>0.58921172097152508</v>
      </c>
      <c r="AN16" s="47">
        <f t="shared" si="87"/>
        <v>0.71418801105316265</v>
      </c>
      <c r="AO16" s="30"/>
      <c r="AP16" s="32">
        <f t="shared" si="10"/>
        <v>364.94229999999999</v>
      </c>
      <c r="AQ16" s="28">
        <f t="shared" si="11"/>
        <v>2.6188000000000002</v>
      </c>
      <c r="AR16" s="28">
        <f t="shared" si="12"/>
        <v>2.2695999999999996</v>
      </c>
      <c r="AS16" s="28">
        <f t="shared" si="44"/>
        <v>7.1759289071176464E-3</v>
      </c>
      <c r="AT16" s="103">
        <f t="shared" si="13"/>
        <v>64.318346845259086</v>
      </c>
      <c r="AU16" s="103">
        <f t="shared" si="14"/>
        <v>68.684196982397324</v>
      </c>
      <c r="AV16" s="26">
        <f t="shared" si="45"/>
        <v>8.1388341763526526</v>
      </c>
      <c r="AW16" s="32">
        <f t="shared" si="88"/>
        <v>53.334699999999998</v>
      </c>
      <c r="AX16" s="28">
        <f t="shared" si="15"/>
        <v>-7.6370000000000005</v>
      </c>
      <c r="AY16" s="28">
        <f t="shared" si="16"/>
        <v>-5.8335999999999997</v>
      </c>
      <c r="AZ16" s="28">
        <f t="shared" si="46"/>
        <v>0.14319008075418069</v>
      </c>
      <c r="BA16" s="103">
        <f t="shared" si="17"/>
        <v>3.6570693911135495</v>
      </c>
      <c r="BB16" s="103">
        <f t="shared" si="18"/>
        <v>3.3066119290102667</v>
      </c>
      <c r="BC16" s="26">
        <f t="shared" si="47"/>
        <v>1.5459275942499968</v>
      </c>
      <c r="BD16" s="32">
        <f t="shared" si="19"/>
        <v>360.53485000000001</v>
      </c>
      <c r="BE16" s="28">
        <f t="shared" si="20"/>
        <v>1.5065500000000003</v>
      </c>
      <c r="BF16" s="28">
        <f t="shared" si="21"/>
        <v>1.6380749999999995</v>
      </c>
      <c r="BG16" s="28">
        <f t="shared" si="48"/>
        <v>4.1786529096979122E-3</v>
      </c>
      <c r="BH16" s="103">
        <f t="shared" si="22"/>
        <v>88.038667338186627</v>
      </c>
      <c r="BI16" s="103">
        <f t="shared" si="23"/>
        <v>101.32838124908527</v>
      </c>
      <c r="BJ16" s="26">
        <f t="shared" si="49"/>
        <v>7.9874390503583923</v>
      </c>
      <c r="BK16" s="32">
        <f t="shared" si="24"/>
        <v>126.82915</v>
      </c>
      <c r="BL16" s="28">
        <f t="shared" si="25"/>
        <v>-6.1852999999999998</v>
      </c>
      <c r="BM16" s="28">
        <f t="shared" si="26"/>
        <v>-4.4393249999999993</v>
      </c>
      <c r="BN16" s="28">
        <f t="shared" si="50"/>
        <v>4.8768757024706073E-2</v>
      </c>
      <c r="BO16" s="103">
        <f t="shared" si="27"/>
        <v>11.427786882014724</v>
      </c>
      <c r="BP16" s="103">
        <f t="shared" si="28"/>
        <v>10.871369129610761</v>
      </c>
      <c r="BQ16" s="26">
        <f t="shared" si="51"/>
        <v>3.0877268781203724</v>
      </c>
      <c r="BR16" s="32">
        <f t="shared" si="29"/>
        <v>281.2869</v>
      </c>
      <c r="BS16" s="28">
        <f t="shared" si="30"/>
        <v>3.6224400000000001</v>
      </c>
      <c r="BT16" s="28">
        <f t="shared" si="31"/>
        <v>2.9823999999999997</v>
      </c>
      <c r="BU16" s="28">
        <f t="shared" si="52"/>
        <v>1.2878097060332352E-2</v>
      </c>
      <c r="BV16" s="103">
        <f t="shared" si="32"/>
        <v>37.726247317596574</v>
      </c>
      <c r="BW16" s="103">
        <f t="shared" si="33"/>
        <v>39.693059316341312</v>
      </c>
      <c r="BX16" s="26">
        <f t="shared" si="53"/>
        <v>6.3519938608100848</v>
      </c>
      <c r="BY16" s="32">
        <f t="shared" si="34"/>
        <v>-30.320700000000002</v>
      </c>
      <c r="BZ16" s="28">
        <f t="shared" si="35"/>
        <v>-6.6333600000000006</v>
      </c>
      <c r="CA16" s="28">
        <f t="shared" si="36"/>
        <v>-5.1207999999999991</v>
      </c>
      <c r="CB16" s="28">
        <f t="shared" si="54"/>
        <v>0.21877331328102584</v>
      </c>
      <c r="CC16" s="103">
        <f t="shared" si="37"/>
        <v>2.3684346195906896</v>
      </c>
      <c r="CD16" s="103">
        <f t="shared" si="38"/>
        <v>2.800782816670381</v>
      </c>
      <c r="CE16" s="26">
        <f t="shared" si="55"/>
        <v>-0.33954991285888386</v>
      </c>
      <c r="CF16" s="31">
        <f t="shared" si="56"/>
        <v>8.1388341763526526</v>
      </c>
      <c r="CG16" s="47">
        <f t="shared" si="39"/>
        <v>0.81388341763526528</v>
      </c>
      <c r="CH16" s="32">
        <f>($CF16*10*($T16/2)^2*1)/2</f>
        <v>29.401538462073955</v>
      </c>
      <c r="CI16" s="28">
        <f t="shared" si="57"/>
        <v>0.66666666666666663</v>
      </c>
      <c r="CJ16" s="28">
        <f t="shared" si="58"/>
        <v>4.4102307693110934</v>
      </c>
      <c r="CK16" s="67" t="str">
        <f t="shared" si="59"/>
        <v>NO PARRILLA</v>
      </c>
      <c r="CL16" s="32">
        <f>($CF16*10*((S16-E16)/2)^2*1)/2</f>
        <v>6.5110673410821231</v>
      </c>
      <c r="CM16" s="28">
        <f t="shared" si="60"/>
        <v>0.66666666666666663</v>
      </c>
      <c r="CN16" s="28">
        <f t="shared" si="61"/>
        <v>0.97666010116231861</v>
      </c>
      <c r="CO16" s="67" t="str">
        <f t="shared" si="62"/>
        <v>NO PARRILLA</v>
      </c>
    </row>
    <row r="17" spans="2:93" x14ac:dyDescent="0.25">
      <c r="B17" s="65" t="s">
        <v>183</v>
      </c>
      <c r="C17" s="24" t="str">
        <f>'MUROS EJE X'!C14</f>
        <v>6 entre C y E</v>
      </c>
      <c r="D17" s="24" t="str">
        <f>'MUROS EJE X'!D14</f>
        <v>F11X</v>
      </c>
      <c r="E17" s="24">
        <f>'MUROS EJE X'!E14</f>
        <v>2.3699999999999997</v>
      </c>
      <c r="F17" s="10">
        <f>'MUROS EJE X'!F14</f>
        <v>0.25</v>
      </c>
      <c r="G17" s="23">
        <f>'MUROS EJE X'!G14</f>
        <v>-221.65309999999999</v>
      </c>
      <c r="H17" s="24">
        <f>'MUROS EJE X'!H14</f>
        <v>-52.384399999999999</v>
      </c>
      <c r="I17" s="24">
        <f>'MUROS EJE X'!I14</f>
        <v>74.104399999999998</v>
      </c>
      <c r="J17" s="25">
        <f>'MUROS EJE X'!J14</f>
        <v>37.843699999999998</v>
      </c>
      <c r="K17" s="23">
        <f>'MUROS EJE X'!K14</f>
        <v>3.9731000000000001</v>
      </c>
      <c r="L17" s="24">
        <f>'MUROS EJE X'!L14</f>
        <v>0.95979999999999999</v>
      </c>
      <c r="M17" s="24">
        <f>'MUROS EJE X'!M14</f>
        <v>19.3446</v>
      </c>
      <c r="N17" s="25">
        <f>'MUROS EJE X'!N14</f>
        <v>3.34</v>
      </c>
      <c r="O17" s="23">
        <f>'MUROS EJE X'!O14</f>
        <v>18.187799999999999</v>
      </c>
      <c r="P17" s="24">
        <f>'MUROS EJE X'!P14</f>
        <v>4.5486000000000004</v>
      </c>
      <c r="Q17" s="24">
        <f>'MUROS EJE X'!Q14</f>
        <v>14.889099999999999</v>
      </c>
      <c r="R17" s="25">
        <f>'MUROS EJE X'!R14</f>
        <v>11.2386</v>
      </c>
      <c r="S17" s="23">
        <f>0.4+E17+0.4</f>
        <v>3.1699999999999995</v>
      </c>
      <c r="T17" s="24">
        <v>1.7</v>
      </c>
      <c r="U17" s="24">
        <v>2</v>
      </c>
      <c r="V17" s="28">
        <f t="shared" si="40"/>
        <v>26.944999999999997</v>
      </c>
      <c r="W17" s="26">
        <f t="shared" si="41"/>
        <v>0.52833333333333321</v>
      </c>
      <c r="Y17" s="27">
        <f t="shared" si="0"/>
        <v>248.59809999999999</v>
      </c>
      <c r="Z17" s="28">
        <f t="shared" si="63"/>
        <v>3.9731000000000001</v>
      </c>
      <c r="AA17" s="28">
        <f t="shared" si="42"/>
        <v>18.187799999999999</v>
      </c>
      <c r="AB17" s="29">
        <f t="shared" si="43"/>
        <v>1.5982020779724382E-2</v>
      </c>
      <c r="AC17" s="103">
        <f t="shared" si="2"/>
        <v>5.4673594387446531</v>
      </c>
      <c r="AD17" s="103">
        <f t="shared" si="3"/>
        <v>9.8640374658910925</v>
      </c>
      <c r="AE17" s="26">
        <f>MAX(IF(AB17&lt;$W17,(Y17/($T17*$S17))-(6*Z17/($T17*$S17^2)),IF(AB17=$W17,(2*Y17)/($T17*$S17),(2*Y17)/($T17*(3*($S17/2-AB17))))),IF(AB17&lt;$W17,(Y17/($T17*$S17))+(6*Z17/($T17*$S17^2)),IF(AB17=$W17,(2*Y17)/($T17*$S17),(2*Y17)/($T17*(3*($S17/2-AB17))))))/10</f>
        <v>4.7526101891163979</v>
      </c>
      <c r="AF17" s="27">
        <f t="shared" si="4"/>
        <v>300.98249999999996</v>
      </c>
      <c r="AG17" s="28">
        <f t="shared" si="5"/>
        <v>4.9329000000000001</v>
      </c>
      <c r="AH17" s="28">
        <f t="shared" si="6"/>
        <v>22.7364</v>
      </c>
      <c r="AI17" s="29">
        <f>ABS(AG17/AF17)</f>
        <v>1.6389324960753536E-2</v>
      </c>
      <c r="AJ17" s="103">
        <f t="shared" si="7"/>
        <v>5.2951654615506412</v>
      </c>
      <c r="AK17" s="103">
        <f t="shared" si="8"/>
        <v>9.5622154339687757</v>
      </c>
      <c r="AL17" s="26">
        <f>MAX(IF(AI17&lt;$W17,(AF17/($T17*$S17))-(6*AG17/($T17*$S17^2)),IF(AI17=$W17,(2*AF17)/($T17*$S17),(2*AF17)/($T17*(3*($S17/2-AI17))))),IF(AI17&lt;$W17,(AF17/($T17*$S17))+(6*AG17/($T17*$S17^2)),IF(AI17=$W17,(2*AF17)/($T17*$S17),(2*AF17)/($T17*(3*($S17/2-AI17))))))/10</f>
        <v>5.7583822461106369</v>
      </c>
      <c r="AM17" s="47">
        <f>AE17/$E$2</f>
        <v>0.59407627363954973</v>
      </c>
      <c r="AN17" s="47">
        <f t="shared" si="87"/>
        <v>0.71979778076382961</v>
      </c>
      <c r="AO17" s="30"/>
      <c r="AP17" s="32">
        <f t="shared" si="10"/>
        <v>322.70249999999999</v>
      </c>
      <c r="AQ17" s="28">
        <f t="shared" si="11"/>
        <v>23.317699999999999</v>
      </c>
      <c r="AR17" s="28">
        <f t="shared" si="12"/>
        <v>33.076899999999995</v>
      </c>
      <c r="AS17" s="28">
        <f t="shared" si="44"/>
        <v>7.2257574701156638E-2</v>
      </c>
      <c r="AT17" s="103">
        <f t="shared" si="13"/>
        <v>3.9024515598499256</v>
      </c>
      <c r="AU17" s="103">
        <f t="shared" si="14"/>
        <v>5.9773353805401719</v>
      </c>
      <c r="AV17" s="26">
        <f t="shared" si="45"/>
        <v>6.8071432167290196</v>
      </c>
      <c r="AW17" s="32">
        <f t="shared" si="88"/>
        <v>174.49369999999999</v>
      </c>
      <c r="AX17" s="28">
        <f t="shared" si="15"/>
        <v>-15.371499999999999</v>
      </c>
      <c r="AY17" s="28">
        <f t="shared" si="16"/>
        <v>3.2987000000000002</v>
      </c>
      <c r="AZ17" s="28">
        <f t="shared" si="46"/>
        <v>8.8092005613956262E-2</v>
      </c>
      <c r="BA17" s="103">
        <f t="shared" si="17"/>
        <v>21.159086913026339</v>
      </c>
      <c r="BB17" s="103">
        <f t="shared" si="18"/>
        <v>29.769550666165188</v>
      </c>
      <c r="BC17" s="26">
        <f t="shared" si="47"/>
        <v>3.7778441597060968</v>
      </c>
      <c r="BD17" s="32">
        <f t="shared" si="19"/>
        <v>343.46469999999999</v>
      </c>
      <c r="BE17" s="28">
        <f t="shared" si="20"/>
        <v>19.2014</v>
      </c>
      <c r="BF17" s="28">
        <f t="shared" si="21"/>
        <v>32.766075000000001</v>
      </c>
      <c r="BG17" s="28">
        <f t="shared" si="48"/>
        <v>5.5905017313278481E-2</v>
      </c>
      <c r="BH17" s="103">
        <f t="shared" si="22"/>
        <v>4.1929306454923276</v>
      </c>
      <c r="BI17" s="103">
        <f t="shared" si="23"/>
        <v>6.6513553309167364</v>
      </c>
      <c r="BJ17" s="26">
        <f t="shared" si="49"/>
        <v>7.0478390025715445</v>
      </c>
      <c r="BK17" s="32">
        <f t="shared" si="24"/>
        <v>232.30809999999997</v>
      </c>
      <c r="BL17" s="28">
        <f t="shared" si="25"/>
        <v>-9.8155000000000001</v>
      </c>
      <c r="BM17" s="28">
        <f t="shared" si="26"/>
        <v>10.432424999999999</v>
      </c>
      <c r="BN17" s="28">
        <f t="shared" si="50"/>
        <v>4.2252078166882694E-2</v>
      </c>
      <c r="BO17" s="103">
        <f t="shared" si="27"/>
        <v>8.9071562939585007</v>
      </c>
      <c r="BP17" s="103">
        <f t="shared" si="28"/>
        <v>32.43564902007811</v>
      </c>
      <c r="BQ17" s="26">
        <f t="shared" si="51"/>
        <v>4.6555266921225797</v>
      </c>
      <c r="BR17" s="32">
        <f t="shared" si="29"/>
        <v>223.26326</v>
      </c>
      <c r="BS17" s="28">
        <f t="shared" si="30"/>
        <v>21.728459999999998</v>
      </c>
      <c r="BT17" s="28">
        <f t="shared" si="31"/>
        <v>25.801780000000001</v>
      </c>
      <c r="BU17" s="28">
        <f t="shared" si="52"/>
        <v>9.7322147853614593E-2</v>
      </c>
      <c r="BV17" s="103">
        <f t="shared" si="32"/>
        <v>3.461207095014375</v>
      </c>
      <c r="BW17" s="103">
        <f t="shared" si="33"/>
        <v>5.1219198257459686</v>
      </c>
      <c r="BX17" s="26">
        <f t="shared" si="53"/>
        <v>4.9060991410824606</v>
      </c>
      <c r="BY17" s="32">
        <f t="shared" si="34"/>
        <v>75.054460000000006</v>
      </c>
      <c r="BZ17" s="28">
        <f t="shared" si="35"/>
        <v>-16.960740000000001</v>
      </c>
      <c r="CA17" s="28">
        <f t="shared" si="36"/>
        <v>-3.9764199999999992</v>
      </c>
      <c r="CB17" s="28">
        <f t="shared" si="54"/>
        <v>0.22597910903629179</v>
      </c>
      <c r="CC17" s="103">
        <f t="shared" si="37"/>
        <v>7.5499529727745083</v>
      </c>
      <c r="CD17" s="103">
        <f t="shared" si="38"/>
        <v>4.0941759112901472</v>
      </c>
      <c r="CE17" s="26">
        <f t="shared" si="55"/>
        <v>1.9884358323094191</v>
      </c>
      <c r="CF17" s="31">
        <f t="shared" si="56"/>
        <v>7.0478390025715445</v>
      </c>
      <c r="CG17" s="47">
        <f t="shared" si="39"/>
        <v>0.70478390025715443</v>
      </c>
      <c r="CH17" s="32">
        <f>($CF17*10*($T17/2)^2*1)/2</f>
        <v>25.460318396789699</v>
      </c>
      <c r="CI17" s="28">
        <f t="shared" si="57"/>
        <v>0.66666666666666663</v>
      </c>
      <c r="CJ17" s="28">
        <f t="shared" si="58"/>
        <v>3.8190477595184555</v>
      </c>
      <c r="CK17" s="67" t="str">
        <f t="shared" si="59"/>
        <v>NO PARRILLA</v>
      </c>
      <c r="CL17" s="32">
        <f>($CF17*10*((S17-E17)/2)^2*1)/2</f>
        <v>5.6382712020572328</v>
      </c>
      <c r="CM17" s="28">
        <f t="shared" si="60"/>
        <v>0.66666666666666663</v>
      </c>
      <c r="CN17" s="28">
        <f t="shared" si="61"/>
        <v>0.84574068030858496</v>
      </c>
      <c r="CO17" s="67" t="str">
        <f t="shared" si="62"/>
        <v>NO PARRILLA</v>
      </c>
    </row>
    <row r="18" spans="2:93" x14ac:dyDescent="0.25">
      <c r="B18" s="65" t="s">
        <v>183</v>
      </c>
      <c r="C18" s="24" t="str">
        <f>'MUROS EJE X'!C15</f>
        <v>5 entre A y C</v>
      </c>
      <c r="D18" s="24" t="str">
        <f>'MUROS EJE X'!D15</f>
        <v>F12X</v>
      </c>
      <c r="E18" s="24">
        <f>'MUROS EJE X'!E15</f>
        <v>1.92</v>
      </c>
      <c r="F18" s="10">
        <f>'MUROS EJE X'!F15</f>
        <v>0.25</v>
      </c>
      <c r="G18" s="23">
        <f>'MUROS EJE X'!G15</f>
        <v>-41.7881</v>
      </c>
      <c r="H18" s="24">
        <f>'MUROS EJE X'!H15</f>
        <v>-35.645000000000003</v>
      </c>
      <c r="I18" s="24">
        <f>'MUROS EJE X'!I15</f>
        <v>0.4617</v>
      </c>
      <c r="J18" s="25">
        <f>'MUROS EJE X'!J15</f>
        <v>0.25369999999999998</v>
      </c>
      <c r="K18" s="23">
        <f>'MUROS EJE X'!K15</f>
        <v>-0.91</v>
      </c>
      <c r="L18" s="24">
        <f>'MUROS EJE X'!L15</f>
        <v>-1.2884</v>
      </c>
      <c r="M18" s="24">
        <f>'MUROS EJE X'!M15</f>
        <v>4.8838999999999997</v>
      </c>
      <c r="N18" s="25">
        <f>'MUROS EJE X'!N15</f>
        <v>3.4176000000000002</v>
      </c>
      <c r="O18" s="23">
        <f>'MUROS EJE X'!O15</f>
        <v>1.3158000000000001</v>
      </c>
      <c r="P18" s="24">
        <f>'MUROS EJE X'!P15</f>
        <v>-1.1207</v>
      </c>
      <c r="Q18" s="24">
        <f>'MUROS EJE X'!Q15</f>
        <v>11.5524</v>
      </c>
      <c r="R18" s="25">
        <f>'MUROS EJE X'!R15</f>
        <v>6.7184999999999997</v>
      </c>
      <c r="S18" s="23">
        <f t="shared" si="86"/>
        <v>2.5199999999999996</v>
      </c>
      <c r="T18" s="24">
        <v>0.8</v>
      </c>
      <c r="U18" s="24">
        <v>0.8</v>
      </c>
      <c r="V18" s="28">
        <f t="shared" si="40"/>
        <v>4.0319999999999991</v>
      </c>
      <c r="W18" s="26">
        <f t="shared" si="41"/>
        <v>0.41999999999999993</v>
      </c>
      <c r="Y18" s="27">
        <f t="shared" si="0"/>
        <v>45.820099999999996</v>
      </c>
      <c r="Z18" s="28">
        <f t="shared" si="63"/>
        <v>-0.91</v>
      </c>
      <c r="AA18" s="28">
        <f t="shared" si="42"/>
        <v>1.3158000000000001</v>
      </c>
      <c r="AB18" s="29">
        <f t="shared" si="43"/>
        <v>1.986027965892698E-2</v>
      </c>
      <c r="AC18" s="103">
        <f t="shared" si="2"/>
        <v>13.929198966408267</v>
      </c>
      <c r="AD18" s="103">
        <f t="shared" si="3"/>
        <v>398.36880257992141</v>
      </c>
      <c r="AE18" s="26">
        <f>MAX(IF(AB18&lt;$W18,(Y18/($T18*$S18))-(6*Z18/($T18*$S18^2)),IF(AB18=$W18,(2*Y18)/($T18*$S18),(2*Y18)/($T18*(3*($S18/2-AB18))))),IF(AB18&lt;$W18,(Y18/($T18*$S18))+(6*Z18/($T18*$S18^2)),IF(AB18=$W18,(2*Y18)/($T18*$S18),(2*Y18)/($T18*(3*($S18/2-AB18))))))/10</f>
        <v>2.3802959656084659</v>
      </c>
      <c r="AF18" s="27">
        <f t="shared" si="4"/>
        <v>81.465100000000007</v>
      </c>
      <c r="AG18" s="28">
        <f t="shared" si="5"/>
        <v>-2.1983999999999999</v>
      </c>
      <c r="AH18" s="28">
        <f t="shared" si="6"/>
        <v>0.19510000000000005</v>
      </c>
      <c r="AI18" s="29">
        <f>ABS(AG18/AF18)</f>
        <v>2.6985789006580729E-2</v>
      </c>
      <c r="AJ18" s="103">
        <f t="shared" si="7"/>
        <v>167.02224500256276</v>
      </c>
      <c r="AK18" s="103">
        <f t="shared" si="8"/>
        <v>49.183098632927262</v>
      </c>
      <c r="AL18" s="26">
        <f>MAX(IF(AI18&lt;$W18,(AF18/($T18*$S18))-(6*AG18/($T18*$S18^2)),IF(AI18=$W18,(2*AF18)/($T18*$S18),(2*AF18)/($T18*(3*($S18/2-AI18))))),IF(AI18&lt;$W18,(AF18/($T18*$S18))+(6*AG18/($T18*$S18^2)),IF(AI18=$W18,(2*AF18)/($T18*$S18),(2*AF18)/($T18*(3*($S18/2-AI18))))))/10</f>
        <v>4.3005647675736975</v>
      </c>
      <c r="AM18" s="47">
        <f>AE18/$E$2</f>
        <v>0.29753699570105824</v>
      </c>
      <c r="AN18" s="47">
        <f t="shared" si="87"/>
        <v>0.53757059594671219</v>
      </c>
      <c r="AO18" s="30"/>
      <c r="AP18" s="32">
        <f t="shared" si="10"/>
        <v>46.281799999999997</v>
      </c>
      <c r="AQ18" s="28">
        <f t="shared" si="11"/>
        <v>3.9738999999999995</v>
      </c>
      <c r="AR18" s="28">
        <f t="shared" si="12"/>
        <v>12.8682</v>
      </c>
      <c r="AS18" s="28">
        <f t="shared" si="44"/>
        <v>8.5863125461844603E-2</v>
      </c>
      <c r="AT18" s="103">
        <f t="shared" si="13"/>
        <v>1.438640990969988</v>
      </c>
      <c r="AU18" s="103">
        <f t="shared" si="14"/>
        <v>4.3655004113968845</v>
      </c>
      <c r="AV18" s="26">
        <f t="shared" si="45"/>
        <v>2.7650529100529107</v>
      </c>
      <c r="AW18" s="32">
        <f t="shared" si="88"/>
        <v>45.358399999999996</v>
      </c>
      <c r="AX18" s="28">
        <f t="shared" si="15"/>
        <v>-5.7938999999999998</v>
      </c>
      <c r="AY18" s="28">
        <f t="shared" si="16"/>
        <v>-10.236600000000001</v>
      </c>
      <c r="AZ18" s="28">
        <f t="shared" si="46"/>
        <v>0.12773598716004092</v>
      </c>
      <c r="BA18" s="103">
        <f t="shared" si="17"/>
        <v>1.7724009925170463</v>
      </c>
      <c r="BB18" s="103">
        <f t="shared" si="18"/>
        <v>3.6728186292388414</v>
      </c>
      <c r="BC18" s="26">
        <f t="shared" si="47"/>
        <v>2.934196428571429</v>
      </c>
      <c r="BD18" s="32">
        <f t="shared" si="19"/>
        <v>72.900125000000003</v>
      </c>
      <c r="BE18" s="28">
        <f t="shared" si="20"/>
        <v>1.7866249999999995</v>
      </c>
      <c r="BF18" s="28">
        <f t="shared" si="21"/>
        <v>9.1395750000000007</v>
      </c>
      <c r="BG18" s="28">
        <f t="shared" si="48"/>
        <v>2.450784549409208E-2</v>
      </c>
      <c r="BH18" s="103">
        <f t="shared" si="22"/>
        <v>3.1905258176665763</v>
      </c>
      <c r="BI18" s="103">
        <f t="shared" si="23"/>
        <v>10.29213555082084</v>
      </c>
      <c r="BJ18" s="26">
        <f t="shared" si="49"/>
        <v>3.827083038076343</v>
      </c>
      <c r="BK18" s="32">
        <f t="shared" si="24"/>
        <v>72.207574999999991</v>
      </c>
      <c r="BL18" s="28">
        <f t="shared" si="25"/>
        <v>-5.5392250000000001</v>
      </c>
      <c r="BM18" s="28">
        <f t="shared" si="26"/>
        <v>-8.1890250000000009</v>
      </c>
      <c r="BN18" s="28">
        <f t="shared" si="50"/>
        <v>7.6712519427497752E-2</v>
      </c>
      <c r="BO18" s="103">
        <f t="shared" si="27"/>
        <v>3.5270413754995245</v>
      </c>
      <c r="BP18" s="103">
        <f t="shared" si="28"/>
        <v>7.0669292569462883</v>
      </c>
      <c r="BQ18" s="26">
        <f t="shared" si="51"/>
        <v>4.2359229143046111</v>
      </c>
      <c r="BR18" s="32">
        <f t="shared" si="29"/>
        <v>27.953759999999999</v>
      </c>
      <c r="BS18" s="28">
        <f t="shared" si="30"/>
        <v>4.3378999999999994</v>
      </c>
      <c r="BT18" s="28">
        <f t="shared" si="31"/>
        <v>12.34188</v>
      </c>
      <c r="BU18" s="28">
        <f t="shared" si="52"/>
        <v>0.15518127078432381</v>
      </c>
      <c r="BV18" s="103">
        <f t="shared" si="32"/>
        <v>0.9059806123540336</v>
      </c>
      <c r="BW18" s="103">
        <f t="shared" si="33"/>
        <v>2.7836544228846063</v>
      </c>
      <c r="BX18" s="26">
        <f t="shared" si="53"/>
        <v>1.8989133597883601</v>
      </c>
      <c r="BY18" s="32">
        <f t="shared" si="34"/>
        <v>27.030359999999998</v>
      </c>
      <c r="BZ18" s="28">
        <f t="shared" si="35"/>
        <v>-5.4298999999999999</v>
      </c>
      <c r="CA18" s="28">
        <f t="shared" si="36"/>
        <v>-10.762920000000001</v>
      </c>
      <c r="CB18" s="28">
        <f t="shared" si="54"/>
        <v>0.2008815272900546</v>
      </c>
      <c r="CC18" s="103">
        <f t="shared" si="37"/>
        <v>1.0045734800593147</v>
      </c>
      <c r="CD18" s="103">
        <f t="shared" si="38"/>
        <v>2.0390222500533461</v>
      </c>
      <c r="CE18" s="26">
        <f t="shared" si="55"/>
        <v>1.9820780423280424</v>
      </c>
      <c r="CF18" s="31">
        <f t="shared" si="56"/>
        <v>4.2359229143046111</v>
      </c>
      <c r="CG18" s="47">
        <f t="shared" si="39"/>
        <v>0.42359229143046112</v>
      </c>
      <c r="CH18" s="32">
        <f>($CF18*10*($T18/2)^2*1)/2</f>
        <v>3.3887383314436894</v>
      </c>
      <c r="CI18" s="28">
        <f t="shared" si="57"/>
        <v>0.10666666666666669</v>
      </c>
      <c r="CJ18" s="28">
        <f t="shared" si="58"/>
        <v>3.1769421857284579</v>
      </c>
      <c r="CK18" s="67" t="str">
        <f t="shared" si="59"/>
        <v>NO PARRILLA</v>
      </c>
      <c r="CL18" s="32">
        <f>($CF18*10*((S18-E18)/2)^2*1)/2</f>
        <v>1.9061653114370727</v>
      </c>
      <c r="CM18" s="28">
        <f t="shared" si="60"/>
        <v>0.10666666666666669</v>
      </c>
      <c r="CN18" s="28">
        <f t="shared" si="61"/>
        <v>1.7870299794722553</v>
      </c>
      <c r="CO18" s="67" t="str">
        <f t="shared" si="62"/>
        <v>NO PARRILLA</v>
      </c>
    </row>
    <row r="19" spans="2:93" x14ac:dyDescent="0.25">
      <c r="B19" s="64" t="s">
        <v>183</v>
      </c>
      <c r="C19" s="24" t="str">
        <f>'MUROS EJE X'!C16</f>
        <v>5 entre C y E</v>
      </c>
      <c r="D19" s="24" t="str">
        <f>'MUROS EJE X'!D16</f>
        <v>F13X</v>
      </c>
      <c r="E19" s="24">
        <f>'MUROS EJE X'!E16</f>
        <v>1.92</v>
      </c>
      <c r="F19" s="10">
        <f>'MUROS EJE X'!F16</f>
        <v>0.25</v>
      </c>
      <c r="G19" s="23">
        <f>'MUROS EJE X'!G16</f>
        <v>-235.1155</v>
      </c>
      <c r="H19" s="24">
        <f>'MUROS EJE X'!H16</f>
        <v>-59.033700000000003</v>
      </c>
      <c r="I19" s="24">
        <f>'MUROS EJE X'!I16</f>
        <v>159.60759999999999</v>
      </c>
      <c r="J19" s="25">
        <f>'MUROS EJE X'!J16</f>
        <v>85.763900000000007</v>
      </c>
      <c r="K19" s="23">
        <f>'MUROS EJE X'!K16</f>
        <v>10.9617</v>
      </c>
      <c r="L19" s="24">
        <f>'MUROS EJE X'!L16</f>
        <v>3.1151</v>
      </c>
      <c r="M19" s="24">
        <f>'MUROS EJE X'!M16</f>
        <v>7.1363000000000003</v>
      </c>
      <c r="N19" s="25">
        <f>'MUROS EJE X'!N16</f>
        <v>7.8284000000000002</v>
      </c>
      <c r="O19" s="23">
        <f>'MUROS EJE X'!O16</f>
        <v>18.161100000000001</v>
      </c>
      <c r="P19" s="24">
        <f>'MUROS EJE X'!P16</f>
        <v>5.1155999999999997</v>
      </c>
      <c r="Q19" s="24">
        <f>'MUROS EJE X'!Q16</f>
        <v>24.281300000000002</v>
      </c>
      <c r="R19" s="25">
        <f>'MUROS EJE X'!R16</f>
        <v>13.0977</v>
      </c>
      <c r="S19" s="23">
        <f>0.55+E19+0.55</f>
        <v>3.0199999999999996</v>
      </c>
      <c r="T19" s="24">
        <v>1.5</v>
      </c>
      <c r="U19" s="24">
        <v>2</v>
      </c>
      <c r="V19" s="28">
        <f t="shared" si="40"/>
        <v>22.65</v>
      </c>
      <c r="W19" s="26">
        <f t="shared" si="41"/>
        <v>0.5033333333333333</v>
      </c>
      <c r="Y19" s="27">
        <f t="shared" si="0"/>
        <v>257.76549999999997</v>
      </c>
      <c r="Z19" s="28">
        <f t="shared" si="63"/>
        <v>10.9617</v>
      </c>
      <c r="AA19" s="28">
        <f t="shared" si="42"/>
        <v>18.161100000000001</v>
      </c>
      <c r="AB19" s="29">
        <f t="shared" si="43"/>
        <v>4.25258616843604E-2</v>
      </c>
      <c r="AC19" s="103">
        <f t="shared" si="2"/>
        <v>5.6773102950812451</v>
      </c>
      <c r="AD19" s="103">
        <f t="shared" si="3"/>
        <v>8.4635067115868168</v>
      </c>
      <c r="AE19" s="26">
        <f>MAX(IF(AB19&lt;$W19,(Y19/($T19*$S19))-(6*Z19/($T19*$S19^2)),IF(AB19=$W19,(2*Y19)/($T19*$S19),(2*Y19)/($T19*(3*($S19/2-AB19))))),IF(AB19&lt;$W19,(Y19/($T19*$S19))+(6*Z19/($T19*$S19^2)),IF(AB19=$W19,(2*Y19)/($T19*$S19),(2*Y19)/($T19*(3*($S19/2-AB19))))))/10</f>
        <v>6.1709428680028662</v>
      </c>
      <c r="AF19" s="27">
        <f t="shared" si="4"/>
        <v>316.79919999999998</v>
      </c>
      <c r="AG19" s="28">
        <f t="shared" si="5"/>
        <v>14.0768</v>
      </c>
      <c r="AH19" s="28">
        <f t="shared" si="6"/>
        <v>23.276700000000002</v>
      </c>
      <c r="AI19" s="29">
        <f>ABS(AG19/AF19)</f>
        <v>4.4434455642564756E-2</v>
      </c>
      <c r="AJ19" s="103">
        <f t="shared" si="7"/>
        <v>5.444056932468949</v>
      </c>
      <c r="AK19" s="103">
        <f t="shared" si="8"/>
        <v>8.1220842418464709</v>
      </c>
      <c r="AL19" s="26">
        <f>MAX(IF(AI19&lt;$W19,(AF19/($T19*$S19))-(6*AG19/($T19*$S19^2)),IF(AI19=$W19,(2*AF19)/($T19*$S19),(2*AF19)/($T19*(3*($S19/2-AI19))))),IF(AI19&lt;$W19,(AF19/($T19*$S19))+(6*AG19/($T19*$S19^2)),IF(AI19=$W19,(2*AF19)/($T19*$S19),(2*AF19)/($T19*(3*($S19/2-AI19))))))/10</f>
        <v>7.6107362542578558</v>
      </c>
      <c r="AM19" s="47">
        <f>AE19/$E$2</f>
        <v>0.77136785850035827</v>
      </c>
      <c r="AN19" s="47">
        <f t="shared" si="87"/>
        <v>0.95134203178223198</v>
      </c>
      <c r="AO19" s="30"/>
      <c r="AP19" s="32">
        <f t="shared" si="10"/>
        <v>417.37309999999997</v>
      </c>
      <c r="AQ19" s="28">
        <f t="shared" si="11"/>
        <v>18.097999999999999</v>
      </c>
      <c r="AR19" s="28">
        <f t="shared" si="12"/>
        <v>42.442400000000006</v>
      </c>
      <c r="AS19" s="28">
        <f t="shared" si="44"/>
        <v>4.3361682868397602E-2</v>
      </c>
      <c r="AT19" s="103">
        <f t="shared" si="13"/>
        <v>3.9335485269447528</v>
      </c>
      <c r="AU19" s="103">
        <f t="shared" si="14"/>
        <v>6.2955307196929953</v>
      </c>
      <c r="AV19" s="26">
        <f t="shared" si="45"/>
        <v>10.007271333128665</v>
      </c>
      <c r="AW19" s="32">
        <f t="shared" si="88"/>
        <v>98.157899999999984</v>
      </c>
      <c r="AX19" s="28">
        <f t="shared" si="15"/>
        <v>3.8254000000000001</v>
      </c>
      <c r="AY19" s="28">
        <f t="shared" si="16"/>
        <v>-6.1202000000000005</v>
      </c>
      <c r="AZ19" s="28">
        <f t="shared" si="46"/>
        <v>3.8971901395608514E-2</v>
      </c>
      <c r="BA19" s="103">
        <f t="shared" si="17"/>
        <v>6.415339367994509</v>
      </c>
      <c r="BB19" s="103">
        <f t="shared" si="18"/>
        <v>18.068191206179435</v>
      </c>
      <c r="BC19" s="26">
        <f t="shared" si="47"/>
        <v>2.3346144028770666</v>
      </c>
      <c r="BD19" s="32">
        <f t="shared" si="19"/>
        <v>421.74647499999998</v>
      </c>
      <c r="BE19" s="28">
        <f t="shared" si="20"/>
        <v>18.65025</v>
      </c>
      <c r="BF19" s="28">
        <f t="shared" si="21"/>
        <v>40.208775000000003</v>
      </c>
      <c r="BG19" s="28">
        <f t="shared" si="48"/>
        <v>4.4221472153383144E-2</v>
      </c>
      <c r="BH19" s="103">
        <f t="shared" si="22"/>
        <v>4.1955665150206638</v>
      </c>
      <c r="BI19" s="103">
        <f t="shared" si="23"/>
        <v>6.6165537869014939</v>
      </c>
      <c r="BJ19" s="26">
        <f t="shared" si="49"/>
        <v>10.128034256538456</v>
      </c>
      <c r="BK19" s="32">
        <f t="shared" si="24"/>
        <v>182.33507500000002</v>
      </c>
      <c r="BL19" s="28">
        <f t="shared" si="25"/>
        <v>7.9458000000000002</v>
      </c>
      <c r="BM19" s="28">
        <f t="shared" si="26"/>
        <v>3.7868250000000003</v>
      </c>
      <c r="BN19" s="28">
        <f t="shared" si="50"/>
        <v>4.3578011526306713E-2</v>
      </c>
      <c r="BO19" s="103">
        <f t="shared" si="27"/>
        <v>19.259942035874381</v>
      </c>
      <c r="BP19" s="103">
        <f t="shared" si="28"/>
        <v>18.252693442744427</v>
      </c>
      <c r="BQ19" s="26">
        <f t="shared" si="51"/>
        <v>4.3735415588497588</v>
      </c>
      <c r="BR19" s="32">
        <f t="shared" si="29"/>
        <v>314.26689999999996</v>
      </c>
      <c r="BS19" s="28">
        <f t="shared" si="30"/>
        <v>13.71332</v>
      </c>
      <c r="BT19" s="28">
        <f t="shared" si="31"/>
        <v>35.177959999999999</v>
      </c>
      <c r="BU19" s="28">
        <f t="shared" si="52"/>
        <v>4.3635903112927261E-2</v>
      </c>
      <c r="BV19" s="103">
        <f t="shared" si="32"/>
        <v>3.5734522411191549</v>
      </c>
      <c r="BW19" s="103">
        <f t="shared" si="33"/>
        <v>5.8077881874512007</v>
      </c>
      <c r="BX19" s="26">
        <f t="shared" si="53"/>
        <v>7.5388941859275178</v>
      </c>
      <c r="BY19" s="32">
        <f t="shared" si="34"/>
        <v>-4.948299999999989</v>
      </c>
      <c r="BZ19" s="28">
        <f t="shared" si="35"/>
        <v>-0.55928000000000022</v>
      </c>
      <c r="CA19" s="28">
        <f t="shared" si="36"/>
        <v>-13.384640000000001</v>
      </c>
      <c r="CB19" s="28">
        <f t="shared" si="54"/>
        <v>0.11302467514095779</v>
      </c>
      <c r="CC19" s="103">
        <f t="shared" si="37"/>
        <v>0.14787995792191613</v>
      </c>
      <c r="CD19" s="103">
        <f t="shared" si="38"/>
        <v>0.29387618667064719</v>
      </c>
      <c r="CE19" s="26">
        <f t="shared" si="55"/>
        <v>-8.4705246845898335E-2</v>
      </c>
      <c r="CF19" s="31">
        <f t="shared" si="56"/>
        <v>10.128034256538456</v>
      </c>
      <c r="CG19" s="47">
        <f t="shared" si="39"/>
        <v>1.0128034256538456</v>
      </c>
      <c r="CH19" s="32">
        <f>($CF19*10*($T19/2)^2*1)/2</f>
        <v>28.485096346514407</v>
      </c>
      <c r="CI19" s="28">
        <f t="shared" si="57"/>
        <v>0.66666666666666663</v>
      </c>
      <c r="CJ19" s="28">
        <f t="shared" si="58"/>
        <v>4.2727644519771619</v>
      </c>
      <c r="CK19" s="67" t="str">
        <f t="shared" si="59"/>
        <v>NO PARRILLA</v>
      </c>
      <c r="CL19" s="32">
        <f>($CF19*10*((S19-E19)/2)^2*1)/2</f>
        <v>15.318651813014405</v>
      </c>
      <c r="CM19" s="28">
        <f t="shared" si="60"/>
        <v>0.66666666666666663</v>
      </c>
      <c r="CN19" s="28">
        <f t="shared" si="61"/>
        <v>2.297797771952161</v>
      </c>
      <c r="CO19" s="67" t="str">
        <f t="shared" si="62"/>
        <v>NO PARRILLA</v>
      </c>
    </row>
    <row r="20" spans="2:93" x14ac:dyDescent="0.25">
      <c r="B20" s="64" t="s">
        <v>183</v>
      </c>
      <c r="C20" s="24" t="str">
        <f>'MUROS EJE X'!C17</f>
        <v>4 entre G y L</v>
      </c>
      <c r="D20" s="24" t="str">
        <f>'MUROS EJE X'!D17</f>
        <v>F14X</v>
      </c>
      <c r="E20" s="24">
        <f>'MUROS EJE X'!E17</f>
        <v>6.76</v>
      </c>
      <c r="F20" s="10">
        <f>'MUROS EJE X'!F17</f>
        <v>0.5</v>
      </c>
      <c r="G20" s="23">
        <f>'MUROS EJE X'!G17</f>
        <v>-433.21780000000001</v>
      </c>
      <c r="H20" s="24">
        <f>'MUROS EJE X'!H17</f>
        <v>-102.87569999999999</v>
      </c>
      <c r="I20" s="24">
        <f>'MUROS EJE X'!I17</f>
        <v>124.4538</v>
      </c>
      <c r="J20" s="25">
        <f>'MUROS EJE X'!J17</f>
        <v>44.505200000000002</v>
      </c>
      <c r="K20" s="23">
        <f>'MUROS EJE X'!K17</f>
        <v>-202.7098</v>
      </c>
      <c r="L20" s="24">
        <f>'MUROS EJE X'!L17</f>
        <v>-47.287799999999997</v>
      </c>
      <c r="M20" s="24">
        <f>'MUROS EJE X'!M17</f>
        <v>301.93729999999999</v>
      </c>
      <c r="N20" s="25">
        <f>'MUROS EJE X'!N17</f>
        <v>99.900800000000004</v>
      </c>
      <c r="O20" s="23">
        <f>'MUROS EJE X'!O17</f>
        <v>30.511199999999999</v>
      </c>
      <c r="P20" s="24">
        <f>'MUROS EJE X'!P17</f>
        <v>6.4123999999999999</v>
      </c>
      <c r="Q20" s="24">
        <f>'MUROS EJE X'!Q17</f>
        <v>97.996099999999998</v>
      </c>
      <c r="R20" s="25">
        <f>'MUROS EJE X'!R17</f>
        <v>11.3733</v>
      </c>
      <c r="S20" s="23">
        <f>0.6+E20+0.6</f>
        <v>7.9599999999999991</v>
      </c>
      <c r="T20" s="24">
        <v>1.8</v>
      </c>
      <c r="U20" s="24">
        <v>2</v>
      </c>
      <c r="V20" s="28">
        <f t="shared" si="40"/>
        <v>71.64</v>
      </c>
      <c r="W20" s="26">
        <f t="shared" si="41"/>
        <v>1.3266666666666664</v>
      </c>
      <c r="Y20" s="27">
        <f t="shared" si="0"/>
        <v>504.8578</v>
      </c>
      <c r="Z20" s="28">
        <f t="shared" si="63"/>
        <v>-202.7098</v>
      </c>
      <c r="AA20" s="28">
        <f t="shared" si="42"/>
        <v>30.511199999999999</v>
      </c>
      <c r="AB20" s="29">
        <f t="shared" si="43"/>
        <v>0.40151860583316729</v>
      </c>
      <c r="AC20" s="103">
        <f t="shared" si="2"/>
        <v>6.6186554445580645</v>
      </c>
      <c r="AD20" s="103">
        <f t="shared" si="3"/>
        <v>12.750775608840303</v>
      </c>
      <c r="AE20" s="26">
        <f>MAX(IF(AB20&lt;$W20,(Y20/($T20*$S20))-(6*Z20/($T20*$S20^2)),IF(AB20=$W20,(2*Y20)/($T20*$S20),(2*Y20)/($T20*(3*($S20/2-AB20))))),IF(AB20&lt;$W20,(Y20/($T20*$S20))+(6*Z20/($T20*$S20^2)),IF(AB20=$W20,(2*Y20)/($T20*$S20),(2*Y20)/($T20*(3*($S20/2-AB20))))))/10</f>
        <v>4.5899925436787514</v>
      </c>
      <c r="AF20" s="27">
        <f t="shared" si="4"/>
        <v>607.73350000000005</v>
      </c>
      <c r="AG20" s="28">
        <f t="shared" si="5"/>
        <v>-249.99760000000001</v>
      </c>
      <c r="AH20" s="28">
        <f t="shared" si="6"/>
        <v>36.9236</v>
      </c>
      <c r="AI20" s="29">
        <f>ABS(AG20/AF20)</f>
        <v>0.41136057169795642</v>
      </c>
      <c r="AJ20" s="103">
        <f t="shared" si="7"/>
        <v>6.5836863144438791</v>
      </c>
      <c r="AK20" s="103">
        <f t="shared" si="8"/>
        <v>12.312102214925426</v>
      </c>
      <c r="AL20" s="26">
        <f>MAX(IF(AI20&lt;$W20,(AF20/($T20*$S20))-(6*AG20/($T20*$S20^2)),IF(AI20=$W20,(2*AF20)/($T20*$S20),(2*AF20)/($T20*(3*($S20/2-AI20))))),IF(AI20&lt;$W20,(AF20/($T20*$S20))+(6*AG20/($T20*$S20^2)),IF(AI20=$W20,(2*AF20)/($T20*$S20),(2*AF20)/($T20*(3*($S20/2-AI20))))))/10</f>
        <v>5.5567692770104014</v>
      </c>
      <c r="AM20" s="47">
        <f>AE20/$E$2</f>
        <v>0.57374906795984393</v>
      </c>
      <c r="AN20" s="47">
        <f t="shared" si="87"/>
        <v>0.69459615962630017</v>
      </c>
      <c r="AO20" s="30"/>
      <c r="AP20" s="32">
        <f t="shared" si="10"/>
        <v>629.3116</v>
      </c>
      <c r="AQ20" s="28">
        <f t="shared" si="11"/>
        <v>99.227499999999992</v>
      </c>
      <c r="AR20" s="28">
        <f t="shared" si="12"/>
        <v>128.50729999999999</v>
      </c>
      <c r="AS20" s="28">
        <f t="shared" si="44"/>
        <v>0.15767626085392356</v>
      </c>
      <c r="AT20" s="103">
        <f t="shared" si="13"/>
        <v>1.9588353346463589</v>
      </c>
      <c r="AU20" s="103">
        <f t="shared" si="14"/>
        <v>7.3093204537026937</v>
      </c>
      <c r="AV20" s="26">
        <f t="shared" si="45"/>
        <v>4.9141973617389016</v>
      </c>
      <c r="AW20" s="32">
        <f t="shared" si="88"/>
        <v>380.404</v>
      </c>
      <c r="AX20" s="28">
        <f t="shared" si="15"/>
        <v>-504.64710000000002</v>
      </c>
      <c r="AY20" s="28">
        <f t="shared" si="16"/>
        <v>-67.484899999999996</v>
      </c>
      <c r="AZ20" s="28">
        <f t="shared" si="46"/>
        <v>1.3266082901336476</v>
      </c>
      <c r="BA20" s="103">
        <f t="shared" si="17"/>
        <v>2.2547503219238676</v>
      </c>
      <c r="BB20" s="103">
        <f t="shared" si="18"/>
        <v>1.5780709046305683</v>
      </c>
      <c r="BC20" s="26">
        <f t="shared" si="47"/>
        <v>5.3098217567457615</v>
      </c>
      <c r="BD20" s="32">
        <f t="shared" si="19"/>
        <v>675.35492500000009</v>
      </c>
      <c r="BE20" s="28">
        <f t="shared" si="20"/>
        <v>-11.72267500000001</v>
      </c>
      <c r="BF20" s="28">
        <f t="shared" si="21"/>
        <v>108.81757499999999</v>
      </c>
      <c r="BG20" s="28">
        <f t="shared" si="48"/>
        <v>1.7357798938091713E-2</v>
      </c>
      <c r="BH20" s="103">
        <f t="shared" si="22"/>
        <v>2.4825215044536701</v>
      </c>
      <c r="BI20" s="103">
        <f t="shared" si="23"/>
        <v>12.996735270653225</v>
      </c>
      <c r="BJ20" s="26">
        <f t="shared" si="49"/>
        <v>4.775203183877232</v>
      </c>
      <c r="BK20" s="32">
        <f t="shared" si="24"/>
        <v>488.67422500000004</v>
      </c>
      <c r="BL20" s="28">
        <f t="shared" si="25"/>
        <v>-464.62862499999994</v>
      </c>
      <c r="BM20" s="28">
        <f t="shared" si="26"/>
        <v>-38.176575</v>
      </c>
      <c r="BN20" s="28">
        <f t="shared" si="50"/>
        <v>0.9507942126474952</v>
      </c>
      <c r="BO20" s="103">
        <f t="shared" si="27"/>
        <v>5.1201473678558127</v>
      </c>
      <c r="BP20" s="103">
        <f t="shared" si="28"/>
        <v>2.7363117556039667</v>
      </c>
      <c r="BQ20" s="26">
        <f t="shared" si="51"/>
        <v>5.8549470034777471</v>
      </c>
      <c r="BR20" s="32">
        <f t="shared" si="29"/>
        <v>427.36847999999998</v>
      </c>
      <c r="BS20" s="28">
        <f t="shared" si="30"/>
        <v>180.31142</v>
      </c>
      <c r="BT20" s="28">
        <f t="shared" si="31"/>
        <v>116.30282</v>
      </c>
      <c r="BU20" s="28">
        <f t="shared" si="52"/>
        <v>0.42191089993347197</v>
      </c>
      <c r="BV20" s="103">
        <f t="shared" si="32"/>
        <v>1.4698473519386719</v>
      </c>
      <c r="BW20" s="103">
        <f t="shared" si="33"/>
        <v>4.5559705631925205</v>
      </c>
      <c r="BX20" s="26">
        <f t="shared" si="53"/>
        <v>3.9313345243806976</v>
      </c>
      <c r="BY20" s="32">
        <f t="shared" si="34"/>
        <v>178.46087999999997</v>
      </c>
      <c r="BZ20" s="28">
        <f t="shared" si="35"/>
        <v>-423.56317999999999</v>
      </c>
      <c r="CA20" s="28">
        <f t="shared" si="36"/>
        <v>-79.68938</v>
      </c>
      <c r="CB20" s="28">
        <f t="shared" si="54"/>
        <v>2.3734231278025755</v>
      </c>
      <c r="CC20" s="103">
        <f t="shared" si="37"/>
        <v>0.89578249949993327</v>
      </c>
      <c r="CD20" s="103">
        <f t="shared" si="38"/>
        <v>0.49183478272295839</v>
      </c>
      <c r="CE20" s="26">
        <f t="shared" si="55"/>
        <v>4.1141275818204317</v>
      </c>
      <c r="CF20" s="31">
        <f t="shared" si="56"/>
        <v>5.8549470034777471</v>
      </c>
      <c r="CG20" s="47">
        <f t="shared" si="39"/>
        <v>0.58549470034777473</v>
      </c>
      <c r="CH20" s="32">
        <f>($CF20*10*($T20/2)^2*1)/2</f>
        <v>23.712535364084879</v>
      </c>
      <c r="CI20" s="28">
        <f t="shared" si="57"/>
        <v>0.66666666666666663</v>
      </c>
      <c r="CJ20" s="28">
        <f t="shared" si="58"/>
        <v>3.556880304612732</v>
      </c>
      <c r="CK20" s="67" t="str">
        <f t="shared" si="59"/>
        <v>NO PARRILLA</v>
      </c>
      <c r="CL20" s="32">
        <f>($CF20*10*((S20-E20)/2)^2*1)/2</f>
        <v>10.538904606259933</v>
      </c>
      <c r="CM20" s="28">
        <f t="shared" si="60"/>
        <v>0.66666666666666663</v>
      </c>
      <c r="CN20" s="28">
        <f t="shared" si="61"/>
        <v>1.58083569093899</v>
      </c>
      <c r="CO20" s="67" t="str">
        <f t="shared" si="62"/>
        <v>NO PARRILLA</v>
      </c>
    </row>
    <row r="21" spans="2:93" x14ac:dyDescent="0.25">
      <c r="B21" s="64" t="s">
        <v>183</v>
      </c>
      <c r="C21" s="24" t="str">
        <f>'MUROS EJE X'!C18</f>
        <v>3 entre C y G</v>
      </c>
      <c r="D21" s="24" t="str">
        <f>'MUROS EJE X'!D18</f>
        <v>F15X</v>
      </c>
      <c r="E21" s="24">
        <f>'MUROS EJE X'!E18</f>
        <v>6.4499999999999993</v>
      </c>
      <c r="F21" s="10">
        <f>'MUROS EJE X'!F18</f>
        <v>0.25</v>
      </c>
      <c r="G21" s="23">
        <f>'MUROS EJE X'!G18</f>
        <v>-200.9</v>
      </c>
      <c r="H21" s="24">
        <f>'MUROS EJE X'!H18</f>
        <v>-46.2423</v>
      </c>
      <c r="I21" s="24">
        <f>'MUROS EJE X'!I18</f>
        <v>57.862000000000002</v>
      </c>
      <c r="J21" s="25">
        <f>'MUROS EJE X'!J18</f>
        <v>65.4435</v>
      </c>
      <c r="K21" s="23">
        <f>'MUROS EJE X'!K18</f>
        <v>189.50579999999999</v>
      </c>
      <c r="L21" s="24">
        <f>'MUROS EJE X'!L18</f>
        <v>40.446100000000001</v>
      </c>
      <c r="M21" s="24">
        <f>'MUROS EJE X'!M18</f>
        <v>66.128799999999998</v>
      </c>
      <c r="N21" s="25">
        <f>'MUROS EJE X'!N18</f>
        <v>67.4542</v>
      </c>
      <c r="O21" s="23">
        <f>'MUROS EJE X'!O18</f>
        <v>-55.494900000000001</v>
      </c>
      <c r="P21" s="24">
        <f>'MUROS EJE X'!P18</f>
        <v>-12.457800000000001</v>
      </c>
      <c r="Q21" s="24">
        <f>'MUROS EJE X'!Q18</f>
        <v>62.169199999999996</v>
      </c>
      <c r="R21" s="25">
        <f>'MUROS EJE X'!R18</f>
        <v>25.4207</v>
      </c>
      <c r="S21" s="23">
        <f>0.2+E21+0.2</f>
        <v>6.85</v>
      </c>
      <c r="T21" s="24">
        <v>0.7</v>
      </c>
      <c r="U21" s="24">
        <v>2</v>
      </c>
      <c r="V21" s="28">
        <f t="shared" si="40"/>
        <v>23.974999999999998</v>
      </c>
      <c r="W21" s="26">
        <f t="shared" si="41"/>
        <v>1.1416666666666666</v>
      </c>
      <c r="X21" s="5"/>
      <c r="Y21" s="27">
        <f t="shared" si="0"/>
        <v>224.875</v>
      </c>
      <c r="Z21" s="28">
        <f t="shared" si="63"/>
        <v>189.50579999999999</v>
      </c>
      <c r="AA21" s="28">
        <f t="shared" si="42"/>
        <v>-55.494900000000001</v>
      </c>
      <c r="AB21" s="29">
        <f t="shared" si="43"/>
        <v>0.84271617565314061</v>
      </c>
      <c r="AC21" s="103">
        <f t="shared" si="2"/>
        <v>1.6208696655007937</v>
      </c>
      <c r="AD21" s="103">
        <f t="shared" si="3"/>
        <v>12.223020467165929</v>
      </c>
      <c r="AE21" s="26">
        <f>MAX(IF(AB21&lt;$W21,(Y21/($T21*$S21))-(6*Z21/($T21*$S21^2)),IF(AB21=$W21,(2*Y21)/($T21*$S21),(2*Y21)/($T21*(3*($S21/2-AB21))))),IF(AB21&lt;$W21,(Y21/($T21*$S21))+(6*Z21/($T21*$S21^2)),IF(AB21=$W21,(2*Y21)/($T21*$S21),(2*Y21)/($T21*(3*($S21/2-AB21))))))/10</f>
        <v>8.1515220386199125</v>
      </c>
      <c r="AF21" s="27">
        <f t="shared" si="4"/>
        <v>271.1173</v>
      </c>
      <c r="AG21" s="28">
        <f t="shared" si="5"/>
        <v>229.95189999999999</v>
      </c>
      <c r="AH21" s="28">
        <f t="shared" si="6"/>
        <v>-67.952700000000007</v>
      </c>
      <c r="AI21" s="29">
        <f>ABS(AG21/AF21)</f>
        <v>0.84816387593119291</v>
      </c>
      <c r="AJ21" s="103">
        <f t="shared" si="7"/>
        <v>1.5959177486692948</v>
      </c>
      <c r="AK21" s="103">
        <f t="shared" si="8"/>
        <v>12.318679084282776</v>
      </c>
      <c r="AL21" s="26">
        <f>MAX(IF(AI21&lt;$W21,(AF21/($T21*$S21))-(6*AG21/($T21*$S21^2)),IF(AI21=$W21,(2*AF21)/($T21*$S21),(2*AF21)/($T21*(3*($S21/2-AI21))))),IF(AI21&lt;$W21,(AF21/($T21*$S21))+(6*AG21/($T21*$S21^2)),IF(AI21=$W21,(2*AF21)/($T21*$S21),(2*AF21)/($T21*(3*($S21/2-AI21))))))/10</f>
        <v>9.8547449974502044</v>
      </c>
      <c r="AM21" s="47">
        <f>AE21/$E$2</f>
        <v>1.0189402548274891</v>
      </c>
      <c r="AN21" s="47">
        <f t="shared" si="87"/>
        <v>1.2318431246812755</v>
      </c>
      <c r="AO21" s="30"/>
      <c r="AP21" s="32">
        <f t="shared" si="10"/>
        <v>282.73700000000002</v>
      </c>
      <c r="AQ21" s="28">
        <f t="shared" si="11"/>
        <v>255.63459999999998</v>
      </c>
      <c r="AR21" s="28">
        <f t="shared" si="12"/>
        <v>6.6742999999999952</v>
      </c>
      <c r="AS21" s="28">
        <f t="shared" si="44"/>
        <v>0.90414271920548051</v>
      </c>
      <c r="AT21" s="103">
        <f t="shared" si="13"/>
        <v>16.944818183180274</v>
      </c>
      <c r="AU21" s="103">
        <f t="shared" si="14"/>
        <v>4.5505028752725085</v>
      </c>
      <c r="AV21" s="26">
        <f t="shared" si="45"/>
        <v>10.566225615186138</v>
      </c>
      <c r="AW21" s="32">
        <f t="shared" si="88"/>
        <v>167.01300000000001</v>
      </c>
      <c r="AX21" s="28">
        <f t="shared" si="15"/>
        <v>123.377</v>
      </c>
      <c r="AY21" s="28">
        <f t="shared" si="16"/>
        <v>-117.66409999999999</v>
      </c>
      <c r="AZ21" s="28">
        <f t="shared" si="46"/>
        <v>0.73872692544891705</v>
      </c>
      <c r="BA21" s="103">
        <f t="shared" si="17"/>
        <v>0.56776195968014032</v>
      </c>
      <c r="BB21" s="103">
        <f t="shared" si="18"/>
        <v>6.2116040292556054</v>
      </c>
      <c r="BC21" s="26">
        <f t="shared" si="47"/>
        <v>5.7368184620536908</v>
      </c>
      <c r="BD21" s="32">
        <f t="shared" si="19"/>
        <v>302.95322500000003</v>
      </c>
      <c r="BE21" s="28">
        <f t="shared" si="20"/>
        <v>269.43697499999996</v>
      </c>
      <c r="BF21" s="28">
        <f t="shared" si="21"/>
        <v>-18.211350000000003</v>
      </c>
      <c r="BG21" s="28">
        <f t="shared" si="48"/>
        <v>0.88936823498082895</v>
      </c>
      <c r="BH21" s="103">
        <f t="shared" si="22"/>
        <v>6.6541629258676593</v>
      </c>
      <c r="BI21" s="103">
        <f t="shared" si="23"/>
        <v>5.6093205904445131</v>
      </c>
      <c r="BJ21" s="26">
        <f t="shared" si="49"/>
        <v>11.239966940167299</v>
      </c>
      <c r="BK21" s="32">
        <f t="shared" si="24"/>
        <v>216.16022500000003</v>
      </c>
      <c r="BL21" s="28">
        <f t="shared" si="25"/>
        <v>170.243775</v>
      </c>
      <c r="BM21" s="28">
        <f t="shared" si="26"/>
        <v>-111.46514999999999</v>
      </c>
      <c r="BN21" s="28">
        <f t="shared" si="50"/>
        <v>0.78758141096494505</v>
      </c>
      <c r="BO21" s="103">
        <f t="shared" si="27"/>
        <v>0.77570514192104001</v>
      </c>
      <c r="BP21" s="103">
        <f t="shared" si="28"/>
        <v>17.283215122367633</v>
      </c>
      <c r="BQ21" s="26">
        <f t="shared" si="51"/>
        <v>7.6179115753179643</v>
      </c>
      <c r="BR21" s="32">
        <f t="shared" si="29"/>
        <v>192.78699999999998</v>
      </c>
      <c r="BS21" s="28">
        <f t="shared" si="30"/>
        <v>179.83228</v>
      </c>
      <c r="BT21" s="28">
        <f t="shared" si="31"/>
        <v>28.872259999999997</v>
      </c>
      <c r="BU21" s="28">
        <f t="shared" si="52"/>
        <v>0.93280293795743496</v>
      </c>
      <c r="BV21" s="103">
        <f t="shared" si="32"/>
        <v>2.6708958702921075</v>
      </c>
      <c r="BW21" s="103">
        <f t="shared" si="33"/>
        <v>3.5362365138346838</v>
      </c>
      <c r="BX21" s="26">
        <f t="shared" si="53"/>
        <v>7.3056167997381705</v>
      </c>
      <c r="BY21" s="32">
        <f t="shared" si="34"/>
        <v>77.062999999999988</v>
      </c>
      <c r="BZ21" s="28">
        <f t="shared" si="35"/>
        <v>47.574680000000001</v>
      </c>
      <c r="CA21" s="28">
        <f t="shared" si="36"/>
        <v>-95.466139999999996</v>
      </c>
      <c r="CB21" s="28">
        <f t="shared" si="54"/>
        <v>0.61734788419864273</v>
      </c>
      <c r="CC21" s="103">
        <f t="shared" si="37"/>
        <v>0.32289144611901138</v>
      </c>
      <c r="CD21" s="103">
        <f t="shared" si="38"/>
        <v>2.1729957463015563</v>
      </c>
      <c r="CE21" s="26">
        <f t="shared" si="55"/>
        <v>2.4762096466057253</v>
      </c>
      <c r="CF21" s="31">
        <f t="shared" si="56"/>
        <v>11.239966940167299</v>
      </c>
      <c r="CG21" s="47">
        <f t="shared" si="39"/>
        <v>1.1239966940167299</v>
      </c>
      <c r="CH21" s="32">
        <f>($CF21*10*($T21/2)^2*1)/2</f>
        <v>6.8844797508524698</v>
      </c>
      <c r="CI21" s="28">
        <f t="shared" si="57"/>
        <v>0.66666666666666663</v>
      </c>
      <c r="CJ21" s="28">
        <f t="shared" si="58"/>
        <v>1.0326719626278706</v>
      </c>
      <c r="CK21" s="67" t="str">
        <f t="shared" si="59"/>
        <v>NO PARRILLA</v>
      </c>
      <c r="CL21" s="32">
        <f>($CF21*10*((S21-E21)/2)^2*1)/2</f>
        <v>2.2479933880334637</v>
      </c>
      <c r="CM21" s="28">
        <f t="shared" si="60"/>
        <v>0.66666666666666663</v>
      </c>
      <c r="CN21" s="28">
        <f t="shared" si="61"/>
        <v>0.33719900820501958</v>
      </c>
      <c r="CO21" s="67" t="str">
        <f t="shared" si="62"/>
        <v>NO PARRILLA</v>
      </c>
    </row>
    <row r="22" spans="2:93" x14ac:dyDescent="0.25">
      <c r="B22" s="64" t="s">
        <v>183</v>
      </c>
      <c r="C22" s="24" t="str">
        <f>'MUROS EJE X'!C19</f>
        <v>2' entre F y N</v>
      </c>
      <c r="D22" s="24" t="str">
        <f>'MUROS EJE X'!D19</f>
        <v>F16X</v>
      </c>
      <c r="E22" s="24">
        <f>'MUROS EJE X'!E19</f>
        <v>12.42</v>
      </c>
      <c r="F22" s="10">
        <f>'MUROS EJE X'!F19</f>
        <v>0.25</v>
      </c>
      <c r="G22" s="23">
        <f>'MUROS EJE X'!G19</f>
        <v>-220.72839999999999</v>
      </c>
      <c r="H22" s="24">
        <f>'MUROS EJE X'!H19</f>
        <v>-53.0229</v>
      </c>
      <c r="I22" s="24">
        <f>'MUROS EJE X'!I19</f>
        <v>42.8416</v>
      </c>
      <c r="J22" s="25">
        <f>'MUROS EJE X'!J19</f>
        <v>114.0005</v>
      </c>
      <c r="K22" s="23">
        <f>'MUROS EJE X'!K19</f>
        <v>-855.91690000000006</v>
      </c>
      <c r="L22" s="24">
        <f>'MUROS EJE X'!L19</f>
        <v>-190.8655</v>
      </c>
      <c r="M22" s="24">
        <f>'MUROS EJE X'!M19</f>
        <v>383.1728</v>
      </c>
      <c r="N22" s="25">
        <f>'MUROS EJE X'!N19</f>
        <v>515.08190000000002</v>
      </c>
      <c r="O22" s="23">
        <f>'MUROS EJE X'!O19</f>
        <v>11.3673</v>
      </c>
      <c r="P22" s="24">
        <f>'MUROS EJE X'!P19</f>
        <v>0.83109999999999995</v>
      </c>
      <c r="Q22" s="24">
        <f>'MUROS EJE X'!Q19</f>
        <v>100.29389999999999</v>
      </c>
      <c r="R22" s="25">
        <f>'MUROS EJE X'!R19</f>
        <v>13.5063</v>
      </c>
      <c r="S22" s="23">
        <f>0.5+E22+0.5</f>
        <v>13.42</v>
      </c>
      <c r="T22" s="24">
        <v>1.7</v>
      </c>
      <c r="U22" s="24">
        <v>2</v>
      </c>
      <c r="V22" s="28">
        <f t="shared" si="40"/>
        <v>114.07</v>
      </c>
      <c r="W22" s="26">
        <f t="shared" si="41"/>
        <v>2.2366666666666668</v>
      </c>
      <c r="X22" s="5"/>
      <c r="Y22" s="27">
        <f t="shared" si="0"/>
        <v>334.79840000000002</v>
      </c>
      <c r="Z22" s="28">
        <f t="shared" si="63"/>
        <v>-855.91690000000006</v>
      </c>
      <c r="AA22" s="28">
        <f t="shared" si="42"/>
        <v>11.3673</v>
      </c>
      <c r="AB22" s="29">
        <f t="shared" si="43"/>
        <v>2.5565143083121065</v>
      </c>
      <c r="AC22" s="103">
        <f t="shared" si="2"/>
        <v>11.781105451602404</v>
      </c>
      <c r="AD22" s="103">
        <f t="shared" si="3"/>
        <v>1.6689989261653779</v>
      </c>
      <c r="AE22" s="26">
        <f>MAX(IF(AB22&lt;$W22,(Y22/($T22*$S22))-(6*Z22/($T22*$S22^2)),IF(AB22=$W22,(2*Y22)/($T22*$S22),(2*Y22)/($T22*(3*($S22/2-AB22))))),IF(AB22&lt;$W22,(Y22/($T22*$S22))+(6*Z22/($T22*$S22^2)),IF(AB22=$W22,(2*Y22)/($T22*$S22),(2*Y22)/($T22*(3*($S22/2-AB22))))))/10</f>
        <v>3.1610435172276565</v>
      </c>
      <c r="AF22" s="27">
        <f t="shared" si="4"/>
        <v>387.82130000000001</v>
      </c>
      <c r="AG22" s="28">
        <f t="shared" si="5"/>
        <v>-1046.7824000000001</v>
      </c>
      <c r="AH22" s="28">
        <f t="shared" si="6"/>
        <v>12.198399999999999</v>
      </c>
      <c r="AI22" s="29">
        <f>ABS(AG22/AF22)</f>
        <v>2.6991359164646194</v>
      </c>
      <c r="AJ22" s="103">
        <f t="shared" si="7"/>
        <v>12.717120278069256</v>
      </c>
      <c r="AK22" s="103">
        <f t="shared" si="8"/>
        <v>1.52144017188818</v>
      </c>
      <c r="AL22" s="26">
        <f>MAX(IF(AI22&lt;$W22,(AF22/($T22*$S22))-(6*AG22/($T22*$S22^2)),IF(AI22=$W22,(2*AF22)/($T22*$S22),(2*AF22)/($T22*(3*($S22/2-AI22))))),IF(AI22&lt;$W22,(AF22/($T22*$S22))+(6*AG22/($T22*$S22^2)),IF(AI22=$W22,(2*AF22)/($T22*$S22),(2*AF22)/($T22*(3*($S22/2-AI22))))))/10</f>
        <v>3.7918708075410121</v>
      </c>
      <c r="AM22" s="47">
        <f>AE22/$E$2</f>
        <v>0.39513043965345707</v>
      </c>
      <c r="AN22" s="47">
        <f t="shared" si="87"/>
        <v>0.47398385094262652</v>
      </c>
      <c r="AO22" s="30"/>
      <c r="AP22" s="32">
        <f t="shared" si="10"/>
        <v>377.64</v>
      </c>
      <c r="AQ22" s="28">
        <f t="shared" si="11"/>
        <v>-472.74410000000006</v>
      </c>
      <c r="AR22" s="28">
        <f t="shared" si="12"/>
        <v>111.66119999999999</v>
      </c>
      <c r="AS22" s="28">
        <f t="shared" si="44"/>
        <v>1.2518379938565831</v>
      </c>
      <c r="AT22" s="103">
        <f t="shared" si="13"/>
        <v>1.3528065254537835</v>
      </c>
      <c r="AU22" s="103">
        <f t="shared" si="14"/>
        <v>8.2639974789683475</v>
      </c>
      <c r="AV22" s="26">
        <f t="shared" si="45"/>
        <v>2.5817524261843041</v>
      </c>
      <c r="AW22" s="32">
        <f t="shared" si="88"/>
        <v>291.95680000000004</v>
      </c>
      <c r="AX22" s="28">
        <f t="shared" si="15"/>
        <v>-1239.0897</v>
      </c>
      <c r="AY22" s="28">
        <f t="shared" si="16"/>
        <v>-88.926599999999993</v>
      </c>
      <c r="AZ22" s="28">
        <f t="shared" si="46"/>
        <v>4.2440857688534734</v>
      </c>
      <c r="BA22" s="103">
        <f t="shared" si="17"/>
        <v>1.3132484543432452</v>
      </c>
      <c r="BB22" s="103">
        <f t="shared" si="18"/>
        <v>0.50809417090836928</v>
      </c>
      <c r="BC22" s="26">
        <f t="shared" si="47"/>
        <v>4.6430188568182533</v>
      </c>
      <c r="BD22" s="32">
        <f t="shared" si="19"/>
        <v>406.696775</v>
      </c>
      <c r="BE22" s="28">
        <f t="shared" si="20"/>
        <v>-711.6864250000001</v>
      </c>
      <c r="BF22" s="28">
        <f t="shared" si="21"/>
        <v>87.211049999999986</v>
      </c>
      <c r="BG22" s="28">
        <f t="shared" si="48"/>
        <v>1.7499190275113445</v>
      </c>
      <c r="BH22" s="103">
        <f t="shared" si="22"/>
        <v>1.8653451598163311</v>
      </c>
      <c r="BI22" s="103">
        <f t="shared" si="23"/>
        <v>3.7546675656344752</v>
      </c>
      <c r="BJ22" s="26">
        <f t="shared" si="49"/>
        <v>3.177379797545028</v>
      </c>
      <c r="BK22" s="32">
        <f t="shared" si="24"/>
        <v>342.43437500000005</v>
      </c>
      <c r="BL22" s="28">
        <f t="shared" si="25"/>
        <v>-1286.4456250000001</v>
      </c>
      <c r="BM22" s="28">
        <f t="shared" si="26"/>
        <v>-63.22979999999999</v>
      </c>
      <c r="BN22" s="28">
        <f t="shared" si="50"/>
        <v>3.7567654386333142</v>
      </c>
      <c r="BO22" s="103">
        <f t="shared" si="27"/>
        <v>2.1662847265055407</v>
      </c>
      <c r="BP22" s="103">
        <f t="shared" si="28"/>
        <v>0.71575149794636805</v>
      </c>
      <c r="BQ22" s="26">
        <f t="shared" si="51"/>
        <v>4.5471494866270694</v>
      </c>
      <c r="BR22" s="32">
        <f t="shared" si="29"/>
        <v>243.72063999999997</v>
      </c>
      <c r="BS22" s="28">
        <f t="shared" si="30"/>
        <v>-130.37734000000006</v>
      </c>
      <c r="BT22" s="28">
        <f t="shared" si="31"/>
        <v>107.11427999999999</v>
      </c>
      <c r="BU22" s="28">
        <f t="shared" si="52"/>
        <v>0.53494582978282046</v>
      </c>
      <c r="BV22" s="103">
        <f t="shared" si="32"/>
        <v>0.91013314004444601</v>
      </c>
      <c r="BW22" s="103">
        <f t="shared" si="33"/>
        <v>17.948315533155046</v>
      </c>
      <c r="BX22" s="26">
        <f t="shared" si="53"/>
        <v>1.3237992113243406</v>
      </c>
      <c r="BY22" s="32">
        <f t="shared" si="34"/>
        <v>158.03743999999998</v>
      </c>
      <c r="BZ22" s="28">
        <f t="shared" si="35"/>
        <v>-896.72294000000011</v>
      </c>
      <c r="CA22" s="28">
        <f t="shared" si="36"/>
        <v>-93.473519999999994</v>
      </c>
      <c r="CB22" s="28">
        <f t="shared" si="54"/>
        <v>5.6741170952908391</v>
      </c>
      <c r="CC22" s="103">
        <f t="shared" si="37"/>
        <v>0.67628753041503087</v>
      </c>
      <c r="CD22" s="103">
        <f t="shared" si="38"/>
        <v>0.15106839298067448</v>
      </c>
      <c r="CE22" s="26">
        <f t="shared" si="55"/>
        <v>5.9828641234375004</v>
      </c>
      <c r="CF22" s="31">
        <f t="shared" si="56"/>
        <v>5.9828641234375004</v>
      </c>
      <c r="CG22" s="47">
        <f t="shared" si="39"/>
        <v>0.59828641234375002</v>
      </c>
      <c r="CH22" s="32">
        <f>($CF22*10*($T22/2)^2*1)/2</f>
        <v>21.613096645917967</v>
      </c>
      <c r="CI22" s="28">
        <f t="shared" si="57"/>
        <v>0.66666666666666663</v>
      </c>
      <c r="CJ22" s="28">
        <f t="shared" si="58"/>
        <v>3.2419644968876953</v>
      </c>
      <c r="CK22" s="67" t="str">
        <f t="shared" si="59"/>
        <v>NO PARRILLA</v>
      </c>
      <c r="CL22" s="32">
        <f>($CF22*10*((S22-E22)/2)^2*1)/2</f>
        <v>7.4785801542968757</v>
      </c>
      <c r="CM22" s="28">
        <f t="shared" si="60"/>
        <v>0.66666666666666663</v>
      </c>
      <c r="CN22" s="28">
        <f t="shared" si="61"/>
        <v>1.1217870231445315</v>
      </c>
      <c r="CO22" s="67" t="str">
        <f t="shared" si="62"/>
        <v>NO PARRILLA</v>
      </c>
    </row>
    <row r="23" spans="2:93" x14ac:dyDescent="0.25">
      <c r="B23" s="69" t="s">
        <v>183</v>
      </c>
      <c r="C23" s="24" t="str">
        <f>'MUROS EJE X'!C20</f>
        <v>2 entre A y E</v>
      </c>
      <c r="D23" s="24" t="str">
        <f>'MUROS EJE X'!D20</f>
        <v>F17X</v>
      </c>
      <c r="E23" s="24">
        <f>'MUROS EJE X'!E20</f>
        <v>12.38</v>
      </c>
      <c r="F23" s="10">
        <f>'MUROS EJE X'!F20</f>
        <v>0.25</v>
      </c>
      <c r="G23" s="23">
        <f>'MUROS EJE X'!G20</f>
        <v>-250.4967</v>
      </c>
      <c r="H23" s="24">
        <f>'MUROS EJE X'!H20</f>
        <v>-62.158099999999997</v>
      </c>
      <c r="I23" s="24">
        <f>'MUROS EJE X'!I20</f>
        <v>38.5383</v>
      </c>
      <c r="J23" s="25">
        <f>'MUROS EJE X'!J20</f>
        <v>26.565200000000001</v>
      </c>
      <c r="K23" s="23">
        <f>'MUROS EJE X'!K20</f>
        <v>802.12030000000004</v>
      </c>
      <c r="L23" s="24">
        <f>'MUROS EJE X'!L20</f>
        <v>165.86539999999999</v>
      </c>
      <c r="M23" s="24">
        <f>'MUROS EJE X'!M20</f>
        <v>257.15499999999997</v>
      </c>
      <c r="N23" s="25">
        <f>'MUROS EJE X'!N20</f>
        <v>136.1353</v>
      </c>
      <c r="O23" s="23">
        <f>'MUROS EJE X'!O20</f>
        <v>-62.811900000000001</v>
      </c>
      <c r="P23" s="24">
        <f>'MUROS EJE X'!P20</f>
        <v>-15.3825</v>
      </c>
      <c r="Q23" s="24">
        <f>'MUROS EJE X'!Q20</f>
        <v>117.1066</v>
      </c>
      <c r="R23" s="25">
        <f>'MUROS EJE X'!R20</f>
        <v>22.433700000000002</v>
      </c>
      <c r="S23" s="23">
        <f>0.15+E23+0.15</f>
        <v>12.680000000000001</v>
      </c>
      <c r="T23" s="24">
        <v>0.6</v>
      </c>
      <c r="U23" s="24">
        <v>2</v>
      </c>
      <c r="V23" s="28">
        <f t="shared" si="40"/>
        <v>38.04</v>
      </c>
      <c r="W23" s="26">
        <f t="shared" si="41"/>
        <v>2.1133333333333337</v>
      </c>
      <c r="X23" s="5"/>
      <c r="Y23" s="27">
        <f t="shared" si="0"/>
        <v>288.5367</v>
      </c>
      <c r="Z23" s="28">
        <f t="shared" si="63"/>
        <v>802.12030000000004</v>
      </c>
      <c r="AA23" s="28">
        <f t="shared" si="42"/>
        <v>-62.811900000000001</v>
      </c>
      <c r="AB23" s="29">
        <f t="shared" si="43"/>
        <v>2.7799593604557065</v>
      </c>
      <c r="AC23" s="103">
        <f t="shared" si="2"/>
        <v>1.8374651936973727</v>
      </c>
      <c r="AD23" s="103">
        <f t="shared" si="3"/>
        <v>3.8898101882271376</v>
      </c>
      <c r="AE23" s="26">
        <f>MAX(IF(AB23&lt;$W23,(Y23/($T23*$S23))-(6*Z23/($T23*$S23^2)),IF(AB23=$W23,(2*Y23)/($T23*$S23),(2*Y23)/($T23*(3*($S23/2-AB23))))),IF(AB23&lt;$W23,(Y23/($T23*$S23))+(6*Z23/($T23*$S23^2)),IF(AB23=$W23,(2*Y23)/($T23*$S23),(2*Y23)/($T23*(3*($S23/2-AB23))))))/10</f>
        <v>9.0054121790691557</v>
      </c>
      <c r="AF23" s="27">
        <f t="shared" si="4"/>
        <v>350.69479999999999</v>
      </c>
      <c r="AG23" s="28">
        <f t="shared" si="5"/>
        <v>967.98570000000007</v>
      </c>
      <c r="AH23" s="28">
        <f t="shared" si="6"/>
        <v>-78.194400000000002</v>
      </c>
      <c r="AI23" s="29">
        <f>ABS(AG23/AF23)</f>
        <v>2.7601940490705883</v>
      </c>
      <c r="AJ23" s="103">
        <f t="shared" si="7"/>
        <v>1.7939637621108415</v>
      </c>
      <c r="AK23" s="103">
        <f t="shared" si="8"/>
        <v>3.9322362271221101</v>
      </c>
      <c r="AL23" s="26">
        <f>MAX(IF(AI23&lt;$W23,(AF23/($T23*$S23))-(6*AG23/($T23*$S23^2)),IF(AI23=$W23,(2*AF23)/($T23*$S23),(2*AF23)/($T23*(3*($S23/2-AI23))))),IF(AI23&lt;$W23,(AF23/($T23*$S23))+(6*AG23/($T23*$S23^2)),IF(AI23=$W23,(2*AF23)/($T23*$S23),(2*AF23)/($T23*(3*($S23/2-AI23))))))/10</f>
        <v>10.884972376441873</v>
      </c>
      <c r="AM23" s="47">
        <f>AE23/$E$2</f>
        <v>1.1256765223836445</v>
      </c>
      <c r="AN23" s="47">
        <f t="shared" si="87"/>
        <v>1.3606215470552341</v>
      </c>
      <c r="AO23" s="30"/>
      <c r="AP23" s="32">
        <f t="shared" si="10"/>
        <v>327.07499999999999</v>
      </c>
      <c r="AQ23" s="28">
        <f t="shared" si="11"/>
        <v>1059.2753</v>
      </c>
      <c r="AR23" s="28">
        <f t="shared" si="12"/>
        <v>54.294699999999999</v>
      </c>
      <c r="AS23" s="28">
        <f t="shared" si="44"/>
        <v>3.2386312007949249</v>
      </c>
      <c r="AT23" s="103">
        <f t="shared" si="13"/>
        <v>2.409627459033755</v>
      </c>
      <c r="AU23" s="103">
        <f t="shared" si="14"/>
        <v>2.682614518616754</v>
      </c>
      <c r="AV23" s="26">
        <f t="shared" si="45"/>
        <v>11.717944243194021</v>
      </c>
      <c r="AW23" s="32">
        <f t="shared" si="88"/>
        <v>249.9984</v>
      </c>
      <c r="AX23" s="28">
        <f t="shared" si="15"/>
        <v>544.96530000000007</v>
      </c>
      <c r="AY23" s="28">
        <f t="shared" si="16"/>
        <v>-179.91849999999999</v>
      </c>
      <c r="AZ23" s="28">
        <f t="shared" si="46"/>
        <v>2.1798751512009678</v>
      </c>
      <c r="BA23" s="103">
        <f t="shared" si="17"/>
        <v>0.5558036555440381</v>
      </c>
      <c r="BB23" s="103">
        <f t="shared" si="18"/>
        <v>11.50529203800823</v>
      </c>
      <c r="BC23" s="26">
        <f t="shared" si="47"/>
        <v>6.6771073007626187</v>
      </c>
      <c r="BD23" s="32">
        <f t="shared" si="19"/>
        <v>364.05900000000003</v>
      </c>
      <c r="BE23" s="28">
        <f t="shared" si="20"/>
        <v>1119.3856000000001</v>
      </c>
      <c r="BF23" s="28">
        <f t="shared" si="21"/>
        <v>13.481174999999993</v>
      </c>
      <c r="BG23" s="28">
        <f t="shared" si="48"/>
        <v>3.0747367871691127</v>
      </c>
      <c r="BH23" s="103">
        <f t="shared" si="22"/>
        <v>10.801996116807333</v>
      </c>
      <c r="BI23" s="103">
        <f t="shared" si="23"/>
        <v>2.9899470400762702</v>
      </c>
      <c r="BJ23" s="26">
        <f t="shared" si="49"/>
        <v>12.388281545281664</v>
      </c>
      <c r="BK23" s="32">
        <f t="shared" si="24"/>
        <v>306.25155000000001</v>
      </c>
      <c r="BL23" s="28">
        <f t="shared" si="25"/>
        <v>733.65309999999999</v>
      </c>
      <c r="BM23" s="28">
        <f t="shared" si="26"/>
        <v>-162.17872499999999</v>
      </c>
      <c r="BN23" s="28">
        <f t="shared" si="50"/>
        <v>2.3955898345657354</v>
      </c>
      <c r="BO23" s="103">
        <f t="shared" si="27"/>
        <v>0.75534334111949653</v>
      </c>
      <c r="BP23" s="103">
        <f t="shared" si="28"/>
        <v>6.5363214268219076</v>
      </c>
      <c r="BQ23" s="26">
        <f t="shared" si="51"/>
        <v>8.6268791968427685</v>
      </c>
      <c r="BR23" s="32">
        <f t="shared" si="29"/>
        <v>211.66032000000001</v>
      </c>
      <c r="BS23" s="28">
        <f t="shared" si="30"/>
        <v>738.42717999999991</v>
      </c>
      <c r="BT23" s="28">
        <f t="shared" si="31"/>
        <v>79.419460000000001</v>
      </c>
      <c r="BU23" s="28">
        <f t="shared" si="52"/>
        <v>3.4887369536245614</v>
      </c>
      <c r="BV23" s="103">
        <f t="shared" si="32"/>
        <v>1.0660375681224727</v>
      </c>
      <c r="BW23" s="103">
        <f t="shared" si="33"/>
        <v>2.3185469826621112</v>
      </c>
      <c r="BX23" s="26">
        <f t="shared" si="53"/>
        <v>8.2482089343631309</v>
      </c>
      <c r="BY23" s="32">
        <f t="shared" si="34"/>
        <v>134.58372000000003</v>
      </c>
      <c r="BZ23" s="28">
        <f t="shared" si="35"/>
        <v>224.11718000000002</v>
      </c>
      <c r="CA23" s="28">
        <f t="shared" si="36"/>
        <v>-154.79374000000001</v>
      </c>
      <c r="CB23" s="28">
        <f t="shared" si="54"/>
        <v>1.6652621877296896</v>
      </c>
      <c r="CC23" s="103">
        <f t="shared" si="37"/>
        <v>0.34777561418181391</v>
      </c>
      <c r="CD23" s="103">
        <f t="shared" si="38"/>
        <v>12.605290548880724</v>
      </c>
      <c r="CE23" s="26">
        <f t="shared" si="55"/>
        <v>3.1628924658420332</v>
      </c>
      <c r="CF23" s="31">
        <f t="shared" si="56"/>
        <v>12.388281545281664</v>
      </c>
      <c r="CG23" s="47">
        <f t="shared" si="39"/>
        <v>1.2388281545281665</v>
      </c>
      <c r="CH23" s="32">
        <f>($CF23*10*($T23/2)^2*1)/2</f>
        <v>5.5747266953767491</v>
      </c>
      <c r="CI23" s="28">
        <f t="shared" si="57"/>
        <v>0.66666666666666663</v>
      </c>
      <c r="CJ23" s="28">
        <f t="shared" si="58"/>
        <v>0.83620900430651246</v>
      </c>
      <c r="CK23" s="67" t="str">
        <f t="shared" si="59"/>
        <v>NO PARRILLA</v>
      </c>
      <c r="CL23" s="32">
        <f>($CF23*10*((S23-E23)/2)^2*1)/2</f>
        <v>1.3936816738441939</v>
      </c>
      <c r="CM23" s="28">
        <f t="shared" si="60"/>
        <v>0.66666666666666663</v>
      </c>
      <c r="CN23" s="28">
        <f t="shared" si="61"/>
        <v>0.20905225107662911</v>
      </c>
      <c r="CO23" s="67" t="str">
        <f t="shared" si="62"/>
        <v>NO PARRILLA</v>
      </c>
    </row>
    <row r="24" spans="2:93" x14ac:dyDescent="0.25">
      <c r="B24" s="64" t="s">
        <v>183</v>
      </c>
      <c r="C24" s="24" t="str">
        <f>'MUROS EJE X'!C21</f>
        <v>2 entre J y K</v>
      </c>
      <c r="D24" s="24" t="str">
        <f>'MUROS EJE X'!D21</f>
        <v>F18X</v>
      </c>
      <c r="E24" s="24">
        <f>'MUROS EJE X'!E21</f>
        <v>0.71</v>
      </c>
      <c r="F24" s="10">
        <f>'MUROS EJE X'!F21</f>
        <v>0.25</v>
      </c>
      <c r="G24" s="23">
        <f>'MUROS EJE X'!G21</f>
        <v>-52.463700000000003</v>
      </c>
      <c r="H24" s="24">
        <f>'MUROS EJE X'!H21</f>
        <v>-11.4396</v>
      </c>
      <c r="I24" s="24">
        <f>'MUROS EJE X'!I21</f>
        <v>16.454499999999999</v>
      </c>
      <c r="J24" s="25">
        <f>'MUROS EJE X'!J21</f>
        <v>12.7799</v>
      </c>
      <c r="K24" s="23">
        <f>'MUROS EJE X'!K21</f>
        <v>3.1684000000000001</v>
      </c>
      <c r="L24" s="24">
        <f>'MUROS EJE X'!L21</f>
        <v>0.54420000000000002</v>
      </c>
      <c r="M24" s="24">
        <f>'MUROS EJE X'!M21</f>
        <v>2.3660999999999999</v>
      </c>
      <c r="N24" s="25">
        <f>'MUROS EJE X'!N21</f>
        <v>2.4710000000000001</v>
      </c>
      <c r="O24" s="23">
        <f>'MUROS EJE X'!O21</f>
        <v>2.6714000000000002</v>
      </c>
      <c r="P24" s="24">
        <f>'MUROS EJE X'!P21</f>
        <v>0.4627</v>
      </c>
      <c r="Q24" s="24">
        <f>'MUROS EJE X'!Q21</f>
        <v>2.2231000000000001</v>
      </c>
      <c r="R24" s="25">
        <f>'MUROS EJE X'!R21</f>
        <v>2.1017000000000001</v>
      </c>
      <c r="S24" s="23">
        <f t="shared" si="86"/>
        <v>1.31</v>
      </c>
      <c r="T24" s="24">
        <v>1</v>
      </c>
      <c r="U24" s="24">
        <v>1</v>
      </c>
      <c r="V24" s="28">
        <f t="shared" si="40"/>
        <v>3.2750000000000004</v>
      </c>
      <c r="W24" s="26">
        <f t="shared" si="41"/>
        <v>0.21833333333333335</v>
      </c>
      <c r="X24" s="5"/>
      <c r="Y24" s="27">
        <f t="shared" si="0"/>
        <v>55.738700000000001</v>
      </c>
      <c r="Z24" s="28">
        <f t="shared" si="63"/>
        <v>3.1684000000000001</v>
      </c>
      <c r="AA24" s="28">
        <f t="shared" si="42"/>
        <v>2.6714000000000002</v>
      </c>
      <c r="AB24" s="29">
        <f t="shared" si="43"/>
        <v>5.6843808700238793E-2</v>
      </c>
      <c r="AC24" s="103">
        <f t="shared" si="2"/>
        <v>8.3459908662124729</v>
      </c>
      <c r="AD24" s="103">
        <f t="shared" si="3"/>
        <v>6.7942820815781353</v>
      </c>
      <c r="AE24" s="26">
        <f>MAX(IF(AB24&lt;$W24,(Y24/($T24*$S24))-(6*Z24/($T24*$S24^2)),IF(AB24=$W24,(2*Y24)/($T24*$S24),(2*Y24)/($T24*(3*($S24/2-AB24))))),IF(AB24&lt;$W24,(Y24/($T24*$S24))+(6*Z24/($T24*$S24^2)),IF(AB24=$W24,(2*Y24)/($T24*$S24),(2*Y24)/($T24*(3*($S24/2-AB24))))))/10</f>
        <v>5.3626302080298345</v>
      </c>
      <c r="AF24" s="27">
        <f t="shared" si="4"/>
        <v>67.178300000000007</v>
      </c>
      <c r="AG24" s="28">
        <f t="shared" si="5"/>
        <v>3.7126000000000001</v>
      </c>
      <c r="AH24" s="28">
        <f t="shared" si="6"/>
        <v>3.1341000000000001</v>
      </c>
      <c r="AI24" s="29">
        <f>ABS(AG24/AF24)</f>
        <v>5.5264869757049521E-2</v>
      </c>
      <c r="AJ24" s="103">
        <f t="shared" si="7"/>
        <v>8.5738553332695204</v>
      </c>
      <c r="AK24" s="103">
        <f t="shared" si="8"/>
        <v>6.9689611783779064</v>
      </c>
      <c r="AL24" s="26">
        <f>MAX(IF(AI24&lt;$W24,(AF24/($T24*$S24))-(6*AG24/($T24*$S24^2)),IF(AI24=$W24,(2*AF24)/($T24*$S24),(2*AF24)/($T24*(3*($S24/2-AI24))))),IF(AI24&lt;$W24,(AF24/($T24*$S24))+(6*AG24/($T24*$S24^2)),IF(AI24=$W24,(2*AF24)/($T24*$S24),(2*AF24)/($T24*(3*($S24/2-AI24))))))/10</f>
        <v>6.4261507487908629</v>
      </c>
      <c r="AM24" s="47">
        <f>AE24/$E$2</f>
        <v>0.67032877600372931</v>
      </c>
      <c r="AN24" s="47">
        <f t="shared" si="87"/>
        <v>0.80326884359885786</v>
      </c>
      <c r="AO24" s="30"/>
      <c r="AP24" s="32">
        <f t="shared" si="10"/>
        <v>72.193200000000004</v>
      </c>
      <c r="AQ24" s="28">
        <f t="shared" si="11"/>
        <v>5.5344999999999995</v>
      </c>
      <c r="AR24" s="28">
        <f t="shared" si="12"/>
        <v>4.8945000000000007</v>
      </c>
      <c r="AS24" s="28">
        <f t="shared" si="44"/>
        <v>7.6662344929993395E-2</v>
      </c>
      <c r="AT24" s="103">
        <f t="shared" si="13"/>
        <v>5.8999448360404534</v>
      </c>
      <c r="AU24" s="103">
        <f t="shared" si="14"/>
        <v>5.0648236647809002</v>
      </c>
      <c r="AV24" s="26">
        <f t="shared" si="45"/>
        <v>7.4459583940329805</v>
      </c>
      <c r="AW24" s="32">
        <f t="shared" si="88"/>
        <v>39.284199999999998</v>
      </c>
      <c r="AX24" s="28">
        <f t="shared" si="15"/>
        <v>0.80230000000000024</v>
      </c>
      <c r="AY24" s="28">
        <f t="shared" si="16"/>
        <v>0.44830000000000014</v>
      </c>
      <c r="AZ24" s="28">
        <f t="shared" si="46"/>
        <v>2.0422969030806284E-2</v>
      </c>
      <c r="BA24" s="103">
        <f t="shared" si="17"/>
        <v>35.051706446575942</v>
      </c>
      <c r="BB24" s="103">
        <f t="shared" si="18"/>
        <v>21.216576843115298</v>
      </c>
      <c r="BC24" s="26">
        <f t="shared" si="47"/>
        <v>3.2793020220266884</v>
      </c>
      <c r="BD24" s="32">
        <f t="shared" si="19"/>
        <v>76.659274999999994</v>
      </c>
      <c r="BE24" s="28">
        <f t="shared" si="20"/>
        <v>5.3511249999999997</v>
      </c>
      <c r="BF24" s="28">
        <f t="shared" si="21"/>
        <v>4.6857500000000005</v>
      </c>
      <c r="BG24" s="28">
        <f t="shared" si="48"/>
        <v>6.9804012625999917E-2</v>
      </c>
      <c r="BH24" s="103">
        <f t="shared" si="22"/>
        <v>6.5440345729072176</v>
      </c>
      <c r="BI24" s="103">
        <f t="shared" si="23"/>
        <v>5.5358814496543998</v>
      </c>
      <c r="BJ24" s="26">
        <f t="shared" si="49"/>
        <v>7.7227667531029649</v>
      </c>
      <c r="BK24" s="32">
        <f t="shared" si="24"/>
        <v>51.977525</v>
      </c>
      <c r="BL24" s="28">
        <f t="shared" si="25"/>
        <v>1.8019750000000001</v>
      </c>
      <c r="BM24" s="28">
        <f t="shared" si="26"/>
        <v>1.3511000000000002</v>
      </c>
      <c r="BN24" s="28">
        <f t="shared" si="50"/>
        <v>3.4668349445265048E-2</v>
      </c>
      <c r="BO24" s="103">
        <f t="shared" si="27"/>
        <v>15.388209606986898</v>
      </c>
      <c r="BP24" s="103">
        <f t="shared" si="28"/>
        <v>11.368982302989938</v>
      </c>
      <c r="BQ24" s="26">
        <f t="shared" si="51"/>
        <v>4.5977744740982454</v>
      </c>
      <c r="BR24" s="32">
        <f t="shared" si="29"/>
        <v>49.897720000000007</v>
      </c>
      <c r="BS24" s="28">
        <f t="shared" si="30"/>
        <v>4.2671399999999995</v>
      </c>
      <c r="BT24" s="28">
        <f t="shared" si="31"/>
        <v>3.8259400000000001</v>
      </c>
      <c r="BU24" s="28">
        <f t="shared" si="52"/>
        <v>8.5517735078877333E-2</v>
      </c>
      <c r="BV24" s="103">
        <f t="shared" si="32"/>
        <v>5.2167801899663884</v>
      </c>
      <c r="BW24" s="103">
        <f t="shared" si="33"/>
        <v>4.5656470219001912</v>
      </c>
      <c r="BX24" s="26">
        <f t="shared" si="53"/>
        <v>5.3009063108210475</v>
      </c>
      <c r="BY24" s="32">
        <f t="shared" si="34"/>
        <v>16.988720000000004</v>
      </c>
      <c r="BZ24" s="28">
        <f t="shared" si="35"/>
        <v>-0.46505999999999981</v>
      </c>
      <c r="CA24" s="28">
        <f t="shared" si="36"/>
        <v>-0.62026000000000003</v>
      </c>
      <c r="CB24" s="28">
        <f t="shared" si="54"/>
        <v>2.7374634463338009E-2</v>
      </c>
      <c r="CC24" s="103">
        <f t="shared" si="37"/>
        <v>10.955870118982366</v>
      </c>
      <c r="CD24" s="103">
        <f t="shared" si="38"/>
        <v>9.8243389967935784</v>
      </c>
      <c r="CE24" s="26">
        <f t="shared" si="55"/>
        <v>1.4594477711089098</v>
      </c>
      <c r="CF24" s="31">
        <f t="shared" si="56"/>
        <v>7.7227667531029649</v>
      </c>
      <c r="CG24" s="47">
        <f t="shared" si="39"/>
        <v>0.77227667531029653</v>
      </c>
      <c r="CH24" s="32">
        <f>($CF24*10*($T24/2)^2*1)/2</f>
        <v>9.6534584413787066</v>
      </c>
      <c r="CI24" s="28">
        <f t="shared" si="57"/>
        <v>0.16666666666666666</v>
      </c>
      <c r="CJ24" s="28">
        <f t="shared" si="58"/>
        <v>5.7920750648272241</v>
      </c>
      <c r="CK24" s="67" t="str">
        <f t="shared" si="59"/>
        <v>NO PARRILLA</v>
      </c>
      <c r="CL24" s="32">
        <f>($CF24*10*((S24-E24)/2)^2*1)/2</f>
        <v>3.4752450388963352</v>
      </c>
      <c r="CM24" s="28">
        <f t="shared" si="60"/>
        <v>0.16666666666666666</v>
      </c>
      <c r="CN24" s="28">
        <f t="shared" si="61"/>
        <v>2.0851470233378011</v>
      </c>
      <c r="CO24" s="67" t="str">
        <f t="shared" si="62"/>
        <v>NO PARRILLA</v>
      </c>
    </row>
    <row r="25" spans="2:93" ht="15.75" thickBot="1" x14ac:dyDescent="0.3">
      <c r="B25" s="106" t="s">
        <v>183</v>
      </c>
      <c r="C25" s="24" t="str">
        <f>'MUROS EJE X'!C22</f>
        <v>1 entre C y M</v>
      </c>
      <c r="D25" s="24" t="str">
        <f>'MUROS EJE X'!D22</f>
        <v>F19X</v>
      </c>
      <c r="E25" s="24">
        <f>'MUROS EJE X'!E22</f>
        <v>14</v>
      </c>
      <c r="F25" s="10">
        <f>'MUROS EJE X'!F22</f>
        <v>0.25</v>
      </c>
      <c r="G25" s="23">
        <f>'MUROS EJE X'!G22</f>
        <v>-384.99759999999998</v>
      </c>
      <c r="H25" s="24">
        <f>'MUROS EJE X'!H22</f>
        <v>-83.024900000000002</v>
      </c>
      <c r="I25" s="24">
        <f>'MUROS EJE X'!I22</f>
        <v>64.008499999999998</v>
      </c>
      <c r="J25" s="25">
        <f>'MUROS EJE X'!J22</f>
        <v>229.7533</v>
      </c>
      <c r="K25" s="23">
        <f>'MUROS EJE X'!K22</f>
        <v>-302.2029</v>
      </c>
      <c r="L25" s="24">
        <f>'MUROS EJE X'!L22</f>
        <v>-68.227699999999999</v>
      </c>
      <c r="M25" s="24">
        <f>'MUROS EJE X'!M22</f>
        <v>453.12540000000001</v>
      </c>
      <c r="N25" s="25">
        <f>'MUROS EJE X'!N22</f>
        <v>335.75560000000002</v>
      </c>
      <c r="O25" s="23">
        <f>'MUROS EJE X'!O22</f>
        <v>-0.32740000000000002</v>
      </c>
      <c r="P25" s="24">
        <f>'MUROS EJE X'!P22</f>
        <v>-1.6134999999999999</v>
      </c>
      <c r="Q25" s="24">
        <f>'MUROS EJE X'!Q22</f>
        <v>139.1062</v>
      </c>
      <c r="R25" s="25">
        <f>'MUROS EJE X'!R22</f>
        <v>28.109300000000001</v>
      </c>
      <c r="S25" s="39">
        <f>0.4+E25+0.15</f>
        <v>14.55</v>
      </c>
      <c r="T25" s="40">
        <v>1.1000000000000001</v>
      </c>
      <c r="U25" s="40">
        <v>2</v>
      </c>
      <c r="V25" s="51">
        <f t="shared" si="40"/>
        <v>80.025000000000006</v>
      </c>
      <c r="W25" s="46">
        <f t="shared" si="41"/>
        <v>2.4250000000000003</v>
      </c>
      <c r="X25" s="5"/>
      <c r="Y25" s="27">
        <f t="shared" si="0"/>
        <v>465.02260000000001</v>
      </c>
      <c r="Z25" s="28">
        <f t="shared" si="63"/>
        <v>-302.2029</v>
      </c>
      <c r="AA25" s="28">
        <f t="shared" si="42"/>
        <v>-0.32740000000000002</v>
      </c>
      <c r="AB25" s="29">
        <f t="shared" si="43"/>
        <v>0.64986712473759334</v>
      </c>
      <c r="AC25" s="103">
        <f t="shared" si="2"/>
        <v>568.14001221747105</v>
      </c>
      <c r="AD25" s="103">
        <f t="shared" si="3"/>
        <v>10.172554684922984</v>
      </c>
      <c r="AE25" s="26">
        <f>MAX(IF(AB25&lt;$W25,(Y25/($T25*$S25))-(6*Z25/($T25*$S25^2)),IF(AB25=$W25,(2*Y25)/($T25*$S25),(2*Y25)/($T25*(3*($S25/2-AB25))))),IF(AB25&lt;$W25,(Y25/($T25*$S25))+(6*Z25/($T25*$S25^2)),IF(AB25=$W25,(2*Y25)/($T25*$S25),(2*Y25)/($T25*(3*($S25/2-AB25))))))/10</f>
        <v>3.6841134181650701</v>
      </c>
      <c r="AF25" s="27">
        <f t="shared" si="4"/>
        <v>548.04750000000001</v>
      </c>
      <c r="AG25" s="28">
        <f t="shared" si="5"/>
        <v>-370.43060000000003</v>
      </c>
      <c r="AH25" s="28">
        <f t="shared" si="6"/>
        <v>-1.9409000000000001</v>
      </c>
      <c r="AI25" s="29">
        <f>ABS(AG25/AF25)</f>
        <v>0.67590966111514061</v>
      </c>
      <c r="AJ25" s="105">
        <f t="shared" si="7"/>
        <v>112.94708640321501</v>
      </c>
      <c r="AK25" s="58">
        <f t="shared" si="8"/>
        <v>9.6620228517676683</v>
      </c>
      <c r="AL25" s="26">
        <f>MAX(IF(AI25&lt;$W25,(AF25/($T25*$S25))-(6*AG25/($T25*$S25^2)),IF(AI25=$W25,(2*AF25)/($T25*$S25),(2*AF25)/($T25*(3*($S25/2-AI25))))),IF(AI25&lt;$W25,(AF25/($T25*$S25))+(6*AG25/($T25*$S25^2)),IF(AI25=$W25,(2*AF25)/($T25*$S25),(2*AF25)/($T25*(3*($S25/2-AI25))))))/10</f>
        <v>4.3786465891779951</v>
      </c>
      <c r="AM25" s="47">
        <f>AE25/$E$2</f>
        <v>0.46051417727063376</v>
      </c>
      <c r="AN25" s="47">
        <f t="shared" si="87"/>
        <v>0.54733082364724939</v>
      </c>
      <c r="AO25" s="30"/>
      <c r="AP25" s="32">
        <f t="shared" si="10"/>
        <v>529.03110000000004</v>
      </c>
      <c r="AQ25" s="28">
        <f t="shared" si="11"/>
        <v>150.92250000000001</v>
      </c>
      <c r="AR25" s="28">
        <f t="shared" si="12"/>
        <v>138.77879999999999</v>
      </c>
      <c r="AS25" s="28">
        <f t="shared" si="44"/>
        <v>0.28528095985283286</v>
      </c>
      <c r="AT25" s="105">
        <f t="shared" si="13"/>
        <v>1.5248181998979673</v>
      </c>
      <c r="AU25" s="58">
        <f t="shared" si="14"/>
        <v>9.3344445926426936</v>
      </c>
      <c r="AV25" s="26">
        <f t="shared" si="45"/>
        <v>3.6942654325162563</v>
      </c>
      <c r="AW25" s="32">
        <f t="shared" si="88"/>
        <v>401.01409999999998</v>
      </c>
      <c r="AX25" s="28">
        <f t="shared" si="15"/>
        <v>-755.32830000000001</v>
      </c>
      <c r="AY25" s="28">
        <f t="shared" si="16"/>
        <v>-139.43360000000001</v>
      </c>
      <c r="AZ25" s="28">
        <f t="shared" si="46"/>
        <v>1.883545491293199</v>
      </c>
      <c r="BA25" s="105">
        <f t="shared" si="17"/>
        <v>1.150408796731921</v>
      </c>
      <c r="BB25" s="58">
        <f t="shared" si="18"/>
        <v>2.0905614823309517</v>
      </c>
      <c r="BC25" s="26">
        <f t="shared" si="47"/>
        <v>4.4516694009926017</v>
      </c>
      <c r="BD25" s="32">
        <f t="shared" si="19"/>
        <v>575.29765000000009</v>
      </c>
      <c r="BE25" s="28">
        <f t="shared" si="20"/>
        <v>-13.529624999999953</v>
      </c>
      <c r="BF25" s="28">
        <f t="shared" si="21"/>
        <v>102.792125</v>
      </c>
      <c r="BG25" s="28">
        <f t="shared" si="48"/>
        <v>2.3517608667443627E-2</v>
      </c>
      <c r="BH25" s="105">
        <f t="shared" si="22"/>
        <v>2.2386837513087703</v>
      </c>
      <c r="BI25" s="58">
        <f t="shared" si="23"/>
        <v>21.721740774271904</v>
      </c>
      <c r="BJ25" s="26">
        <f t="shared" si="49"/>
        <v>3.6293463093041161</v>
      </c>
      <c r="BK25" s="32">
        <f t="shared" si="24"/>
        <v>479.28490000000005</v>
      </c>
      <c r="BL25" s="28">
        <f t="shared" si="25"/>
        <v>-693.21772499999997</v>
      </c>
      <c r="BM25" s="28">
        <f t="shared" si="26"/>
        <v>-105.867175</v>
      </c>
      <c r="BN25" s="28">
        <f t="shared" si="50"/>
        <v>1.4463583663912631</v>
      </c>
      <c r="BO25" s="105">
        <f t="shared" si="27"/>
        <v>1.8108914307007817</v>
      </c>
      <c r="BP25" s="58">
        <f t="shared" si="28"/>
        <v>3.0869921177870117</v>
      </c>
      <c r="BQ25" s="26">
        <f t="shared" si="51"/>
        <v>4.7806802835454123</v>
      </c>
      <c r="BR25" s="32">
        <f t="shared" si="29"/>
        <v>343.02206000000001</v>
      </c>
      <c r="BS25" s="28">
        <f t="shared" si="30"/>
        <v>271.80366000000004</v>
      </c>
      <c r="BT25" s="28">
        <f t="shared" si="31"/>
        <v>138.90976000000001</v>
      </c>
      <c r="BU25" s="28">
        <f t="shared" si="52"/>
        <v>0.79237953384105975</v>
      </c>
      <c r="BV25" s="105">
        <f t="shared" si="32"/>
        <v>0.9877551008654829</v>
      </c>
      <c r="BW25" s="58">
        <f t="shared" si="33"/>
        <v>5.0348843484002987</v>
      </c>
      <c r="BX25" s="26">
        <f t="shared" si="53"/>
        <v>2.8435241706039021</v>
      </c>
      <c r="BY25" s="32">
        <f t="shared" si="34"/>
        <v>215.00505999999999</v>
      </c>
      <c r="BZ25" s="28">
        <f t="shared" si="35"/>
        <v>-634.44713999999999</v>
      </c>
      <c r="CA25" s="28">
        <f t="shared" si="36"/>
        <v>-139.30264</v>
      </c>
      <c r="CB25" s="28">
        <f t="shared" si="54"/>
        <v>2.9508474823801825</v>
      </c>
      <c r="CC25" s="105">
        <f t="shared" si="37"/>
        <v>0.61737540652495893</v>
      </c>
      <c r="CD25" s="58">
        <f t="shared" si="38"/>
        <v>1.0182489538771498</v>
      </c>
      <c r="CE25" s="26">
        <f t="shared" si="55"/>
        <v>3.0134482176272201</v>
      </c>
      <c r="CF25" s="31">
        <f t="shared" si="56"/>
        <v>4.7806802835454123</v>
      </c>
      <c r="CG25" s="47">
        <f t="shared" si="39"/>
        <v>0.47806802835454121</v>
      </c>
      <c r="CH25" s="32">
        <f>($CF25*10*($T25/2)^2*1)/2</f>
        <v>7.2307789288624367</v>
      </c>
      <c r="CI25" s="28">
        <f t="shared" si="57"/>
        <v>0.66666666666666663</v>
      </c>
      <c r="CJ25" s="28">
        <f t="shared" si="58"/>
        <v>1.0846168393293656</v>
      </c>
      <c r="CK25" s="67" t="str">
        <f t="shared" si="59"/>
        <v>NO PARRILLA</v>
      </c>
      <c r="CL25" s="32">
        <f>($CF25*10*((S25-E25)/2)^2*1)/2</f>
        <v>1.8076947322156136</v>
      </c>
      <c r="CM25" s="28">
        <f t="shared" si="60"/>
        <v>0.66666666666666663</v>
      </c>
      <c r="CN25" s="28">
        <f t="shared" si="61"/>
        <v>0.27115420983234206</v>
      </c>
      <c r="CO25" s="67" t="str">
        <f t="shared" si="62"/>
        <v>NO PARRILLA</v>
      </c>
    </row>
    <row r="26" spans="2:93" x14ac:dyDescent="0.25">
      <c r="B26" s="107" t="s">
        <v>182</v>
      </c>
      <c r="C26" s="36" t="str">
        <f>'MUROS EJE Y'!C4</f>
        <v>A entre 2 y 18</v>
      </c>
      <c r="D26" s="36" t="str">
        <f>'MUROS EJE Y'!D4</f>
        <v>F20Y</v>
      </c>
      <c r="E26" s="36">
        <f>'MUROS EJE Y'!E4</f>
        <v>35.780999999999999</v>
      </c>
      <c r="F26" s="37">
        <f>'MUROS EJE Y'!F4</f>
        <v>0.3</v>
      </c>
      <c r="G26" s="35">
        <f>'MUROS EJE Y'!G4</f>
        <v>-203.97540000000001</v>
      </c>
      <c r="H26" s="36">
        <f>'MUROS EJE Y'!H4</f>
        <v>-70.987200000000001</v>
      </c>
      <c r="I26" s="36">
        <f>'MUROS EJE Y'!I4</f>
        <v>105.6669</v>
      </c>
      <c r="J26" s="38">
        <f>'MUROS EJE Y'!J4</f>
        <v>34.6006</v>
      </c>
      <c r="K26" s="35">
        <f>'MUROS EJE Y'!K4</f>
        <v>-77.677499999999995</v>
      </c>
      <c r="L26" s="36">
        <f>'MUROS EJE Y'!L4</f>
        <v>-32.759300000000003</v>
      </c>
      <c r="M26" s="36">
        <f>'MUROS EJE Y'!M4</f>
        <v>804.95119999999997</v>
      </c>
      <c r="N26" s="38">
        <f>'MUROS EJE Y'!N4</f>
        <v>984.27760000000001</v>
      </c>
      <c r="O26" s="35">
        <f>'MUROS EJE Y'!O4</f>
        <v>-14.0672</v>
      </c>
      <c r="P26" s="36">
        <f>'MUROS EJE Y'!P4</f>
        <v>-3.6383000000000001</v>
      </c>
      <c r="Q26" s="36">
        <f>'MUROS EJE Y'!Q4</f>
        <v>56.074199999999998</v>
      </c>
      <c r="R26" s="38">
        <f>'MUROS EJE Y'!R4</f>
        <v>232.20859999999999</v>
      </c>
      <c r="S26" s="59">
        <f>0+E26+0.1</f>
        <v>35.881</v>
      </c>
      <c r="T26" s="36">
        <v>1</v>
      </c>
      <c r="U26" s="36">
        <v>2</v>
      </c>
      <c r="V26" s="48">
        <f>2.5*S26*T26*U26</f>
        <v>179.405</v>
      </c>
      <c r="W26" s="49">
        <f t="shared" si="41"/>
        <v>5.9801666666666664</v>
      </c>
      <c r="Y26" s="55">
        <f t="shared" si="0"/>
        <v>383.38040000000001</v>
      </c>
      <c r="Z26" s="48">
        <f>(K26)</f>
        <v>-77.677499999999995</v>
      </c>
      <c r="AA26" s="48">
        <f t="shared" si="42"/>
        <v>-14.0672</v>
      </c>
      <c r="AB26" s="56">
        <f t="shared" si="43"/>
        <v>0.2026120792820916</v>
      </c>
      <c r="AC26" s="104">
        <f t="shared" si="2"/>
        <v>10.901398999090082</v>
      </c>
      <c r="AD26" s="104">
        <f t="shared" si="3"/>
        <v>64.268372141507726</v>
      </c>
      <c r="AE26" s="49">
        <f>MAX(IF(AB26&lt;$W26,(Y26/($T26*$S26))-(6*Z26/($T26*$S26^2)),IF(AB26=$W26,(2*Y26)/($T26*$S26),(2*Y26)/($T26*(3*($S26/2-AB26))))),IF(AB26&lt;$W26,(Y26/($T26*$S26))+(6*Z26/($T26*$S26^2)),IF(AB26=$W26,(2*Y26)/($T26*$S26),(2*Y26)/($T26*(3*($S26/2-AB26))))))/10</f>
        <v>1.1046782042794876</v>
      </c>
      <c r="AF26" s="55">
        <f t="shared" si="4"/>
        <v>454.36760000000004</v>
      </c>
      <c r="AG26" s="48">
        <f t="shared" si="5"/>
        <v>-110.43680000000001</v>
      </c>
      <c r="AH26" s="48">
        <f t="shared" si="6"/>
        <v>-17.705500000000001</v>
      </c>
      <c r="AI26" s="56">
        <f>ABS(AG26/AF26)</f>
        <v>0.24305606297632137</v>
      </c>
      <c r="AJ26" s="103">
        <f t="shared" si="7"/>
        <v>10.265004659569062</v>
      </c>
      <c r="AK26" s="103">
        <f t="shared" si="8"/>
        <v>55.133811602231916</v>
      </c>
      <c r="AL26" s="49">
        <f>MAX(IF(AI26&lt;$W26,(AF26/($T26*$S26))-(6*AG26/($T26*$S26^2)),IF(AI26=$W26,(2*AF26)/($T26*$S26),(2*AF26)/($T26*(3*($S26/2-AI26))))),IF(AI26&lt;$W26,(AF26/($T26*$S26))+(6*AG26/($T26*$S26^2)),IF(AI26=$W26,(2*AF26)/($T26*$S26),(2*AF26)/($T26*(3*($S26/2-AI26))))))/10</f>
        <v>1.3177859524954536</v>
      </c>
      <c r="AM26" s="47">
        <f>AE26/$E$2</f>
        <v>0.13808477553493595</v>
      </c>
      <c r="AN26" s="47">
        <f t="shared" si="87"/>
        <v>0.1647232440619317</v>
      </c>
      <c r="AO26" s="30"/>
      <c r="AP26" s="50">
        <f t="shared" si="10"/>
        <v>417.98099999999999</v>
      </c>
      <c r="AQ26" s="48">
        <f t="shared" si="11"/>
        <v>906.6001</v>
      </c>
      <c r="AR26" s="48">
        <f t="shared" si="12"/>
        <v>218.14139999999998</v>
      </c>
      <c r="AS26" s="48">
        <f t="shared" si="44"/>
        <v>2.168998351599714</v>
      </c>
      <c r="AT26" s="103">
        <f t="shared" si="13"/>
        <v>0.76644048309949431</v>
      </c>
      <c r="AU26" s="103">
        <f t="shared" si="14"/>
        <v>6.2592116040050847</v>
      </c>
      <c r="AV26" s="49">
        <f t="shared" si="45"/>
        <v>1.5874199232631057</v>
      </c>
      <c r="AW26" s="50">
        <f t="shared" si="88"/>
        <v>348.77980000000002</v>
      </c>
      <c r="AX26" s="48">
        <f t="shared" si="15"/>
        <v>-1061.9550999999999</v>
      </c>
      <c r="AY26" s="48">
        <f t="shared" si="16"/>
        <v>-246.2758</v>
      </c>
      <c r="AZ26" s="48">
        <f t="shared" si="46"/>
        <v>3.0447723750056621</v>
      </c>
      <c r="BA26" s="103">
        <f t="shared" si="17"/>
        <v>0.56648651633656255</v>
      </c>
      <c r="BB26" s="103">
        <f t="shared" si="18"/>
        <v>3.3421077579787855</v>
      </c>
      <c r="BC26" s="49">
        <f t="shared" si="47"/>
        <v>1.4669583222905738</v>
      </c>
      <c r="BD26" s="50">
        <f t="shared" si="19"/>
        <v>462.57125000000002</v>
      </c>
      <c r="BE26" s="48">
        <f t="shared" si="20"/>
        <v>635.96122500000001</v>
      </c>
      <c r="BF26" s="48">
        <f t="shared" si="21"/>
        <v>157.360525</v>
      </c>
      <c r="BG26" s="48">
        <f t="shared" si="48"/>
        <v>1.374839497699003</v>
      </c>
      <c r="BH26" s="103">
        <f t="shared" si="22"/>
        <v>1.1758253856867853</v>
      </c>
      <c r="BI26" s="103">
        <f t="shared" si="23"/>
        <v>9.3982195425122441</v>
      </c>
      <c r="BJ26" s="49">
        <f t="shared" si="49"/>
        <v>1.5855642736465467</v>
      </c>
      <c r="BK26" s="50">
        <f t="shared" si="24"/>
        <v>410.67035000000004</v>
      </c>
      <c r="BL26" s="48">
        <f t="shared" si="25"/>
        <v>-840.45517500000005</v>
      </c>
      <c r="BM26" s="48">
        <f t="shared" si="26"/>
        <v>-190.95237500000002</v>
      </c>
      <c r="BN26" s="48">
        <f t="shared" si="50"/>
        <v>2.04654457035917</v>
      </c>
      <c r="BO26" s="103">
        <f t="shared" si="27"/>
        <v>0.86025711908532165</v>
      </c>
      <c r="BP26" s="103">
        <f t="shared" si="28"/>
        <v>5.3398153078153312</v>
      </c>
      <c r="BQ26" s="49">
        <f t="shared" si="51"/>
        <v>1.5362191039497768</v>
      </c>
      <c r="BR26" s="50">
        <f t="shared" si="29"/>
        <v>264.62883999999997</v>
      </c>
      <c r="BS26" s="48">
        <f t="shared" si="30"/>
        <v>937.67110000000002</v>
      </c>
      <c r="BT26" s="48">
        <f t="shared" si="31"/>
        <v>223.76828</v>
      </c>
      <c r="BU26" s="48">
        <f t="shared" si="52"/>
        <v>3.5433443308748966</v>
      </c>
      <c r="BV26" s="103">
        <f t="shared" si="32"/>
        <v>0.47304084385865591</v>
      </c>
      <c r="BW26" s="103">
        <f t="shared" si="33"/>
        <v>4.1042545231232692</v>
      </c>
      <c r="BX26" s="49">
        <f t="shared" si="53"/>
        <v>1.1745092312283494</v>
      </c>
      <c r="BY26" s="50">
        <f t="shared" si="34"/>
        <v>195.42764</v>
      </c>
      <c r="BZ26" s="48">
        <f t="shared" si="35"/>
        <v>-1030.8841</v>
      </c>
      <c r="CA26" s="48">
        <f t="shared" si="36"/>
        <v>-240.64891999999998</v>
      </c>
      <c r="CB26" s="48">
        <f t="shared" si="54"/>
        <v>5.2750168809284093</v>
      </c>
      <c r="CC26" s="103">
        <f t="shared" si="37"/>
        <v>0.32483443515973398</v>
      </c>
      <c r="CD26" s="103">
        <f t="shared" si="38"/>
        <v>1.6368304698970286</v>
      </c>
      <c r="CE26" s="49">
        <f t="shared" si="55"/>
        <v>1.0250870405787786</v>
      </c>
      <c r="CF26" s="53">
        <f t="shared" si="56"/>
        <v>1.5874199232631057</v>
      </c>
      <c r="CG26" s="47">
        <f t="shared" si="39"/>
        <v>0.15874199232631056</v>
      </c>
      <c r="CH26" s="50">
        <f>($CF26*10*($T26/2)^2*1)/2</f>
        <v>1.9842749040788821</v>
      </c>
      <c r="CI26" s="48">
        <f t="shared" si="57"/>
        <v>0.66666666666666663</v>
      </c>
      <c r="CJ26" s="48">
        <f t="shared" si="58"/>
        <v>0.29764123561183231</v>
      </c>
      <c r="CK26" s="68" t="str">
        <f t="shared" si="59"/>
        <v>NO PARRILLA</v>
      </c>
      <c r="CL26" s="50">
        <f>($CF26*10*((S26-E26)/2)^2*1)/2</f>
        <v>1.9842749040789386E-2</v>
      </c>
      <c r="CM26" s="48">
        <f t="shared" si="60"/>
        <v>0.66666666666666663</v>
      </c>
      <c r="CN26" s="48">
        <f t="shared" si="61"/>
        <v>2.9764123561184077E-3</v>
      </c>
      <c r="CO26" s="68" t="str">
        <f t="shared" si="62"/>
        <v>NO PARRILLA</v>
      </c>
    </row>
    <row r="27" spans="2:93" x14ac:dyDescent="0.25">
      <c r="B27" s="69" t="s">
        <v>182</v>
      </c>
      <c r="C27" s="24" t="str">
        <f>'MUROS EJE Y'!C5</f>
        <v>C entre 1 y 3</v>
      </c>
      <c r="D27" s="24" t="str">
        <f>'MUROS EJE Y'!D5</f>
        <v>F21Y</v>
      </c>
      <c r="E27" s="24">
        <f>'MUROS EJE Y'!E5</f>
        <v>5.43</v>
      </c>
      <c r="F27" s="10">
        <f>'MUROS EJE Y'!F5</f>
        <v>0.3</v>
      </c>
      <c r="G27" s="23">
        <f>'MUROS EJE Y'!G5</f>
        <v>-200.6788</v>
      </c>
      <c r="H27" s="24">
        <f>'MUROS EJE Y'!H5</f>
        <v>-43.527700000000003</v>
      </c>
      <c r="I27" s="24">
        <f>'MUROS EJE Y'!I5</f>
        <v>53.218600000000002</v>
      </c>
      <c r="J27" s="25">
        <f>'MUROS EJE Y'!J5</f>
        <v>28.810700000000001</v>
      </c>
      <c r="K27" s="23">
        <f>'MUROS EJE Y'!K5</f>
        <v>-93.120699999999999</v>
      </c>
      <c r="L27" s="24">
        <f>'MUROS EJE Y'!L5</f>
        <v>-19.573</v>
      </c>
      <c r="M27" s="24">
        <f>'MUROS EJE Y'!M5</f>
        <v>29.465900000000001</v>
      </c>
      <c r="N27" s="25">
        <f>'MUROS EJE Y'!N5</f>
        <v>86.121399999999994</v>
      </c>
      <c r="O27" s="23">
        <f>'MUROS EJE Y'!O5</f>
        <v>31.609200000000001</v>
      </c>
      <c r="P27" s="24">
        <f>'MUROS EJE Y'!P5</f>
        <v>6.2385000000000002</v>
      </c>
      <c r="Q27" s="24">
        <f>'MUROS EJE Y'!Q5</f>
        <v>6.9455</v>
      </c>
      <c r="R27" s="25">
        <f>'MUROS EJE Y'!R5</f>
        <v>30.661100000000001</v>
      </c>
      <c r="S27" s="23">
        <f>0.3+E27+0.3</f>
        <v>6.0299999999999994</v>
      </c>
      <c r="T27" s="24">
        <v>2</v>
      </c>
      <c r="U27" s="24">
        <v>2</v>
      </c>
      <c r="V27" s="28">
        <f t="shared" si="40"/>
        <v>60.3</v>
      </c>
      <c r="W27" s="26">
        <f t="shared" si="41"/>
        <v>1.0049999999999999</v>
      </c>
      <c r="Y27" s="27">
        <f t="shared" si="0"/>
        <v>260.97879999999998</v>
      </c>
      <c r="Z27" s="28">
        <f t="shared" ref="Z27:Z45" si="89">(K27)</f>
        <v>-93.120699999999999</v>
      </c>
      <c r="AA27" s="28">
        <f t="shared" si="42"/>
        <v>31.609200000000001</v>
      </c>
      <c r="AB27" s="29">
        <f t="shared" si="43"/>
        <v>0.35681327372185023</v>
      </c>
      <c r="AC27" s="103">
        <f t="shared" si="2"/>
        <v>3.3025676068992569</v>
      </c>
      <c r="AD27" s="103">
        <f t="shared" si="3"/>
        <v>23.199900408998641</v>
      </c>
      <c r="AE27" s="26">
        <f>MAX(IF(AB27&lt;$W27,(Y27/($T27*$S27))-(6*Z27/($T27*$S27^2)),IF(AB27=$W27,(2*Y27)/($T27*$S27),(2*Y27)/($T27*(3*($S27/2-AB27))))),IF(AB27&lt;$W27,(Y27/($T27*$S27))+(6*Z27/($T27*$S27^2)),IF(AB27=$W27,(2*Y27)/($T27*$S27),(2*Y27)/($T27*(3*($S27/2-AB27))))))/10</f>
        <v>2.9323069065947216</v>
      </c>
      <c r="AF27" s="27">
        <f t="shared" si="4"/>
        <v>304.50649999999996</v>
      </c>
      <c r="AG27" s="28">
        <f t="shared" si="5"/>
        <v>-112.69370000000001</v>
      </c>
      <c r="AH27" s="28">
        <f t="shared" si="6"/>
        <v>37.847700000000003</v>
      </c>
      <c r="AI27" s="29">
        <f>ABS(AG27/AF27)</f>
        <v>0.37008635283647484</v>
      </c>
      <c r="AJ27" s="103">
        <f t="shared" si="7"/>
        <v>3.2182299056481627</v>
      </c>
      <c r="AK27" s="103">
        <f t="shared" si="8"/>
        <v>21.768389290859304</v>
      </c>
      <c r="AL27" s="26">
        <f>MAX(IF(AI27&lt;$W27,(AF27/($T27*$S27))-(6*AG27/($T27*$S27^2)),IF(AI27=$W27,(2*AF27)/($T27*$S27),(2*AF27)/($T27*(3*($S27/2-AI27))))),IF(AI27&lt;$W27,(AF27/($T27*$S27))+(6*AG27/($T27*$S27^2)),IF(AI27=$W27,(2*AF27)/($T27*$S27),(2*AF27)/($T27*(3*($S27/2-AI27))))))/10</f>
        <v>3.4547225109939523</v>
      </c>
      <c r="AM27" s="47">
        <f>AE27/$E$2</f>
        <v>0.3665383633243402</v>
      </c>
      <c r="AN27" s="47">
        <f t="shared" si="87"/>
        <v>0.43184031387424404</v>
      </c>
      <c r="AO27" s="30"/>
      <c r="AP27" s="32">
        <f t="shared" si="10"/>
        <v>289.78949999999998</v>
      </c>
      <c r="AQ27" s="28">
        <f t="shared" si="11"/>
        <v>-6.9993000000000052</v>
      </c>
      <c r="AR27" s="28">
        <f t="shared" si="12"/>
        <v>62.270300000000006</v>
      </c>
      <c r="AS27" s="28">
        <f t="shared" si="44"/>
        <v>2.4153049023515366E-2</v>
      </c>
      <c r="AT27" s="103">
        <f t="shared" si="13"/>
        <v>1.8614941633491404</v>
      </c>
      <c r="AU27" s="103">
        <f t="shared" si="14"/>
        <v>7.373714962315371</v>
      </c>
      <c r="AV27" s="26">
        <f t="shared" si="45"/>
        <v>2.4606465805301849</v>
      </c>
      <c r="AW27" s="32">
        <f t="shared" si="88"/>
        <v>232.16809999999998</v>
      </c>
      <c r="AX27" s="28">
        <f t="shared" si="15"/>
        <v>-179.24209999999999</v>
      </c>
      <c r="AY27" s="28">
        <f t="shared" si="16"/>
        <v>0.94810000000000016</v>
      </c>
      <c r="AZ27" s="28">
        <f t="shared" si="46"/>
        <v>0.77203586539236013</v>
      </c>
      <c r="BA27" s="103">
        <f t="shared" si="17"/>
        <v>97.950891256196584</v>
      </c>
      <c r="BB27" s="103">
        <f t="shared" si="18"/>
        <v>2.9363223029119929</v>
      </c>
      <c r="BC27" s="26">
        <f t="shared" si="47"/>
        <v>3.4039672326592578</v>
      </c>
      <c r="BD27" s="32">
        <f t="shared" si="19"/>
        <v>315.23259999999999</v>
      </c>
      <c r="BE27" s="28">
        <f t="shared" si="20"/>
        <v>-43.209400000000002</v>
      </c>
      <c r="BF27" s="28">
        <f t="shared" si="21"/>
        <v>59.283900000000003</v>
      </c>
      <c r="BG27" s="28">
        <f t="shared" si="48"/>
        <v>0.13707148308899525</v>
      </c>
      <c r="BH27" s="103">
        <f t="shared" si="22"/>
        <v>2.1269356435727067</v>
      </c>
      <c r="BI27" s="103">
        <f t="shared" si="23"/>
        <v>12.038696270090659</v>
      </c>
      <c r="BJ27" s="26">
        <f t="shared" si="49"/>
        <v>2.9703733653457425</v>
      </c>
      <c r="BK27" s="32">
        <f t="shared" si="24"/>
        <v>272.01655</v>
      </c>
      <c r="BL27" s="28">
        <f t="shared" si="25"/>
        <v>-172.39150000000001</v>
      </c>
      <c r="BM27" s="28">
        <f t="shared" si="26"/>
        <v>13.292249999999999</v>
      </c>
      <c r="BN27" s="28">
        <f t="shared" si="50"/>
        <v>0.63375371829397886</v>
      </c>
      <c r="BO27" s="103">
        <f t="shared" si="27"/>
        <v>8.1857187458857616</v>
      </c>
      <c r="BP27" s="103">
        <f t="shared" si="28"/>
        <v>4.4424369080359636</v>
      </c>
      <c r="BQ27" s="26">
        <f t="shared" si="51"/>
        <v>3.6778638544425477</v>
      </c>
      <c r="BR27" s="32">
        <f t="shared" si="29"/>
        <v>185.39797999999999</v>
      </c>
      <c r="BS27" s="28">
        <f t="shared" si="30"/>
        <v>30.248979999999996</v>
      </c>
      <c r="BT27" s="28">
        <f t="shared" si="31"/>
        <v>49.626620000000003</v>
      </c>
      <c r="BU27" s="28">
        <f t="shared" si="52"/>
        <v>0.16315700958554133</v>
      </c>
      <c r="BV27" s="103">
        <f t="shared" si="32"/>
        <v>1.4943429957551009</v>
      </c>
      <c r="BW27" s="103">
        <f t="shared" si="33"/>
        <v>4.5499134277389217</v>
      </c>
      <c r="BX27" s="26">
        <f t="shared" si="53"/>
        <v>1.7868695486085329</v>
      </c>
      <c r="BY27" s="32">
        <f t="shared" si="34"/>
        <v>127.77658</v>
      </c>
      <c r="BZ27" s="28">
        <f t="shared" si="35"/>
        <v>-141.99382</v>
      </c>
      <c r="CA27" s="28">
        <f t="shared" si="36"/>
        <v>-11.69558</v>
      </c>
      <c r="CB27" s="28">
        <f t="shared" si="54"/>
        <v>1.111266399523293</v>
      </c>
      <c r="CC27" s="103">
        <f t="shared" si="37"/>
        <v>4.3700810049608485</v>
      </c>
      <c r="CD27" s="103">
        <f t="shared" si="38"/>
        <v>1.4708262425040048</v>
      </c>
      <c r="CE27" s="26">
        <f t="shared" si="55"/>
        <v>2.2372979771260004</v>
      </c>
      <c r="CF27" s="31">
        <f t="shared" si="56"/>
        <v>3.6778638544425477</v>
      </c>
      <c r="CG27" s="47">
        <f t="shared" si="39"/>
        <v>0.36778638544425479</v>
      </c>
      <c r="CH27" s="32">
        <f>($CF27*10*($T27/2)^2*1)/2</f>
        <v>18.389319272212738</v>
      </c>
      <c r="CI27" s="28">
        <f t="shared" si="57"/>
        <v>0.66666666666666663</v>
      </c>
      <c r="CJ27" s="28">
        <f t="shared" si="58"/>
        <v>2.7583978908319109</v>
      </c>
      <c r="CK27" s="67" t="str">
        <f t="shared" si="59"/>
        <v>NO PARRILLA</v>
      </c>
      <c r="CL27" s="32">
        <f>($CF27*10*((S27-E27)/2)^2*1)/2</f>
        <v>1.6550387344991446</v>
      </c>
      <c r="CM27" s="28">
        <f t="shared" si="60"/>
        <v>0.66666666666666663</v>
      </c>
      <c r="CN27" s="28">
        <f t="shared" si="61"/>
        <v>0.24825581017487169</v>
      </c>
      <c r="CO27" s="67" t="str">
        <f t="shared" si="62"/>
        <v>NO PARRILLA</v>
      </c>
    </row>
    <row r="28" spans="2:93" x14ac:dyDescent="0.25">
      <c r="B28" s="64" t="s">
        <v>182</v>
      </c>
      <c r="C28" s="24" t="str">
        <f>'MUROS EJE Y'!C6</f>
        <v>C entre 5 y 6</v>
      </c>
      <c r="D28" s="24" t="str">
        <f>'MUROS EJE Y'!D6</f>
        <v>F22Y</v>
      </c>
      <c r="E28" s="24">
        <f>'MUROS EJE Y'!E6</f>
        <v>0.85</v>
      </c>
      <c r="F28" s="10">
        <f>'MUROS EJE Y'!F6</f>
        <v>0.3</v>
      </c>
      <c r="G28" s="23">
        <f>'MUROS EJE Y'!G6</f>
        <v>-102.5752</v>
      </c>
      <c r="H28" s="24">
        <f>'MUROS EJE Y'!H6</f>
        <v>-25.505400000000002</v>
      </c>
      <c r="I28" s="24">
        <f>'MUROS EJE Y'!I6</f>
        <v>102.286</v>
      </c>
      <c r="J28" s="25">
        <f>'MUROS EJE Y'!J6</f>
        <v>38.839300000000001</v>
      </c>
      <c r="K28" s="23">
        <f>'MUROS EJE Y'!K6</f>
        <v>-3.7019000000000002</v>
      </c>
      <c r="L28" s="24">
        <f>'MUROS EJE Y'!L6</f>
        <v>-2.3147000000000002</v>
      </c>
      <c r="M28" s="24">
        <f>'MUROS EJE Y'!M6</f>
        <v>2.1288</v>
      </c>
      <c r="N28" s="25">
        <f>'MUROS EJE Y'!N6</f>
        <v>1.6881999999999999</v>
      </c>
      <c r="O28" s="23">
        <f>'MUROS EJE Y'!O6</f>
        <v>-3.1326000000000001</v>
      </c>
      <c r="P28" s="24">
        <f>'MUROS EJE Y'!P6</f>
        <v>-1.9589000000000001</v>
      </c>
      <c r="Q28" s="24">
        <f>'MUROS EJE Y'!Q6</f>
        <v>1.7929999999999999</v>
      </c>
      <c r="R28" s="25">
        <f>'MUROS EJE Y'!R6</f>
        <v>1.343</v>
      </c>
      <c r="S28" s="23">
        <f>0.7+E28+0.7</f>
        <v>2.25</v>
      </c>
      <c r="T28" s="24">
        <v>1.3</v>
      </c>
      <c r="U28" s="24">
        <v>2</v>
      </c>
      <c r="V28" s="28">
        <f t="shared" si="40"/>
        <v>14.625</v>
      </c>
      <c r="W28" s="26">
        <f t="shared" si="41"/>
        <v>0.375</v>
      </c>
      <c r="Y28" s="27">
        <f t="shared" si="0"/>
        <v>117.2002</v>
      </c>
      <c r="Z28" s="28">
        <f t="shared" si="89"/>
        <v>-3.7019000000000002</v>
      </c>
      <c r="AA28" s="28">
        <f t="shared" si="42"/>
        <v>-3.1326000000000001</v>
      </c>
      <c r="AB28" s="29">
        <f t="shared" si="43"/>
        <v>3.1586123573167965E-2</v>
      </c>
      <c r="AC28" s="103">
        <f t="shared" si="2"/>
        <v>14.965230160250272</v>
      </c>
      <c r="AD28" s="103">
        <f t="shared" si="3"/>
        <v>12.857132465812523</v>
      </c>
      <c r="AE28" s="26">
        <f>MAX(IF(AB28&lt;$W28,(Y28/($T28*$S28))-(6*Z28/($T28*$S28^2)),IF(AB28=$W28,(2*Y28)/($T28*$S28),(2*Y28)/($T28*(3*($S28/2-AB28))))),IF(AB28&lt;$W28,(Y28/($T28*$S28))+(6*Z28/($T28*$S28^2)),IF(AB28=$W28,(2*Y28)/($T28*$S28),(2*Y28)/($T28*(3*($S28/2-AB28))))))/10</f>
        <v>4.3443396011396</v>
      </c>
      <c r="AF28" s="27">
        <f t="shared" si="4"/>
        <v>142.7056</v>
      </c>
      <c r="AG28" s="28">
        <f t="shared" si="5"/>
        <v>-6.0166000000000004</v>
      </c>
      <c r="AH28" s="28">
        <f t="shared" si="6"/>
        <v>-5.0914999999999999</v>
      </c>
      <c r="AI28" s="29">
        <f>ABS(AG28/AF28)</f>
        <v>4.2160924308506466E-2</v>
      </c>
      <c r="AJ28" s="103">
        <f t="shared" si="7"/>
        <v>11.211281547677503</v>
      </c>
      <c r="AK28" s="103">
        <f t="shared" si="8"/>
        <v>9.538951579051334</v>
      </c>
      <c r="AL28" s="26">
        <f>MAX(IF(AI28&lt;$W28,(AF28/($T28*$S28))-(6*AG28/($T28*$S28^2)),IF(AI28=$W28,(2*AF28)/($T28*$S28),(2*AF28)/($T28*(3*($S28/2-AI28))))),IF(AI28&lt;$W28,(AF28/($T28*$S28))+(6*AG28/($T28*$S28^2)),IF(AI28=$W28,(2*AF28)/($T28*$S28),(2*AF28)/($T28*(3*($S28/2-AI28))))))/10</f>
        <v>5.4273458689458689</v>
      </c>
      <c r="AM28" s="47">
        <f>AE28/$E$2</f>
        <v>0.54304245014245001</v>
      </c>
      <c r="AN28" s="47">
        <f t="shared" si="87"/>
        <v>0.67841823361823361</v>
      </c>
      <c r="AO28" s="30"/>
      <c r="AP28" s="32">
        <f t="shared" si="10"/>
        <v>156.0395</v>
      </c>
      <c r="AQ28" s="28">
        <f t="shared" si="11"/>
        <v>-2.0137</v>
      </c>
      <c r="AR28" s="28">
        <f t="shared" si="12"/>
        <v>-1.7896000000000001</v>
      </c>
      <c r="AS28" s="28">
        <f t="shared" si="44"/>
        <v>1.2905065704517125E-2</v>
      </c>
      <c r="AT28" s="103">
        <f t="shared" si="13"/>
        <v>34.876955744300403</v>
      </c>
      <c r="AU28" s="103">
        <f t="shared" si="14"/>
        <v>31.026969461281269</v>
      </c>
      <c r="AV28" s="26">
        <f t="shared" si="45"/>
        <v>5.5182689458689449</v>
      </c>
      <c r="AW28" s="32">
        <f t="shared" si="88"/>
        <v>78.360899999999987</v>
      </c>
      <c r="AX28" s="28">
        <f t="shared" si="15"/>
        <v>-5.3901000000000003</v>
      </c>
      <c r="AY28" s="28">
        <f t="shared" si="16"/>
        <v>-4.4756</v>
      </c>
      <c r="AZ28" s="28">
        <f t="shared" si="46"/>
        <v>6.878558056377608E-2</v>
      </c>
      <c r="BA28" s="103">
        <f t="shared" si="17"/>
        <v>7.0033872553400647</v>
      </c>
      <c r="BB28" s="103">
        <f t="shared" si="18"/>
        <v>5.7711582980622387</v>
      </c>
      <c r="BC28" s="26">
        <f t="shared" si="47"/>
        <v>3.1704102564102561</v>
      </c>
      <c r="BD28" s="32">
        <f t="shared" si="19"/>
        <v>165.45872500000002</v>
      </c>
      <c r="BE28" s="28">
        <f t="shared" si="20"/>
        <v>-4.1717750000000002</v>
      </c>
      <c r="BF28" s="28">
        <f t="shared" si="21"/>
        <v>-3.594525</v>
      </c>
      <c r="BG28" s="28">
        <f t="shared" si="48"/>
        <v>2.5213387810162323E-2</v>
      </c>
      <c r="BH28" s="103">
        <f t="shared" si="22"/>
        <v>18.412304824698676</v>
      </c>
      <c r="BI28" s="103">
        <f t="shared" si="23"/>
        <v>16.017260245184659</v>
      </c>
      <c r="BJ28" s="26">
        <f t="shared" si="49"/>
        <v>6.0370413105413103</v>
      </c>
      <c r="BK28" s="32">
        <f t="shared" si="24"/>
        <v>107.199775</v>
      </c>
      <c r="BL28" s="28">
        <f t="shared" si="25"/>
        <v>-6.7040749999999996</v>
      </c>
      <c r="BM28" s="28">
        <f t="shared" si="26"/>
        <v>-5.6090249999999999</v>
      </c>
      <c r="BN28" s="28">
        <f t="shared" si="50"/>
        <v>6.2538144319799177E-2</v>
      </c>
      <c r="BO28" s="103">
        <f t="shared" si="27"/>
        <v>7.6448063611768537</v>
      </c>
      <c r="BP28" s="103">
        <f t="shared" si="28"/>
        <v>6.3550316647718947</v>
      </c>
      <c r="BQ28" s="26">
        <f t="shared" si="51"/>
        <v>4.2761472934472931</v>
      </c>
      <c r="BR28" s="32">
        <f t="shared" si="29"/>
        <v>109.15942000000001</v>
      </c>
      <c r="BS28" s="28">
        <f t="shared" si="30"/>
        <v>-0.53294000000000019</v>
      </c>
      <c r="BT28" s="28">
        <f t="shared" si="31"/>
        <v>-0.53655999999999993</v>
      </c>
      <c r="BU28" s="28">
        <f t="shared" si="52"/>
        <v>4.8822172195491708E-3</v>
      </c>
      <c r="BV28" s="103">
        <f t="shared" si="32"/>
        <v>81.377232741911456</v>
      </c>
      <c r="BW28" s="103">
        <f t="shared" si="33"/>
        <v>76.131282455200932</v>
      </c>
      <c r="BX28" s="26">
        <f t="shared" si="53"/>
        <v>3.7805331054131059</v>
      </c>
      <c r="BY28" s="32">
        <f t="shared" si="34"/>
        <v>31.480820000000001</v>
      </c>
      <c r="BZ28" s="28">
        <f t="shared" si="35"/>
        <v>-3.9093400000000003</v>
      </c>
      <c r="CA28" s="28">
        <f t="shared" si="36"/>
        <v>-3.2225599999999996</v>
      </c>
      <c r="CB28" s="28">
        <f t="shared" si="54"/>
        <v>0.12418164456961414</v>
      </c>
      <c r="CC28" s="103">
        <f t="shared" si="37"/>
        <v>3.9075542425897432</v>
      </c>
      <c r="CD28" s="103">
        <f t="shared" si="38"/>
        <v>3.0428030529839316</v>
      </c>
      <c r="CE28" s="26">
        <f t="shared" si="55"/>
        <v>1.4326744159544158</v>
      </c>
      <c r="CF28" s="31">
        <f t="shared" si="56"/>
        <v>6.0370413105413103</v>
      </c>
      <c r="CG28" s="47">
        <f t="shared" si="39"/>
        <v>0.60370413105413101</v>
      </c>
      <c r="CH28" s="32">
        <f>($CF28*10*($T28/2)^2*1)/2</f>
        <v>12.75324976851852</v>
      </c>
      <c r="CI28" s="28">
        <f t="shared" si="57"/>
        <v>0.66666666666666663</v>
      </c>
      <c r="CJ28" s="28">
        <f t="shared" si="58"/>
        <v>1.9129874652777783</v>
      </c>
      <c r="CK28" s="67" t="str">
        <f t="shared" si="59"/>
        <v>NO PARRILLA</v>
      </c>
      <c r="CL28" s="32">
        <f>($CF28*10*((S28-E28)/2)^2*1)/2</f>
        <v>14.79075121082621</v>
      </c>
      <c r="CM28" s="28">
        <f t="shared" si="60"/>
        <v>0.66666666666666663</v>
      </c>
      <c r="CN28" s="28">
        <f t="shared" si="61"/>
        <v>2.2186126816239318</v>
      </c>
      <c r="CO28" s="67" t="str">
        <f t="shared" si="62"/>
        <v>NO PARRILLA</v>
      </c>
    </row>
    <row r="29" spans="2:93" x14ac:dyDescent="0.25">
      <c r="B29" s="64" t="s">
        <v>182</v>
      </c>
      <c r="C29" s="24" t="str">
        <f>'MUROS EJE Y'!C7</f>
        <v>C entre 11' y 12</v>
      </c>
      <c r="D29" s="24" t="str">
        <f>'MUROS EJE Y'!D7</f>
        <v>F23Y</v>
      </c>
      <c r="E29" s="24">
        <f>'MUROS EJE Y'!E7</f>
        <v>0.85</v>
      </c>
      <c r="F29" s="10">
        <f>'MUROS EJE Y'!F7</f>
        <v>0.3</v>
      </c>
      <c r="G29" s="23">
        <f>'MUROS EJE Y'!G7</f>
        <v>-100.4234</v>
      </c>
      <c r="H29" s="24">
        <f>'MUROS EJE Y'!H7</f>
        <v>-24.314</v>
      </c>
      <c r="I29" s="24">
        <f>'MUROS EJE Y'!I7</f>
        <v>104.69970000000001</v>
      </c>
      <c r="J29" s="25">
        <f>'MUROS EJE Y'!J7</f>
        <v>26.480499999999999</v>
      </c>
      <c r="K29" s="23">
        <f>'MUROS EJE Y'!K7</f>
        <v>2.0579999999999998</v>
      </c>
      <c r="L29" s="24">
        <f>'MUROS EJE Y'!L7</f>
        <v>1.5353000000000001</v>
      </c>
      <c r="M29" s="24">
        <f>'MUROS EJE Y'!M7</f>
        <v>3.0356999999999998</v>
      </c>
      <c r="N29" s="25">
        <f>'MUROS EJE Y'!N7</f>
        <v>1.3414999999999999</v>
      </c>
      <c r="O29" s="23">
        <f>'MUROS EJE Y'!O7</f>
        <v>1.7515000000000001</v>
      </c>
      <c r="P29" s="24">
        <f>'MUROS EJE Y'!P7</f>
        <v>1.3048999999999999</v>
      </c>
      <c r="Q29" s="24">
        <f>'MUROS EJE Y'!Q7</f>
        <v>2.6097999999999999</v>
      </c>
      <c r="R29" s="25">
        <f>'MUROS EJE Y'!R7</f>
        <v>1.0001</v>
      </c>
      <c r="S29" s="23">
        <f>0.5+E29+0.5</f>
        <v>1.85</v>
      </c>
      <c r="T29" s="24">
        <v>1.4</v>
      </c>
      <c r="U29" s="24">
        <v>2</v>
      </c>
      <c r="V29" s="28">
        <f t="shared" si="40"/>
        <v>12.95</v>
      </c>
      <c r="W29" s="26">
        <f t="shared" si="41"/>
        <v>0.30833333333333335</v>
      </c>
      <c r="Y29" s="27">
        <f t="shared" si="0"/>
        <v>113.3734</v>
      </c>
      <c r="Z29" s="28">
        <f t="shared" si="89"/>
        <v>2.0579999999999998</v>
      </c>
      <c r="AA29" s="28">
        <f t="shared" si="42"/>
        <v>1.7515000000000001</v>
      </c>
      <c r="AB29" s="29">
        <f t="shared" si="43"/>
        <v>1.815240611995406E-2</v>
      </c>
      <c r="AC29" s="103">
        <f t="shared" si="2"/>
        <v>25.891727091064805</v>
      </c>
      <c r="AD29" s="103">
        <f t="shared" si="3"/>
        <v>19.22826739795001</v>
      </c>
      <c r="AE29" s="26">
        <f>MAX(IF(AB29&lt;$W29,(Y29/($T29*$S29))-(6*Z29/($T29*$S29^2)),IF(AB29=$W29,(2*Y29)/($T29*$S29),(2*Y29)/($T29*(3*($S29/2-AB29))))),IF(AB29&lt;$W29,(Y29/($T29*$S29))+(6*Z29/($T29*$S29^2)),IF(AB29=$W29,(2*Y29)/($T29*$S29),(2*Y29)/($T29*(3*($S29/2-AB29))))))/10</f>
        <v>4.6350577063550036</v>
      </c>
      <c r="AF29" s="27">
        <f t="shared" si="4"/>
        <v>137.6874</v>
      </c>
      <c r="AG29" s="28">
        <f t="shared" si="5"/>
        <v>3.5933000000000002</v>
      </c>
      <c r="AH29" s="28">
        <f t="shared" si="6"/>
        <v>3.0564</v>
      </c>
      <c r="AI29" s="29">
        <f>ABS(AG29/AF29)</f>
        <v>2.6097522358618147E-2</v>
      </c>
      <c r="AJ29" s="103">
        <f t="shared" si="7"/>
        <v>18.019552414605421</v>
      </c>
      <c r="AK29" s="103">
        <f t="shared" si="8"/>
        <v>13.49194269583046</v>
      </c>
      <c r="AL29" s="26">
        <f>MAX(IF(AI29&lt;$W29,(AF29/($T29*$S29))-(6*AG29/($T29*$S29^2)),IF(AI29=$W29,(2*AF29)/($T29*$S29),(2*AF29)/($T29*(3*($S29/2-AI29))))),IF(AI29&lt;$W29,(AF29/($T29*$S29))+(6*AG29/($T29*$S29^2)),IF(AI29=$W29,(2*AF29)/($T29*$S29),(2*AF29)/($T29*(3*($S29/2-AI29))))))/10</f>
        <v>5.7660751330481066</v>
      </c>
      <c r="AM29" s="47">
        <f>AE29/$E$2</f>
        <v>0.57938221329437545</v>
      </c>
      <c r="AN29" s="47">
        <f t="shared" si="87"/>
        <v>0.72075939163101332</v>
      </c>
      <c r="AO29" s="30"/>
      <c r="AP29" s="32">
        <f t="shared" si="10"/>
        <v>139.85390000000001</v>
      </c>
      <c r="AQ29" s="28">
        <f t="shared" si="11"/>
        <v>3.3994999999999997</v>
      </c>
      <c r="AR29" s="28">
        <f t="shared" si="12"/>
        <v>2.7515999999999998</v>
      </c>
      <c r="AS29" s="28">
        <f t="shared" si="44"/>
        <v>2.4307509479535427E-2</v>
      </c>
      <c r="AT29" s="103">
        <f t="shared" si="13"/>
        <v>20.330556766971949</v>
      </c>
      <c r="AU29" s="103">
        <f t="shared" si="14"/>
        <v>14.912819425567527</v>
      </c>
      <c r="AV29" s="26">
        <f t="shared" si="45"/>
        <v>5.8254558071585105</v>
      </c>
      <c r="AW29" s="32">
        <f t="shared" si="88"/>
        <v>86.892899999999997</v>
      </c>
      <c r="AX29" s="28">
        <f t="shared" si="15"/>
        <v>0.71649999999999991</v>
      </c>
      <c r="AY29" s="28">
        <f t="shared" si="16"/>
        <v>0.75140000000000007</v>
      </c>
      <c r="AZ29" s="28">
        <f t="shared" si="46"/>
        <v>8.2457830271518151E-3</v>
      </c>
      <c r="BA29" s="103">
        <f t="shared" si="17"/>
        <v>46.256534468991212</v>
      </c>
      <c r="BB29" s="103">
        <f t="shared" si="18"/>
        <v>36.539644257198212</v>
      </c>
      <c r="BC29" s="26">
        <f t="shared" si="47"/>
        <v>3.4446596055514975</v>
      </c>
      <c r="BD29" s="32">
        <f t="shared" si="19"/>
        <v>151.46927500000001</v>
      </c>
      <c r="BE29" s="28">
        <f t="shared" si="20"/>
        <v>4.2156000000000002</v>
      </c>
      <c r="BF29" s="28">
        <f t="shared" si="21"/>
        <v>3.4802499999999998</v>
      </c>
      <c r="BG29" s="28">
        <f t="shared" si="48"/>
        <v>2.7831386926490537E-2</v>
      </c>
      <c r="BH29" s="103">
        <f t="shared" si="22"/>
        <v>17.40901084692192</v>
      </c>
      <c r="BI29" s="103">
        <f t="shared" si="23"/>
        <v>12.913688976923973</v>
      </c>
      <c r="BJ29" s="26">
        <f t="shared" si="49"/>
        <v>6.3761193519774606</v>
      </c>
      <c r="BK29" s="32">
        <f t="shared" si="24"/>
        <v>111.748525</v>
      </c>
      <c r="BL29" s="28">
        <f t="shared" si="25"/>
        <v>2.2033499999999999</v>
      </c>
      <c r="BM29" s="28">
        <f t="shared" si="26"/>
        <v>1.9801</v>
      </c>
      <c r="BN29" s="28">
        <f t="shared" si="50"/>
        <v>1.9717038770757825E-2</v>
      </c>
      <c r="BO29" s="103">
        <f t="shared" si="27"/>
        <v>22.574319478814203</v>
      </c>
      <c r="BP29" s="103">
        <f t="shared" si="28"/>
        <v>17.128235452782896</v>
      </c>
      <c r="BQ29" s="26">
        <f t="shared" si="51"/>
        <v>4.5905222007722006</v>
      </c>
      <c r="BR29" s="32">
        <f t="shared" si="29"/>
        <v>94.504539999999992</v>
      </c>
      <c r="BS29" s="28">
        <f t="shared" si="30"/>
        <v>2.5762999999999998</v>
      </c>
      <c r="BT29" s="28">
        <f t="shared" si="31"/>
        <v>2.0510000000000002</v>
      </c>
      <c r="BU29" s="28">
        <f t="shared" si="52"/>
        <v>2.7261124174563466E-2</v>
      </c>
      <c r="BV29" s="103">
        <f t="shared" si="32"/>
        <v>18.430919551438318</v>
      </c>
      <c r="BW29" s="103">
        <f t="shared" si="33"/>
        <v>13.47543529041822</v>
      </c>
      <c r="BX29" s="26">
        <f t="shared" si="53"/>
        <v>3.9714327246165078</v>
      </c>
      <c r="BY29" s="32">
        <f t="shared" si="34"/>
        <v>41.54354</v>
      </c>
      <c r="BZ29" s="28">
        <f t="shared" si="35"/>
        <v>-0.10670000000000002</v>
      </c>
      <c r="CA29" s="28">
        <f t="shared" si="36"/>
        <v>5.0799999999999956E-2</v>
      </c>
      <c r="CB29" s="28">
        <f t="shared" si="54"/>
        <v>2.568389694282192E-3</v>
      </c>
      <c r="CC29" s="103">
        <f t="shared" si="37"/>
        <v>327.11448818897668</v>
      </c>
      <c r="CD29" s="103">
        <f t="shared" si="38"/>
        <v>7513.9361764704363</v>
      </c>
      <c r="CE29" s="26">
        <f t="shared" si="55"/>
        <v>1.6173588437858708</v>
      </c>
      <c r="CF29" s="31">
        <f t="shared" si="56"/>
        <v>6.3761193519774606</v>
      </c>
      <c r="CG29" s="47">
        <f t="shared" si="39"/>
        <v>0.63761193519774606</v>
      </c>
      <c r="CH29" s="32">
        <f>($CF29*10*($T29/2)^2*1)/2</f>
        <v>15.621492412344777</v>
      </c>
      <c r="CI29" s="28">
        <f t="shared" si="57"/>
        <v>0.66666666666666663</v>
      </c>
      <c r="CJ29" s="28">
        <f t="shared" si="58"/>
        <v>2.3432238618517167</v>
      </c>
      <c r="CK29" s="67" t="str">
        <f t="shared" si="59"/>
        <v>NO PARRILLA</v>
      </c>
      <c r="CL29" s="32">
        <f>($CF29*10*((S29-E29)/2)^2*1)/2</f>
        <v>7.970149189971826</v>
      </c>
      <c r="CM29" s="28">
        <f t="shared" si="60"/>
        <v>0.66666666666666663</v>
      </c>
      <c r="CN29" s="28">
        <f t="shared" si="61"/>
        <v>1.195522378495774</v>
      </c>
      <c r="CO29" s="67" t="str">
        <f t="shared" si="62"/>
        <v>NO PARRILLA</v>
      </c>
    </row>
    <row r="30" spans="2:93" x14ac:dyDescent="0.25">
      <c r="B30" s="64" t="s">
        <v>182</v>
      </c>
      <c r="C30" s="24" t="str">
        <f>'MUROS EJE Y'!C8</f>
        <v>E entre 6 y 11'</v>
      </c>
      <c r="D30" s="24" t="str">
        <f>'MUROS EJE Y'!D8</f>
        <v>F24Y</v>
      </c>
      <c r="E30" s="24">
        <f>'MUROS EJE Y'!E8</f>
        <v>11.5</v>
      </c>
      <c r="F30" s="10">
        <f>'MUROS EJE Y'!F8</f>
        <v>0.3</v>
      </c>
      <c r="G30" s="23">
        <f>'MUROS EJE Y'!G8</f>
        <v>-964.06299999999999</v>
      </c>
      <c r="H30" s="24">
        <f>'MUROS EJE Y'!H8</f>
        <v>-232.23699999999999</v>
      </c>
      <c r="I30" s="24">
        <f>'MUROS EJE Y'!I8</f>
        <v>152.24080000000001</v>
      </c>
      <c r="J30" s="25">
        <f>'MUROS EJE Y'!J8</f>
        <v>43.929099999999998</v>
      </c>
      <c r="K30" s="23">
        <f>'MUROS EJE Y'!K8</f>
        <v>51.512</v>
      </c>
      <c r="L30" s="24">
        <f>'MUROS EJE Y'!L8</f>
        <v>12.7967</v>
      </c>
      <c r="M30" s="24">
        <f>'MUROS EJE Y'!M8</f>
        <v>73.488799999999998</v>
      </c>
      <c r="N30" s="25">
        <f>'MUROS EJE Y'!N8</f>
        <v>312.57479999999998</v>
      </c>
      <c r="O30" s="23">
        <f>'MUROS EJE Y'!O8</f>
        <v>-6.8026</v>
      </c>
      <c r="P30" s="24">
        <f>'MUROS EJE Y'!P8</f>
        <v>-2.4018999999999999</v>
      </c>
      <c r="Q30" s="24">
        <f>'MUROS EJE Y'!Q8</f>
        <v>11.6119</v>
      </c>
      <c r="R30" s="25">
        <f>'MUROS EJE Y'!R8</f>
        <v>82.778000000000006</v>
      </c>
      <c r="S30" s="23">
        <f>0.6+E30+0.6</f>
        <v>12.7</v>
      </c>
      <c r="T30" s="24">
        <v>1.7</v>
      </c>
      <c r="U30" s="24">
        <v>2</v>
      </c>
      <c r="V30" s="28">
        <f t="shared" si="40"/>
        <v>107.95</v>
      </c>
      <c r="W30" s="26">
        <f t="shared" si="41"/>
        <v>2.1166666666666667</v>
      </c>
      <c r="Y30" s="27">
        <f t="shared" si="0"/>
        <v>1072.0129999999999</v>
      </c>
      <c r="Z30" s="28">
        <f t="shared" si="89"/>
        <v>51.512</v>
      </c>
      <c r="AA30" s="28">
        <f t="shared" si="42"/>
        <v>-6.8026</v>
      </c>
      <c r="AB30" s="29">
        <f t="shared" si="43"/>
        <v>4.805165608999145E-2</v>
      </c>
      <c r="AC30" s="103">
        <f t="shared" si="2"/>
        <v>63.035486431658484</v>
      </c>
      <c r="AD30" s="103">
        <f t="shared" si="3"/>
        <v>180.93836857766939</v>
      </c>
      <c r="AE30" s="26">
        <f>MAX(IF(AB30&lt;$W30,(Y30/($T30*$S30))-(6*Z30/($T30*$S30^2)),IF(AB30=$W30,(2*Y30)/($T30*$S30),(2*Y30)/($T30*(3*($S30/2-AB30))))),IF(AB30&lt;$W30,(Y30/($T30*$S30))+(6*Z30/($T30*$S30^2)),IF(AB30=$W30,(2*Y30)/($T30*$S30),(2*Y30)/($T30*(3*($S30/2-AB30))))))/10</f>
        <v>5.0780425102026667</v>
      </c>
      <c r="AF30" s="27">
        <f t="shared" si="4"/>
        <v>1304.25</v>
      </c>
      <c r="AG30" s="28">
        <f t="shared" si="5"/>
        <v>64.308700000000002</v>
      </c>
      <c r="AH30" s="28">
        <f t="shared" si="6"/>
        <v>-9.2044999999999995</v>
      </c>
      <c r="AI30" s="29">
        <f>ABS(AG30/AF30)</f>
        <v>4.9307034694268739E-2</v>
      </c>
      <c r="AJ30" s="103">
        <f t="shared" si="7"/>
        <v>56.678798413819337</v>
      </c>
      <c r="AK30" s="103">
        <f t="shared" si="8"/>
        <v>181.83770700026358</v>
      </c>
      <c r="AL30" s="26">
        <f>MAX(IF(AI30&lt;$W30,(AF30/($T30*$S30))-(6*AG30/($T30*$S30^2)),IF(AI30=$W30,(2*AF30)/($T30*$S30),(2*AF30)/($T30*(3*($S30/2-AI30))))),IF(AI30&lt;$W30,(AF30/($T30*$S30))+(6*AG30/($T30*$S30^2)),IF(AI30=$W30,(2*AF30)/($T30*$S30),(2*AF30)/($T30*(3*($S30/2-AI30))))))/10</f>
        <v>6.181714048133979</v>
      </c>
      <c r="AM30" s="47">
        <f>AE30/$E$2</f>
        <v>0.63475531377533334</v>
      </c>
      <c r="AN30" s="47">
        <f t="shared" si="87"/>
        <v>0.77271425601674737</v>
      </c>
      <c r="AO30" s="30"/>
      <c r="AP30" s="32">
        <f t="shared" si="10"/>
        <v>1115.9421</v>
      </c>
      <c r="AQ30" s="28">
        <f t="shared" si="11"/>
        <v>364.08679999999998</v>
      </c>
      <c r="AR30" s="28">
        <f t="shared" si="12"/>
        <v>75.975400000000008</v>
      </c>
      <c r="AS30" s="28">
        <f t="shared" si="44"/>
        <v>0.32625957923802679</v>
      </c>
      <c r="AT30" s="103">
        <f t="shared" si="13"/>
        <v>5.8752812094441094</v>
      </c>
      <c r="AU30" s="103">
        <f t="shared" si="14"/>
        <v>14.437550936210849</v>
      </c>
      <c r="AV30" s="26">
        <f t="shared" si="45"/>
        <v>5.9655007494720866</v>
      </c>
      <c r="AW30" s="32">
        <f t="shared" si="88"/>
        <v>1028.0838999999999</v>
      </c>
      <c r="AX30" s="28">
        <f t="shared" si="15"/>
        <v>-261.06279999999998</v>
      </c>
      <c r="AY30" s="28">
        <f t="shared" si="16"/>
        <v>-89.580600000000004</v>
      </c>
      <c r="AZ30" s="28">
        <f t="shared" si="46"/>
        <v>0.25393141551968668</v>
      </c>
      <c r="BA30" s="103">
        <f t="shared" si="17"/>
        <v>4.5906542264731423</v>
      </c>
      <c r="BB30" s="103">
        <f t="shared" si="18"/>
        <v>14.236547678000289</v>
      </c>
      <c r="BC30" s="26">
        <f t="shared" si="47"/>
        <v>5.3331202218875022</v>
      </c>
      <c r="BD30" s="32">
        <f t="shared" si="19"/>
        <v>1279.137575</v>
      </c>
      <c r="BE30" s="28">
        <f t="shared" si="20"/>
        <v>295.54062499999998</v>
      </c>
      <c r="BF30" s="28">
        <f t="shared" si="21"/>
        <v>53.479475000000001</v>
      </c>
      <c r="BG30" s="28">
        <f t="shared" si="48"/>
        <v>0.23104678556565739</v>
      </c>
      <c r="BH30" s="103">
        <f t="shared" si="22"/>
        <v>9.5673158721172928</v>
      </c>
      <c r="BI30" s="103">
        <f t="shared" si="23"/>
        <v>20.914467366207774</v>
      </c>
      <c r="BJ30" s="26">
        <f t="shared" si="49"/>
        <v>6.5713898431032147</v>
      </c>
      <c r="BK30" s="32">
        <f t="shared" si="24"/>
        <v>1213.243925</v>
      </c>
      <c r="BL30" s="28">
        <f t="shared" si="25"/>
        <v>-173.321575</v>
      </c>
      <c r="BM30" s="28">
        <f t="shared" si="26"/>
        <v>-70.687524999999994</v>
      </c>
      <c r="BN30" s="28">
        <f t="shared" si="50"/>
        <v>0.14285797886851154</v>
      </c>
      <c r="BO30" s="103">
        <f t="shared" si="27"/>
        <v>6.8653920193131679</v>
      </c>
      <c r="BP30" s="103">
        <f t="shared" si="28"/>
        <v>23.930276814217503</v>
      </c>
      <c r="BQ30" s="26">
        <f t="shared" si="51"/>
        <v>5.9987407765697887</v>
      </c>
      <c r="BR30" s="32">
        <f t="shared" si="29"/>
        <v>687.13689999999986</v>
      </c>
      <c r="BS30" s="28">
        <f t="shared" si="30"/>
        <v>343.48199999999997</v>
      </c>
      <c r="BT30" s="28">
        <f t="shared" si="31"/>
        <v>78.69644000000001</v>
      </c>
      <c r="BU30" s="28">
        <f t="shared" si="52"/>
        <v>0.49987418809847067</v>
      </c>
      <c r="BV30" s="103">
        <f t="shared" si="32"/>
        <v>3.4925945824232953</v>
      </c>
      <c r="BW30" s="103">
        <f t="shared" si="33"/>
        <v>9.3971598555711147</v>
      </c>
      <c r="BX30" s="26">
        <f t="shared" si="53"/>
        <v>3.9342837453910198</v>
      </c>
      <c r="BY30" s="32">
        <f t="shared" si="34"/>
        <v>599.27869999999996</v>
      </c>
      <c r="BZ30" s="28">
        <f t="shared" si="35"/>
        <v>-281.66759999999999</v>
      </c>
      <c r="CA30" s="28">
        <f t="shared" si="36"/>
        <v>-86.859560000000002</v>
      </c>
      <c r="CB30" s="28">
        <f t="shared" si="54"/>
        <v>0.47001103159514934</v>
      </c>
      <c r="CC30" s="103">
        <f t="shared" si="37"/>
        <v>2.759759317224264</v>
      </c>
      <c r="CD30" s="103">
        <f t="shared" si="38"/>
        <v>7.737933475530423</v>
      </c>
      <c r="CE30" s="26">
        <f t="shared" si="55"/>
        <v>3.3920796993358691</v>
      </c>
      <c r="CF30" s="31">
        <f t="shared" si="56"/>
        <v>6.5713898431032147</v>
      </c>
      <c r="CG30" s="47">
        <f t="shared" si="39"/>
        <v>0.65713898431032147</v>
      </c>
      <c r="CH30" s="32">
        <f>($CF30*10*($T30/2)^2*1)/2</f>
        <v>23.73914580821036</v>
      </c>
      <c r="CI30" s="28">
        <f t="shared" si="57"/>
        <v>0.66666666666666663</v>
      </c>
      <c r="CJ30" s="28">
        <f t="shared" si="58"/>
        <v>3.5608718712315541</v>
      </c>
      <c r="CK30" s="67" t="str">
        <f t="shared" si="59"/>
        <v>NO PARRILLA</v>
      </c>
      <c r="CL30" s="32">
        <f>($CF30*10*((S30-E30)/2)^2*1)/2</f>
        <v>11.828501717585773</v>
      </c>
      <c r="CM30" s="28">
        <f t="shared" si="60"/>
        <v>0.66666666666666663</v>
      </c>
      <c r="CN30" s="28">
        <f t="shared" si="61"/>
        <v>1.774275257637866</v>
      </c>
      <c r="CO30" s="67" t="str">
        <f t="shared" si="62"/>
        <v>NO PARRILLA</v>
      </c>
    </row>
    <row r="31" spans="2:93" x14ac:dyDescent="0.25">
      <c r="B31" s="69" t="s">
        <v>182</v>
      </c>
      <c r="C31" s="24" t="str">
        <f>'MUROS EJE Y'!C9</f>
        <v>F entre 1 y 2</v>
      </c>
      <c r="D31" s="24" t="str">
        <f>'MUROS EJE Y'!D9</f>
        <v>F25Y</v>
      </c>
      <c r="E31" s="24">
        <f>'MUROS EJE Y'!E9</f>
        <v>2.66</v>
      </c>
      <c r="F31" s="10">
        <f>'MUROS EJE Y'!F9</f>
        <v>0.3</v>
      </c>
      <c r="G31" s="23">
        <f>'MUROS EJE Y'!G9</f>
        <v>-96.342600000000004</v>
      </c>
      <c r="H31" s="24">
        <f>'MUROS EJE Y'!H9</f>
        <v>-21.8249</v>
      </c>
      <c r="I31" s="24">
        <f>'MUROS EJE Y'!I9</f>
        <v>23.3536</v>
      </c>
      <c r="J31" s="25">
        <f>'MUROS EJE Y'!J9</f>
        <v>72.094700000000003</v>
      </c>
      <c r="K31" s="23">
        <f>'MUROS EJE Y'!K9</f>
        <v>-8.9908999999999999</v>
      </c>
      <c r="L31" s="24">
        <f>'MUROS EJE Y'!L9</f>
        <v>-2.1583000000000001</v>
      </c>
      <c r="M31" s="24">
        <f>'MUROS EJE Y'!M9</f>
        <v>5.4301000000000004</v>
      </c>
      <c r="N31" s="25">
        <f>'MUROS EJE Y'!N9</f>
        <v>14.825100000000001</v>
      </c>
      <c r="O31" s="23">
        <f>'MUROS EJE Y'!O9</f>
        <v>-8.2309000000000001</v>
      </c>
      <c r="P31" s="24">
        <f>'MUROS EJE Y'!P9</f>
        <v>-1.9658</v>
      </c>
      <c r="Q31" s="24">
        <f>'MUROS EJE Y'!Q9</f>
        <v>4.7906000000000004</v>
      </c>
      <c r="R31" s="25">
        <f>'MUROS EJE Y'!R9</f>
        <v>12.2194</v>
      </c>
      <c r="S31" s="23">
        <f>0.2+E31+0.2</f>
        <v>3.0600000000000005</v>
      </c>
      <c r="T31" s="24">
        <v>1.6</v>
      </c>
      <c r="U31" s="24">
        <v>2</v>
      </c>
      <c r="V31" s="28">
        <f t="shared" si="40"/>
        <v>24.480000000000004</v>
      </c>
      <c r="W31" s="26">
        <f t="shared" si="41"/>
        <v>0.51000000000000012</v>
      </c>
      <c r="Y31" s="27">
        <f t="shared" si="0"/>
        <v>120.82260000000001</v>
      </c>
      <c r="Z31" s="28">
        <f t="shared" si="89"/>
        <v>-8.9908999999999999</v>
      </c>
      <c r="AA31" s="28">
        <f t="shared" si="42"/>
        <v>-8.2309000000000001</v>
      </c>
      <c r="AB31" s="29">
        <f t="shared" si="43"/>
        <v>7.4414058297040453E-2</v>
      </c>
      <c r="AC31" s="103">
        <f t="shared" si="2"/>
        <v>5.8716592353205614</v>
      </c>
      <c r="AD31" s="103">
        <f t="shared" si="3"/>
        <v>6.9095882951513996</v>
      </c>
      <c r="AE31" s="26">
        <f>MAX(IF(AB31&lt;$W31,(Y31/($T31*$S31))-(6*Z31/($T31*$S31^2)),IF(AB31=$W31,(2*Y31)/($T31*$S31),(2*Y31)/($T31*(3*($S31/2-AB31))))),IF(AB31&lt;$W31,(Y31/($T31*$S31))+(6*Z31/($T31*$S31^2)),IF(AB31=$W31,(2*Y31)/($T31*$S31),(2*Y31)/($T31*(3*($S31/2-AB31))))))/10</f>
        <v>2.8278557125464561</v>
      </c>
      <c r="AF31" s="27">
        <f t="shared" si="4"/>
        <v>142.64750000000001</v>
      </c>
      <c r="AG31" s="28">
        <f t="shared" si="5"/>
        <v>-11.1492</v>
      </c>
      <c r="AH31" s="28">
        <f t="shared" si="6"/>
        <v>-10.1967</v>
      </c>
      <c r="AI31" s="29">
        <f>ABS(AG31/AF31)</f>
        <v>7.8159098477015021E-2</v>
      </c>
      <c r="AJ31" s="103">
        <f t="shared" si="7"/>
        <v>5.595830023438956</v>
      </c>
      <c r="AK31" s="103">
        <f t="shared" si="8"/>
        <v>6.5657705769340531</v>
      </c>
      <c r="AL31" s="26">
        <f>MAX(IF(AI31&lt;$W31,(AF31/($T31*$S31))-(6*AG31/($T31*$S31^2)),IF(AI31=$W31,(2*AF31)/($T31*$S31),(2*AF31)/($T31*(3*($S31/2-AI31))))),IF(AI31&lt;$W31,(AF31/($T31*$S31))+(6*AG31/($T31*$S31^2)),IF(AI31=$W31,(2*AF31)/($T31*$S31),(2*AF31)/($T31*(3*($S31/2-AI31))))))/10</f>
        <v>3.3600628364090732</v>
      </c>
      <c r="AM31" s="47">
        <f>AE31/$E$2</f>
        <v>0.35348196406830701</v>
      </c>
      <c r="AN31" s="47">
        <f t="shared" si="87"/>
        <v>0.42000785455113415</v>
      </c>
      <c r="AO31" s="30"/>
      <c r="AP31" s="32">
        <f t="shared" si="10"/>
        <v>192.91730000000001</v>
      </c>
      <c r="AQ31" s="28">
        <f t="shared" si="11"/>
        <v>5.8342000000000009</v>
      </c>
      <c r="AR31" s="28">
        <f t="shared" si="12"/>
        <v>3.9885000000000002</v>
      </c>
      <c r="AS31" s="28">
        <f t="shared" si="44"/>
        <v>3.0241974151618341E-2</v>
      </c>
      <c r="AT31" s="103">
        <f t="shared" si="13"/>
        <v>19.347353641719945</v>
      </c>
      <c r="AU31" s="103">
        <f t="shared" si="14"/>
        <v>21.793737618744213</v>
      </c>
      <c r="AV31" s="26">
        <f t="shared" si="45"/>
        <v>4.1739564510444698</v>
      </c>
      <c r="AW31" s="32">
        <f t="shared" si="88"/>
        <v>48.727900000000005</v>
      </c>
      <c r="AX31" s="28">
        <f t="shared" si="15"/>
        <v>-23.816000000000003</v>
      </c>
      <c r="AY31" s="28">
        <f t="shared" si="16"/>
        <v>-20.450299999999999</v>
      </c>
      <c r="AZ31" s="28">
        <f t="shared" si="46"/>
        <v>0.4887549022223408</v>
      </c>
      <c r="BA31" s="103">
        <f t="shared" si="17"/>
        <v>0.95309897654313169</v>
      </c>
      <c r="BB31" s="103">
        <f t="shared" si="18"/>
        <v>0.78399803141697832</v>
      </c>
      <c r="BC31" s="26">
        <f t="shared" si="47"/>
        <v>1.949059216006664</v>
      </c>
      <c r="BD31" s="32">
        <f t="shared" si="19"/>
        <v>191.26230000000004</v>
      </c>
      <c r="BE31" s="28">
        <f t="shared" si="20"/>
        <v>0.50920000000000165</v>
      </c>
      <c r="BF31" s="28">
        <f t="shared" si="21"/>
        <v>-0.54069999999999929</v>
      </c>
      <c r="BG31" s="28">
        <f t="shared" si="48"/>
        <v>2.662312436899491E-3</v>
      </c>
      <c r="BH31" s="103">
        <f t="shared" si="22"/>
        <v>141.49236175328298</v>
      </c>
      <c r="BI31" s="103">
        <f t="shared" si="23"/>
        <v>512.30429744844764</v>
      </c>
      <c r="BJ31" s="26">
        <f t="shared" si="49"/>
        <v>3.9268940231321294</v>
      </c>
      <c r="BK31" s="32">
        <f t="shared" si="24"/>
        <v>83.120250000000013</v>
      </c>
      <c r="BL31" s="28">
        <f t="shared" si="25"/>
        <v>-21.728450000000002</v>
      </c>
      <c r="BM31" s="28">
        <f t="shared" si="26"/>
        <v>-18.869799999999998</v>
      </c>
      <c r="BN31" s="28">
        <f t="shared" si="50"/>
        <v>0.26140982492232639</v>
      </c>
      <c r="BO31" s="103">
        <f t="shared" si="27"/>
        <v>1.7619741597685197</v>
      </c>
      <c r="BP31" s="103">
        <f t="shared" si="28"/>
        <v>1.7731459582078115</v>
      </c>
      <c r="BQ31" s="26">
        <f t="shared" si="51"/>
        <v>2.5679136830385745</v>
      </c>
      <c r="BR31" s="32">
        <f t="shared" si="29"/>
        <v>144.58825999999999</v>
      </c>
      <c r="BS31" s="28">
        <f t="shared" si="30"/>
        <v>9.4305599999999998</v>
      </c>
      <c r="BT31" s="28">
        <f t="shared" si="31"/>
        <v>7.2808600000000006</v>
      </c>
      <c r="BU31" s="28">
        <f t="shared" si="52"/>
        <v>6.522355272827822E-2</v>
      </c>
      <c r="BV31" s="103">
        <f t="shared" si="32"/>
        <v>7.9434715129806088</v>
      </c>
      <c r="BW31" s="103">
        <f t="shared" si="33"/>
        <v>9.6135339284136396</v>
      </c>
      <c r="BX31" s="26">
        <f t="shared" si="53"/>
        <v>3.3308732458669739</v>
      </c>
      <c r="BY31" s="32">
        <f t="shared" si="34"/>
        <v>0.3988599999999991</v>
      </c>
      <c r="BZ31" s="28">
        <f t="shared" si="35"/>
        <v>-20.219640000000002</v>
      </c>
      <c r="CA31" s="28">
        <f t="shared" si="36"/>
        <v>-17.15794</v>
      </c>
      <c r="CB31" s="28">
        <f t="shared" si="54"/>
        <v>50.693576693576809</v>
      </c>
      <c r="CC31" s="103">
        <f t="shared" si="37"/>
        <v>9.2985521571936763E-3</v>
      </c>
      <c r="CD31" s="103">
        <f t="shared" si="38"/>
        <v>0.35957086684054729</v>
      </c>
      <c r="CE31" s="26">
        <f t="shared" si="55"/>
        <v>-3.3803819380858662E-4</v>
      </c>
      <c r="CF31" s="31">
        <f t="shared" si="56"/>
        <v>4.1739564510444698</v>
      </c>
      <c r="CG31" s="47">
        <f t="shared" si="39"/>
        <v>0.41739564510444699</v>
      </c>
      <c r="CH31" s="32">
        <f>($CF31*10*($T31/2)^2*1)/2</f>
        <v>13.356660643342305</v>
      </c>
      <c r="CI31" s="28">
        <f t="shared" si="57"/>
        <v>0.66666666666666663</v>
      </c>
      <c r="CJ31" s="28">
        <f t="shared" si="58"/>
        <v>2.0034990965013462</v>
      </c>
      <c r="CK31" s="67" t="str">
        <f t="shared" si="59"/>
        <v>NO PARRILLA</v>
      </c>
      <c r="CL31" s="32">
        <f>($CF31*10*((S31-E31)/2)^2*1)/2</f>
        <v>0.83479129020889531</v>
      </c>
      <c r="CM31" s="28">
        <f t="shared" si="60"/>
        <v>0.66666666666666663</v>
      </c>
      <c r="CN31" s="28">
        <f t="shared" si="61"/>
        <v>0.1252186935313343</v>
      </c>
      <c r="CO31" s="67" t="str">
        <f t="shared" si="62"/>
        <v>NO PARRILLA</v>
      </c>
    </row>
    <row r="32" spans="2:93" x14ac:dyDescent="0.25">
      <c r="B32" s="64" t="s">
        <v>182</v>
      </c>
      <c r="C32" s="24" t="str">
        <f>'MUROS EJE Y'!C10</f>
        <v>F entre 2 y 3</v>
      </c>
      <c r="D32" s="24" t="str">
        <f>'MUROS EJE Y'!D10</f>
        <v>F26Y</v>
      </c>
      <c r="E32" s="24">
        <f>'MUROS EJE Y'!E10</f>
        <v>1.75</v>
      </c>
      <c r="F32" s="10">
        <f>'MUROS EJE Y'!F10</f>
        <v>0.3</v>
      </c>
      <c r="G32" s="23">
        <f>'MUROS EJE Y'!G10</f>
        <v>-105.8595</v>
      </c>
      <c r="H32" s="24">
        <f>'MUROS EJE Y'!H10</f>
        <v>-23.567299999999999</v>
      </c>
      <c r="I32" s="24">
        <f>'MUROS EJE Y'!I10</f>
        <v>23.002600000000001</v>
      </c>
      <c r="J32" s="25">
        <f>'MUROS EJE Y'!J10</f>
        <v>48.000900000000001</v>
      </c>
      <c r="K32" s="23">
        <f>'MUROS EJE Y'!K10</f>
        <v>-1.54</v>
      </c>
      <c r="L32" s="24">
        <f>'MUROS EJE Y'!L10</f>
        <v>-0.3463</v>
      </c>
      <c r="M32" s="24">
        <f>'MUROS EJE Y'!M10</f>
        <v>2.2364999999999999</v>
      </c>
      <c r="N32" s="25">
        <f>'MUROS EJE Y'!N10</f>
        <v>6.1836000000000002</v>
      </c>
      <c r="O32" s="23">
        <f>'MUROS EJE Y'!O10</f>
        <v>-1.6220000000000001</v>
      </c>
      <c r="P32" s="24">
        <f>'MUROS EJE Y'!P10</f>
        <v>-0.33989999999999998</v>
      </c>
      <c r="Q32" s="24">
        <f>'MUROS EJE Y'!Q10</f>
        <v>2.4908000000000001</v>
      </c>
      <c r="R32" s="25">
        <f>'MUROS EJE Y'!R10</f>
        <v>3.1817000000000002</v>
      </c>
      <c r="S32" s="23">
        <f>0.65+E32+0.65</f>
        <v>3.05</v>
      </c>
      <c r="T32" s="24">
        <v>1.6</v>
      </c>
      <c r="U32" s="24">
        <v>2</v>
      </c>
      <c r="V32" s="28">
        <f t="shared" si="40"/>
        <v>24.400000000000002</v>
      </c>
      <c r="W32" s="26">
        <f t="shared" si="41"/>
        <v>0.5083333333333333</v>
      </c>
      <c r="Y32" s="27">
        <f t="shared" si="0"/>
        <v>130.2595</v>
      </c>
      <c r="Z32" s="28">
        <f t="shared" si="89"/>
        <v>-1.54</v>
      </c>
      <c r="AA32" s="28">
        <f t="shared" si="42"/>
        <v>-1.6220000000000001</v>
      </c>
      <c r="AB32" s="29">
        <f t="shared" si="43"/>
        <v>1.1822554209097993E-2</v>
      </c>
      <c r="AC32" s="103">
        <f t="shared" si="2"/>
        <v>32.123181257706534</v>
      </c>
      <c r="AD32" s="103">
        <f t="shared" si="3"/>
        <v>41.201032086120399</v>
      </c>
      <c r="AE32" s="26">
        <f>MAX(IF(AB32&lt;$W32,(Y32/($T32*$S32))-(6*Z32/($T32*$S32^2)),IF(AB32=$W32,(2*Y32)/($T32*$S32),(2*Y32)/($T32*(3*($S32/2-AB32))))),IF(AB32&lt;$W32,(Y32/($T32*$S32))+(6*Z32/($T32*$S32^2)),IF(AB32=$W32,(2*Y32)/($T32*$S32),(2*Y32)/($T32*(3*($S32/2-AB32))))))/10</f>
        <v>2.7313321351787154</v>
      </c>
      <c r="AF32" s="27">
        <f t="shared" si="4"/>
        <v>153.82679999999999</v>
      </c>
      <c r="AG32" s="28">
        <f t="shared" si="5"/>
        <v>-1.8863000000000001</v>
      </c>
      <c r="AH32" s="28">
        <f t="shared" si="6"/>
        <v>-1.9619</v>
      </c>
      <c r="AI32" s="29">
        <f>ABS(AG32/AF32)</f>
        <v>1.2262492621571796E-2</v>
      </c>
      <c r="AJ32" s="103">
        <f t="shared" si="7"/>
        <v>31.362821754421734</v>
      </c>
      <c r="AK32" s="103">
        <f t="shared" si="8"/>
        <v>40.050871757801062</v>
      </c>
      <c r="AL32" s="26">
        <f>MAX(IF(AI32&lt;$W32,(AF32/($T32*$S32))-(6*AG32/($T32*$S32^2)),IF(AI32=$W32,(2*AF32)/($T32*$S32),(2*AF32)/($T32*(3*($S32/2-AI32))))),IF(AI32&lt;$W32,(AF32/($T32*$S32))+(6*AG32/($T32*$S32^2)),IF(AI32=$W32,(2*AF32)/($T32*$S32),(2*AF32)/($T32*(3*($S32/2-AI32))))))/10</f>
        <v>3.2282285675893574</v>
      </c>
      <c r="AM32" s="47">
        <f>AE32/$E$2</f>
        <v>0.34141651689733943</v>
      </c>
      <c r="AN32" s="47">
        <f t="shared" si="87"/>
        <v>0.40352857094866967</v>
      </c>
      <c r="AO32" s="30"/>
      <c r="AP32" s="32">
        <f t="shared" si="10"/>
        <v>178.2604</v>
      </c>
      <c r="AQ32" s="28">
        <f t="shared" si="11"/>
        <v>4.6436000000000002</v>
      </c>
      <c r="AR32" s="28">
        <f t="shared" si="12"/>
        <v>1.5597000000000001</v>
      </c>
      <c r="AS32" s="28">
        <f t="shared" si="44"/>
        <v>2.6049532032913648E-2</v>
      </c>
      <c r="AT32" s="103">
        <f t="shared" si="13"/>
        <v>45.716586523049308</v>
      </c>
      <c r="AU32" s="103">
        <f t="shared" si="14"/>
        <v>35.616476877495813</v>
      </c>
      <c r="AV32" s="26">
        <f t="shared" si="45"/>
        <v>3.8400686643375437</v>
      </c>
      <c r="AW32" s="32">
        <f t="shared" si="88"/>
        <v>82.258600000000001</v>
      </c>
      <c r="AX32" s="28">
        <f t="shared" si="15"/>
        <v>-7.7236000000000002</v>
      </c>
      <c r="AY32" s="28">
        <f t="shared" si="16"/>
        <v>-4.8037000000000001</v>
      </c>
      <c r="AZ32" s="28">
        <f t="shared" si="46"/>
        <v>9.3894133865638371E-2</v>
      </c>
      <c r="BA32" s="103">
        <f t="shared" si="17"/>
        <v>6.8496034306888447</v>
      </c>
      <c r="BB32" s="103">
        <f t="shared" si="18"/>
        <v>6.7924969707460612</v>
      </c>
      <c r="BC32" s="26">
        <f t="shared" si="47"/>
        <v>1.9969788363343188</v>
      </c>
      <c r="BD32" s="32">
        <f t="shared" si="19"/>
        <v>183.93565000000001</v>
      </c>
      <c r="BE32" s="28">
        <f t="shared" si="20"/>
        <v>2.8379750000000006</v>
      </c>
      <c r="BF32" s="28">
        <f t="shared" si="21"/>
        <v>0.50935000000000041</v>
      </c>
      <c r="BG32" s="28">
        <f t="shared" si="48"/>
        <v>1.5429173191820076E-2</v>
      </c>
      <c r="BH32" s="103">
        <f t="shared" si="22"/>
        <v>144.44735447138501</v>
      </c>
      <c r="BI32" s="103">
        <f t="shared" si="23"/>
        <v>73.467388683256928</v>
      </c>
      <c r="BJ32" s="26">
        <f t="shared" si="49"/>
        <v>3.8835768778554156</v>
      </c>
      <c r="BK32" s="32">
        <f t="shared" si="24"/>
        <v>111.93430000000001</v>
      </c>
      <c r="BL32" s="28">
        <f t="shared" si="25"/>
        <v>-6.4374250000000011</v>
      </c>
      <c r="BM32" s="28">
        <f t="shared" si="26"/>
        <v>-4.2632000000000003</v>
      </c>
      <c r="BN32" s="28">
        <f t="shared" si="50"/>
        <v>5.7510745142463036E-2</v>
      </c>
      <c r="BO32" s="103">
        <f t="shared" si="27"/>
        <v>10.502373803715519</v>
      </c>
      <c r="BP32" s="103">
        <f t="shared" si="28"/>
        <v>10.977299086296451</v>
      </c>
      <c r="BQ32" s="26">
        <f t="shared" si="51"/>
        <v>2.5532394853533997</v>
      </c>
      <c r="BR32" s="32">
        <f t="shared" si="29"/>
        <v>126.1566</v>
      </c>
      <c r="BS32" s="28">
        <f t="shared" si="30"/>
        <v>5.2596000000000007</v>
      </c>
      <c r="BT32" s="28">
        <f t="shared" si="31"/>
        <v>2.2084999999999999</v>
      </c>
      <c r="BU32" s="28">
        <f t="shared" si="52"/>
        <v>4.1691041134589872E-2</v>
      </c>
      <c r="BV32" s="103">
        <f t="shared" si="32"/>
        <v>22.849282318315598</v>
      </c>
      <c r="BW32" s="103">
        <f t="shared" si="33"/>
        <v>20.425398900440236</v>
      </c>
      <c r="BX32" s="26">
        <f t="shared" si="53"/>
        <v>2.7971998790647676</v>
      </c>
      <c r="BY32" s="32">
        <f t="shared" si="34"/>
        <v>30.154799999999994</v>
      </c>
      <c r="BZ32" s="28">
        <f t="shared" si="35"/>
        <v>-7.1075999999999997</v>
      </c>
      <c r="CA32" s="28">
        <f t="shared" si="36"/>
        <v>-4.1549000000000005</v>
      </c>
      <c r="CB32" s="28">
        <f t="shared" si="54"/>
        <v>0.23570376855426006</v>
      </c>
      <c r="CC32" s="103">
        <f t="shared" si="37"/>
        <v>2.9030590387253596</v>
      </c>
      <c r="CD32" s="103">
        <f t="shared" si="38"/>
        <v>2.5217267502951204</v>
      </c>
      <c r="CE32" s="26">
        <f t="shared" si="55"/>
        <v>0.90444598226283257</v>
      </c>
      <c r="CF32" s="31">
        <f t="shared" si="56"/>
        <v>3.8835768778554156</v>
      </c>
      <c r="CG32" s="47">
        <f t="shared" si="39"/>
        <v>0.38835768778554158</v>
      </c>
      <c r="CH32" s="32">
        <f>($CF32*10*($T32/2)^2*1)/2</f>
        <v>12.427446009137332</v>
      </c>
      <c r="CI32" s="28">
        <f t="shared" si="57"/>
        <v>0.66666666666666663</v>
      </c>
      <c r="CJ32" s="28">
        <f t="shared" si="58"/>
        <v>1.8641169013706</v>
      </c>
      <c r="CK32" s="67" t="str">
        <f t="shared" si="59"/>
        <v>NO PARRILLA</v>
      </c>
      <c r="CL32" s="32">
        <f>($CF32*10*((S32-E32)/2)^2*1)/2</f>
        <v>8.204056154469562</v>
      </c>
      <c r="CM32" s="28">
        <f t="shared" si="60"/>
        <v>0.66666666666666663</v>
      </c>
      <c r="CN32" s="28">
        <f t="shared" si="61"/>
        <v>1.2306084231704344</v>
      </c>
      <c r="CO32" s="67" t="str">
        <f t="shared" si="62"/>
        <v>NO PARRILLA</v>
      </c>
    </row>
    <row r="33" spans="1:93" x14ac:dyDescent="0.25">
      <c r="B33" s="64" t="s">
        <v>182</v>
      </c>
      <c r="C33" s="24" t="str">
        <f>'MUROS EJE Y'!C11</f>
        <v>G entre 3 y 7</v>
      </c>
      <c r="D33" s="24" t="str">
        <f>'MUROS EJE Y'!D11</f>
        <v>F27Y</v>
      </c>
      <c r="E33" s="24">
        <f>'MUROS EJE Y'!E11</f>
        <v>6.5</v>
      </c>
      <c r="F33" s="10">
        <f>'MUROS EJE Y'!F11</f>
        <v>0.3</v>
      </c>
      <c r="G33" s="23">
        <f>'MUROS EJE Y'!G11</f>
        <v>-430.7133</v>
      </c>
      <c r="H33" s="24">
        <f>'MUROS EJE Y'!H11</f>
        <v>-97.661100000000005</v>
      </c>
      <c r="I33" s="24">
        <f>'MUROS EJE Y'!I11</f>
        <v>85.691100000000006</v>
      </c>
      <c r="J33" s="25">
        <f>'MUROS EJE Y'!J11</f>
        <v>54.837400000000002</v>
      </c>
      <c r="K33" s="23">
        <f>'MUROS EJE Y'!K11</f>
        <v>-103.38509999999999</v>
      </c>
      <c r="L33" s="24">
        <f>'MUROS EJE Y'!L11</f>
        <v>-21.614899999999999</v>
      </c>
      <c r="M33" s="24">
        <f>'MUROS EJE Y'!M11</f>
        <v>25.5473</v>
      </c>
      <c r="N33" s="25">
        <f>'MUROS EJE Y'!N11</f>
        <v>155.6378</v>
      </c>
      <c r="O33" s="23">
        <f>'MUROS EJE Y'!O11</f>
        <v>32.536299999999997</v>
      </c>
      <c r="P33" s="24">
        <f>'MUROS EJE Y'!P11</f>
        <v>6.5023999999999997</v>
      </c>
      <c r="Q33" s="24">
        <f>'MUROS EJE Y'!Q11</f>
        <v>18.472799999999999</v>
      </c>
      <c r="R33" s="25">
        <f>'MUROS EJE Y'!R11</f>
        <v>41.376100000000001</v>
      </c>
      <c r="S33" s="23">
        <f>0.5+E33+0.5</f>
        <v>7.5</v>
      </c>
      <c r="T33" s="24">
        <v>1.8</v>
      </c>
      <c r="U33" s="24">
        <v>2</v>
      </c>
      <c r="V33" s="28">
        <f t="shared" si="40"/>
        <v>67.5</v>
      </c>
      <c r="W33" s="26">
        <f t="shared" si="41"/>
        <v>1.25</v>
      </c>
      <c r="Y33" s="27">
        <f t="shared" si="0"/>
        <v>498.2133</v>
      </c>
      <c r="Z33" s="28">
        <f t="shared" si="89"/>
        <v>-103.38509999999999</v>
      </c>
      <c r="AA33" s="28">
        <f t="shared" si="42"/>
        <v>32.536299999999997</v>
      </c>
      <c r="AB33" s="29">
        <f t="shared" si="43"/>
        <v>0.20751172238878407</v>
      </c>
      <c r="AC33" s="103">
        <f t="shared" si="2"/>
        <v>6.1250148295903353</v>
      </c>
      <c r="AD33" s="103">
        <f t="shared" si="3"/>
        <v>46.066291027732461</v>
      </c>
      <c r="AE33" s="26">
        <f>MAX(IF(AB33&lt;$W33,(Y33/($T33*$S33))-(6*Z33/($T33*$S33^2)),IF(AB33=$W33,(2*Y33)/($T33*$S33),(2*Y33)/($T33*(3*($S33/2-AB33))))),IF(AB33&lt;$W33,(Y33/($T33*$S33))+(6*Z33/($T33*$S33^2)),IF(AB33=$W33,(2*Y33)/($T33*$S33),(2*Y33)/($T33*(3*($S33/2-AB33))))))/10</f>
        <v>4.3031213333333334</v>
      </c>
      <c r="AF33" s="27">
        <f t="shared" si="4"/>
        <v>595.87440000000004</v>
      </c>
      <c r="AG33" s="28">
        <f t="shared" si="5"/>
        <v>-125</v>
      </c>
      <c r="AH33" s="28">
        <f t="shared" si="6"/>
        <v>39.038699999999999</v>
      </c>
      <c r="AI33" s="29">
        <f>ABS(AG33/AF33)</f>
        <v>0.20977575139995944</v>
      </c>
      <c r="AJ33" s="103">
        <f t="shared" si="7"/>
        <v>6.1054737990763019</v>
      </c>
      <c r="AK33" s="103">
        <f t="shared" si="8"/>
        <v>44.957632356263289</v>
      </c>
      <c r="AL33" s="26">
        <f>MAX(IF(AI33&lt;$W33,(AF33/($T33*$S33))-(6*AG33/($T33*$S33^2)),IF(AI33=$W33,(2*AF33)/($T33*$S33),(2*AF33)/($T33*(3*($S33/2-AI33))))),IF(AI33&lt;$W33,(AF33/($T33*$S33))+(6*AG33/($T33*$S33^2)),IF(AI33=$W33,(2*AF33)/($T33*$S33),(2*AF33)/($T33*(3*($S33/2-AI33))))))/10</f>
        <v>5.1546251851851848</v>
      </c>
      <c r="AM33" s="47">
        <f>AE33/$E$2</f>
        <v>0.53789016666666667</v>
      </c>
      <c r="AN33" s="47">
        <f t="shared" si="87"/>
        <v>0.64432814814814809</v>
      </c>
      <c r="AO33" s="30"/>
      <c r="AP33" s="32">
        <f t="shared" si="10"/>
        <v>553.05070000000001</v>
      </c>
      <c r="AQ33" s="28">
        <f t="shared" si="11"/>
        <v>52.252700000000004</v>
      </c>
      <c r="AR33" s="28">
        <f t="shared" si="12"/>
        <v>73.912399999999991</v>
      </c>
      <c r="AS33" s="28">
        <f t="shared" si="44"/>
        <v>9.4480849585761306E-2</v>
      </c>
      <c r="AT33" s="103">
        <f t="shared" si="13"/>
        <v>2.9930063155843949</v>
      </c>
      <c r="AU33" s="103">
        <f t="shared" si="14"/>
        <v>10.626846222088941</v>
      </c>
      <c r="AV33" s="26">
        <f t="shared" si="45"/>
        <v>4.4063174814814818</v>
      </c>
      <c r="AW33" s="32">
        <f t="shared" si="88"/>
        <v>443.3759</v>
      </c>
      <c r="AX33" s="28">
        <f t="shared" si="15"/>
        <v>-259.02289999999999</v>
      </c>
      <c r="AY33" s="28">
        <f t="shared" si="16"/>
        <v>-8.8398000000000039</v>
      </c>
      <c r="AZ33" s="28">
        <f t="shared" si="46"/>
        <v>0.58420608788163719</v>
      </c>
      <c r="BA33" s="103">
        <f t="shared" si="17"/>
        <v>20.062711826059406</v>
      </c>
      <c r="BB33" s="103">
        <f t="shared" si="18"/>
        <v>5.0727287429640144</v>
      </c>
      <c r="BC33" s="26">
        <f t="shared" si="47"/>
        <v>4.8192164444444447</v>
      </c>
      <c r="BD33" s="32">
        <f t="shared" si="19"/>
        <v>612.587175</v>
      </c>
      <c r="BE33" s="28">
        <f t="shared" si="20"/>
        <v>-2.8679249999999854</v>
      </c>
      <c r="BF33" s="28">
        <f t="shared" si="21"/>
        <v>68.445175000000006</v>
      </c>
      <c r="BG33" s="28">
        <f t="shared" si="48"/>
        <v>4.6816602061575735E-3</v>
      </c>
      <c r="BH33" s="103">
        <f t="shared" si="22"/>
        <v>3.580016706802196</v>
      </c>
      <c r="BI33" s="103">
        <f t="shared" si="23"/>
        <v>17.119030499933121</v>
      </c>
      <c r="BJ33" s="26">
        <f t="shared" si="49"/>
        <v>4.5546778888888886</v>
      </c>
      <c r="BK33" s="32">
        <f t="shared" si="24"/>
        <v>530.33107499999994</v>
      </c>
      <c r="BL33" s="28">
        <f t="shared" si="25"/>
        <v>-236.324625</v>
      </c>
      <c r="BM33" s="28">
        <f t="shared" si="26"/>
        <v>6.3810250000000011</v>
      </c>
      <c r="BN33" s="28">
        <f t="shared" si="50"/>
        <v>0.44561715528361229</v>
      </c>
      <c r="BO33" s="103">
        <f t="shared" si="27"/>
        <v>33.244256212755779</v>
      </c>
      <c r="BP33" s="103">
        <f t="shared" si="28"/>
        <v>7.8385968950751259</v>
      </c>
      <c r="BQ33" s="26">
        <f t="shared" si="51"/>
        <v>5.3288205555555557</v>
      </c>
      <c r="BR33" s="32">
        <f t="shared" si="29"/>
        <v>353.76537999999999</v>
      </c>
      <c r="BS33" s="28">
        <f t="shared" si="30"/>
        <v>93.606740000000002</v>
      </c>
      <c r="BT33" s="28">
        <f t="shared" si="31"/>
        <v>60.897880000000001</v>
      </c>
      <c r="BU33" s="28">
        <f t="shared" si="52"/>
        <v>0.2646011885052178</v>
      </c>
      <c r="BV33" s="103">
        <f t="shared" si="32"/>
        <v>2.3236630240658624</v>
      </c>
      <c r="BW33" s="103">
        <f t="shared" si="33"/>
        <v>6.5933631921635074</v>
      </c>
      <c r="BX33" s="26">
        <f t="shared" si="53"/>
        <v>3.1751909037037036</v>
      </c>
      <c r="BY33" s="32">
        <f t="shared" si="34"/>
        <v>244.09057999999999</v>
      </c>
      <c r="BZ33" s="28">
        <f t="shared" si="35"/>
        <v>-217.66886</v>
      </c>
      <c r="CA33" s="28">
        <f t="shared" si="36"/>
        <v>-21.854320000000005</v>
      </c>
      <c r="CB33" s="28">
        <f t="shared" si="54"/>
        <v>0.89175444623876921</v>
      </c>
      <c r="CC33" s="103">
        <f t="shared" si="37"/>
        <v>4.4675941415701788</v>
      </c>
      <c r="CD33" s="103">
        <f t="shared" si="38"/>
        <v>2.6692076211609645</v>
      </c>
      <c r="CE33" s="26">
        <f t="shared" si="55"/>
        <v>3.0979679111111111</v>
      </c>
      <c r="CF33" s="31">
        <f t="shared" si="56"/>
        <v>5.3288205555555557</v>
      </c>
      <c r="CG33" s="47">
        <f t="shared" si="39"/>
        <v>0.53288205555555557</v>
      </c>
      <c r="CH33" s="32">
        <f>($CF33*10*($T33/2)^2*1)/2</f>
        <v>21.581723250000003</v>
      </c>
      <c r="CI33" s="28">
        <f t="shared" si="57"/>
        <v>0.66666666666666663</v>
      </c>
      <c r="CJ33" s="28">
        <f t="shared" si="58"/>
        <v>3.237258487500001</v>
      </c>
      <c r="CK33" s="67" t="str">
        <f t="shared" si="59"/>
        <v>NO PARRILLA</v>
      </c>
      <c r="CL33" s="32">
        <f>($CF33*10*((S33-E33)/2)^2*1)/2</f>
        <v>6.6610256944444446</v>
      </c>
      <c r="CM33" s="28">
        <f t="shared" si="60"/>
        <v>0.66666666666666663</v>
      </c>
      <c r="CN33" s="28">
        <f t="shared" si="61"/>
        <v>0.99915385416666669</v>
      </c>
      <c r="CO33" s="67" t="str">
        <f t="shared" si="62"/>
        <v>NO PARRILLA</v>
      </c>
    </row>
    <row r="34" spans="1:93" x14ac:dyDescent="0.25">
      <c r="B34" s="64" t="s">
        <v>182</v>
      </c>
      <c r="C34" s="24" t="str">
        <f>'MUROS EJE Y'!C12</f>
        <v>G entre 7 y 10</v>
      </c>
      <c r="D34" s="24" t="str">
        <f>'MUROS EJE Y'!D12</f>
        <v>F28Y</v>
      </c>
      <c r="E34" s="24">
        <f>'MUROS EJE Y'!E12</f>
        <v>4.0599999999999996</v>
      </c>
      <c r="F34" s="10">
        <f>'MUROS EJE Y'!F12</f>
        <v>0.3</v>
      </c>
      <c r="G34" s="23">
        <f>'MUROS EJE Y'!G12</f>
        <v>-362.21879999999999</v>
      </c>
      <c r="H34" s="24">
        <f>'MUROS EJE Y'!H12</f>
        <v>-92.8566</v>
      </c>
      <c r="I34" s="24">
        <f>'MUROS EJE Y'!I12</f>
        <v>158.9033</v>
      </c>
      <c r="J34" s="25">
        <f>'MUROS EJE Y'!J12</f>
        <v>30.7684</v>
      </c>
      <c r="K34" s="23">
        <f>'MUROS EJE Y'!K12</f>
        <v>-3.6854</v>
      </c>
      <c r="L34" s="24">
        <f>'MUROS EJE Y'!L12</f>
        <v>-1.5952</v>
      </c>
      <c r="M34" s="24">
        <f>'MUROS EJE Y'!M12</f>
        <v>18.329599999999999</v>
      </c>
      <c r="N34" s="25">
        <f>'MUROS EJE Y'!N12</f>
        <v>103.92019999999999</v>
      </c>
      <c r="O34" s="23">
        <f>'MUROS EJE Y'!O12</f>
        <v>3.0442999999999998</v>
      </c>
      <c r="P34" s="24">
        <f>'MUROS EJE Y'!P12</f>
        <v>0.69940000000000002</v>
      </c>
      <c r="Q34" s="24">
        <f>'MUROS EJE Y'!Q12</f>
        <v>3.5470999999999999</v>
      </c>
      <c r="R34" s="25">
        <f>'MUROS EJE Y'!R12</f>
        <v>10.4093</v>
      </c>
      <c r="S34" s="23">
        <f>0.65+E34+0.65</f>
        <v>5.36</v>
      </c>
      <c r="T34" s="24">
        <v>2.1</v>
      </c>
      <c r="U34" s="24">
        <v>2</v>
      </c>
      <c r="V34" s="28">
        <f t="shared" si="40"/>
        <v>56.28</v>
      </c>
      <c r="W34" s="26">
        <f t="shared" si="41"/>
        <v>0.89333333333333342</v>
      </c>
      <c r="Y34" s="27">
        <f t="shared" si="0"/>
        <v>418.49879999999996</v>
      </c>
      <c r="Z34" s="28">
        <f t="shared" si="89"/>
        <v>-3.6854</v>
      </c>
      <c r="AA34" s="28">
        <f t="shared" si="42"/>
        <v>3.0442999999999998</v>
      </c>
      <c r="AB34" s="29">
        <f t="shared" si="43"/>
        <v>8.8062379151385862E-3</v>
      </c>
      <c r="AC34" s="103">
        <f t="shared" si="2"/>
        <v>54.987852708340178</v>
      </c>
      <c r="AD34" s="103">
        <f t="shared" si="3"/>
        <v>465.16785286284954</v>
      </c>
      <c r="AE34" s="26">
        <f>MAX(IF(AB34&lt;$W34,(Y34/($T34*$S34))-(6*Z34/($T34*$S34^2)),IF(AB34=$W34,(2*Y34)/($T34*$S34),(2*Y34)/($T34*(3*($S34/2-AB34))))),IF(AB34&lt;$W34,(Y34/($T34*$S34))+(6*Z34/($T34*$S34^2)),IF(AB34=$W34,(2*Y34)/($T34*$S34),(2*Y34)/($T34*(3*($S34/2-AB34))))))/10</f>
        <v>3.7546574961015802</v>
      </c>
      <c r="AF34" s="27">
        <f t="shared" si="4"/>
        <v>511.35539999999997</v>
      </c>
      <c r="AG34" s="28">
        <f t="shared" si="5"/>
        <v>-5.2805999999999997</v>
      </c>
      <c r="AH34" s="28">
        <f t="shared" si="6"/>
        <v>3.7436999999999996</v>
      </c>
      <c r="AI34" s="29">
        <f>ABS(AG34/AF34)</f>
        <v>1.0326672994946372E-2</v>
      </c>
      <c r="AJ34" s="103">
        <f t="shared" si="7"/>
        <v>54.636365093356844</v>
      </c>
      <c r="AK34" s="103">
        <f t="shared" si="8"/>
        <v>618.61150625339872</v>
      </c>
      <c r="AL34" s="26">
        <f>MAX(IF(AI34&lt;$W34,(AF34/($T34*$S34))-(6*AG34/($T34*$S34^2)),IF(AI34=$W34,(2*AF34)/($T34*$S34),(2*AF34)/($T34*(3*($S34/2-AI34))))),IF(AI34&lt;$W34,(AF34/($T34*$S34))+(6*AG34/($T34*$S34^2)),IF(AI34=$W34,(2*AF34)/($T34*$S34),(2*AF34)/($T34*(3*($S34/2-AI34))))))/10</f>
        <v>4.5954736976100303</v>
      </c>
      <c r="AM34" s="47">
        <f>AE34/$E$2</f>
        <v>0.46933218701269752</v>
      </c>
      <c r="AN34" s="47">
        <f t="shared" si="87"/>
        <v>0.57443421220125379</v>
      </c>
      <c r="AO34" s="30"/>
      <c r="AP34" s="32">
        <f t="shared" si="10"/>
        <v>449.26719999999995</v>
      </c>
      <c r="AQ34" s="28">
        <f t="shared" si="11"/>
        <v>100.23479999999999</v>
      </c>
      <c r="AR34" s="28">
        <f t="shared" si="12"/>
        <v>13.4536</v>
      </c>
      <c r="AS34" s="28">
        <f t="shared" si="44"/>
        <v>0.22310731787230406</v>
      </c>
      <c r="AT34" s="103">
        <f t="shared" si="13"/>
        <v>13.357531069750847</v>
      </c>
      <c r="AU34" s="103">
        <f t="shared" si="14"/>
        <v>10.258379575592643</v>
      </c>
      <c r="AV34" s="26">
        <f t="shared" si="45"/>
        <v>4.9881870498254974</v>
      </c>
      <c r="AW34" s="32">
        <f t="shared" si="88"/>
        <v>387.73039999999997</v>
      </c>
      <c r="AX34" s="28">
        <f t="shared" si="15"/>
        <v>-107.6056</v>
      </c>
      <c r="AY34" s="28">
        <f t="shared" si="16"/>
        <v>-7.3650000000000002</v>
      </c>
      <c r="AZ34" s="28">
        <f t="shared" si="46"/>
        <v>0.27752685886894607</v>
      </c>
      <c r="BA34" s="103">
        <f t="shared" si="17"/>
        <v>21.05799864222675</v>
      </c>
      <c r="BB34" s="103">
        <f t="shared" si="18"/>
        <v>7.6143973790131403</v>
      </c>
      <c r="BC34" s="26">
        <f t="shared" si="47"/>
        <v>4.514787045582322</v>
      </c>
      <c r="BD34" s="32">
        <f t="shared" si="19"/>
        <v>511.21754999999996</v>
      </c>
      <c r="BE34" s="28">
        <f t="shared" si="20"/>
        <v>73.05834999999999</v>
      </c>
      <c r="BF34" s="28">
        <f t="shared" si="21"/>
        <v>11.375824999999999</v>
      </c>
      <c r="BG34" s="28">
        <f t="shared" si="48"/>
        <v>0.1429104888906885</v>
      </c>
      <c r="BH34" s="103">
        <f t="shared" si="22"/>
        <v>17.975577155942538</v>
      </c>
      <c r="BI34" s="103">
        <f t="shared" si="23"/>
        <v>15.062325268761091</v>
      </c>
      <c r="BJ34" s="26">
        <f t="shared" si="49"/>
        <v>5.2682949988861649</v>
      </c>
      <c r="BK34" s="32">
        <f t="shared" si="24"/>
        <v>465.06494999999995</v>
      </c>
      <c r="BL34" s="28">
        <f t="shared" si="25"/>
        <v>-82.821949999999987</v>
      </c>
      <c r="BM34" s="28">
        <f t="shared" si="26"/>
        <v>-4.2381250000000001</v>
      </c>
      <c r="BN34" s="28">
        <f t="shared" si="50"/>
        <v>0.17808684571907643</v>
      </c>
      <c r="BO34" s="103">
        <f t="shared" si="27"/>
        <v>43.893462321191564</v>
      </c>
      <c r="BP34" s="103">
        <f t="shared" si="28"/>
        <v>12.74452416367464</v>
      </c>
      <c r="BQ34" s="26">
        <f t="shared" si="51"/>
        <v>4.9553668093434728</v>
      </c>
      <c r="BR34" s="32">
        <f t="shared" si="29"/>
        <v>281.86768000000001</v>
      </c>
      <c r="BS34" s="28">
        <f t="shared" si="30"/>
        <v>101.70895999999999</v>
      </c>
      <c r="BT34" s="28">
        <f t="shared" si="31"/>
        <v>12.23588</v>
      </c>
      <c r="BU34" s="28">
        <f t="shared" si="52"/>
        <v>0.36083938392652887</v>
      </c>
      <c r="BV34" s="103">
        <f t="shared" si="32"/>
        <v>9.2144636920270546</v>
      </c>
      <c r="BW34" s="103">
        <f t="shared" si="33"/>
        <v>6.7927520337496885</v>
      </c>
      <c r="BX34" s="26">
        <f t="shared" si="53"/>
        <v>3.5156449309953421</v>
      </c>
      <c r="BY34" s="32">
        <f t="shared" si="34"/>
        <v>220.33087999999998</v>
      </c>
      <c r="BZ34" s="28">
        <f t="shared" si="35"/>
        <v>-106.13144</v>
      </c>
      <c r="CA34" s="28">
        <f t="shared" si="36"/>
        <v>-8.5827200000000001</v>
      </c>
      <c r="CB34" s="28">
        <f t="shared" si="54"/>
        <v>0.48169117283968549</v>
      </c>
      <c r="CC34" s="103">
        <f t="shared" si="37"/>
        <v>10.268580589836322</v>
      </c>
      <c r="CD34" s="103">
        <f t="shared" si="38"/>
        <v>3.9283663820203722</v>
      </c>
      <c r="CE34" s="26">
        <f t="shared" si="55"/>
        <v>3.0129240471416892</v>
      </c>
      <c r="CF34" s="31">
        <f t="shared" si="56"/>
        <v>5.2682949988861649</v>
      </c>
      <c r="CG34" s="47">
        <f t="shared" si="39"/>
        <v>0.52682949988861649</v>
      </c>
      <c r="CH34" s="32">
        <f>($CF34*10*($T34/2)^2*1)/2</f>
        <v>29.041476181359986</v>
      </c>
      <c r="CI34" s="28">
        <f t="shared" si="57"/>
        <v>0.66666666666666663</v>
      </c>
      <c r="CJ34" s="28">
        <f t="shared" si="58"/>
        <v>4.3562214272039981</v>
      </c>
      <c r="CK34" s="67" t="str">
        <f t="shared" si="59"/>
        <v>NO PARRILLA</v>
      </c>
      <c r="CL34" s="32">
        <f>($CF34*10*((S34-E34)/2)^2*1)/2</f>
        <v>11.129273185147037</v>
      </c>
      <c r="CM34" s="28">
        <f t="shared" si="60"/>
        <v>0.66666666666666663</v>
      </c>
      <c r="CN34" s="28">
        <f t="shared" si="61"/>
        <v>1.6693909777720557</v>
      </c>
      <c r="CO34" s="67" t="str">
        <f t="shared" si="62"/>
        <v>NO PARRILLA</v>
      </c>
    </row>
    <row r="35" spans="1:93" x14ac:dyDescent="0.25">
      <c r="B35" s="64" t="s">
        <v>182</v>
      </c>
      <c r="C35" s="24" t="str">
        <f>'MUROS EJE Y'!C13</f>
        <v>G entre 10 y 11'</v>
      </c>
      <c r="D35" s="24" t="str">
        <f>'MUROS EJE Y'!D13</f>
        <v>F29Y</v>
      </c>
      <c r="E35" s="24">
        <f>'MUROS EJE Y'!E13</f>
        <v>0.9</v>
      </c>
      <c r="F35" s="10">
        <f>'MUROS EJE Y'!F13</f>
        <v>0.3</v>
      </c>
      <c r="G35" s="23">
        <f>'MUROS EJE Y'!G13</f>
        <v>-81.173400000000001</v>
      </c>
      <c r="H35" s="24">
        <f>'MUROS EJE Y'!H13</f>
        <v>-19.752199999999998</v>
      </c>
      <c r="I35" s="24">
        <f>'MUROS EJE Y'!I13</f>
        <v>58.625300000000003</v>
      </c>
      <c r="J35" s="25">
        <f>'MUROS EJE Y'!J13</f>
        <v>23.576799999999999</v>
      </c>
      <c r="K35" s="23">
        <f>'MUROS EJE Y'!K13</f>
        <v>-0.69410000000000005</v>
      </c>
      <c r="L35" s="24">
        <f>'MUROS EJE Y'!L13</f>
        <v>-0.67430000000000001</v>
      </c>
      <c r="M35" s="24">
        <f>'MUROS EJE Y'!M13</f>
        <v>2.1</v>
      </c>
      <c r="N35" s="25">
        <f>'MUROS EJE Y'!N13</f>
        <v>1.6795</v>
      </c>
      <c r="O35" s="23">
        <f>'MUROS EJE Y'!O13</f>
        <v>-0.59309999999999996</v>
      </c>
      <c r="P35" s="24">
        <f>'MUROS EJE Y'!P13</f>
        <v>-0.57289999999999996</v>
      </c>
      <c r="Q35" s="24">
        <f>'MUROS EJE Y'!Q13</f>
        <v>1.8520000000000001</v>
      </c>
      <c r="R35" s="25">
        <f>'MUROS EJE Y'!R13</f>
        <v>1.1424000000000001</v>
      </c>
      <c r="S35" s="23">
        <f t="shared" si="86"/>
        <v>1.5</v>
      </c>
      <c r="T35" s="24">
        <v>1.9</v>
      </c>
      <c r="U35" s="24">
        <v>2</v>
      </c>
      <c r="V35" s="28">
        <f t="shared" si="40"/>
        <v>14.25</v>
      </c>
      <c r="W35" s="26">
        <f t="shared" si="41"/>
        <v>0.25</v>
      </c>
      <c r="Y35" s="27">
        <f t="shared" si="0"/>
        <v>95.423400000000001</v>
      </c>
      <c r="Z35" s="28">
        <f t="shared" si="89"/>
        <v>-0.69410000000000005</v>
      </c>
      <c r="AA35" s="28">
        <f t="shared" si="42"/>
        <v>-0.59309999999999996</v>
      </c>
      <c r="AB35" s="29">
        <f t="shared" si="43"/>
        <v>7.2738971782602595E-3</v>
      </c>
      <c r="AC35" s="103">
        <f t="shared" si="2"/>
        <v>64.355690440060712</v>
      </c>
      <c r="AD35" s="103">
        <f t="shared" si="3"/>
        <v>37.692628835824067</v>
      </c>
      <c r="AE35" s="26">
        <f>MAX(IF(AB35&lt;$W35,(Y35/($T35*$S35))-(6*Z35/($T35*$S35^2)),IF(AB35=$W35,(2*Y35)/($T35*$S35),(2*Y35)/($T35*(3*($S35/2-AB35))))),IF(AB35&lt;$W35,(Y35/($T35*$S35))+(6*Z35/($T35*$S35^2)),IF(AB35=$W35,(2*Y35)/($T35*$S35),(2*Y35)/($T35*(3*($S35/2-AB35))))))/10</f>
        <v>3.4456070175438596</v>
      </c>
      <c r="AF35" s="27">
        <f t="shared" si="4"/>
        <v>115.1756</v>
      </c>
      <c r="AG35" s="28">
        <f t="shared" si="5"/>
        <v>-1.3684000000000001</v>
      </c>
      <c r="AH35" s="28">
        <f t="shared" si="6"/>
        <v>-1.1659999999999999</v>
      </c>
      <c r="AI35" s="29">
        <f>ABS(AG35/AF35)</f>
        <v>1.1880988681630485E-2</v>
      </c>
      <c r="AJ35" s="103">
        <f t="shared" si="7"/>
        <v>39.511355060034312</v>
      </c>
      <c r="AK35" s="103">
        <f t="shared" si="8"/>
        <v>22.974083882823479</v>
      </c>
      <c r="AL35" s="26">
        <f>MAX(IF(AI35&lt;$W35,(AF35/($T35*$S35))-(6*AG35/($T35*$S35^2)),IF(AI35=$W35,(2*AF35)/($T35*$S35),(2*AF35)/($T35*(3*($S35/2-AI35))))),IF(AI35&lt;$W35,(AF35/($T35*$S35))+(6*AG35/($T35*$S35^2)),IF(AI35=$W35,(2*AF35)/($T35*$S35),(2*AF35)/($T35*(3*($S35/2-AI35))))))/10</f>
        <v>4.2333052631578951</v>
      </c>
      <c r="AM35" s="47">
        <f>AE35/$E$2</f>
        <v>0.43070087719298245</v>
      </c>
      <c r="AN35" s="47">
        <f t="shared" si="87"/>
        <v>0.52916315789473689</v>
      </c>
      <c r="AO35" s="30"/>
      <c r="AP35" s="32">
        <f t="shared" si="10"/>
        <v>119.00020000000001</v>
      </c>
      <c r="AQ35" s="28">
        <f t="shared" si="11"/>
        <v>0.98539999999999994</v>
      </c>
      <c r="AR35" s="28">
        <f t="shared" si="12"/>
        <v>0.54930000000000012</v>
      </c>
      <c r="AS35" s="28">
        <f t="shared" si="44"/>
        <v>8.2806583518347018E-3</v>
      </c>
      <c r="AT35" s="103">
        <f t="shared" si="13"/>
        <v>86.655889313671935</v>
      </c>
      <c r="AU35" s="103">
        <f t="shared" si="14"/>
        <v>43.299208253358927</v>
      </c>
      <c r="AV35" s="26">
        <f t="shared" si="45"/>
        <v>4.313747368421053</v>
      </c>
      <c r="AW35" s="32">
        <f t="shared" si="88"/>
        <v>71.846599999999995</v>
      </c>
      <c r="AX35" s="28">
        <f t="shared" si="15"/>
        <v>-2.3736000000000002</v>
      </c>
      <c r="AY35" s="28">
        <f t="shared" si="16"/>
        <v>-1.7355</v>
      </c>
      <c r="AZ35" s="28">
        <f t="shared" si="46"/>
        <v>3.303705394548942E-2</v>
      </c>
      <c r="BA35" s="103">
        <f t="shared" si="17"/>
        <v>16.559285508498991</v>
      </c>
      <c r="BB35" s="103">
        <f t="shared" si="18"/>
        <v>8.8134945077507432</v>
      </c>
      <c r="BC35" s="26">
        <f t="shared" si="47"/>
        <v>2.8540701754385962</v>
      </c>
      <c r="BD35" s="32">
        <f t="shared" si="19"/>
        <v>127.92015000000001</v>
      </c>
      <c r="BE35" s="28">
        <f t="shared" si="20"/>
        <v>5.9799999999999853E-2</v>
      </c>
      <c r="BF35" s="28">
        <f t="shared" si="21"/>
        <v>-0.16597499999999998</v>
      </c>
      <c r="BG35" s="28">
        <f t="shared" si="48"/>
        <v>4.6747912662703923E-4</v>
      </c>
      <c r="BH35" s="103">
        <f t="shared" si="22"/>
        <v>308.28775417984644</v>
      </c>
      <c r="BI35" s="103">
        <f t="shared" si="23"/>
        <v>352.74632555575954</v>
      </c>
      <c r="BJ35" s="26">
        <f t="shared" si="49"/>
        <v>4.4968192982456143</v>
      </c>
      <c r="BK35" s="32">
        <f t="shared" si="24"/>
        <v>92.554949999999991</v>
      </c>
      <c r="BL35" s="28">
        <f t="shared" si="25"/>
        <v>-2.4594500000000004</v>
      </c>
      <c r="BM35" s="28">
        <f t="shared" si="26"/>
        <v>-1.879575</v>
      </c>
      <c r="BN35" s="28">
        <f t="shared" si="50"/>
        <v>2.6572862931696258E-2</v>
      </c>
      <c r="BO35" s="103">
        <f t="shared" si="27"/>
        <v>19.696995331391406</v>
      </c>
      <c r="BP35" s="103">
        <f t="shared" si="28"/>
        <v>10.767176293699546</v>
      </c>
      <c r="BQ35" s="26">
        <f t="shared" si="51"/>
        <v>3.5927280701754389</v>
      </c>
      <c r="BR35" s="32">
        <f t="shared" si="29"/>
        <v>80.830839999999995</v>
      </c>
      <c r="BS35" s="28">
        <f t="shared" si="30"/>
        <v>1.2630399999999999</v>
      </c>
      <c r="BT35" s="28">
        <f t="shared" si="31"/>
        <v>0.78654000000000013</v>
      </c>
      <c r="BU35" s="28">
        <f t="shared" si="52"/>
        <v>1.5625719094345673E-2</v>
      </c>
      <c r="BV35" s="103">
        <f t="shared" si="32"/>
        <v>41.10704604978767</v>
      </c>
      <c r="BW35" s="103">
        <f t="shared" si="33"/>
        <v>21.820716330761741</v>
      </c>
      <c r="BX35" s="26">
        <f t="shared" si="53"/>
        <v>3.0134385964912282</v>
      </c>
      <c r="BY35" s="32">
        <f t="shared" si="34"/>
        <v>33.677239999999998</v>
      </c>
      <c r="BZ35" s="28">
        <f t="shared" si="35"/>
        <v>-2.0959599999999998</v>
      </c>
      <c r="CA35" s="28">
        <f t="shared" si="36"/>
        <v>-1.4982600000000001</v>
      </c>
      <c r="CB35" s="28">
        <f t="shared" si="54"/>
        <v>6.2236691605369085E-2</v>
      </c>
      <c r="CC35" s="103">
        <f t="shared" si="37"/>
        <v>8.9910269245658281</v>
      </c>
      <c r="CD35" s="103">
        <f t="shared" si="38"/>
        <v>4.5482692126429551</v>
      </c>
      <c r="CE35" s="26">
        <f t="shared" si="55"/>
        <v>1.4758273684210528</v>
      </c>
      <c r="CF35" s="31">
        <f t="shared" si="56"/>
        <v>4.4968192982456143</v>
      </c>
      <c r="CG35" s="47">
        <f t="shared" si="39"/>
        <v>0.44968192982456145</v>
      </c>
      <c r="CH35" s="32">
        <f>($CF35*10*($T35/2)^2*1)/2</f>
        <v>20.291897083333335</v>
      </c>
      <c r="CI35" s="28">
        <f t="shared" si="57"/>
        <v>0.66666666666666663</v>
      </c>
      <c r="CJ35" s="28">
        <f t="shared" si="58"/>
        <v>3.0437845625000004</v>
      </c>
      <c r="CK35" s="67" t="str">
        <f t="shared" si="59"/>
        <v>NO PARRILLA</v>
      </c>
      <c r="CL35" s="32">
        <f>($CF35*10*((S35-E35)/2)^2*1)/2</f>
        <v>2.0235686842105265</v>
      </c>
      <c r="CM35" s="28">
        <f t="shared" si="60"/>
        <v>0.66666666666666663</v>
      </c>
      <c r="CN35" s="28">
        <f t="shared" si="61"/>
        <v>0.30353530263157896</v>
      </c>
      <c r="CO35" s="67" t="str">
        <f t="shared" si="62"/>
        <v>NO PARRILLA</v>
      </c>
    </row>
    <row r="36" spans="1:93" x14ac:dyDescent="0.25">
      <c r="B36" s="64" t="s">
        <v>182</v>
      </c>
      <c r="C36" s="24" t="str">
        <f>'MUROS EJE Y'!C14</f>
        <v>G entre 11' y 12</v>
      </c>
      <c r="D36" s="24" t="str">
        <f>'MUROS EJE Y'!D14</f>
        <v>F30Y</v>
      </c>
      <c r="E36" s="24">
        <f>'MUROS EJE Y'!E14</f>
        <v>1.03</v>
      </c>
      <c r="F36" s="10">
        <f>'MUROS EJE Y'!F14</f>
        <v>0.3</v>
      </c>
      <c r="G36" s="23">
        <f>'MUROS EJE Y'!G14</f>
        <v>-101.1837</v>
      </c>
      <c r="H36" s="24">
        <f>'MUROS EJE Y'!H14</f>
        <v>-23.866199999999999</v>
      </c>
      <c r="I36" s="24">
        <f>'MUROS EJE Y'!I14</f>
        <v>24.850200000000001</v>
      </c>
      <c r="J36" s="25">
        <f>'MUROS EJE Y'!J14</f>
        <v>27.075900000000001</v>
      </c>
      <c r="K36" s="23">
        <f>'MUROS EJE Y'!K14</f>
        <v>0.9173</v>
      </c>
      <c r="L36" s="24">
        <f>'MUROS EJE Y'!L14</f>
        <v>5.8299999999999998E-2</v>
      </c>
      <c r="M36" s="24">
        <f>'MUROS EJE Y'!M14</f>
        <v>6.7990000000000004</v>
      </c>
      <c r="N36" s="25">
        <f>'MUROS EJE Y'!N14</f>
        <v>5.6208</v>
      </c>
      <c r="O36" s="23">
        <f>'MUROS EJE Y'!O14</f>
        <v>0.84279999999999999</v>
      </c>
      <c r="P36" s="24">
        <f>'MUROS EJE Y'!P14</f>
        <v>6.4699999999999994E-2</v>
      </c>
      <c r="Q36" s="24">
        <f>'MUROS EJE Y'!Q14</f>
        <v>6.4284999999999997</v>
      </c>
      <c r="R36" s="25">
        <f>'MUROS EJE Y'!R14</f>
        <v>6.4958999999999998</v>
      </c>
      <c r="S36" s="23">
        <f>0.65+E36+0.65</f>
        <v>2.33</v>
      </c>
      <c r="T36" s="24">
        <v>1.4</v>
      </c>
      <c r="U36" s="24">
        <v>2</v>
      </c>
      <c r="V36" s="28">
        <f t="shared" si="40"/>
        <v>16.309999999999999</v>
      </c>
      <c r="W36" s="26">
        <f t="shared" si="41"/>
        <v>0.38833333333333336</v>
      </c>
      <c r="Y36" s="27">
        <f t="shared" si="0"/>
        <v>117.4937</v>
      </c>
      <c r="Z36" s="28">
        <f t="shared" si="89"/>
        <v>0.9173</v>
      </c>
      <c r="AA36" s="28">
        <f t="shared" si="42"/>
        <v>0.84279999999999999</v>
      </c>
      <c r="AB36" s="29">
        <f t="shared" si="43"/>
        <v>7.8072271109004138E-3</v>
      </c>
      <c r="AC36" s="103">
        <f t="shared" si="2"/>
        <v>55.763502610346471</v>
      </c>
      <c r="AD36" s="103">
        <f t="shared" si="3"/>
        <v>52.939974835760125</v>
      </c>
      <c r="AE36" s="26">
        <f>MAX(IF(AB36&lt;$W36,(Y36/($T36*$S36))-(6*Z36/($T36*$S36^2)),IF(AB36=$W36,(2*Y36)/($T36*$S36),(2*Y36)/($T36*(3*($S36/2-AB36))))),IF(AB36&lt;$W36,(Y36/($T36*$S36))+(6*Z36/($T36*$S36^2)),IF(AB36=$W36,(2*Y36)/($T36*$S36),(2*Y36)/($T36*(3*($S36/2-AB36))))))/10</f>
        <v>3.6743055157187854</v>
      </c>
      <c r="AF36" s="27">
        <f t="shared" si="4"/>
        <v>141.35990000000001</v>
      </c>
      <c r="AG36" s="28">
        <f t="shared" si="5"/>
        <v>0.97560000000000002</v>
      </c>
      <c r="AH36" s="28">
        <f t="shared" si="6"/>
        <v>0.90749999999999997</v>
      </c>
      <c r="AI36" s="29">
        <f>ABS(AG36/AF36)</f>
        <v>6.9015328958212333E-3</v>
      </c>
      <c r="AJ36" s="103">
        <f t="shared" si="7"/>
        <v>62.307393939393947</v>
      </c>
      <c r="AK36" s="103">
        <f t="shared" si="8"/>
        <v>59.363535977925906</v>
      </c>
      <c r="AL36" s="26">
        <f>MAX(IF(AI36&lt;$W36,(AF36/($T36*$S36))-(6*AG36/($T36*$S36^2)),IF(AI36=$W36,(2*AF36)/($T36*$S36),(2*AF36)/($T36*(3*($S36/2-AI36))))),IF(AI36&lt;$W36,(AF36/($T36*$S36))+(6*AG36/($T36*$S36^2)),IF(AI36=$W36,(2*AF36)/($T36*$S36),(2*AF36)/($T36*(3*($S36/2-AI36))))))/10</f>
        <v>4.4105510324375112</v>
      </c>
      <c r="AM36" s="47">
        <f>AE36/$E$2</f>
        <v>0.45928818946484817</v>
      </c>
      <c r="AN36" s="47">
        <f t="shared" si="87"/>
        <v>0.5513188790546889</v>
      </c>
      <c r="AO36" s="30"/>
      <c r="AP36" s="32">
        <f t="shared" si="10"/>
        <v>144.56960000000001</v>
      </c>
      <c r="AQ36" s="28">
        <f t="shared" si="11"/>
        <v>6.5381</v>
      </c>
      <c r="AR36" s="28">
        <f t="shared" si="12"/>
        <v>7.3386999999999993</v>
      </c>
      <c r="AS36" s="28">
        <f t="shared" si="44"/>
        <v>4.522458386825446E-2</v>
      </c>
      <c r="AT36" s="103">
        <f t="shared" si="13"/>
        <v>7.8798479294697987</v>
      </c>
      <c r="AU36" s="103">
        <f t="shared" si="14"/>
        <v>8.2468800641040758</v>
      </c>
      <c r="AV36" s="26">
        <f t="shared" si="45"/>
        <v>4.9480658802230391</v>
      </c>
      <c r="AW36" s="32">
        <f t="shared" si="88"/>
        <v>90.4178</v>
      </c>
      <c r="AX36" s="28">
        <f t="shared" si="15"/>
        <v>-4.7035</v>
      </c>
      <c r="AY36" s="28">
        <f t="shared" si="16"/>
        <v>-5.6531000000000002</v>
      </c>
      <c r="AZ36" s="28">
        <f t="shared" si="46"/>
        <v>5.2019624454476887E-2</v>
      </c>
      <c r="BA36" s="103">
        <f t="shared" si="17"/>
        <v>6.397749907130601</v>
      </c>
      <c r="BB36" s="103">
        <f t="shared" si="18"/>
        <v>6.2857665665190465</v>
      </c>
      <c r="BC36" s="26">
        <f t="shared" si="47"/>
        <v>3.1431580983256278</v>
      </c>
      <c r="BD36" s="32">
        <f t="shared" si="19"/>
        <v>155.700275</v>
      </c>
      <c r="BE36" s="28">
        <f t="shared" si="20"/>
        <v>5.1766250000000005</v>
      </c>
      <c r="BF36" s="28">
        <f t="shared" si="21"/>
        <v>5.7632500000000002</v>
      </c>
      <c r="BG36" s="28">
        <f t="shared" si="48"/>
        <v>3.3247372234891687E-2</v>
      </c>
      <c r="BH36" s="103">
        <f t="shared" si="22"/>
        <v>10.806421723853729</v>
      </c>
      <c r="BI36" s="103">
        <f t="shared" si="23"/>
        <v>11.169613193638915</v>
      </c>
      <c r="BJ36" s="26">
        <f t="shared" si="49"/>
        <v>5.1818099266360198</v>
      </c>
      <c r="BK36" s="32">
        <f t="shared" si="24"/>
        <v>115.08642499999999</v>
      </c>
      <c r="BL36" s="28">
        <f t="shared" si="25"/>
        <v>-3.254575</v>
      </c>
      <c r="BM36" s="28">
        <f t="shared" si="26"/>
        <v>-3.9805999999999999</v>
      </c>
      <c r="BN36" s="28">
        <f t="shared" si="50"/>
        <v>2.8279399590351341E-2</v>
      </c>
      <c r="BO36" s="103">
        <f t="shared" si="27"/>
        <v>11.564731447520476</v>
      </c>
      <c r="BP36" s="103">
        <f t="shared" si="28"/>
        <v>11.664027686450558</v>
      </c>
      <c r="BQ36" s="26">
        <f t="shared" si="51"/>
        <v>3.7850185416409006</v>
      </c>
      <c r="BR36" s="32">
        <f t="shared" si="29"/>
        <v>97.572119999999998</v>
      </c>
      <c r="BS36" s="28">
        <f t="shared" si="30"/>
        <v>6.1711799999999997</v>
      </c>
      <c r="BT36" s="28">
        <f t="shared" si="31"/>
        <v>7.0015799999999997</v>
      </c>
      <c r="BU36" s="28">
        <f t="shared" si="52"/>
        <v>6.3247370252896007E-2</v>
      </c>
      <c r="BV36" s="103">
        <f t="shared" si="32"/>
        <v>5.5742915170575795</v>
      </c>
      <c r="BW36" s="103">
        <f t="shared" si="33"/>
        <v>5.9403529334788638</v>
      </c>
      <c r="BX36" s="26">
        <f t="shared" si="53"/>
        <v>3.4783436739355245</v>
      </c>
      <c r="BY36" s="32">
        <f t="shared" si="34"/>
        <v>43.42031999999999</v>
      </c>
      <c r="BZ36" s="28">
        <f t="shared" si="35"/>
        <v>-5.0704200000000004</v>
      </c>
      <c r="CA36" s="28">
        <f t="shared" si="36"/>
        <v>-5.9902199999999999</v>
      </c>
      <c r="CB36" s="28">
        <f t="shared" si="54"/>
        <v>0.11677527940835078</v>
      </c>
      <c r="CC36" s="103">
        <f t="shared" si="37"/>
        <v>2.8994140448931751</v>
      </c>
      <c r="CD36" s="103">
        <f t="shared" si="38"/>
        <v>2.6693230018896403</v>
      </c>
      <c r="CE36" s="26">
        <f t="shared" si="55"/>
        <v>1.7313671225162686</v>
      </c>
      <c r="CF36" s="31">
        <f t="shared" si="56"/>
        <v>5.1818099266360198</v>
      </c>
      <c r="CG36" s="47">
        <f t="shared" si="39"/>
        <v>0.51818099266360196</v>
      </c>
      <c r="CH36" s="32">
        <f>($CF36*10*($T36/2)^2*1)/2</f>
        <v>12.695434320258247</v>
      </c>
      <c r="CI36" s="28">
        <f t="shared" si="57"/>
        <v>0.66666666666666663</v>
      </c>
      <c r="CJ36" s="28">
        <f t="shared" si="58"/>
        <v>1.9043151480387372</v>
      </c>
      <c r="CK36" s="67" t="str">
        <f t="shared" si="59"/>
        <v>NO PARRILLA</v>
      </c>
      <c r="CL36" s="32">
        <f>($CF36*10*((S36-E36)/2)^2*1)/2</f>
        <v>10.946573470018594</v>
      </c>
      <c r="CM36" s="28">
        <f t="shared" si="60"/>
        <v>0.66666666666666663</v>
      </c>
      <c r="CN36" s="28">
        <f t="shared" si="61"/>
        <v>1.6419860205027892</v>
      </c>
      <c r="CO36" s="67" t="str">
        <f t="shared" si="62"/>
        <v>NO PARRILLA</v>
      </c>
    </row>
    <row r="37" spans="1:93" x14ac:dyDescent="0.25">
      <c r="B37" s="64" t="s">
        <v>182</v>
      </c>
      <c r="C37" s="24" t="str">
        <f>'MUROS EJE Y'!C15</f>
        <v>I entre 7 y 9</v>
      </c>
      <c r="D37" s="24" t="str">
        <f>'MUROS EJE Y'!D15</f>
        <v>F31Y</v>
      </c>
      <c r="E37" s="24">
        <f>'MUROS EJE Y'!E15</f>
        <v>2.35</v>
      </c>
      <c r="F37" s="10">
        <f>'MUROS EJE Y'!F15</f>
        <v>0.3</v>
      </c>
      <c r="G37" s="23">
        <f>'MUROS EJE Y'!G15</f>
        <v>-149.51740000000001</v>
      </c>
      <c r="H37" s="24">
        <f>'MUROS EJE Y'!H15</f>
        <v>-41.376300000000001</v>
      </c>
      <c r="I37" s="24">
        <f>'MUROS EJE Y'!I15</f>
        <v>172.24969999999999</v>
      </c>
      <c r="J37" s="25">
        <f>'MUROS EJE Y'!J15</f>
        <v>60.519199999999998</v>
      </c>
      <c r="K37" s="23">
        <f>'MUROS EJE Y'!K15</f>
        <v>-3.0918000000000001</v>
      </c>
      <c r="L37" s="24">
        <f>'MUROS EJE Y'!L15</f>
        <v>-1.1636</v>
      </c>
      <c r="M37" s="24">
        <f>'MUROS EJE Y'!M15</f>
        <v>6.4867999999999997</v>
      </c>
      <c r="N37" s="25">
        <f>'MUROS EJE Y'!N15</f>
        <v>14.0976</v>
      </c>
      <c r="O37" s="23">
        <f>'MUROS EJE Y'!O15</f>
        <v>-0.1071</v>
      </c>
      <c r="P37" s="24">
        <f>'MUROS EJE Y'!P15</f>
        <v>-0.31209999999999999</v>
      </c>
      <c r="Q37" s="24">
        <f>'MUROS EJE Y'!Q15</f>
        <v>10.1144</v>
      </c>
      <c r="R37" s="25">
        <f>'MUROS EJE Y'!R15</f>
        <v>7.4673999999999996</v>
      </c>
      <c r="S37" s="23">
        <f>0.7+E37+0.7</f>
        <v>3.75</v>
      </c>
      <c r="T37" s="24">
        <v>1.7</v>
      </c>
      <c r="U37" s="24">
        <v>2</v>
      </c>
      <c r="V37" s="28">
        <f t="shared" si="40"/>
        <v>31.875</v>
      </c>
      <c r="W37" s="26">
        <f t="shared" si="41"/>
        <v>0.625</v>
      </c>
      <c r="Y37" s="27">
        <f t="shared" si="0"/>
        <v>181.39240000000001</v>
      </c>
      <c r="Z37" s="28">
        <f t="shared" si="89"/>
        <v>-3.0918000000000001</v>
      </c>
      <c r="AA37" s="28">
        <f t="shared" si="42"/>
        <v>-0.1071</v>
      </c>
      <c r="AB37" s="29">
        <f t="shared" si="43"/>
        <v>1.704481554905277E-2</v>
      </c>
      <c r="AC37" s="103">
        <f t="shared" si="2"/>
        <v>677.4692810457517</v>
      </c>
      <c r="AD37" s="103">
        <f t="shared" si="3"/>
        <v>101.94160617059892</v>
      </c>
      <c r="AE37" s="26">
        <f>MAX(IF(AB37&lt;$W37,(Y37/($T37*$S37))-(6*Z37/($T37*$S37^2)),IF(AB37=$W37,(2*Y37)/($T37*$S37),(2*Y37)/($T37*(3*($S37/2-AB37))))),IF(AB37&lt;$W37,(Y37/($T37*$S37))+(6*Z37/($T37*$S37^2)),IF(AB37=$W37,(2*Y37)/($T37*$S37),(2*Y37)/($T37*(3*($S37/2-AB37))))))/10</f>
        <v>2.9229690980392156</v>
      </c>
      <c r="AF37" s="27">
        <f t="shared" si="4"/>
        <v>222.76870000000002</v>
      </c>
      <c r="AG37" s="28">
        <f t="shared" si="5"/>
        <v>-4.2553999999999998</v>
      </c>
      <c r="AH37" s="28">
        <f t="shared" si="6"/>
        <v>-0.41920000000000002</v>
      </c>
      <c r="AI37" s="29">
        <f>ABS(AG37/AF37)</f>
        <v>1.9102324518659935E-2</v>
      </c>
      <c r="AJ37" s="103">
        <f t="shared" si="7"/>
        <v>212.56555343511451</v>
      </c>
      <c r="AK37" s="103">
        <f t="shared" si="8"/>
        <v>81.164535808237474</v>
      </c>
      <c r="AL37" s="26">
        <f>MAX(IF(AI37&lt;$W37,(AF37/($T37*$S37))-(6*AG37/($T37*$S37^2)),IF(AI37=$W37,(2*AF37)/($T37*$S37),(2*AF37)/($T37*(3*($S37/2-AI37))))),IF(AI37&lt;$W37,(AF37/($T37*$S37))+(6*AG37/($T37*$S37^2)),IF(AI37=$W37,(2*AF37)/($T37*$S37),(2*AF37)/($T37*(3*($S37/2-AI37))))))/10</f>
        <v>3.6012131764705884</v>
      </c>
      <c r="AM37" s="47">
        <f>AE37/$E$2</f>
        <v>0.36537113725490195</v>
      </c>
      <c r="AN37" s="47">
        <f t="shared" si="87"/>
        <v>0.45015164705882355</v>
      </c>
      <c r="AO37" s="30"/>
      <c r="AP37" s="32">
        <f t="shared" si="10"/>
        <v>241.91160000000002</v>
      </c>
      <c r="AQ37" s="28">
        <f t="shared" si="11"/>
        <v>11.005800000000001</v>
      </c>
      <c r="AR37" s="28">
        <f t="shared" si="12"/>
        <v>7.3602999999999996</v>
      </c>
      <c r="AS37" s="28">
        <f t="shared" si="44"/>
        <v>4.5495131279359897E-2</v>
      </c>
      <c r="AT37" s="103">
        <f t="shared" si="13"/>
        <v>13.146833688844207</v>
      </c>
      <c r="AU37" s="103">
        <f t="shared" si="14"/>
        <v>18.058883092854039</v>
      </c>
      <c r="AV37" s="26">
        <f t="shared" si="45"/>
        <v>4.070915764705882</v>
      </c>
      <c r="AW37" s="32">
        <f t="shared" si="88"/>
        <v>120.87320000000001</v>
      </c>
      <c r="AX37" s="28">
        <f t="shared" si="15"/>
        <v>-17.189399999999999</v>
      </c>
      <c r="AY37" s="28">
        <f t="shared" si="16"/>
        <v>-7.5744999999999996</v>
      </c>
      <c r="AZ37" s="28">
        <f t="shared" si="46"/>
        <v>0.14221018389518933</v>
      </c>
      <c r="BA37" s="103">
        <f t="shared" si="17"/>
        <v>6.3831645653178439</v>
      </c>
      <c r="BB37" s="103">
        <f t="shared" si="18"/>
        <v>6.4767536427281502</v>
      </c>
      <c r="BC37" s="26">
        <f t="shared" si="47"/>
        <v>2.3274704313725492</v>
      </c>
      <c r="BD37" s="32">
        <f t="shared" si="19"/>
        <v>257.81402500000002</v>
      </c>
      <c r="BE37" s="28">
        <f t="shared" si="20"/>
        <v>6.6086999999999998</v>
      </c>
      <c r="BF37" s="28">
        <f t="shared" si="21"/>
        <v>5.2593750000000004</v>
      </c>
      <c r="BG37" s="28">
        <f t="shared" si="48"/>
        <v>2.5633593827954083E-2</v>
      </c>
      <c r="BH37" s="103">
        <f t="shared" si="22"/>
        <v>19.607959120617945</v>
      </c>
      <c r="BI37" s="103">
        <f t="shared" si="23"/>
        <v>28.609629388788175</v>
      </c>
      <c r="BJ37" s="26">
        <f t="shared" si="49"/>
        <v>4.2100069803921567</v>
      </c>
      <c r="BK37" s="32">
        <f t="shared" si="24"/>
        <v>167.03522500000003</v>
      </c>
      <c r="BL37" s="28">
        <f t="shared" si="25"/>
        <v>-14.537700000000001</v>
      </c>
      <c r="BM37" s="28">
        <f t="shared" si="26"/>
        <v>-5.9417249999999999</v>
      </c>
      <c r="BN37" s="28">
        <f t="shared" si="50"/>
        <v>8.7033737943598422E-2</v>
      </c>
      <c r="BO37" s="103">
        <f t="shared" si="27"/>
        <v>11.244897735926857</v>
      </c>
      <c r="BP37" s="103">
        <f t="shared" si="28"/>
        <v>11.303571073742059</v>
      </c>
      <c r="BQ37" s="26">
        <f t="shared" si="51"/>
        <v>2.9850281568627453</v>
      </c>
      <c r="BR37" s="32">
        <f t="shared" si="29"/>
        <v>169.35464000000002</v>
      </c>
      <c r="BS37" s="28">
        <f t="shared" si="30"/>
        <v>12.242519999999999</v>
      </c>
      <c r="BT37" s="28">
        <f t="shared" si="31"/>
        <v>7.4031399999999996</v>
      </c>
      <c r="BU37" s="28">
        <f t="shared" si="52"/>
        <v>7.2289250533672994E-2</v>
      </c>
      <c r="BV37" s="103">
        <f t="shared" si="32"/>
        <v>9.1504221181822878</v>
      </c>
      <c r="BW37" s="103">
        <f t="shared" si="33"/>
        <v>12.192129410546865</v>
      </c>
      <c r="BX37" s="26">
        <f t="shared" si="53"/>
        <v>2.9638066196078432</v>
      </c>
      <c r="BY37" s="32">
        <f t="shared" si="34"/>
        <v>48.316240000000008</v>
      </c>
      <c r="BZ37" s="28">
        <f t="shared" si="35"/>
        <v>-15.952680000000001</v>
      </c>
      <c r="CA37" s="28">
        <f t="shared" si="36"/>
        <v>-7.5316599999999996</v>
      </c>
      <c r="CB37" s="28">
        <f t="shared" si="54"/>
        <v>0.3301722153876212</v>
      </c>
      <c r="CC37" s="103">
        <f t="shared" si="37"/>
        <v>2.5660340482708999</v>
      </c>
      <c r="CD37" s="103">
        <f t="shared" si="38"/>
        <v>2.4065085762187266</v>
      </c>
      <c r="CE37" s="26">
        <f t="shared" si="55"/>
        <v>1.158282792156863</v>
      </c>
      <c r="CF37" s="31">
        <f t="shared" si="56"/>
        <v>4.2100069803921567</v>
      </c>
      <c r="CG37" s="47">
        <f t="shared" si="39"/>
        <v>0.42100069803921569</v>
      </c>
      <c r="CH37" s="32">
        <f>($CF37*10*($T37/2)^2*1)/2</f>
        <v>15.208650216666666</v>
      </c>
      <c r="CI37" s="28">
        <f t="shared" si="57"/>
        <v>0.66666666666666663</v>
      </c>
      <c r="CJ37" s="28">
        <f t="shared" si="58"/>
        <v>2.2812975325</v>
      </c>
      <c r="CK37" s="67" t="str">
        <f t="shared" si="59"/>
        <v>NO PARRILLA</v>
      </c>
      <c r="CL37" s="32">
        <f>($CF37*10*((S37-E37)/2)^2*1)/2</f>
        <v>10.314517101960783</v>
      </c>
      <c r="CM37" s="28">
        <f t="shared" si="60"/>
        <v>0.66666666666666663</v>
      </c>
      <c r="CN37" s="28">
        <f t="shared" si="61"/>
        <v>1.5471775652941175</v>
      </c>
      <c r="CO37" s="67" t="str">
        <f t="shared" si="62"/>
        <v>NO PARRILLA</v>
      </c>
    </row>
    <row r="38" spans="1:93" x14ac:dyDescent="0.25">
      <c r="B38" s="69" t="s">
        <v>182</v>
      </c>
      <c r="C38" s="24" t="str">
        <f>'MUROS EJE Y'!C16</f>
        <v>J entre 1 y 2</v>
      </c>
      <c r="D38" s="24" t="str">
        <f>'MUROS EJE Y'!D16</f>
        <v>F32Y</v>
      </c>
      <c r="E38" s="24">
        <f>'MUROS EJE Y'!E16</f>
        <v>2.71</v>
      </c>
      <c r="F38" s="10">
        <f>'MUROS EJE Y'!F16</f>
        <v>0.3</v>
      </c>
      <c r="G38" s="23">
        <f>'MUROS EJE Y'!G16</f>
        <v>-187.61250000000001</v>
      </c>
      <c r="H38" s="24">
        <f>'MUROS EJE Y'!H16</f>
        <v>-40.5627</v>
      </c>
      <c r="I38" s="24">
        <f>'MUROS EJE Y'!I16</f>
        <v>36.847999999999999</v>
      </c>
      <c r="J38" s="25">
        <f>'MUROS EJE Y'!J16</f>
        <v>22.5167</v>
      </c>
      <c r="K38" s="23">
        <f>'MUROS EJE Y'!K16</f>
        <v>-14.577199999999999</v>
      </c>
      <c r="L38" s="24">
        <f>'MUROS EJE Y'!L16</f>
        <v>-3.5015000000000001</v>
      </c>
      <c r="M38" s="24">
        <f>'MUROS EJE Y'!M16</f>
        <v>2.5293999999999999</v>
      </c>
      <c r="N38" s="25">
        <f>'MUROS EJE Y'!N16</f>
        <v>23.335799999999999</v>
      </c>
      <c r="O38" s="23">
        <f>'MUROS EJE Y'!O16</f>
        <v>-38.898499999999999</v>
      </c>
      <c r="P38" s="24">
        <f>'MUROS EJE Y'!P16</f>
        <v>-8.8023000000000007</v>
      </c>
      <c r="Q38" s="24">
        <f>'MUROS EJE Y'!Q16</f>
        <v>9.2579999999999991</v>
      </c>
      <c r="R38" s="25">
        <f>'MUROS EJE Y'!R16</f>
        <v>10.355700000000001</v>
      </c>
      <c r="S38" s="23">
        <f>0.6+E38+0.6</f>
        <v>3.91</v>
      </c>
      <c r="T38" s="24">
        <v>1.8</v>
      </c>
      <c r="U38" s="24">
        <v>2</v>
      </c>
      <c r="V38" s="28">
        <f t="shared" si="40"/>
        <v>35.190000000000005</v>
      </c>
      <c r="W38" s="26">
        <f t="shared" si="41"/>
        <v>0.65166666666666673</v>
      </c>
      <c r="Y38" s="27">
        <f t="shared" si="0"/>
        <v>222.80250000000001</v>
      </c>
      <c r="Z38" s="28">
        <f t="shared" si="89"/>
        <v>-14.577199999999999</v>
      </c>
      <c r="AA38" s="28">
        <f t="shared" si="42"/>
        <v>-38.898499999999999</v>
      </c>
      <c r="AB38" s="29">
        <f t="shared" si="43"/>
        <v>6.5426554908495194E-2</v>
      </c>
      <c r="AC38" s="103">
        <f t="shared" si="2"/>
        <v>2.2911166240343461</v>
      </c>
      <c r="AD38" s="103">
        <f t="shared" si="3"/>
        <v>4.5575678869208067</v>
      </c>
      <c r="AE38" s="26">
        <f>MAX(IF(AB38&lt;$W38,(Y38/($T38*$S38))-(6*Z38/($T38*$S38^2)),IF(AB38=$W38,(2*Y38)/($T38*$S38),(2*Y38)/($T38*(3*($S38/2-AB38))))),IF(AB38&lt;$W38,(Y38/($T38*$S38))+(6*Z38/($T38*$S38^2)),IF(AB38=$W38,(2*Y38)/($T38*$S38),(2*Y38)/($T38*(3*($S38/2-AB38))))))/10</f>
        <v>3.4835408476745529</v>
      </c>
      <c r="AF38" s="27">
        <f t="shared" si="4"/>
        <v>263.36520000000002</v>
      </c>
      <c r="AG38" s="28">
        <f t="shared" si="5"/>
        <v>-18.078699999999998</v>
      </c>
      <c r="AH38" s="28">
        <f t="shared" si="6"/>
        <v>-47.700800000000001</v>
      </c>
      <c r="AI38" s="29">
        <f>ABS(AG38/AF38)</f>
        <v>6.8644984227225148E-2</v>
      </c>
      <c r="AJ38" s="103">
        <f t="shared" si="7"/>
        <v>2.208476168114581</v>
      </c>
      <c r="AK38" s="103">
        <f t="shared" si="8"/>
        <v>4.3778547113463757</v>
      </c>
      <c r="AL38" s="26">
        <f>MAX(IF(AI38&lt;$W38,(AF38/($T38*$S38))-(6*AG38/($T38*$S38^2)),IF(AI38=$W38,(2*AF38)/($T38*$S38),(2*AF38)/($T38*(3*($S38/2-AI38))))),IF(AI38&lt;$W38,(AF38/($T38*$S38))+(6*AG38/($T38*$S38^2)),IF(AI38=$W38,(2*AF38)/($T38*$S38),(2*AF38)/($T38*(3*($S38/2-AI38))))))/10</f>
        <v>4.1362240784226518</v>
      </c>
      <c r="AM38" s="47">
        <f>AE38/$E$2</f>
        <v>0.43544260595931911</v>
      </c>
      <c r="AN38" s="47">
        <f t="shared" si="87"/>
        <v>0.51702800980283148</v>
      </c>
      <c r="AO38" s="30"/>
      <c r="AP38" s="32">
        <f t="shared" si="10"/>
        <v>245.31920000000002</v>
      </c>
      <c r="AQ38" s="28">
        <f t="shared" si="11"/>
        <v>8.7585999999999995</v>
      </c>
      <c r="AR38" s="28">
        <f t="shared" si="12"/>
        <v>-28.5428</v>
      </c>
      <c r="AS38" s="28">
        <f t="shared" si="44"/>
        <v>3.570287201327902E-2</v>
      </c>
      <c r="AT38" s="103">
        <f t="shared" si="13"/>
        <v>3.437913589416596</v>
      </c>
      <c r="AU38" s="103">
        <f t="shared" si="14"/>
        <v>10.105275229167962</v>
      </c>
      <c r="AV38" s="26">
        <f t="shared" si="45"/>
        <v>3.6766056678796657</v>
      </c>
      <c r="AW38" s="32">
        <f t="shared" si="88"/>
        <v>200.28579999999999</v>
      </c>
      <c r="AX38" s="28">
        <f t="shared" si="15"/>
        <v>-37.912999999999997</v>
      </c>
      <c r="AY38" s="28">
        <f t="shared" si="16"/>
        <v>-49.254199999999997</v>
      </c>
      <c r="AZ38" s="28">
        <f t="shared" si="46"/>
        <v>0.18929449816212632</v>
      </c>
      <c r="BA38" s="103">
        <f t="shared" si="17"/>
        <v>1.6265479898160971</v>
      </c>
      <c r="BB38" s="103">
        <f t="shared" si="18"/>
        <v>2.5923039860315167</v>
      </c>
      <c r="BC38" s="26">
        <f t="shared" si="47"/>
        <v>3.6724114325666504</v>
      </c>
      <c r="BD38" s="32">
        <f t="shared" si="19"/>
        <v>270.11205000000001</v>
      </c>
      <c r="BE38" s="28">
        <f t="shared" si="20"/>
        <v>0.29852499999999793</v>
      </c>
      <c r="BF38" s="28">
        <f t="shared" si="21"/>
        <v>-37.733449999999998</v>
      </c>
      <c r="BG38" s="28">
        <f t="shared" si="48"/>
        <v>1.1051894945079195E-3</v>
      </c>
      <c r="BH38" s="103">
        <f t="shared" si="22"/>
        <v>2.8633697687330479</v>
      </c>
      <c r="BI38" s="103">
        <f t="shared" si="23"/>
        <v>7.0291207273005449</v>
      </c>
      <c r="BJ38" s="26">
        <f t="shared" si="49"/>
        <v>3.8444180822556979</v>
      </c>
      <c r="BK38" s="32">
        <f t="shared" si="24"/>
        <v>236.33699999999999</v>
      </c>
      <c r="BL38" s="28">
        <f t="shared" si="25"/>
        <v>-34.705174999999997</v>
      </c>
      <c r="BM38" s="28">
        <f t="shared" si="26"/>
        <v>-53.267000000000003</v>
      </c>
      <c r="BN38" s="28">
        <f t="shared" si="50"/>
        <v>0.1468461349682868</v>
      </c>
      <c r="BO38" s="103">
        <f t="shared" si="27"/>
        <v>1.7747348264403853</v>
      </c>
      <c r="BP38" s="103">
        <f t="shared" si="28"/>
        <v>3.0256029178873356</v>
      </c>
      <c r="BQ38" s="26">
        <f t="shared" si="51"/>
        <v>4.1147062094046998</v>
      </c>
      <c r="BR38" s="32">
        <f t="shared" si="29"/>
        <v>156.19819999999999</v>
      </c>
      <c r="BS38" s="28">
        <f t="shared" si="30"/>
        <v>14.58948</v>
      </c>
      <c r="BT38" s="28">
        <f t="shared" si="31"/>
        <v>-12.983399999999998</v>
      </c>
      <c r="BU38" s="28">
        <f t="shared" si="52"/>
        <v>9.3403637173795864E-2</v>
      </c>
      <c r="BV38" s="103">
        <f t="shared" si="32"/>
        <v>4.81224332609332</v>
      </c>
      <c r="BW38" s="103">
        <f t="shared" si="33"/>
        <v>28.122348760516545</v>
      </c>
      <c r="BX38" s="26">
        <f t="shared" si="53"/>
        <v>2.537455937043263</v>
      </c>
      <c r="BY38" s="32">
        <f t="shared" si="34"/>
        <v>111.1648</v>
      </c>
      <c r="BZ38" s="28">
        <f t="shared" si="35"/>
        <v>-32.082119999999996</v>
      </c>
      <c r="CA38" s="28">
        <f t="shared" si="36"/>
        <v>-33.694800000000001</v>
      </c>
      <c r="CB38" s="28">
        <f t="shared" si="54"/>
        <v>0.28859962865943173</v>
      </c>
      <c r="CC38" s="103">
        <f t="shared" si="37"/>
        <v>1.3196671296461175</v>
      </c>
      <c r="CD38" s="103">
        <f t="shared" si="38"/>
        <v>1.8622887389501257</v>
      </c>
      <c r="CE38" s="26">
        <f t="shared" si="55"/>
        <v>2.2789950934968299</v>
      </c>
      <c r="CF38" s="31">
        <f t="shared" si="56"/>
        <v>4.1147062094046998</v>
      </c>
      <c r="CG38" s="47">
        <f t="shared" si="39"/>
        <v>0.41147062094046999</v>
      </c>
      <c r="CH38" s="32">
        <f>($CF38*10*($T38/2)^2*1)/2</f>
        <v>16.664560148089038</v>
      </c>
      <c r="CI38" s="28">
        <f t="shared" si="57"/>
        <v>0.66666666666666663</v>
      </c>
      <c r="CJ38" s="28">
        <f t="shared" si="58"/>
        <v>2.4996840222133558</v>
      </c>
      <c r="CK38" s="67" t="str">
        <f t="shared" si="59"/>
        <v>NO PARRILLA</v>
      </c>
      <c r="CL38" s="32">
        <f>($CF38*10*((S38-E38)/2)^2*1)/2</f>
        <v>7.4064711769284619</v>
      </c>
      <c r="CM38" s="28">
        <f t="shared" si="60"/>
        <v>0.66666666666666663</v>
      </c>
      <c r="CN38" s="28">
        <f t="shared" si="61"/>
        <v>1.1109706765392695</v>
      </c>
      <c r="CO38" s="67" t="str">
        <f t="shared" si="62"/>
        <v>NO PARRILLA</v>
      </c>
    </row>
    <row r="39" spans="1:93" x14ac:dyDescent="0.25">
      <c r="B39" s="70" t="s">
        <v>182</v>
      </c>
      <c r="C39" s="24" t="str">
        <f>'MUROS EJE Y'!C17</f>
        <v>L entre 3 y 5</v>
      </c>
      <c r="D39" s="24" t="str">
        <f>'MUROS EJE Y'!D17</f>
        <v>F33Y</v>
      </c>
      <c r="E39" s="24">
        <f>'MUROS EJE Y'!E17</f>
        <v>2.62</v>
      </c>
      <c r="F39" s="10">
        <f>'MUROS EJE Y'!F17</f>
        <v>0.3</v>
      </c>
      <c r="G39" s="23">
        <f>'MUROS EJE Y'!G17</f>
        <v>-36.016100000000002</v>
      </c>
      <c r="H39" s="24">
        <f>'MUROS EJE Y'!H17</f>
        <v>-8.5885999999999996</v>
      </c>
      <c r="I39" s="24">
        <f>'MUROS EJE Y'!I17</f>
        <v>48.734000000000002</v>
      </c>
      <c r="J39" s="25">
        <f>'MUROS EJE Y'!J17</f>
        <v>14.108700000000001</v>
      </c>
      <c r="K39" s="23">
        <f>'MUROS EJE Y'!K17</f>
        <v>-0.69059999999999999</v>
      </c>
      <c r="L39" s="24">
        <f>'MUROS EJE Y'!L17</f>
        <v>-0.51219999999999999</v>
      </c>
      <c r="M39" s="24">
        <f>'MUROS EJE Y'!M17</f>
        <v>4.4439000000000002</v>
      </c>
      <c r="N39" s="25">
        <f>'MUROS EJE Y'!N17</f>
        <v>31.666899999999998</v>
      </c>
      <c r="O39" s="23">
        <f>'MUROS EJE Y'!O17</f>
        <v>-2.8900999999999999</v>
      </c>
      <c r="P39" s="24">
        <f>'MUROS EJE Y'!P17</f>
        <v>-0.95009999999999994</v>
      </c>
      <c r="Q39" s="24">
        <f>'MUROS EJE Y'!Q17</f>
        <v>10.469099999999999</v>
      </c>
      <c r="R39" s="25">
        <f>'MUROS EJE Y'!R17</f>
        <v>11.127599999999999</v>
      </c>
      <c r="S39" s="23">
        <f>0.3+E39+0.3</f>
        <v>3.2199999999999998</v>
      </c>
      <c r="T39" s="24">
        <v>1.7</v>
      </c>
      <c r="U39" s="24">
        <v>2</v>
      </c>
      <c r="V39" s="28">
        <f t="shared" si="40"/>
        <v>27.369999999999994</v>
      </c>
      <c r="W39" s="26">
        <f t="shared" si="41"/>
        <v>0.53666666666666663</v>
      </c>
      <c r="Y39" s="27">
        <f t="shared" si="0"/>
        <v>63.386099999999999</v>
      </c>
      <c r="Z39" s="28">
        <f t="shared" si="89"/>
        <v>-0.69059999999999999</v>
      </c>
      <c r="AA39" s="28">
        <f t="shared" si="42"/>
        <v>-2.8900999999999999</v>
      </c>
      <c r="AB39" s="29">
        <f t="shared" si="43"/>
        <v>1.0895133160109236E-2</v>
      </c>
      <c r="AC39" s="103">
        <f t="shared" si="2"/>
        <v>8.7728590706203935</v>
      </c>
      <c r="AD39" s="103">
        <f t="shared" si="3"/>
        <v>15.664372411448353</v>
      </c>
      <c r="AE39" s="26">
        <f>MAX(IF(AB39&lt;$W39,(Y39/($T39*$S39))-(6*Z39/($T39*$S39^2)),IF(AB39=$W39,(2*Y39)/($T39*$S39),(2*Y39)/($T39*(3*($S39/2-AB39))))),IF(AB39&lt;$W39,(Y39/($T39*$S39))+(6*Z39/($T39*$S39^2)),IF(AB39=$W39,(2*Y39)/($T39*$S39),(2*Y39)/($T39*(3*($S39/2-AB39))))))/10</f>
        <v>1.1814565637218972</v>
      </c>
      <c r="AF39" s="27">
        <f t="shared" si="4"/>
        <v>71.974699999999999</v>
      </c>
      <c r="AG39" s="28">
        <f t="shared" si="5"/>
        <v>-1.2027999999999999</v>
      </c>
      <c r="AH39" s="28">
        <f t="shared" si="6"/>
        <v>-3.8401999999999998</v>
      </c>
      <c r="AI39" s="29">
        <f>ABS(AG39/AF39)</f>
        <v>1.6711427765589853E-2</v>
      </c>
      <c r="AJ39" s="103">
        <f t="shared" si="7"/>
        <v>7.4969741159314625</v>
      </c>
      <c r="AK39" s="103">
        <f t="shared" si="8"/>
        <v>12.909364530799712</v>
      </c>
      <c r="AL39" s="26">
        <f>MAX(IF(AI39&lt;$W39,(AF39/($T39*$S39))-(6*AG39/($T39*$S39^2)),IF(AI39=$W39,(2*AF39)/($T39*$S39),(2*AF39)/($T39*(3*($S39/2-AI39))))),IF(AI39&lt;$W39,(AF39/($T39*$S39))+(6*AG39/($T39*$S39^2)),IF(AI39=$W39,(2*AF39)/($T39*$S39),(2*AF39)/($T39*(3*($S39/2-AI39))))))/10</f>
        <v>1.355789956814484</v>
      </c>
      <c r="AM39" s="47">
        <f>AE39/$E$2</f>
        <v>0.14768207046523715</v>
      </c>
      <c r="AN39" s="47">
        <f t="shared" si="87"/>
        <v>0.1694737446018105</v>
      </c>
      <c r="AO39" s="30"/>
      <c r="AP39" s="32">
        <f t="shared" si="10"/>
        <v>77.494799999999998</v>
      </c>
      <c r="AQ39" s="28">
        <f t="shared" si="11"/>
        <v>30.976299999999998</v>
      </c>
      <c r="AR39" s="28">
        <f t="shared" si="12"/>
        <v>8.2374999999999989</v>
      </c>
      <c r="AS39" s="28">
        <f t="shared" si="44"/>
        <v>0.39972101353897294</v>
      </c>
      <c r="AT39" s="103">
        <f t="shared" si="13"/>
        <v>3.7630251896813358</v>
      </c>
      <c r="AU39" s="103">
        <f t="shared" si="14"/>
        <v>3.2821635655925125</v>
      </c>
      <c r="AV39" s="26">
        <f t="shared" si="45"/>
        <v>2.4701244732297463</v>
      </c>
      <c r="AW39" s="32">
        <f t="shared" si="88"/>
        <v>49.2774</v>
      </c>
      <c r="AX39" s="28">
        <f t="shared" si="15"/>
        <v>-32.357500000000002</v>
      </c>
      <c r="AY39" s="28">
        <f t="shared" si="16"/>
        <v>-14.0177</v>
      </c>
      <c r="AZ39" s="28">
        <f t="shared" si="46"/>
        <v>0.65663975777942829</v>
      </c>
      <c r="BA39" s="103">
        <f t="shared" si="17"/>
        <v>1.4061479415310643</v>
      </c>
      <c r="BB39" s="103">
        <f t="shared" si="18"/>
        <v>0.77789134153186879</v>
      </c>
      <c r="BC39" s="26">
        <f t="shared" si="47"/>
        <v>2.0269851554984752</v>
      </c>
      <c r="BD39" s="32">
        <f t="shared" si="19"/>
        <v>80.409075000000001</v>
      </c>
      <c r="BE39" s="28">
        <f t="shared" si="20"/>
        <v>22.675424999999997</v>
      </c>
      <c r="BF39" s="28">
        <f t="shared" si="21"/>
        <v>4.7430249999999994</v>
      </c>
      <c r="BG39" s="28">
        <f t="shared" si="48"/>
        <v>0.28200081893741469</v>
      </c>
      <c r="BH39" s="103">
        <f t="shared" si="22"/>
        <v>6.7812482540151082</v>
      </c>
      <c r="BI39" s="103">
        <f t="shared" si="23"/>
        <v>4.7303189841261943</v>
      </c>
      <c r="BJ39" s="26">
        <f t="shared" si="49"/>
        <v>2.2408005064029397</v>
      </c>
      <c r="BK39" s="32">
        <f t="shared" si="24"/>
        <v>59.246025000000003</v>
      </c>
      <c r="BL39" s="28">
        <f t="shared" si="25"/>
        <v>-24.824925</v>
      </c>
      <c r="BM39" s="28">
        <f t="shared" si="26"/>
        <v>-11.948374999999999</v>
      </c>
      <c r="BN39" s="28">
        <f t="shared" si="50"/>
        <v>0.41901418702773729</v>
      </c>
      <c r="BO39" s="103">
        <f t="shared" si="27"/>
        <v>1.983400253172503</v>
      </c>
      <c r="BP39" s="103">
        <f t="shared" si="28"/>
        <v>1.4482501935740097</v>
      </c>
      <c r="BQ39" s="26">
        <f t="shared" si="51"/>
        <v>1.9273593208549964</v>
      </c>
      <c r="BR39" s="32">
        <f t="shared" si="29"/>
        <v>52.140360000000001</v>
      </c>
      <c r="BS39" s="28">
        <f t="shared" si="30"/>
        <v>31.25254</v>
      </c>
      <c r="BT39" s="28">
        <f t="shared" si="31"/>
        <v>9.3935399999999998</v>
      </c>
      <c r="BU39" s="28">
        <f t="shared" si="52"/>
        <v>0.59939248597439676</v>
      </c>
      <c r="BV39" s="103">
        <f t="shared" si="32"/>
        <v>2.2202645647966581</v>
      </c>
      <c r="BW39" s="103">
        <f t="shared" si="33"/>
        <v>2.3021461713738032</v>
      </c>
      <c r="BX39" s="26">
        <f t="shared" si="53"/>
        <v>2.0232582596335198</v>
      </c>
      <c r="BY39" s="32">
        <f t="shared" si="34"/>
        <v>23.922960000000003</v>
      </c>
      <c r="BZ39" s="28">
        <f t="shared" si="35"/>
        <v>-32.08126</v>
      </c>
      <c r="CA39" s="28">
        <f t="shared" si="36"/>
        <v>-12.861659999999999</v>
      </c>
      <c r="CB39" s="28">
        <f t="shared" si="54"/>
        <v>1.3410238532355525</v>
      </c>
      <c r="CC39" s="103">
        <f t="shared" si="37"/>
        <v>0.74400847169027973</v>
      </c>
      <c r="CD39" s="103">
        <f t="shared" si="38"/>
        <v>0.11131826578447591</v>
      </c>
      <c r="CE39" s="26">
        <f t="shared" si="55"/>
        <v>3.4878754320888739</v>
      </c>
      <c r="CF39" s="31">
        <f t="shared" si="56"/>
        <v>3.4878754320888739</v>
      </c>
      <c r="CG39" s="47">
        <f t="shared" si="39"/>
        <v>0.34878754320888739</v>
      </c>
      <c r="CH39" s="32">
        <f>($CF39*10*($T39/2)^2*1)/2</f>
        <v>12.599949998421055</v>
      </c>
      <c r="CI39" s="28">
        <f t="shared" si="57"/>
        <v>0.66666666666666663</v>
      </c>
      <c r="CJ39" s="28">
        <f t="shared" si="58"/>
        <v>1.8899924997631583</v>
      </c>
      <c r="CK39" s="67" t="str">
        <f t="shared" si="59"/>
        <v>NO PARRILLA</v>
      </c>
      <c r="CL39" s="32">
        <f>($CF39*10*((S39-E39)/2)^2*1)/2</f>
        <v>1.5695439444399915</v>
      </c>
      <c r="CM39" s="28">
        <f t="shared" si="60"/>
        <v>0.66666666666666663</v>
      </c>
      <c r="CN39" s="28">
        <f t="shared" si="61"/>
        <v>0.23543159166599872</v>
      </c>
      <c r="CO39" s="67" t="str">
        <f t="shared" si="62"/>
        <v>NO PARRILLA</v>
      </c>
    </row>
    <row r="40" spans="1:93" x14ac:dyDescent="0.25">
      <c r="B40" s="64" t="s">
        <v>182</v>
      </c>
      <c r="C40" s="24" t="str">
        <f>'MUROS EJE Y'!C18</f>
        <v>L entre 6 y 7</v>
      </c>
      <c r="D40" s="24" t="str">
        <f>'MUROS EJE Y'!D18</f>
        <v>F34Y</v>
      </c>
      <c r="E40" s="24">
        <f>'MUROS EJE Y'!E18</f>
        <v>0.83</v>
      </c>
      <c r="F40" s="10">
        <f>'MUROS EJE Y'!F18</f>
        <v>0.3</v>
      </c>
      <c r="G40" s="23">
        <f>'MUROS EJE Y'!G18</f>
        <v>-54.006</v>
      </c>
      <c r="H40" s="24">
        <f>'MUROS EJE Y'!H18</f>
        <v>-14.3527</v>
      </c>
      <c r="I40" s="24">
        <f>'MUROS EJE Y'!I18</f>
        <v>82.848799999999997</v>
      </c>
      <c r="J40" s="25">
        <f>'MUROS EJE Y'!J18</f>
        <v>22.132100000000001</v>
      </c>
      <c r="K40" s="23">
        <f>'MUROS EJE Y'!K18</f>
        <v>11.0459</v>
      </c>
      <c r="L40" s="24">
        <f>'MUROS EJE Y'!L18</f>
        <v>2.9775</v>
      </c>
      <c r="M40" s="24">
        <f>'MUROS EJE Y'!M18</f>
        <v>15.8042</v>
      </c>
      <c r="N40" s="25">
        <f>'MUROS EJE Y'!N18</f>
        <v>14.3156</v>
      </c>
      <c r="O40" s="23">
        <f>'MUROS EJE Y'!O18</f>
        <v>9.5779999999999994</v>
      </c>
      <c r="P40" s="24">
        <f>'MUROS EJE Y'!P18</f>
        <v>2.589</v>
      </c>
      <c r="Q40" s="24">
        <f>'MUROS EJE Y'!Q18</f>
        <v>13.691599999999999</v>
      </c>
      <c r="R40" s="25">
        <f>'MUROS EJE Y'!R18</f>
        <v>13.1289</v>
      </c>
      <c r="S40" s="23">
        <f>0.7+E40+0.7</f>
        <v>2.2299999999999995</v>
      </c>
      <c r="T40" s="24">
        <v>1.4</v>
      </c>
      <c r="U40" s="24">
        <v>2</v>
      </c>
      <c r="V40" s="28">
        <f t="shared" si="40"/>
        <v>15.609999999999998</v>
      </c>
      <c r="W40" s="26">
        <f t="shared" si="41"/>
        <v>0.37166666666666659</v>
      </c>
      <c r="Y40" s="27">
        <f t="shared" si="0"/>
        <v>69.616</v>
      </c>
      <c r="Z40" s="28">
        <f t="shared" si="89"/>
        <v>11.0459</v>
      </c>
      <c r="AA40" s="28">
        <f t="shared" si="42"/>
        <v>9.5779999999999994</v>
      </c>
      <c r="AB40" s="29">
        <f t="shared" si="43"/>
        <v>0.15866898414157665</v>
      </c>
      <c r="AC40" s="103">
        <f t="shared" si="2"/>
        <v>2.9073292963040305</v>
      </c>
      <c r="AD40" s="103">
        <f t="shared" si="3"/>
        <v>2.9358331760584595</v>
      </c>
      <c r="AE40" s="26">
        <f>MAX(IF(AB40&lt;$W40,(Y40/($T40*$S40))-(6*Z40/($T40*$S40^2)),IF(AB40=$W40,(2*Y40)/($T40*$S40),(2*Y40)/($T40*(3*($S40/2-AB40))))),IF(AB40&lt;$W40,(Y40/($T40*$S40))+(6*Z40/($T40*$S40^2)),IF(AB40=$W40,(2*Y40)/($T40*$S40),(2*Y40)/($T40*(3*($S40/2-AB40))))))/10</f>
        <v>3.1818036615599414</v>
      </c>
      <c r="AF40" s="27">
        <f t="shared" si="4"/>
        <v>83.968699999999998</v>
      </c>
      <c r="AG40" s="28">
        <f t="shared" si="5"/>
        <v>14.023399999999999</v>
      </c>
      <c r="AH40" s="28">
        <f t="shared" si="6"/>
        <v>12.167</v>
      </c>
      <c r="AI40" s="29">
        <f>ABS(AG40/AF40)</f>
        <v>0.16700746825900603</v>
      </c>
      <c r="AJ40" s="103">
        <f t="shared" si="7"/>
        <v>2.760539163310594</v>
      </c>
      <c r="AK40" s="103">
        <f t="shared" si="8"/>
        <v>2.8064597835098306</v>
      </c>
      <c r="AL40" s="26">
        <f>MAX(IF(AI40&lt;$W40,(AF40/($T40*$S40))-(6*AG40/($T40*$S40^2)),IF(AI40=$W40,(2*AF40)/($T40*$S40),(2*AF40)/($T40*(3*($S40/2-AI40))))),IF(AI40&lt;$W40,(AF40/($T40*$S40))+(6*AG40/($T40*$S40^2)),IF(AI40=$W40,(2*AF40)/($T40*$S40),(2*AF40)/($T40*(3*($S40/2-AI40))))))/10</f>
        <v>3.8981364854655096</v>
      </c>
      <c r="AM40" s="47">
        <f>AE40/$E$2</f>
        <v>0.39772545769499268</v>
      </c>
      <c r="AN40" s="47">
        <f t="shared" si="87"/>
        <v>0.4872670606831887</v>
      </c>
      <c r="AO40" s="30"/>
      <c r="AP40" s="32">
        <f t="shared" si="10"/>
        <v>91.748099999999994</v>
      </c>
      <c r="AQ40" s="28">
        <f t="shared" si="11"/>
        <v>25.361499999999999</v>
      </c>
      <c r="AR40" s="28">
        <f t="shared" si="12"/>
        <v>22.706899999999997</v>
      </c>
      <c r="AS40" s="28">
        <f t="shared" si="44"/>
        <v>0.27642534286813569</v>
      </c>
      <c r="AT40" s="103">
        <f t="shared" si="13"/>
        <v>1.6162153354266764</v>
      </c>
      <c r="AU40" s="103">
        <f t="shared" si="14"/>
        <v>1.8037455369316695</v>
      </c>
      <c r="AV40" s="26">
        <f t="shared" si="45"/>
        <v>5.1244497031051166</v>
      </c>
      <c r="AW40" s="32">
        <f t="shared" si="88"/>
        <v>47.483899999999998</v>
      </c>
      <c r="AX40" s="28">
        <f t="shared" si="15"/>
        <v>-3.2697000000000003</v>
      </c>
      <c r="AY40" s="28">
        <f t="shared" si="16"/>
        <v>-3.5509000000000004</v>
      </c>
      <c r="AZ40" s="28">
        <f t="shared" si="46"/>
        <v>6.885912909428249E-2</v>
      </c>
      <c r="BA40" s="103">
        <f t="shared" si="17"/>
        <v>5.3489425216142381</v>
      </c>
      <c r="BB40" s="103">
        <f t="shared" si="18"/>
        <v>4.7895529576242568</v>
      </c>
      <c r="BC40" s="26">
        <f t="shared" si="47"/>
        <v>1.8027321942068877</v>
      </c>
      <c r="BD40" s="32">
        <f t="shared" si="19"/>
        <v>96.979600000000005</v>
      </c>
      <c r="BE40" s="28">
        <f t="shared" si="20"/>
        <v>24.015725</v>
      </c>
      <c r="BF40" s="28">
        <f t="shared" si="21"/>
        <v>21.366425</v>
      </c>
      <c r="BG40" s="28">
        <f t="shared" si="48"/>
        <v>0.24763687414672775</v>
      </c>
      <c r="BH40" s="103">
        <f t="shared" si="22"/>
        <v>1.8155512679355581</v>
      </c>
      <c r="BI40" s="103">
        <f t="shared" si="23"/>
        <v>1.9797872688667884</v>
      </c>
      <c r="BJ40" s="26">
        <f t="shared" si="49"/>
        <v>5.1760378106479994</v>
      </c>
      <c r="BK40" s="32">
        <f t="shared" si="24"/>
        <v>63.781450000000007</v>
      </c>
      <c r="BL40" s="28">
        <f t="shared" si="25"/>
        <v>2.5423250000000017</v>
      </c>
      <c r="BM40" s="28">
        <f t="shared" si="26"/>
        <v>1.673074999999999</v>
      </c>
      <c r="BN40" s="28">
        <f t="shared" si="50"/>
        <v>3.9859943604292493E-2</v>
      </c>
      <c r="BO40" s="103">
        <f t="shared" si="27"/>
        <v>15.24891591829417</v>
      </c>
      <c r="BP40" s="103">
        <f t="shared" si="28"/>
        <v>12.508950407363537</v>
      </c>
      <c r="BQ40" s="26">
        <f t="shared" si="51"/>
        <v>2.2620687483302371</v>
      </c>
      <c r="BR40" s="32">
        <f t="shared" si="29"/>
        <v>63.901699999999998</v>
      </c>
      <c r="BS40" s="28">
        <f t="shared" si="30"/>
        <v>20.94314</v>
      </c>
      <c r="BT40" s="28">
        <f t="shared" si="31"/>
        <v>18.875699999999998</v>
      </c>
      <c r="BU40" s="28">
        <f t="shared" si="52"/>
        <v>0.3277399505803445</v>
      </c>
      <c r="BV40" s="103">
        <f t="shared" si="32"/>
        <v>1.3541579914917066</v>
      </c>
      <c r="BW40" s="103">
        <f t="shared" si="33"/>
        <v>1.5707344413977857</v>
      </c>
      <c r="BX40" s="26">
        <f t="shared" si="53"/>
        <v>3.8517282384811411</v>
      </c>
      <c r="BY40" s="32">
        <f t="shared" si="34"/>
        <v>19.637499999999996</v>
      </c>
      <c r="BZ40" s="28">
        <f t="shared" si="35"/>
        <v>-7.6880600000000001</v>
      </c>
      <c r="CA40" s="28">
        <f t="shared" si="36"/>
        <v>-7.3821000000000003</v>
      </c>
      <c r="CB40" s="28">
        <f t="shared" si="54"/>
        <v>0.39149891788669644</v>
      </c>
      <c r="CC40" s="103">
        <f t="shared" si="37"/>
        <v>1.0640603622275502</v>
      </c>
      <c r="CD40" s="103">
        <f t="shared" si="38"/>
        <v>0.6327983240885322</v>
      </c>
      <c r="CE40" s="26">
        <f t="shared" si="55"/>
        <v>1.2924915673762654</v>
      </c>
      <c r="CF40" s="31">
        <f t="shared" si="56"/>
        <v>5.1760378106479994</v>
      </c>
      <c r="CG40" s="47">
        <f t="shared" si="39"/>
        <v>0.51760378106479998</v>
      </c>
      <c r="CH40" s="32">
        <f>($CF40*10*($T40/2)^2*1)/2</f>
        <v>12.681292636087596</v>
      </c>
      <c r="CI40" s="28">
        <f t="shared" si="57"/>
        <v>0.66666666666666663</v>
      </c>
      <c r="CJ40" s="28">
        <f t="shared" si="58"/>
        <v>1.9021938954131397</v>
      </c>
      <c r="CK40" s="67" t="str">
        <f t="shared" si="59"/>
        <v>NO PARRILLA</v>
      </c>
      <c r="CL40" s="32">
        <f>($CF40*10*((S40-E40)/2)^2*1)/2</f>
        <v>12.681292636087587</v>
      </c>
      <c r="CM40" s="28">
        <f t="shared" si="60"/>
        <v>0.66666666666666663</v>
      </c>
      <c r="CN40" s="28">
        <f t="shared" si="61"/>
        <v>1.9021938954131383</v>
      </c>
      <c r="CO40" s="67" t="str">
        <f t="shared" si="62"/>
        <v>NO PARRILLA</v>
      </c>
    </row>
    <row r="41" spans="1:93" x14ac:dyDescent="0.25">
      <c r="B41" s="64" t="s">
        <v>182</v>
      </c>
      <c r="C41" s="24" t="str">
        <f>'MUROS EJE Y'!C19</f>
        <v>L entre 7 y 8</v>
      </c>
      <c r="D41" s="24" t="str">
        <f>'MUROS EJE Y'!D19</f>
        <v>F35Y</v>
      </c>
      <c r="E41" s="24">
        <f>'MUROS EJE Y'!E19</f>
        <v>0.85</v>
      </c>
      <c r="F41" s="10">
        <f>'MUROS EJE Y'!F19</f>
        <v>0.3</v>
      </c>
      <c r="G41" s="23">
        <f>'MUROS EJE Y'!G19</f>
        <v>-54.727499999999999</v>
      </c>
      <c r="H41" s="24">
        <f>'MUROS EJE Y'!H19</f>
        <v>-14.792199999999999</v>
      </c>
      <c r="I41" s="24">
        <f>'MUROS EJE Y'!I19</f>
        <v>84.444699999999997</v>
      </c>
      <c r="J41" s="25">
        <f>'MUROS EJE Y'!J19</f>
        <v>13.891299999999999</v>
      </c>
      <c r="K41" s="23">
        <f>'MUROS EJE Y'!K19</f>
        <v>6.8041</v>
      </c>
      <c r="L41" s="24">
        <f>'MUROS EJE Y'!L19</f>
        <v>2.1920999999999999</v>
      </c>
      <c r="M41" s="24">
        <f>'MUROS EJE Y'!M19</f>
        <v>5.6802999999999999</v>
      </c>
      <c r="N41" s="25">
        <f>'MUROS EJE Y'!N19</f>
        <v>13.4665</v>
      </c>
      <c r="O41" s="23">
        <f>'MUROS EJE Y'!O19</f>
        <v>5.7443</v>
      </c>
      <c r="P41" s="24">
        <f>'MUROS EJE Y'!P19</f>
        <v>1.8562000000000001</v>
      </c>
      <c r="Q41" s="24">
        <f>'MUROS EJE Y'!Q19</f>
        <v>4.8384999999999998</v>
      </c>
      <c r="R41" s="25">
        <f>'MUROS EJE Y'!R19</f>
        <v>11.8794</v>
      </c>
      <c r="S41" s="23">
        <f>0.4+E41+0.4</f>
        <v>1.65</v>
      </c>
      <c r="T41" s="24">
        <v>1.4</v>
      </c>
      <c r="U41" s="24">
        <v>2</v>
      </c>
      <c r="V41" s="28">
        <f t="shared" si="40"/>
        <v>11.549999999999999</v>
      </c>
      <c r="W41" s="26">
        <f t="shared" si="41"/>
        <v>0.27499999999999997</v>
      </c>
      <c r="Y41" s="27">
        <f t="shared" si="0"/>
        <v>66.277500000000003</v>
      </c>
      <c r="Z41" s="28">
        <f t="shared" si="89"/>
        <v>6.8041</v>
      </c>
      <c r="AA41" s="28">
        <f t="shared" si="42"/>
        <v>5.7443</v>
      </c>
      <c r="AB41" s="29">
        <f t="shared" si="43"/>
        <v>0.10266078231677417</v>
      </c>
      <c r="AC41" s="103">
        <f t="shared" si="2"/>
        <v>4.6151837473669559</v>
      </c>
      <c r="AD41" s="103">
        <f t="shared" si="3"/>
        <v>3.361069579668392</v>
      </c>
      <c r="AE41" s="26">
        <f>MAX(IF(AB41&lt;$W41,(Y41/($T41*$S41))-(6*Z41/($T41*$S41^2)),IF(AB41=$W41,(2*Y41)/($T41*$S41),(2*Y41)/($T41*(3*($S41/2-AB41))))),IF(AB41&lt;$W41,(Y41/($T41*$S41))+(6*Z41/($T41*$S41^2)),IF(AB41=$W41,(2*Y41)/($T41*$S41),(2*Y41)/($T41*(3*($S41/2-AB41))))))/10</f>
        <v>3.9402459661550582</v>
      </c>
      <c r="AF41" s="27">
        <f t="shared" si="4"/>
        <v>81.069699999999997</v>
      </c>
      <c r="AG41" s="28">
        <f t="shared" si="5"/>
        <v>8.9962</v>
      </c>
      <c r="AH41" s="28">
        <f t="shared" si="6"/>
        <v>7.6005000000000003</v>
      </c>
      <c r="AI41" s="29">
        <f>ABS(AG41/AF41)</f>
        <v>0.11096870964120997</v>
      </c>
      <c r="AJ41" s="103">
        <f t="shared" si="7"/>
        <v>4.2665456219985529</v>
      </c>
      <c r="AK41" s="103">
        <f t="shared" si="8"/>
        <v>3.1358463995834227</v>
      </c>
      <c r="AL41" s="26">
        <f>MAX(IF(AI41&lt;$W41,(AF41/($T41*$S41))-(6*AG41/($T41*$S41^2)),IF(AI41=$W41,(2*AF41)/($T41*$S41),(2*AF41)/($T41*(3*($S41/2-AI41))))),IF(AI41&lt;$W41,(AF41/($T41*$S41))+(6*AG41/($T41*$S41^2)),IF(AI41=$W41,(2*AF41)/($T41*$S41),(2*AF41)/($T41*(3*($S41/2-AI41))))))/10</f>
        <v>4.9256776859504132</v>
      </c>
      <c r="AM41" s="47">
        <f>AE41/$E$2</f>
        <v>0.49253074576938227</v>
      </c>
      <c r="AN41" s="47">
        <f t="shared" si="87"/>
        <v>0.61570971074380165</v>
      </c>
      <c r="AO41" s="30"/>
      <c r="AP41" s="32">
        <f t="shared" si="10"/>
        <v>80.168800000000005</v>
      </c>
      <c r="AQ41" s="28">
        <f t="shared" si="11"/>
        <v>20.270600000000002</v>
      </c>
      <c r="AR41" s="28">
        <f t="shared" si="12"/>
        <v>17.623699999999999</v>
      </c>
      <c r="AS41" s="28">
        <f t="shared" si="44"/>
        <v>0.25284898863398231</v>
      </c>
      <c r="AT41" s="103">
        <f t="shared" si="13"/>
        <v>1.8195679681338199</v>
      </c>
      <c r="AU41" s="103">
        <f t="shared" si="14"/>
        <v>1.5564296264274649</v>
      </c>
      <c r="AV41" s="26">
        <f t="shared" si="45"/>
        <v>6.6614750098386484</v>
      </c>
      <c r="AW41" s="32">
        <f t="shared" si="88"/>
        <v>52.386200000000002</v>
      </c>
      <c r="AX41" s="28">
        <f t="shared" si="15"/>
        <v>-6.6623999999999999</v>
      </c>
      <c r="AY41" s="28">
        <f t="shared" si="16"/>
        <v>-6.1351000000000004</v>
      </c>
      <c r="AZ41" s="28">
        <f t="shared" si="46"/>
        <v>0.12717853175072824</v>
      </c>
      <c r="BA41" s="103">
        <f t="shared" si="17"/>
        <v>3.4155074896904698</v>
      </c>
      <c r="BB41" s="103">
        <f t="shared" si="18"/>
        <v>1.9308607903827262</v>
      </c>
      <c r="BC41" s="26">
        <f t="shared" si="47"/>
        <v>3.3165848091302648</v>
      </c>
      <c r="BD41" s="32">
        <f t="shared" si="19"/>
        <v>87.790125000000003</v>
      </c>
      <c r="BE41" s="28">
        <f t="shared" si="20"/>
        <v>18.54805</v>
      </c>
      <c r="BF41" s="28">
        <f t="shared" si="21"/>
        <v>16.045999999999999</v>
      </c>
      <c r="BG41" s="28">
        <f t="shared" si="48"/>
        <v>0.21127717952332337</v>
      </c>
      <c r="BH41" s="103">
        <f t="shared" si="22"/>
        <v>2.1884612987660477</v>
      </c>
      <c r="BI41" s="103">
        <f t="shared" si="23"/>
        <v>1.7965010525266067</v>
      </c>
      <c r="BJ41" s="26">
        <f t="shared" si="49"/>
        <v>6.7202415387642676</v>
      </c>
      <c r="BK41" s="32">
        <f t="shared" si="24"/>
        <v>66.953175000000002</v>
      </c>
      <c r="BL41" s="28">
        <f t="shared" si="25"/>
        <v>-1.6517000000000017</v>
      </c>
      <c r="BM41" s="28">
        <f t="shared" si="26"/>
        <v>-1.7730999999999995</v>
      </c>
      <c r="BN41" s="28">
        <f t="shared" si="50"/>
        <v>2.4669479826759547E-2</v>
      </c>
      <c r="BO41" s="103">
        <f t="shared" si="27"/>
        <v>15.104207320512103</v>
      </c>
      <c r="BP41" s="103">
        <f t="shared" si="28"/>
        <v>10.308907323149731</v>
      </c>
      <c r="BQ41" s="26">
        <f t="shared" si="51"/>
        <v>3.1584137150728067</v>
      </c>
      <c r="BR41" s="32">
        <f t="shared" si="29"/>
        <v>53.657800000000002</v>
      </c>
      <c r="BS41" s="28">
        <f t="shared" si="30"/>
        <v>17.548960000000001</v>
      </c>
      <c r="BT41" s="28">
        <f t="shared" si="31"/>
        <v>15.325980000000001</v>
      </c>
      <c r="BU41" s="28">
        <f t="shared" si="52"/>
        <v>0.32705328954970203</v>
      </c>
      <c r="BV41" s="103">
        <f t="shared" si="32"/>
        <v>1.4004402981081798</v>
      </c>
      <c r="BW41" s="103">
        <f t="shared" si="33"/>
        <v>1.2824785294554544</v>
      </c>
      <c r="BX41" s="26">
        <f t="shared" si="53"/>
        <v>5.1313389158102929</v>
      </c>
      <c r="BY41" s="32">
        <f t="shared" si="34"/>
        <v>25.8752</v>
      </c>
      <c r="BZ41" s="28">
        <f t="shared" si="35"/>
        <v>-9.3840399999999988</v>
      </c>
      <c r="CA41" s="28">
        <f t="shared" si="36"/>
        <v>-8.4328199999999995</v>
      </c>
      <c r="CB41" s="28">
        <f t="shared" si="54"/>
        <v>0.36266540934949293</v>
      </c>
      <c r="CC41" s="103">
        <f t="shared" si="37"/>
        <v>1.2273569221209513</v>
      </c>
      <c r="CD41" s="103">
        <f t="shared" si="38"/>
        <v>0.45573888900740894</v>
      </c>
      <c r="CE41" s="26">
        <f t="shared" si="55"/>
        <v>2.6650663953539286</v>
      </c>
      <c r="CF41" s="31">
        <f t="shared" si="56"/>
        <v>6.7202415387642676</v>
      </c>
      <c r="CG41" s="47">
        <f t="shared" si="39"/>
        <v>0.67202415387642678</v>
      </c>
      <c r="CH41" s="32">
        <f>($CF41*10*($T41/2)^2*1)/2</f>
        <v>16.464591769972454</v>
      </c>
      <c r="CI41" s="28">
        <f t="shared" si="57"/>
        <v>0.66666666666666663</v>
      </c>
      <c r="CJ41" s="28">
        <f t="shared" si="58"/>
        <v>2.4696887654958681</v>
      </c>
      <c r="CK41" s="67" t="str">
        <f t="shared" si="59"/>
        <v>NO PARRILLA</v>
      </c>
      <c r="CL41" s="32">
        <f>($CF41*10*((S41-E41)/2)^2*1)/2</f>
        <v>5.3761932310114133</v>
      </c>
      <c r="CM41" s="28">
        <f t="shared" si="60"/>
        <v>0.66666666666666663</v>
      </c>
      <c r="CN41" s="28">
        <f t="shared" si="61"/>
        <v>0.80642898465171198</v>
      </c>
      <c r="CO41" s="67" t="str">
        <f t="shared" si="62"/>
        <v>NO PARRILLA</v>
      </c>
    </row>
    <row r="42" spans="1:93" x14ac:dyDescent="0.25">
      <c r="B42" s="64" t="s">
        <v>182</v>
      </c>
      <c r="C42" s="24" t="str">
        <f>'MUROS EJE Y'!C20</f>
        <v>L entre 7 y 10</v>
      </c>
      <c r="D42" s="24" t="str">
        <f>'MUROS EJE Y'!D20</f>
        <v>F36Y</v>
      </c>
      <c r="E42" s="24">
        <f>'MUROS EJE Y'!E20</f>
        <v>4.8499999999999996</v>
      </c>
      <c r="F42" s="10">
        <f>'MUROS EJE Y'!F20</f>
        <v>0.3</v>
      </c>
      <c r="G42" s="23">
        <f>'MUROS EJE Y'!G20</f>
        <v>-301.28969999999998</v>
      </c>
      <c r="H42" s="24">
        <f>'MUROS EJE Y'!H20</f>
        <v>-85.029499999999999</v>
      </c>
      <c r="I42" s="24">
        <f>'MUROS EJE Y'!I20</f>
        <v>538.66399999999999</v>
      </c>
      <c r="J42" s="25">
        <f>'MUROS EJE Y'!J20</f>
        <v>109.252</v>
      </c>
      <c r="K42" s="23">
        <f>'MUROS EJE Y'!K20</f>
        <v>-4.0933000000000002</v>
      </c>
      <c r="L42" s="24">
        <f>'MUROS EJE Y'!L20</f>
        <v>-1.0236000000000001</v>
      </c>
      <c r="M42" s="24">
        <f>'MUROS EJE Y'!M20</f>
        <v>60.168300000000002</v>
      </c>
      <c r="N42" s="25">
        <f>'MUROS EJE Y'!N20</f>
        <v>183.33869999999999</v>
      </c>
      <c r="O42" s="23">
        <f>'MUROS EJE Y'!O20</f>
        <v>0.9456</v>
      </c>
      <c r="P42" s="24">
        <f>'MUROS EJE Y'!P20</f>
        <v>-0.60129999999999995</v>
      </c>
      <c r="Q42" s="24">
        <f>'MUROS EJE Y'!Q20</f>
        <v>18.259799999999998</v>
      </c>
      <c r="R42" s="25">
        <f>'MUROS EJE Y'!R20</f>
        <v>16.1191</v>
      </c>
      <c r="S42" s="23">
        <f>0.9+E42+0.9</f>
        <v>6.65</v>
      </c>
      <c r="T42" s="24">
        <v>1.7</v>
      </c>
      <c r="U42" s="24">
        <v>2</v>
      </c>
      <c r="V42" s="28">
        <f t="shared" si="40"/>
        <v>56.524999999999999</v>
      </c>
      <c r="W42" s="26">
        <f t="shared" si="41"/>
        <v>1.1083333333333334</v>
      </c>
      <c r="Y42" s="27">
        <f t="shared" si="0"/>
        <v>357.81469999999996</v>
      </c>
      <c r="Z42" s="28">
        <f t="shared" si="89"/>
        <v>-4.0933000000000002</v>
      </c>
      <c r="AA42" s="28">
        <f t="shared" si="42"/>
        <v>0.9456</v>
      </c>
      <c r="AB42" s="29">
        <f t="shared" si="43"/>
        <v>1.1439720056219045E-2</v>
      </c>
      <c r="AC42" s="103">
        <f t="shared" si="2"/>
        <v>151.35985617597294</v>
      </c>
      <c r="AD42" s="103">
        <f t="shared" si="3"/>
        <v>538.41359497752137</v>
      </c>
      <c r="AE42" s="26">
        <f>MAX(IF(AB42&lt;$W42,(Y42/($T42*$S42))-(6*Z42/($T42*$S42^2)),IF(AB42=$W42,(2*Y42)/($T42*$S42),(2*Y42)/($T42*(3*($S42/2-AB42))))),IF(AB42&lt;$W42,(Y42/($T42*$S42))+(6*Z42/($T42*$S42^2)),IF(AB42=$W42,(2*Y42)/($T42*$S42),(2*Y42)/($T42*(3*($S42/2-AB42))))))/10</f>
        <v>3.1977700398719042</v>
      </c>
      <c r="AF42" s="27">
        <f t="shared" si="4"/>
        <v>442.84419999999994</v>
      </c>
      <c r="AG42" s="28">
        <f t="shared" si="5"/>
        <v>-5.1169000000000002</v>
      </c>
      <c r="AH42" s="28">
        <f t="shared" si="6"/>
        <v>0.34430000000000005</v>
      </c>
      <c r="AI42" s="29">
        <f>ABS(AG42/AF42)</f>
        <v>1.155462801590266E-2</v>
      </c>
      <c r="AJ42" s="103">
        <f t="shared" si="7"/>
        <v>514.48643624745853</v>
      </c>
      <c r="AK42" s="103">
        <f t="shared" si="8"/>
        <v>331.3551622518799</v>
      </c>
      <c r="AL42" s="26">
        <f>MAX(IF(AI42&lt;$W42,(AF42/($T42*$S42))-(6*AG42/($T42*$S42^2)),IF(AI42=$W42,(2*AF42)/($T42*$S42),(2*AF42)/($T42*(3*($S42/2-AI42))))),IF(AI42&lt;$W42,(AF42/($T42*$S42))+(6*AG42/($T42*$S42^2)),IF(AI42=$W42,(2*AF42)/($T42*$S42),(2*AF42)/($T42*(3*($S42/2-AI42))))))/10</f>
        <v>3.9580800697010097</v>
      </c>
      <c r="AM42" s="47">
        <f>AE42/$E$2</f>
        <v>0.39972125498398803</v>
      </c>
      <c r="AN42" s="47">
        <f t="shared" si="87"/>
        <v>0.49476000871262621</v>
      </c>
      <c r="AO42" s="30"/>
      <c r="AP42" s="32">
        <f t="shared" si="10"/>
        <v>467.06669999999997</v>
      </c>
      <c r="AQ42" s="28">
        <f t="shared" si="11"/>
        <v>179.24539999999999</v>
      </c>
      <c r="AR42" s="28">
        <f t="shared" si="12"/>
        <v>17.064699999999998</v>
      </c>
      <c r="AS42" s="28">
        <f t="shared" si="44"/>
        <v>0.38376831403309208</v>
      </c>
      <c r="AT42" s="103">
        <f t="shared" si="13"/>
        <v>10.948137383018748</v>
      </c>
      <c r="AU42" s="103">
        <f t="shared" si="14"/>
        <v>8.1183072110670995</v>
      </c>
      <c r="AV42" s="26">
        <f t="shared" si="45"/>
        <v>5.5620687565885074</v>
      </c>
      <c r="AW42" s="32">
        <f t="shared" si="88"/>
        <v>248.56269999999995</v>
      </c>
      <c r="AX42" s="28">
        <f t="shared" si="15"/>
        <v>-187.43199999999999</v>
      </c>
      <c r="AY42" s="28">
        <f t="shared" si="16"/>
        <v>-15.173499999999999</v>
      </c>
      <c r="AZ42" s="28">
        <f t="shared" si="46"/>
        <v>0.75406326049725092</v>
      </c>
      <c r="BA42" s="103">
        <f t="shared" si="17"/>
        <v>6.5525475335288492</v>
      </c>
      <c r="BB42" s="103">
        <f t="shared" si="18"/>
        <v>2.9343461835163165</v>
      </c>
      <c r="BC42" s="26">
        <f t="shared" si="47"/>
        <v>3.6945977792779154</v>
      </c>
      <c r="BD42" s="32">
        <f t="shared" si="19"/>
        <v>503.52582499999994</v>
      </c>
      <c r="BE42" s="28">
        <f t="shared" si="20"/>
        <v>132.64302499999999</v>
      </c>
      <c r="BF42" s="28">
        <f t="shared" si="21"/>
        <v>12.583949999999998</v>
      </c>
      <c r="BG42" s="28">
        <f t="shared" si="48"/>
        <v>0.26342844480717548</v>
      </c>
      <c r="BH42" s="103">
        <f t="shared" si="22"/>
        <v>16.005334573007683</v>
      </c>
      <c r="BI42" s="103">
        <f t="shared" si="23"/>
        <v>11.449564680803944</v>
      </c>
      <c r="BJ42" s="26">
        <f t="shared" si="49"/>
        <v>5.5126381450086956</v>
      </c>
      <c r="BK42" s="32">
        <f t="shared" si="24"/>
        <v>339.64782500000001</v>
      </c>
      <c r="BL42" s="28">
        <f t="shared" si="25"/>
        <v>-142.36502499999997</v>
      </c>
      <c r="BM42" s="28">
        <f t="shared" si="26"/>
        <v>-11.5947</v>
      </c>
      <c r="BN42" s="28">
        <f t="shared" si="50"/>
        <v>0.4191548260319346</v>
      </c>
      <c r="BO42" s="103">
        <f t="shared" si="27"/>
        <v>11.717347581222457</v>
      </c>
      <c r="BP42" s="103">
        <f t="shared" si="28"/>
        <v>5.9615681859606005</v>
      </c>
      <c r="BQ42" s="26">
        <f t="shared" si="51"/>
        <v>4.1406233667982431</v>
      </c>
      <c r="BR42" s="32">
        <f t="shared" si="29"/>
        <v>323.94081999999997</v>
      </c>
      <c r="BS42" s="28">
        <f t="shared" si="30"/>
        <v>180.88271999999998</v>
      </c>
      <c r="BT42" s="28">
        <f t="shared" si="31"/>
        <v>16.68646</v>
      </c>
      <c r="BU42" s="28">
        <f t="shared" si="52"/>
        <v>0.55838199088339657</v>
      </c>
      <c r="BV42" s="103">
        <f t="shared" si="32"/>
        <v>7.7653575413838514</v>
      </c>
      <c r="BW42" s="103">
        <f t="shared" si="33"/>
        <v>5.871425118610647</v>
      </c>
      <c r="BX42" s="26">
        <f t="shared" si="53"/>
        <v>4.3090957464426207</v>
      </c>
      <c r="BY42" s="32">
        <f t="shared" si="34"/>
        <v>105.43681999999997</v>
      </c>
      <c r="BZ42" s="28">
        <f t="shared" si="35"/>
        <v>-185.79468</v>
      </c>
      <c r="CA42" s="28">
        <f t="shared" si="36"/>
        <v>-15.551739999999999</v>
      </c>
      <c r="CB42" s="28">
        <f t="shared" si="54"/>
        <v>1.7621422952626991</v>
      </c>
      <c r="CC42" s="103">
        <f t="shared" si="37"/>
        <v>2.7118977040511218</v>
      </c>
      <c r="CD42" s="103">
        <f t="shared" si="38"/>
        <v>0.75972404053588971</v>
      </c>
      <c r="CE42" s="26">
        <f t="shared" si="55"/>
        <v>2.6456517713472634</v>
      </c>
      <c r="CF42" s="31">
        <f t="shared" si="56"/>
        <v>5.5620687565885074</v>
      </c>
      <c r="CG42" s="47">
        <f t="shared" si="39"/>
        <v>0.55620687565885074</v>
      </c>
      <c r="CH42" s="32">
        <f>($CF42*10*($T42/2)^2*1)/2</f>
        <v>20.09297338317598</v>
      </c>
      <c r="CI42" s="28">
        <f t="shared" si="57"/>
        <v>0.66666666666666663</v>
      </c>
      <c r="CJ42" s="28">
        <f t="shared" si="58"/>
        <v>3.0139460074763971</v>
      </c>
      <c r="CK42" s="67" t="str">
        <f t="shared" si="59"/>
        <v>NO PARRILLA</v>
      </c>
      <c r="CL42" s="32">
        <f>($CF42*10*((S42-E42)/2)^2*1)/2</f>
        <v>22.526378464183473</v>
      </c>
      <c r="CM42" s="28">
        <f t="shared" si="60"/>
        <v>0.66666666666666663</v>
      </c>
      <c r="CN42" s="28">
        <f t="shared" si="61"/>
        <v>3.3789567696275213</v>
      </c>
      <c r="CO42" s="67" t="str">
        <f t="shared" si="62"/>
        <v>NO PARRILLA</v>
      </c>
    </row>
    <row r="43" spans="1:93" x14ac:dyDescent="0.25">
      <c r="B43" s="69" t="s">
        <v>182</v>
      </c>
      <c r="C43" s="24" t="str">
        <f>'MUROS EJE Y'!C21</f>
        <v>M entre 1 y 3</v>
      </c>
      <c r="D43" s="24" t="str">
        <f>'MUROS EJE Y'!D21</f>
        <v>F37Y</v>
      </c>
      <c r="E43" s="24">
        <f>'MUROS EJE Y'!E21</f>
        <v>4</v>
      </c>
      <c r="F43" s="10">
        <f>'MUROS EJE Y'!F21</f>
        <v>0.3</v>
      </c>
      <c r="G43" s="23">
        <f>'MUROS EJE Y'!G21</f>
        <v>17.709800000000001</v>
      </c>
      <c r="H43" s="24">
        <f>'MUROS EJE Y'!H21</f>
        <v>2.6533000000000002</v>
      </c>
      <c r="I43" s="24">
        <f>'MUROS EJE Y'!I21</f>
        <v>14.980600000000001</v>
      </c>
      <c r="J43" s="25">
        <f>'MUROS EJE Y'!J21</f>
        <v>10.3485</v>
      </c>
      <c r="K43" s="23">
        <f>'MUROS EJE Y'!K21</f>
        <v>-7.1580000000000004</v>
      </c>
      <c r="L43" s="24">
        <f>'MUROS EJE Y'!L21</f>
        <v>-1.3626</v>
      </c>
      <c r="M43" s="24">
        <f>'MUROS EJE Y'!M21</f>
        <v>5.3917999999999999</v>
      </c>
      <c r="N43" s="25">
        <f>'MUROS EJE Y'!N21</f>
        <v>36.224299999999999</v>
      </c>
      <c r="O43" s="23">
        <f>'MUROS EJE Y'!O21</f>
        <v>3.8738000000000001</v>
      </c>
      <c r="P43" s="24">
        <f>'MUROS EJE Y'!P21</f>
        <v>0.21890000000000001</v>
      </c>
      <c r="Q43" s="24">
        <f>'MUROS EJE Y'!Q21</f>
        <v>4.1681999999999997</v>
      </c>
      <c r="R43" s="25">
        <f>'MUROS EJE Y'!R21</f>
        <v>20.767499999999998</v>
      </c>
      <c r="S43" s="23">
        <f>0+E43+0</f>
        <v>4</v>
      </c>
      <c r="T43" s="24">
        <v>1</v>
      </c>
      <c r="U43" s="24">
        <v>2</v>
      </c>
      <c r="V43" s="28">
        <f t="shared" si="40"/>
        <v>20</v>
      </c>
      <c r="W43" s="26">
        <f t="shared" si="41"/>
        <v>0.66666666666666663</v>
      </c>
      <c r="Y43" s="27">
        <f t="shared" si="0"/>
        <v>37.709800000000001</v>
      </c>
      <c r="Z43" s="28">
        <f t="shared" si="89"/>
        <v>-7.1580000000000004</v>
      </c>
      <c r="AA43" s="28">
        <f t="shared" si="42"/>
        <v>3.8738000000000001</v>
      </c>
      <c r="AB43" s="29">
        <f t="shared" si="43"/>
        <v>0.18981803138706649</v>
      </c>
      <c r="AC43" s="103">
        <f t="shared" si="2"/>
        <v>3.8938303474624401</v>
      </c>
      <c r="AD43" s="103">
        <f t="shared" si="3"/>
        <v>115.7761194029851</v>
      </c>
      <c r="AE43" s="26">
        <f>MAX(IF(AB43&lt;$W43,(Y43/($T43*$S43))-(6*Z43/($T43*$S43^2)),IF(AB43=$W43,(2*Y43)/($T43*$S43),(2*Y43)/($T43*(3*($S43/2-AB43))))),IF(AB43&lt;$W43,(Y43/($T43*$S43))+(6*Z43/($T43*$S43^2)),IF(AB43=$W43,(2*Y43)/($T43*$S43),(2*Y43)/($T43*(3*($S43/2-AB43))))))/10</f>
        <v>1.2111700000000001</v>
      </c>
      <c r="AF43" s="27">
        <f t="shared" si="4"/>
        <v>40.363100000000003</v>
      </c>
      <c r="AG43" s="28">
        <f t="shared" si="5"/>
        <v>-8.5206</v>
      </c>
      <c r="AH43" s="28">
        <f t="shared" si="6"/>
        <v>4.0926999999999998</v>
      </c>
      <c r="AI43" s="29">
        <f>ABS(AG43/AF43)</f>
        <v>0.21109875108700768</v>
      </c>
      <c r="AJ43" s="103">
        <f t="shared" si="7"/>
        <v>3.9448872382534761</v>
      </c>
      <c r="AK43" s="103">
        <f t="shared" si="8"/>
        <v>215.41050119331717</v>
      </c>
      <c r="AL43" s="26">
        <f>MAX(IF(AI43&lt;$W43,(AF43/($T43*$S43))-(6*AG43/($T43*$S43^2)),IF(AI43=$W43,(2*AF43)/($T43*$S43),(2*AF43)/($T43*(3*($S43/2-AI43))))),IF(AI43&lt;$W43,(AF43/($T43*$S43))+(6*AG43/($T43*$S43^2)),IF(AI43=$W43,(2*AF43)/($T43*$S43),(2*AF43)/($T43*(3*($S43/2-AI43))))))/10</f>
        <v>1.3286000000000002</v>
      </c>
      <c r="AM43" s="47">
        <f>AE43/$E$2</f>
        <v>0.15139625000000001</v>
      </c>
      <c r="AN43" s="47">
        <f t="shared" si="87"/>
        <v>0.16607500000000003</v>
      </c>
      <c r="AO43" s="30"/>
      <c r="AP43" s="32">
        <f t="shared" si="10"/>
        <v>48.058300000000003</v>
      </c>
      <c r="AQ43" s="28">
        <f t="shared" si="11"/>
        <v>29.066299999999998</v>
      </c>
      <c r="AR43" s="28">
        <f t="shared" si="12"/>
        <v>24.641299999999998</v>
      </c>
      <c r="AS43" s="28">
        <f t="shared" si="44"/>
        <v>0.6048133204878241</v>
      </c>
      <c r="AT43" s="103">
        <f t="shared" si="13"/>
        <v>0.78012604854451684</v>
      </c>
      <c r="AU43" s="103">
        <f t="shared" si="14"/>
        <v>1.5977620617519841</v>
      </c>
      <c r="AV43" s="26">
        <f t="shared" si="45"/>
        <v>2.29144375</v>
      </c>
      <c r="AW43" s="32">
        <f t="shared" si="88"/>
        <v>27.3613</v>
      </c>
      <c r="AX43" s="28">
        <f t="shared" si="15"/>
        <v>-43.382300000000001</v>
      </c>
      <c r="AY43" s="28">
        <f t="shared" si="16"/>
        <v>-16.893699999999999</v>
      </c>
      <c r="AZ43" s="28">
        <f t="shared" si="46"/>
        <v>1.585535044022031</v>
      </c>
      <c r="BA43" s="103">
        <f t="shared" si="17"/>
        <v>0.64784623853862688</v>
      </c>
      <c r="BB43" s="103">
        <f t="shared" si="18"/>
        <v>0.14695275477292252</v>
      </c>
      <c r="BC43" s="26">
        <f t="shared" si="47"/>
        <v>4.4010636854992073</v>
      </c>
      <c r="BD43" s="32">
        <f t="shared" si="19"/>
        <v>47.461150000000004</v>
      </c>
      <c r="BE43" s="28">
        <f t="shared" si="20"/>
        <v>18.988275000000002</v>
      </c>
      <c r="BF43" s="28">
        <f t="shared" si="21"/>
        <v>19.613599999999998</v>
      </c>
      <c r="BG43" s="28">
        <f t="shared" si="48"/>
        <v>0.40008038153310654</v>
      </c>
      <c r="BH43" s="103">
        <f t="shared" si="22"/>
        <v>0.96792327772565989</v>
      </c>
      <c r="BI43" s="103">
        <f t="shared" si="23"/>
        <v>1.9567060991944154</v>
      </c>
      <c r="BJ43" s="26">
        <f t="shared" si="49"/>
        <v>1.8985890625000004</v>
      </c>
      <c r="BK43" s="32">
        <f t="shared" si="24"/>
        <v>31.938400000000001</v>
      </c>
      <c r="BL43" s="28">
        <f t="shared" si="25"/>
        <v>-35.348174999999998</v>
      </c>
      <c r="BM43" s="28">
        <f t="shared" si="26"/>
        <v>-11.537649999999999</v>
      </c>
      <c r="BN43" s="28">
        <f t="shared" si="50"/>
        <v>1.1067609836435137</v>
      </c>
      <c r="BO43" s="103">
        <f t="shared" si="27"/>
        <v>1.107275745060736</v>
      </c>
      <c r="BP43" s="103">
        <f t="shared" si="28"/>
        <v>0.48830756814790643</v>
      </c>
      <c r="BQ43" s="26">
        <f t="shared" si="51"/>
        <v>2.3837143560429803</v>
      </c>
      <c r="BR43" s="32">
        <f t="shared" si="29"/>
        <v>32.974380000000004</v>
      </c>
      <c r="BS43" s="28">
        <f t="shared" si="30"/>
        <v>31.929499999999997</v>
      </c>
      <c r="BT43" s="28">
        <f t="shared" si="31"/>
        <v>23.09178</v>
      </c>
      <c r="BU43" s="28">
        <f t="shared" si="52"/>
        <v>0.96831236857220648</v>
      </c>
      <c r="BV43" s="103">
        <f t="shared" si="32"/>
        <v>0.57118818904389368</v>
      </c>
      <c r="BW43" s="103">
        <f t="shared" si="33"/>
        <v>1.2530332315748482</v>
      </c>
      <c r="BX43" s="26">
        <f t="shared" si="53"/>
        <v>2.1307728551108989</v>
      </c>
      <c r="BY43" s="32">
        <f t="shared" si="34"/>
        <v>12.277380000000003</v>
      </c>
      <c r="BZ43" s="28">
        <f t="shared" si="35"/>
        <v>-40.519100000000002</v>
      </c>
      <c r="CA43" s="28">
        <f t="shared" si="36"/>
        <v>-18.443219999999997</v>
      </c>
      <c r="CB43" s="28">
        <f t="shared" si="54"/>
        <v>3.3003051139575375</v>
      </c>
      <c r="CC43" s="103">
        <f t="shared" si="37"/>
        <v>0.26627411048613003</v>
      </c>
      <c r="CD43" s="103">
        <f t="shared" si="38"/>
        <v>0.20624286065312633</v>
      </c>
      <c r="CE43" s="26">
        <f t="shared" si="55"/>
        <v>-0.62946149424028852</v>
      </c>
      <c r="CF43" s="31">
        <f t="shared" si="56"/>
        <v>4.4010636854992073</v>
      </c>
      <c r="CG43" s="47">
        <f t="shared" si="39"/>
        <v>0.44010636854992075</v>
      </c>
      <c r="CH43" s="32">
        <f>($CF43*10*($T43/2)^2*1)/2</f>
        <v>5.501329606874009</v>
      </c>
      <c r="CI43" s="28">
        <f t="shared" si="57"/>
        <v>0.66666666666666663</v>
      </c>
      <c r="CJ43" s="28">
        <f t="shared" si="58"/>
        <v>0.82519944103110132</v>
      </c>
      <c r="CK43" s="67" t="str">
        <f t="shared" si="59"/>
        <v>NO PARRILLA</v>
      </c>
      <c r="CL43" s="32">
        <f>($CF43*10*((S43-E43)/2)^2*1)/2</f>
        <v>0</v>
      </c>
      <c r="CM43" s="28">
        <f t="shared" si="60"/>
        <v>0.66666666666666663</v>
      </c>
      <c r="CN43" s="28">
        <f t="shared" si="61"/>
        <v>0</v>
      </c>
      <c r="CO43" s="67" t="str">
        <f t="shared" si="62"/>
        <v>NO PARRILLA</v>
      </c>
    </row>
    <row r="44" spans="1:93" x14ac:dyDescent="0.25">
      <c r="B44" s="69" t="s">
        <v>182</v>
      </c>
      <c r="C44" s="24" t="str">
        <f>'MUROS EJE Y'!C22</f>
        <v>N entre 1 y 6</v>
      </c>
      <c r="D44" s="24" t="str">
        <f>'MUROS EJE Y'!D22</f>
        <v>F38Y</v>
      </c>
      <c r="E44" s="24">
        <f>'MUROS EJE Y'!E22</f>
        <v>8.64</v>
      </c>
      <c r="F44" s="10">
        <f>'MUROS EJE Y'!F22</f>
        <v>0.3</v>
      </c>
      <c r="G44" s="23">
        <f>'MUROS EJE Y'!G22</f>
        <v>-41.522500000000001</v>
      </c>
      <c r="H44" s="24">
        <f>'MUROS EJE Y'!H22</f>
        <v>-20.046199999999999</v>
      </c>
      <c r="I44" s="24">
        <f>'MUROS EJE Y'!I22</f>
        <v>6.1562000000000001</v>
      </c>
      <c r="J44" s="25">
        <f>'MUROS EJE Y'!J22</f>
        <v>1.0454000000000001</v>
      </c>
      <c r="K44" s="23">
        <f>'MUROS EJE Y'!K22</f>
        <v>29.477699999999999</v>
      </c>
      <c r="L44" s="24">
        <f>'MUROS EJE Y'!L22</f>
        <v>28.235299999999999</v>
      </c>
      <c r="M44" s="24">
        <f>'MUROS EJE Y'!M22</f>
        <v>7.6595000000000004</v>
      </c>
      <c r="N44" s="25">
        <f>'MUROS EJE Y'!N22</f>
        <v>43.931199999999997</v>
      </c>
      <c r="O44" s="23">
        <f>'MUROS EJE Y'!O22</f>
        <v>-0.89770000000000005</v>
      </c>
      <c r="P44" s="24">
        <f>'MUROS EJE Y'!P22</f>
        <v>-0.62019999999999997</v>
      </c>
      <c r="Q44" s="24">
        <f>'MUROS EJE Y'!Q22</f>
        <v>3.3879999999999999</v>
      </c>
      <c r="R44" s="25">
        <f>'MUROS EJE Y'!R22</f>
        <v>18.024699999999999</v>
      </c>
      <c r="S44" s="23">
        <f>0+E44+0</f>
        <v>8.64</v>
      </c>
      <c r="T44" s="24">
        <v>1</v>
      </c>
      <c r="U44" s="24">
        <v>2</v>
      </c>
      <c r="V44" s="28">
        <f t="shared" si="40"/>
        <v>43.2</v>
      </c>
      <c r="W44" s="26">
        <f t="shared" si="41"/>
        <v>1.4400000000000002</v>
      </c>
      <c r="Y44" s="27">
        <f t="shared" si="0"/>
        <v>84.722499999999997</v>
      </c>
      <c r="Z44" s="28">
        <f t="shared" si="89"/>
        <v>29.477699999999999</v>
      </c>
      <c r="AA44" s="28">
        <f t="shared" si="42"/>
        <v>-0.89770000000000005</v>
      </c>
      <c r="AB44" s="29">
        <f t="shared" si="43"/>
        <v>0.34793236743486089</v>
      </c>
      <c r="AC44" s="103">
        <f t="shared" si="2"/>
        <v>37.750919015261225</v>
      </c>
      <c r="AD44" s="103">
        <f t="shared" si="3"/>
        <v>14.286345426499965</v>
      </c>
      <c r="AE44" s="26">
        <f>MAX(IF(AB44&lt;$W44,(Y44/($T44*$S44))-(6*Z44/($T44*$S44^2)),IF(AB44=$W44,(2*Y44)/($T44*$S44),(2*Y44)/($T44*(3*($S44/2-AB44))))),IF(AB44&lt;$W44,(Y44/($T44*$S44))+(6*Z44/($T44*$S44^2)),IF(AB44=$W44,(2*Y44)/($T44*$S44),(2*Y44)/($T44*(3*($S44/2-AB44))))))/10</f>
        <v>1.2175130208333331</v>
      </c>
      <c r="AF44" s="27">
        <f t="shared" si="4"/>
        <v>104.7687</v>
      </c>
      <c r="AG44" s="28">
        <f t="shared" si="5"/>
        <v>57.712999999999994</v>
      </c>
      <c r="AH44" s="28">
        <f t="shared" si="6"/>
        <v>-1.5179</v>
      </c>
      <c r="AI44" s="29">
        <f>ABS(AG44/AF44)</f>
        <v>0.55086108732856276</v>
      </c>
      <c r="AJ44" s="103">
        <f t="shared" si="7"/>
        <v>27.608854338230451</v>
      </c>
      <c r="AK44" s="103">
        <f t="shared" si="8"/>
        <v>9.33320989370341</v>
      </c>
      <c r="AL44" s="26">
        <f>MAX(IF(AI44&lt;$W44,(AF44/($T44*$S44))-(6*AG44/($T44*$S44^2)),IF(AI44=$W44,(2*AF44)/($T44*$S44),(2*AF44)/($T44*(3*($S44/2-AI44))))),IF(AI44&lt;$W44,(AF44/($T44*$S44))+(6*AG44/($T44*$S44^2)),IF(AI44=$W44,(2*AF44)/($T44*$S44),(2*AF44)/($T44*(3*($S44/2-AI44))))))/10</f>
        <v>1.6764719007201645</v>
      </c>
      <c r="AM44" s="47">
        <f>AE44/$E$2</f>
        <v>0.15218912760416664</v>
      </c>
      <c r="AN44" s="47">
        <f t="shared" si="87"/>
        <v>0.20955898759002056</v>
      </c>
      <c r="AO44" s="30"/>
      <c r="AP44" s="32">
        <f t="shared" si="10"/>
        <v>85.767899999999997</v>
      </c>
      <c r="AQ44" s="28">
        <f t="shared" si="11"/>
        <v>73.408899999999988</v>
      </c>
      <c r="AR44" s="28">
        <f t="shared" si="12"/>
        <v>17.126999999999999</v>
      </c>
      <c r="AS44" s="28">
        <f t="shared" si="44"/>
        <v>0.85590180009070982</v>
      </c>
      <c r="AT44" s="103">
        <f t="shared" si="13"/>
        <v>2.0031038710807501</v>
      </c>
      <c r="AU44" s="103">
        <f t="shared" si="14"/>
        <v>4.1232980720378158</v>
      </c>
      <c r="AV44" s="26">
        <f t="shared" si="45"/>
        <v>1.582711837705761</v>
      </c>
      <c r="AW44" s="32">
        <f t="shared" si="88"/>
        <v>83.677099999999996</v>
      </c>
      <c r="AX44" s="28">
        <f t="shared" si="15"/>
        <v>-14.453499999999998</v>
      </c>
      <c r="AY44" s="28">
        <f t="shared" si="16"/>
        <v>-18.9224</v>
      </c>
      <c r="AZ44" s="28">
        <f t="shared" si="46"/>
        <v>0.17272945644626783</v>
      </c>
      <c r="BA44" s="103">
        <f t="shared" si="17"/>
        <v>1.7688475034879299</v>
      </c>
      <c r="BB44" s="103">
        <f t="shared" si="18"/>
        <v>6.6356185956331277</v>
      </c>
      <c r="BC44" s="26">
        <f t="shared" si="47"/>
        <v>1.0846557034465019</v>
      </c>
      <c r="BD44" s="32">
        <f t="shared" si="19"/>
        <v>100.54119999999999</v>
      </c>
      <c r="BE44" s="28">
        <f t="shared" si="20"/>
        <v>83.602575000000002</v>
      </c>
      <c r="BF44" s="28">
        <f t="shared" si="21"/>
        <v>12.155675</v>
      </c>
      <c r="BG44" s="28">
        <f t="shared" si="48"/>
        <v>0.83152553381101491</v>
      </c>
      <c r="BH44" s="103">
        <f t="shared" si="22"/>
        <v>3.3084530476505827</v>
      </c>
      <c r="BI44" s="103">
        <f t="shared" si="23"/>
        <v>4.7995711304171351</v>
      </c>
      <c r="BJ44" s="26">
        <f t="shared" si="49"/>
        <v>1.8356312934027774</v>
      </c>
      <c r="BK44" s="32">
        <f t="shared" si="24"/>
        <v>98.973100000000002</v>
      </c>
      <c r="BL44" s="28">
        <f t="shared" si="25"/>
        <v>17.705774999999996</v>
      </c>
      <c r="BM44" s="28">
        <f t="shared" si="26"/>
        <v>-14.881375</v>
      </c>
      <c r="BN44" s="28">
        <f t="shared" si="50"/>
        <v>0.17889482091598621</v>
      </c>
      <c r="BO44" s="103">
        <f t="shared" si="27"/>
        <v>2.6603213748729537</v>
      </c>
      <c r="BP44" s="103">
        <f t="shared" si="28"/>
        <v>36.930454529432126</v>
      </c>
      <c r="BQ44" s="26">
        <f t="shared" si="51"/>
        <v>1.2878330680941357</v>
      </c>
      <c r="BR44" s="32">
        <f t="shared" si="29"/>
        <v>51.878900000000002</v>
      </c>
      <c r="BS44" s="28">
        <f t="shared" si="30"/>
        <v>61.617819999999995</v>
      </c>
      <c r="BT44" s="28">
        <f t="shared" si="31"/>
        <v>17.486079999999998</v>
      </c>
      <c r="BU44" s="28">
        <f t="shared" si="52"/>
        <v>1.1877241036336543</v>
      </c>
      <c r="BV44" s="103">
        <f t="shared" si="32"/>
        <v>1.1867474013615404</v>
      </c>
      <c r="BW44" s="103">
        <f t="shared" si="33"/>
        <v>2.9582226645041243</v>
      </c>
      <c r="BX44" s="26">
        <f t="shared" si="53"/>
        <v>1.0957066293724278</v>
      </c>
      <c r="BY44" s="32">
        <f t="shared" si="34"/>
        <v>49.7881</v>
      </c>
      <c r="BZ44" s="28">
        <f t="shared" si="35"/>
        <v>-26.244579999999999</v>
      </c>
      <c r="CA44" s="28">
        <f t="shared" si="36"/>
        <v>-18.563320000000001</v>
      </c>
      <c r="CB44" s="28">
        <f t="shared" si="54"/>
        <v>0.5271255581152926</v>
      </c>
      <c r="CC44" s="103">
        <f t="shared" si="37"/>
        <v>1.0728274899102099</v>
      </c>
      <c r="CD44" s="103">
        <f t="shared" si="38"/>
        <v>2.9799017913810086</v>
      </c>
      <c r="CE44" s="26">
        <f t="shared" si="55"/>
        <v>0.78719331918724278</v>
      </c>
      <c r="CF44" s="31">
        <f t="shared" si="56"/>
        <v>1.8356312934027774</v>
      </c>
      <c r="CG44" s="47">
        <f t="shared" si="39"/>
        <v>0.18356312934027774</v>
      </c>
      <c r="CH44" s="32">
        <f>($CF44*10*($T44/2)^2*1)/2</f>
        <v>2.2945391167534717</v>
      </c>
      <c r="CI44" s="28">
        <f t="shared" si="57"/>
        <v>0.66666666666666663</v>
      </c>
      <c r="CJ44" s="28">
        <f t="shared" si="58"/>
        <v>0.34418086751302079</v>
      </c>
      <c r="CK44" s="67" t="str">
        <f t="shared" si="59"/>
        <v>NO PARRILLA</v>
      </c>
      <c r="CL44" s="32">
        <f>($CF44*10*((S44-E44)/2)^2*1)/2</f>
        <v>0</v>
      </c>
      <c r="CM44" s="28">
        <f t="shared" si="60"/>
        <v>0.66666666666666663</v>
      </c>
      <c r="CN44" s="28">
        <f t="shared" si="61"/>
        <v>0</v>
      </c>
      <c r="CO44" s="67" t="str">
        <f t="shared" si="62"/>
        <v>NO PARRILLA</v>
      </c>
    </row>
    <row r="45" spans="1:93" ht="15.75" thickBot="1" x14ac:dyDescent="0.3">
      <c r="B45" s="108" t="s">
        <v>182</v>
      </c>
      <c r="C45" s="40" t="str">
        <f>'MUROS EJE Y'!C23</f>
        <v>O entre 1 y 18</v>
      </c>
      <c r="D45" s="40" t="str">
        <f>'MUROS EJE Y'!D23</f>
        <v>F39Y</v>
      </c>
      <c r="E45" s="40">
        <f>'MUROS EJE Y'!E23</f>
        <v>38.281999999999996</v>
      </c>
      <c r="F45" s="41">
        <f>'MUROS EJE Y'!F23</f>
        <v>0.3</v>
      </c>
      <c r="G45" s="39">
        <f>'MUROS EJE Y'!G23</f>
        <v>-92.679900000000004</v>
      </c>
      <c r="H45" s="40">
        <f>'MUROS EJE Y'!H23</f>
        <v>-26.739100000000001</v>
      </c>
      <c r="I45" s="40">
        <f>'MUROS EJE Y'!I23</f>
        <v>16.033100000000001</v>
      </c>
      <c r="J45" s="42">
        <f>'MUROS EJE Y'!J23</f>
        <v>10.980499999999999</v>
      </c>
      <c r="K45" s="39">
        <f>'MUROS EJE Y'!K23</f>
        <v>-69.186599999999999</v>
      </c>
      <c r="L45" s="40">
        <f>'MUROS EJE Y'!L23</f>
        <v>-68.805300000000003</v>
      </c>
      <c r="M45" s="40">
        <f>'MUROS EJE Y'!M23</f>
        <v>196.10169999999999</v>
      </c>
      <c r="N45" s="42">
        <f>'MUROS EJE Y'!N23</f>
        <v>468.2029</v>
      </c>
      <c r="O45" s="39">
        <f>'MUROS EJE Y'!O23</f>
        <v>12.9338</v>
      </c>
      <c r="P45" s="40">
        <f>'MUROS EJE Y'!P23</f>
        <v>3.8071999999999999</v>
      </c>
      <c r="Q45" s="40">
        <f>'MUROS EJE Y'!Q23</f>
        <v>57.710799999999999</v>
      </c>
      <c r="R45" s="42">
        <f>'MUROS EJE Y'!R23</f>
        <v>270.2901</v>
      </c>
      <c r="S45" s="60">
        <f>0+E45+0</f>
        <v>38.281999999999996</v>
      </c>
      <c r="T45" s="40">
        <v>1.2</v>
      </c>
      <c r="U45" s="40">
        <v>2</v>
      </c>
      <c r="V45" s="51">
        <f t="shared" si="40"/>
        <v>229.69199999999995</v>
      </c>
      <c r="W45" s="46">
        <f t="shared" si="41"/>
        <v>6.3803333333333327</v>
      </c>
      <c r="Y45" s="57">
        <f t="shared" si="0"/>
        <v>322.37189999999998</v>
      </c>
      <c r="Z45" s="51">
        <f t="shared" si="89"/>
        <v>-69.186599999999999</v>
      </c>
      <c r="AA45" s="51">
        <f t="shared" si="42"/>
        <v>12.9338</v>
      </c>
      <c r="AB45" s="58">
        <f t="shared" si="43"/>
        <v>0.21461734102755234</v>
      </c>
      <c r="AC45" s="105">
        <f t="shared" si="2"/>
        <v>9.9699052096058391</v>
      </c>
      <c r="AD45" s="105">
        <f t="shared" si="3"/>
        <v>140.84660167363049</v>
      </c>
      <c r="AE45" s="46">
        <f>MAX(IF(AB45&lt;$W45,(Y45/($T45*$S45))-(6*Z45/($T45*$S45^2)),IF(AB45=$W45,(2*Y45)/($T45*$S45),(2*Y45)/($T45*(3*($S45/2-AB45))))),IF(AB45&lt;$W45,(Y45/($T45*$S45))+(6*Z45/($T45*$S45^2)),IF(AB45=$W45,(2*Y45)/($T45*$S45),(2*Y45)/($T45*(3*($S45/2-AB45))))))/10</f>
        <v>0.72535314273652896</v>
      </c>
      <c r="AF45" s="57">
        <f t="shared" si="4"/>
        <v>349.11099999999999</v>
      </c>
      <c r="AG45" s="51">
        <f t="shared" si="5"/>
        <v>-137.99189999999999</v>
      </c>
      <c r="AH45" s="51">
        <f t="shared" si="6"/>
        <v>16.741</v>
      </c>
      <c r="AI45" s="58">
        <f>ABS(AG45/AF45)</f>
        <v>0.39526654846166404</v>
      </c>
      <c r="AJ45" s="105">
        <f t="shared" si="7"/>
        <v>8.3414610835672889</v>
      </c>
      <c r="AK45" s="58">
        <f t="shared" si="8"/>
        <v>62.619347554633578</v>
      </c>
      <c r="AL45" s="46">
        <f>MAX(IF(AI45&lt;$W45,(AF45/($T45*$S45))-(6*AG45/($T45*$S45^2)),IF(AI45=$W45,(2*AF45)/($T45*$S45),(2*AF45)/($T45*(3*($S45/2-AI45))))),IF(AI45&lt;$W45,(AF45/($T45*$S45))+(6*AG45/($T45*$S45^2)),IF(AI45=$W45,(2*AF45)/($T45*$S45),(2*AF45)/($T45*(3*($S45/2-AI45))))))/10</f>
        <v>0.80703440798508974</v>
      </c>
      <c r="AM45" s="47">
        <f>AE45/$E$2</f>
        <v>9.0669142842066119E-2</v>
      </c>
      <c r="AN45" s="47">
        <f t="shared" si="87"/>
        <v>0.10087930099813622</v>
      </c>
      <c r="AO45" s="30"/>
      <c r="AP45" s="52">
        <f t="shared" si="10"/>
        <v>333.35239999999999</v>
      </c>
      <c r="AQ45" s="51">
        <f t="shared" si="11"/>
        <v>399.0163</v>
      </c>
      <c r="AR45" s="51">
        <f t="shared" si="12"/>
        <v>283.22390000000001</v>
      </c>
      <c r="AS45" s="51">
        <f t="shared" si="44"/>
        <v>1.1969804327192486</v>
      </c>
      <c r="AT45" s="105">
        <f t="shared" si="13"/>
        <v>0.47079699135560238</v>
      </c>
      <c r="AU45" s="58">
        <f t="shared" si="14"/>
        <v>7.0222337510012016</v>
      </c>
      <c r="AV45" s="46">
        <f t="shared" si="45"/>
        <v>0.86178637564458582</v>
      </c>
      <c r="AW45" s="52">
        <f t="shared" si="88"/>
        <v>311.39139999999998</v>
      </c>
      <c r="AX45" s="51">
        <f t="shared" si="15"/>
        <v>-537.3895</v>
      </c>
      <c r="AY45" s="51">
        <f t="shared" si="16"/>
        <v>-257.35629999999998</v>
      </c>
      <c r="AZ45" s="51">
        <f t="shared" si="46"/>
        <v>1.7257685986189728</v>
      </c>
      <c r="BA45" s="105">
        <f t="shared" si="17"/>
        <v>0.48398488787723482</v>
      </c>
      <c r="BB45" s="58">
        <f t="shared" si="18"/>
        <v>5.1543983111524998</v>
      </c>
      <c r="BC45" s="46">
        <f t="shared" si="47"/>
        <v>0.86119091791370095</v>
      </c>
      <c r="BD45" s="52">
        <f t="shared" si="19"/>
        <v>350.66159999999996</v>
      </c>
      <c r="BE45" s="51">
        <f t="shared" si="20"/>
        <v>230.36160000000001</v>
      </c>
      <c r="BF45" s="51">
        <f t="shared" si="21"/>
        <v>218.506775</v>
      </c>
      <c r="BG45" s="51">
        <f t="shared" si="48"/>
        <v>0.65693420665393654</v>
      </c>
      <c r="BH45" s="105">
        <f t="shared" si="22"/>
        <v>0.64192352845809919</v>
      </c>
      <c r="BI45" s="58">
        <f t="shared" si="23"/>
        <v>10.402507923167349</v>
      </c>
      <c r="BJ45" s="46">
        <f t="shared" si="49"/>
        <v>0.84192428881917147</v>
      </c>
      <c r="BK45" s="52">
        <f t="shared" si="24"/>
        <v>334.19085000000001</v>
      </c>
      <c r="BL45" s="51">
        <f t="shared" si="25"/>
        <v>-471.94274999999999</v>
      </c>
      <c r="BM45" s="51">
        <f t="shared" si="26"/>
        <v>-186.92837500000002</v>
      </c>
      <c r="BN45" s="51">
        <f t="shared" si="50"/>
        <v>1.4121953069630722</v>
      </c>
      <c r="BO45" s="105">
        <f t="shared" si="27"/>
        <v>0.7151206444714453</v>
      </c>
      <c r="BP45" s="58">
        <f t="shared" si="28"/>
        <v>7.004974949559557</v>
      </c>
      <c r="BQ45" s="46">
        <f t="shared" si="51"/>
        <v>0.88849242305582865</v>
      </c>
      <c r="BR45" s="52">
        <f t="shared" si="29"/>
        <v>204.40364</v>
      </c>
      <c r="BS45" s="51">
        <f t="shared" si="30"/>
        <v>426.69094000000001</v>
      </c>
      <c r="BT45" s="51">
        <f t="shared" si="31"/>
        <v>278.05038000000002</v>
      </c>
      <c r="BU45" s="51">
        <f t="shared" si="52"/>
        <v>2.0874918861523213</v>
      </c>
      <c r="BV45" s="105">
        <f t="shared" si="32"/>
        <v>0.29405266772158339</v>
      </c>
      <c r="BW45" s="58">
        <f t="shared" si="33"/>
        <v>4.4151583832464194</v>
      </c>
      <c r="BX45" s="46">
        <f t="shared" si="53"/>
        <v>0.59052906422135609</v>
      </c>
      <c r="BY45" s="52">
        <f t="shared" si="34"/>
        <v>182.44263999999998</v>
      </c>
      <c r="BZ45" s="51">
        <f t="shared" si="35"/>
        <v>-509.71485999999999</v>
      </c>
      <c r="CA45" s="51">
        <f t="shared" si="36"/>
        <v>-262.52981999999997</v>
      </c>
      <c r="CB45" s="51">
        <f t="shared" si="54"/>
        <v>2.7938362435448205</v>
      </c>
      <c r="CC45" s="105">
        <f t="shared" si="37"/>
        <v>0.27797625427846634</v>
      </c>
      <c r="CD45" s="58">
        <f t="shared" si="38"/>
        <v>2.8821928953989486</v>
      </c>
      <c r="CE45" s="46">
        <f t="shared" si="55"/>
        <v>0.57104966081908937</v>
      </c>
      <c r="CF45" s="54">
        <f t="shared" si="56"/>
        <v>0.88849242305582865</v>
      </c>
      <c r="CG45" s="47">
        <f t="shared" si="39"/>
        <v>8.884924230558286E-2</v>
      </c>
      <c r="CH45" s="52">
        <f>($CF45*10*($T45/2)^2*1)/2</f>
        <v>1.5992863615004915</v>
      </c>
      <c r="CI45" s="51">
        <f t="shared" si="57"/>
        <v>0.66666666666666663</v>
      </c>
      <c r="CJ45" s="51">
        <f t="shared" si="58"/>
        <v>0.23989295422507376</v>
      </c>
      <c r="CK45" s="46" t="str">
        <f t="shared" si="59"/>
        <v>NO PARRILLA</v>
      </c>
      <c r="CL45" s="52">
        <f>($CF45*10*((S45-E45)/2)^2*1)/2</f>
        <v>0</v>
      </c>
      <c r="CM45" s="51">
        <f t="shared" si="60"/>
        <v>0.66666666666666663</v>
      </c>
      <c r="CN45" s="51">
        <f t="shared" si="61"/>
        <v>0</v>
      </c>
      <c r="CO45" s="46" t="str">
        <f t="shared" si="62"/>
        <v>NO PARRILLA</v>
      </c>
    </row>
    <row r="46" spans="1:93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93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1:93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1:19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</sheetData>
  <dataConsolidate/>
  <mergeCells count="20">
    <mergeCell ref="CF5:CF6"/>
    <mergeCell ref="CH5:CK5"/>
    <mergeCell ref="CL5:CO5"/>
    <mergeCell ref="AP5:AV5"/>
    <mergeCell ref="AW5:BC5"/>
    <mergeCell ref="BD5:BJ5"/>
    <mergeCell ref="BK5:BQ5"/>
    <mergeCell ref="BR5:BX5"/>
    <mergeCell ref="BY5:CE5"/>
    <mergeCell ref="B2:D2"/>
    <mergeCell ref="B3:D3"/>
    <mergeCell ref="Y4:AL4"/>
    <mergeCell ref="AP4:CF4"/>
    <mergeCell ref="CH4:CO4"/>
    <mergeCell ref="G5:J5"/>
    <mergeCell ref="K5:N5"/>
    <mergeCell ref="S5:W5"/>
    <mergeCell ref="Y5:AE5"/>
    <mergeCell ref="AF5:AL5"/>
    <mergeCell ref="O5:R5"/>
  </mergeCells>
  <conditionalFormatting sqref="CK7">
    <cfRule type="containsText" dxfId="51" priority="72" operator="containsText" text="NO PARRILLA">
      <formula>NOT(ISERROR(SEARCH("NO PARRILLA",CK7)))</formula>
    </cfRule>
    <cfRule type="containsText" dxfId="50" priority="73" operator="containsText" text="PARRILLA">
      <formula>NOT(ISERROR(SEARCH("PARRILLA",CK7)))</formula>
    </cfRule>
  </conditionalFormatting>
  <conditionalFormatting sqref="CO7">
    <cfRule type="containsText" dxfId="49" priority="70" operator="containsText" text="NO PARRILLA">
      <formula>NOT(ISERROR(SEARCH("NO PARRILLA",CO7)))</formula>
    </cfRule>
    <cfRule type="containsText" dxfId="48" priority="71" operator="containsText" text="PARRILLA">
      <formula>NOT(ISERROR(SEARCH("PARRILLA",CO7)))</formula>
    </cfRule>
  </conditionalFormatting>
  <conditionalFormatting sqref="CK8:CK45">
    <cfRule type="containsText" dxfId="47" priority="66" operator="containsText" text="NO PARRILLA">
      <formula>NOT(ISERROR(SEARCH("NO PARRILLA",CK8)))</formula>
    </cfRule>
    <cfRule type="containsText" dxfId="46" priority="67" operator="containsText" text="PARRILLA">
      <formula>NOT(ISERROR(SEARCH("PARRILLA",CK8)))</formula>
    </cfRule>
  </conditionalFormatting>
  <conditionalFormatting sqref="CO8:CO45">
    <cfRule type="containsText" dxfId="45" priority="64" operator="containsText" text="NO PARRILLA">
      <formula>NOT(ISERROR(SEARCH("NO PARRILLA",CO8)))</formula>
    </cfRule>
    <cfRule type="containsText" dxfId="44" priority="65" operator="containsText" text="PARRILLA">
      <formula>NOT(ISERROR(SEARCH("PARRILLA",CO8)))</formula>
    </cfRule>
  </conditionalFormatting>
  <conditionalFormatting sqref="AV7:AV45 BC7:BC45 BJ7:BJ45 BQ7:BQ45 BX7:BX45 CE7:CF45">
    <cfRule type="cellIs" dxfId="43" priority="53" operator="lessThan">
      <formula>$E$3</formula>
    </cfRule>
    <cfRule type="cellIs" dxfId="42" priority="54" operator="greaterThan">
      <formula>$E$3</formula>
    </cfRule>
  </conditionalFormatting>
  <conditionalFormatting sqref="AM7:AN45">
    <cfRule type="iconSet" priority="52">
      <iconSet reverse="1">
        <cfvo type="percent" val="0"/>
        <cfvo type="num" val="0"/>
        <cfvo type="num" val="1" gte="0"/>
      </iconSet>
    </cfRule>
  </conditionalFormatting>
  <conditionalFormatting sqref="AE7:AE45 AL7:AL45">
    <cfRule type="cellIs" dxfId="41" priority="50" operator="lessThan">
      <formula>$E$2</formula>
    </cfRule>
    <cfRule type="cellIs" dxfId="40" priority="51" operator="greaterThan">
      <formula>$E$2</formula>
    </cfRule>
  </conditionalFormatting>
  <conditionalFormatting sqref="CG7:CG45">
    <cfRule type="iconSet" priority="49">
      <iconSet reverse="1">
        <cfvo type="percent" val="0"/>
        <cfvo type="num" val="0"/>
        <cfvo type="num" val="1" gte="0"/>
      </iconSet>
    </cfRule>
  </conditionalFormatting>
  <conditionalFormatting sqref="AC7:AD45">
    <cfRule type="cellIs" dxfId="39" priority="35" operator="lessThan">
      <formula>1</formula>
    </cfRule>
    <cfRule type="cellIs" dxfId="38" priority="36" operator="greaterThanOrEqual">
      <formula>1</formula>
    </cfRule>
  </conditionalFormatting>
  <conditionalFormatting sqref="AJ8:AK45">
    <cfRule type="cellIs" dxfId="37" priority="27" operator="lessThan">
      <formula>1</formula>
    </cfRule>
    <cfRule type="cellIs" dxfId="36" priority="28" operator="greaterThanOrEqual">
      <formula>1</formula>
    </cfRule>
  </conditionalFormatting>
  <conditionalFormatting sqref="AT8:AU45">
    <cfRule type="cellIs" dxfId="35" priority="21" operator="lessThan">
      <formula>1</formula>
    </cfRule>
    <cfRule type="cellIs" dxfId="34" priority="22" operator="greaterThanOrEqual">
      <formula>1</formula>
    </cfRule>
  </conditionalFormatting>
  <conditionalFormatting sqref="AJ7:AK7">
    <cfRule type="cellIs" dxfId="33" priority="29" operator="lessThan">
      <formula>1</formula>
    </cfRule>
    <cfRule type="cellIs" dxfId="32" priority="30" operator="greaterThanOrEqual">
      <formula>1</formula>
    </cfRule>
  </conditionalFormatting>
  <conditionalFormatting sqref="BA8:BB45">
    <cfRule type="cellIs" dxfId="31" priority="17" operator="lessThan">
      <formula>1</formula>
    </cfRule>
    <cfRule type="cellIs" dxfId="30" priority="18" operator="greaterThanOrEqual">
      <formula>1</formula>
    </cfRule>
  </conditionalFormatting>
  <conditionalFormatting sqref="BH8:BI45">
    <cfRule type="cellIs" dxfId="29" priority="13" operator="lessThan">
      <formula>1</formula>
    </cfRule>
    <cfRule type="cellIs" dxfId="28" priority="14" operator="greaterThanOrEqual">
      <formula>1</formula>
    </cfRule>
  </conditionalFormatting>
  <conditionalFormatting sqref="BO8:BP45">
    <cfRule type="cellIs" dxfId="27" priority="9" operator="lessThan">
      <formula>1</formula>
    </cfRule>
    <cfRule type="cellIs" dxfId="26" priority="10" operator="greaterThanOrEqual">
      <formula>1</formula>
    </cfRule>
  </conditionalFormatting>
  <conditionalFormatting sqref="BV8:BW45">
    <cfRule type="cellIs" dxfId="25" priority="5" operator="lessThan">
      <formula>1</formula>
    </cfRule>
    <cfRule type="cellIs" dxfId="24" priority="6" operator="greaterThanOrEqual">
      <formula>1</formula>
    </cfRule>
  </conditionalFormatting>
  <conditionalFormatting sqref="AT7:AU7">
    <cfRule type="cellIs" dxfId="21" priority="23" operator="lessThan">
      <formula>1</formula>
    </cfRule>
    <cfRule type="cellIs" dxfId="20" priority="24" operator="greaterThanOrEqual">
      <formula>1</formula>
    </cfRule>
  </conditionalFormatting>
  <conditionalFormatting sqref="BA7:BB7">
    <cfRule type="cellIs" dxfId="17" priority="19" operator="lessThan">
      <formula>1</formula>
    </cfRule>
    <cfRule type="cellIs" dxfId="16" priority="20" operator="greaterThanOrEqual">
      <formula>1</formula>
    </cfRule>
  </conditionalFormatting>
  <conditionalFormatting sqref="BH7:BI7">
    <cfRule type="cellIs" dxfId="13" priority="15" operator="lessThan">
      <formula>1</formula>
    </cfRule>
    <cfRule type="cellIs" dxfId="12" priority="16" operator="greaterThanOrEqual">
      <formula>1</formula>
    </cfRule>
  </conditionalFormatting>
  <conditionalFormatting sqref="BO7:BP7">
    <cfRule type="cellIs" dxfId="9" priority="11" operator="lessThan">
      <formula>1</formula>
    </cfRule>
    <cfRule type="cellIs" dxfId="8" priority="12" operator="greaterThanOrEqual">
      <formula>1</formula>
    </cfRule>
  </conditionalFormatting>
  <conditionalFormatting sqref="BV7:BW7">
    <cfRule type="cellIs" dxfId="5" priority="7" operator="lessThan">
      <formula>1</formula>
    </cfRule>
    <cfRule type="cellIs" dxfId="4" priority="8" operator="greaterThanOrEqual">
      <formula>1</formula>
    </cfRule>
  </conditionalFormatting>
  <conditionalFormatting sqref="CC8:CD45">
    <cfRule type="cellIs" dxfId="3" priority="1" operator="lessThan">
      <formula>1</formula>
    </cfRule>
    <cfRule type="cellIs" dxfId="2" priority="2" operator="greaterThanOrEqual">
      <formula>1</formula>
    </cfRule>
  </conditionalFormatting>
  <conditionalFormatting sqref="CC7:CD7">
    <cfRule type="cellIs" dxfId="1" priority="3" operator="lessThan">
      <formula>1</formula>
    </cfRule>
    <cfRule type="cellIs" dxfId="0" priority="4" operator="greaterThanOrEqual">
      <formula>1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PIERS</vt:lpstr>
      <vt:lpstr>MUROS EJE X</vt:lpstr>
      <vt:lpstr>MUROS EJE Y</vt:lpstr>
      <vt:lpstr>DISEÑO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2018-12-15T22:56:07Z</dcterms:modified>
</cp:coreProperties>
</file>