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AAF60D78-78E1-493E-B47B-945C1EDEB425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RESUMEN" sheetId="1" r:id="rId1"/>
    <sheet name="STORY-FORCES" sheetId="3" r:id="rId2"/>
    <sheet name="PERIODO" sheetId="2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I10" i="1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H34" i="3"/>
  <c r="G34" i="3"/>
  <c r="E34" i="3"/>
  <c r="D34" i="3"/>
  <c r="C34" i="3"/>
  <c r="B34" i="3"/>
  <c r="H33" i="3"/>
  <c r="G33" i="3"/>
  <c r="E33" i="3"/>
  <c r="D33" i="3"/>
  <c r="C33" i="3"/>
  <c r="B33" i="3"/>
  <c r="H32" i="3"/>
  <c r="G32" i="3"/>
  <c r="E32" i="3"/>
  <c r="D32" i="3"/>
  <c r="C32" i="3"/>
  <c r="B32" i="3"/>
  <c r="H31" i="3"/>
  <c r="G31" i="3"/>
  <c r="E31" i="3"/>
  <c r="D31" i="3"/>
  <c r="C31" i="3"/>
  <c r="B31" i="3"/>
  <c r="H30" i="3"/>
  <c r="G30" i="3"/>
  <c r="E30" i="3"/>
  <c r="D30" i="3"/>
  <c r="C30" i="3"/>
  <c r="B30" i="3"/>
  <c r="H29" i="3"/>
  <c r="G29" i="3"/>
  <c r="E29" i="3"/>
  <c r="D29" i="3"/>
  <c r="C29" i="3"/>
  <c r="B29" i="3"/>
  <c r="H28" i="3"/>
  <c r="G28" i="3"/>
  <c r="E28" i="3"/>
  <c r="D28" i="3"/>
  <c r="C28" i="3"/>
  <c r="B28" i="3"/>
  <c r="H27" i="3"/>
  <c r="G27" i="3"/>
  <c r="E27" i="3"/>
  <c r="D27" i="3"/>
  <c r="C27" i="3"/>
  <c r="B27" i="3"/>
  <c r="H26" i="3"/>
  <c r="G26" i="3"/>
  <c r="E26" i="3"/>
  <c r="D26" i="3"/>
  <c r="C26" i="3"/>
  <c r="B26" i="3"/>
  <c r="H25" i="3"/>
  <c r="G25" i="3"/>
  <c r="E25" i="3"/>
  <c r="D25" i="3"/>
  <c r="C25" i="3"/>
  <c r="B25" i="3"/>
  <c r="H24" i="3"/>
  <c r="G24" i="3"/>
  <c r="E24" i="3"/>
  <c r="D24" i="3"/>
  <c r="C24" i="3"/>
  <c r="B24" i="3"/>
  <c r="H23" i="3"/>
  <c r="G23" i="3"/>
  <c r="E23" i="3"/>
  <c r="D23" i="3"/>
  <c r="C23" i="3"/>
  <c r="B23" i="3"/>
  <c r="H22" i="3"/>
  <c r="G22" i="3"/>
  <c r="E22" i="3"/>
  <c r="D22" i="3"/>
  <c r="C22" i="3"/>
  <c r="B22" i="3"/>
  <c r="H21" i="3"/>
  <c r="G21" i="3"/>
  <c r="E21" i="3"/>
  <c r="D21" i="3"/>
  <c r="C21" i="3"/>
  <c r="B21" i="3"/>
  <c r="D7" i="1"/>
  <c r="X25" i="2" l="1"/>
  <c r="W25" i="2"/>
  <c r="V25" i="2"/>
  <c r="U25" i="2"/>
  <c r="T25" i="2"/>
  <c r="S25" i="2"/>
  <c r="R25" i="2"/>
  <c r="Q25" i="2"/>
  <c r="X24" i="2"/>
  <c r="W24" i="2"/>
  <c r="V24" i="2"/>
  <c r="U24" i="2"/>
  <c r="T24" i="2"/>
  <c r="S24" i="2"/>
  <c r="R24" i="2"/>
  <c r="Q24" i="2"/>
  <c r="X23" i="2"/>
  <c r="W23" i="2"/>
  <c r="V23" i="2"/>
  <c r="U23" i="2"/>
  <c r="T23" i="2"/>
  <c r="S23" i="2"/>
  <c r="R23" i="2"/>
  <c r="Q23" i="2"/>
  <c r="X22" i="2"/>
  <c r="W22" i="2"/>
  <c r="V22" i="2"/>
  <c r="U22" i="2"/>
  <c r="T22" i="2"/>
  <c r="S22" i="2"/>
  <c r="R22" i="2"/>
  <c r="Q22" i="2"/>
  <c r="Q5" i="2"/>
  <c r="R5" i="2"/>
  <c r="S5" i="2"/>
  <c r="T5" i="2"/>
  <c r="U5" i="2"/>
  <c r="V5" i="2"/>
  <c r="W5" i="2"/>
  <c r="X5" i="2"/>
  <c r="Q6" i="2"/>
  <c r="R6" i="2"/>
  <c r="S6" i="2"/>
  <c r="T6" i="2"/>
  <c r="U6" i="2"/>
  <c r="V6" i="2"/>
  <c r="W6" i="2"/>
  <c r="X6" i="2"/>
  <c r="Q7" i="2"/>
  <c r="R7" i="2"/>
  <c r="S7" i="2"/>
  <c r="T7" i="2"/>
  <c r="U7" i="2"/>
  <c r="V7" i="2"/>
  <c r="W7" i="2"/>
  <c r="X7" i="2"/>
  <c r="Q8" i="2"/>
  <c r="R8" i="2"/>
  <c r="S8" i="2"/>
  <c r="T8" i="2"/>
  <c r="U8" i="2"/>
  <c r="V8" i="2"/>
  <c r="W8" i="2"/>
  <c r="X8" i="2"/>
  <c r="Q9" i="2"/>
  <c r="R9" i="2"/>
  <c r="S9" i="2"/>
  <c r="T9" i="2"/>
  <c r="U9" i="2"/>
  <c r="V9" i="2"/>
  <c r="W9" i="2"/>
  <c r="X9" i="2"/>
  <c r="Q10" i="2"/>
  <c r="R10" i="2"/>
  <c r="S10" i="2"/>
  <c r="T10" i="2"/>
  <c r="U10" i="2"/>
  <c r="V10" i="2"/>
  <c r="W10" i="2"/>
  <c r="X10" i="2"/>
  <c r="Q11" i="2"/>
  <c r="R11" i="2"/>
  <c r="S11" i="2"/>
  <c r="T11" i="2"/>
  <c r="U11" i="2"/>
  <c r="V11" i="2"/>
  <c r="W11" i="2"/>
  <c r="X11" i="2"/>
  <c r="Q12" i="2"/>
  <c r="R12" i="2"/>
  <c r="S12" i="2"/>
  <c r="T12" i="2"/>
  <c r="U12" i="2"/>
  <c r="V12" i="2"/>
  <c r="W12" i="2"/>
  <c r="X12" i="2"/>
  <c r="Q13" i="2"/>
  <c r="R13" i="2"/>
  <c r="S13" i="2"/>
  <c r="T13" i="2"/>
  <c r="U13" i="2"/>
  <c r="V13" i="2"/>
  <c r="W13" i="2"/>
  <c r="X13" i="2"/>
  <c r="Q14" i="2"/>
  <c r="R14" i="2"/>
  <c r="S14" i="2"/>
  <c r="T14" i="2"/>
  <c r="U14" i="2"/>
  <c r="V14" i="2"/>
  <c r="W14" i="2"/>
  <c r="X14" i="2"/>
  <c r="Q15" i="2"/>
  <c r="R15" i="2"/>
  <c r="S15" i="2"/>
  <c r="T15" i="2"/>
  <c r="U15" i="2"/>
  <c r="V15" i="2"/>
  <c r="W15" i="2"/>
  <c r="X15" i="2"/>
  <c r="Q16" i="2"/>
  <c r="R16" i="2"/>
  <c r="S16" i="2"/>
  <c r="T16" i="2"/>
  <c r="U16" i="2"/>
  <c r="V16" i="2"/>
  <c r="W16" i="2"/>
  <c r="X16" i="2"/>
  <c r="Q17" i="2"/>
  <c r="R17" i="2"/>
  <c r="S17" i="2"/>
  <c r="T17" i="2"/>
  <c r="U17" i="2"/>
  <c r="V17" i="2"/>
  <c r="W17" i="2"/>
  <c r="X17" i="2"/>
  <c r="Q18" i="2"/>
  <c r="R18" i="2"/>
  <c r="S18" i="2"/>
  <c r="T18" i="2"/>
  <c r="U18" i="2"/>
  <c r="V18" i="2"/>
  <c r="W18" i="2"/>
  <c r="X18" i="2"/>
  <c r="Q19" i="2"/>
  <c r="R19" i="2"/>
  <c r="S19" i="2"/>
  <c r="T19" i="2"/>
  <c r="U19" i="2"/>
  <c r="V19" i="2"/>
  <c r="W19" i="2"/>
  <c r="X19" i="2"/>
  <c r="Q20" i="2"/>
  <c r="R20" i="2"/>
  <c r="S20" i="2"/>
  <c r="T20" i="2"/>
  <c r="U20" i="2"/>
  <c r="V20" i="2"/>
  <c r="W20" i="2"/>
  <c r="X20" i="2"/>
  <c r="Q21" i="2"/>
  <c r="R21" i="2"/>
  <c r="S21" i="2"/>
  <c r="T21" i="2"/>
  <c r="U21" i="2"/>
  <c r="V21" i="2"/>
  <c r="W21" i="2"/>
  <c r="X21" i="2"/>
  <c r="X4" i="2"/>
  <c r="W4" i="2"/>
  <c r="V4" i="2"/>
  <c r="U4" i="2"/>
  <c r="T4" i="2"/>
  <c r="S4" i="2"/>
  <c r="R4" i="2"/>
  <c r="Q4" i="2"/>
  <c r="X3" i="2"/>
  <c r="W3" i="2"/>
  <c r="V3" i="2"/>
  <c r="U3" i="2"/>
  <c r="T3" i="2"/>
  <c r="S3" i="2"/>
  <c r="R3" i="2"/>
  <c r="Q3" i="2"/>
  <c r="M12" i="1"/>
  <c r="M7" i="1"/>
  <c r="I12" i="1"/>
  <c r="I13" i="1" s="1"/>
  <c r="I11" i="1"/>
  <c r="I7" i="1"/>
  <c r="E13" i="1"/>
  <c r="E12" i="1"/>
  <c r="E8" i="1"/>
  <c r="E7" i="1"/>
  <c r="D13" i="1"/>
  <c r="M11" i="1" s="1"/>
  <c r="D12" i="1"/>
  <c r="C22" i="1"/>
  <c r="I6" i="1" s="1"/>
  <c r="M6" i="1" s="1"/>
  <c r="C21" i="1"/>
  <c r="I5" i="1" s="1"/>
  <c r="M5" i="1" s="1"/>
  <c r="C8" i="1"/>
  <c r="D8" i="1" s="1"/>
  <c r="C7" i="1"/>
  <c r="C4" i="1"/>
  <c r="I4" i="1" s="1"/>
  <c r="M4" i="1" s="1"/>
  <c r="M13" i="1" l="1"/>
  <c r="M8" i="1"/>
  <c r="I8" i="1"/>
  <c r="M9" i="1"/>
  <c r="I9" i="1"/>
  <c r="F8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1" authorId="0" shapeId="0" xr:uid="{1CFC0A0F-5200-4746-856A-941A0C1C1DA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Esto considerando factor de mayoración f al R*</t>
        </r>
      </text>
    </comment>
  </commentList>
</comments>
</file>

<file path=xl/sharedStrings.xml><?xml version="1.0" encoding="utf-8"?>
<sst xmlns="http://schemas.openxmlformats.org/spreadsheetml/2006/main" count="216" uniqueCount="90">
  <si>
    <t>PP</t>
  </si>
  <si>
    <t>SC</t>
  </si>
  <si>
    <t>PP + 0.25SC</t>
  </si>
  <si>
    <t>Eje</t>
  </si>
  <si>
    <t>R*</t>
  </si>
  <si>
    <t>1/R* [g] (scale factor)</t>
  </si>
  <si>
    <t>f</t>
  </si>
  <si>
    <t>Scale factor ponderado</t>
  </si>
  <si>
    <t>x</t>
  </si>
  <si>
    <t>y</t>
  </si>
  <si>
    <t>Corte basal (tonf)</t>
  </si>
  <si>
    <t>Corte obtenido (tonf)</t>
  </si>
  <si>
    <t>$Q_{min}$</t>
  </si>
  <si>
    <t>$Q_{max}$</t>
  </si>
  <si>
    <t>Sismo X</t>
  </si>
  <si>
    <t>Sismo Y</t>
  </si>
  <si>
    <t>Valor</t>
  </si>
  <si>
    <t>Unidad</t>
  </si>
  <si>
    <t>Peso sísmico</t>
  </si>
  <si>
    <t>[Tonf]</t>
  </si>
  <si>
    <t>Corte Basal Mínimo</t>
  </si>
  <si>
    <t>Corte Basal Máximo</t>
  </si>
  <si>
    <t>Período Predominante</t>
  </si>
  <si>
    <t>[s]</t>
  </si>
  <si>
    <t>$R^*$</t>
  </si>
  <si>
    <t>[-]</t>
  </si>
  <si>
    <t>Factor de Mayoración</t>
  </si>
  <si>
    <t>Factor de Minoración</t>
  </si>
  <si>
    <t>Corte Basal Efectivo</t>
  </si>
  <si>
    <t>Momento Volcante</t>
  </si>
  <si>
    <t>[Tonf-m]</t>
  </si>
  <si>
    <t>Brazo de Palanca</t>
  </si>
  <si>
    <t>[m]</t>
  </si>
  <si>
    <t>Modo</t>
  </si>
  <si>
    <t>Período [s]</t>
  </si>
  <si>
    <t>% Mx</t>
  </si>
  <si>
    <t>% My</t>
  </si>
  <si>
    <t>% Rz</t>
  </si>
  <si>
    <t>% Mx acum</t>
  </si>
  <si>
    <t>% My acum</t>
  </si>
  <si>
    <t>% Rz acum</t>
  </si>
  <si>
    <t>Dirección</t>
  </si>
  <si>
    <t>Load Case/Combo</t>
  </si>
  <si>
    <t>FX</t>
  </si>
  <si>
    <t>tonf</t>
  </si>
  <si>
    <t>FY</t>
  </si>
  <si>
    <t>FZ</t>
  </si>
  <si>
    <t>MX</t>
  </si>
  <si>
    <t>tonf-m</t>
  </si>
  <si>
    <t>MY</t>
  </si>
  <si>
    <t>MZ</t>
  </si>
  <si>
    <t>X</t>
  </si>
  <si>
    <t>m</t>
  </si>
  <si>
    <t>Y</t>
  </si>
  <si>
    <t>EX Max</t>
  </si>
  <si>
    <t>EY Max</t>
  </si>
  <si>
    <t>ASD-C1</t>
  </si>
  <si>
    <t>ASD-C2</t>
  </si>
  <si>
    <t>ASD-C3.1 Max</t>
  </si>
  <si>
    <t>ASD-C3.1 Min</t>
  </si>
  <si>
    <t>ASD-C3.2 Max</t>
  </si>
  <si>
    <t>ASD-C3.2 Min</t>
  </si>
  <si>
    <t>ASD-C4.1 Max</t>
  </si>
  <si>
    <t>ASD-C4.1 Min</t>
  </si>
  <si>
    <t>ASD-C4.2 Max</t>
  </si>
  <si>
    <t>ASD-C4.2 Min</t>
  </si>
  <si>
    <t>Case</t>
  </si>
  <si>
    <t>Mode</t>
  </si>
  <si>
    <t>Period</t>
  </si>
  <si>
    <t>UX</t>
  </si>
  <si>
    <t>UY</t>
  </si>
  <si>
    <t>UZ</t>
  </si>
  <si>
    <t>Sum UX</t>
  </si>
  <si>
    <t>Sum UY</t>
  </si>
  <si>
    <t>Sum UZ</t>
  </si>
  <si>
    <t>RX</t>
  </si>
  <si>
    <t>RY</t>
  </si>
  <si>
    <t>RZ</t>
  </si>
  <si>
    <t>Sum RX</t>
  </si>
  <si>
    <t>Sum RY</t>
  </si>
  <si>
    <t>Sum RZ</t>
  </si>
  <si>
    <t>sec</t>
  </si>
  <si>
    <t>Análisis modal</t>
  </si>
  <si>
    <t>Combinación</t>
  </si>
  <si>
    <t>P [tonf]</t>
  </si>
  <si>
    <t>Vx [tonf]</t>
  </si>
  <si>
    <t>Vy [tonf]</t>
  </si>
  <si>
    <t>T [tonf-m]</t>
  </si>
  <si>
    <t>Mx [tonf-m]</t>
  </si>
  <si>
    <t>My [tonf-m]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</si>
</sst>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69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2" fontId="0" fillId="0" borderId="0" xfId="0" applyNumberFormat="1"/>
    <xf numFmtId="169" fontId="0" fillId="0" borderId="0" xfId="0" applyNumberFormat="1"/>
    <xf numFmtId="2" fontId="0" fillId="0" borderId="0" xfId="0" applyNumberFormat="1" applyAlignment="1">
      <alignment vertical="center" wrapText="1"/>
    </xf>
    <xf numFmtId="10" fontId="0" fillId="0" borderId="0" xfId="1" applyNumberFormat="1" applyFont="1"/>
    <xf numFmtId="0" fontId="0" fillId="0" borderId="3" xfId="0" applyBorder="1"/>
    <xf numFmtId="2" fontId="0" fillId="0" borderId="3" xfId="0" applyNumberFormat="1" applyBorder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5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pect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tro"/>
      <sheetName val="Sde"/>
      <sheetName val="Periodos"/>
      <sheetName val="Cortes"/>
    </sheetNames>
    <sheetDataSet>
      <sheetData sheetId="0">
        <row r="16">
          <cell r="H16">
            <v>3.3000000000000002E-2</v>
          </cell>
        </row>
        <row r="17">
          <cell r="H17">
            <v>2.7E-2</v>
          </cell>
        </row>
        <row r="21">
          <cell r="H21">
            <v>1.3959999999999999</v>
          </cell>
        </row>
        <row r="22">
          <cell r="H22">
            <v>1.33</v>
          </cell>
        </row>
        <row r="23">
          <cell r="H23">
            <v>4.1299160000000006</v>
          </cell>
        </row>
        <row r="24">
          <cell r="H24">
            <v>13.6287228</v>
          </cell>
        </row>
        <row r="29">
          <cell r="O29">
            <v>9.0684000000000005</v>
          </cell>
        </row>
        <row r="30">
          <cell r="O30">
            <v>9.8673000000000002</v>
          </cell>
        </row>
        <row r="31">
          <cell r="O31">
            <v>1</v>
          </cell>
        </row>
        <row r="32">
          <cell r="O32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2"/>
  <sheetViews>
    <sheetView showGridLines="0" workbookViewId="0">
      <selection activeCell="L3" sqref="L3:N13"/>
    </sheetView>
  </sheetViews>
  <sheetFormatPr baseColWidth="10" defaultColWidth="8.88671875" defaultRowHeight="14.4" x14ac:dyDescent="0.3"/>
  <cols>
    <col min="1" max="1" width="3.33203125" customWidth="1"/>
    <col min="2" max="2" width="10.77734375" bestFit="1" customWidth="1"/>
    <col min="3" max="3" width="15.6640625" bestFit="1" customWidth="1"/>
    <col min="4" max="4" width="19.21875" bestFit="1" customWidth="1"/>
    <col min="5" max="5" width="6" bestFit="1" customWidth="1"/>
    <col min="6" max="6" width="20.6640625" bestFit="1" customWidth="1"/>
    <col min="7" max="7" width="4.44140625" customWidth="1"/>
    <col min="8" max="8" width="36.77734375" bestFit="1" customWidth="1"/>
    <col min="11" max="11" width="4" customWidth="1"/>
    <col min="12" max="12" width="36.77734375" bestFit="1" customWidth="1"/>
  </cols>
  <sheetData>
    <row r="2" spans="2:15" ht="15" thickBot="1" x14ac:dyDescent="0.35">
      <c r="B2" s="3" t="s">
        <v>0</v>
      </c>
      <c r="C2" s="6">
        <v>49.592199999999998</v>
      </c>
      <c r="H2" t="s">
        <v>14</v>
      </c>
      <c r="L2" t="s">
        <v>15</v>
      </c>
    </row>
    <row r="3" spans="2:15" ht="15" thickBot="1" x14ac:dyDescent="0.35">
      <c r="B3" s="3" t="s">
        <v>1</v>
      </c>
      <c r="C3" s="6">
        <v>8.1270000000000007</v>
      </c>
      <c r="H3" s="13" t="s">
        <v>14</v>
      </c>
      <c r="I3" s="14" t="s">
        <v>16</v>
      </c>
      <c r="J3" s="14" t="s">
        <v>17</v>
      </c>
      <c r="L3" s="13" t="s">
        <v>15</v>
      </c>
      <c r="M3" s="14" t="s">
        <v>16</v>
      </c>
      <c r="N3" s="14" t="s">
        <v>17</v>
      </c>
    </row>
    <row r="4" spans="2:15" x14ac:dyDescent="0.3">
      <c r="B4" s="3" t="s">
        <v>2</v>
      </c>
      <c r="C4" s="4">
        <f>C2+0.25*C3</f>
        <v>51.623950000000001</v>
      </c>
      <c r="H4" t="s">
        <v>18</v>
      </c>
      <c r="I4" s="15">
        <f>C4</f>
        <v>51.623950000000001</v>
      </c>
      <c r="J4" t="s">
        <v>19</v>
      </c>
      <c r="L4" t="s">
        <v>18</v>
      </c>
      <c r="M4" s="15">
        <f>I4</f>
        <v>51.623950000000001</v>
      </c>
      <c r="N4" t="s">
        <v>19</v>
      </c>
    </row>
    <row r="5" spans="2:15" x14ac:dyDescent="0.3">
      <c r="H5" t="s">
        <v>20</v>
      </c>
      <c r="I5" s="15">
        <f>C21</f>
        <v>4.1299160000000006</v>
      </c>
      <c r="J5" t="s">
        <v>19</v>
      </c>
      <c r="L5" t="s">
        <v>20</v>
      </c>
      <c r="M5" s="15">
        <f>I5</f>
        <v>4.1299160000000006</v>
      </c>
      <c r="N5" t="s">
        <v>19</v>
      </c>
    </row>
    <row r="6" spans="2:15" x14ac:dyDescent="0.3"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H6" t="s">
        <v>21</v>
      </c>
      <c r="I6" s="15">
        <f>C22</f>
        <v>13.6287228</v>
      </c>
      <c r="J6" t="s">
        <v>19</v>
      </c>
      <c r="L6" t="s">
        <v>21</v>
      </c>
      <c r="M6" s="15">
        <f>I6</f>
        <v>13.6287228</v>
      </c>
      <c r="N6" t="s">
        <v>19</v>
      </c>
    </row>
    <row r="7" spans="2:15" x14ac:dyDescent="0.3">
      <c r="B7" s="1" t="s">
        <v>8</v>
      </c>
      <c r="C7" s="1">
        <f>[1]Espectro!$H$21</f>
        <v>1.3959999999999999</v>
      </c>
      <c r="D7" s="8">
        <f>1/C7</f>
        <v>0.71633237822349571</v>
      </c>
      <c r="E7" s="11">
        <f>[1]Espectro!$O$31</f>
        <v>1</v>
      </c>
      <c r="F7" s="8">
        <f>E7*D7</f>
        <v>0.71633237822349571</v>
      </c>
      <c r="H7" t="s">
        <v>22</v>
      </c>
      <c r="I7">
        <f>[1]Espectro!$H$16</f>
        <v>3.3000000000000002E-2</v>
      </c>
      <c r="J7" t="s">
        <v>23</v>
      </c>
      <c r="L7" t="s">
        <v>22</v>
      </c>
      <c r="M7">
        <f>[1]Espectro!$H$17</f>
        <v>2.7E-2</v>
      </c>
      <c r="N7" t="s">
        <v>23</v>
      </c>
    </row>
    <row r="8" spans="2:15" ht="15" thickBot="1" x14ac:dyDescent="0.35">
      <c r="B8" s="9" t="s">
        <v>9</v>
      </c>
      <c r="C8" s="9">
        <f>[1]Espectro!$H$22</f>
        <v>1.33</v>
      </c>
      <c r="D8" s="10">
        <f>1/C8</f>
        <v>0.75187969924812026</v>
      </c>
      <c r="E8" s="12">
        <f>[1]Espectro!$O$32</f>
        <v>1</v>
      </c>
      <c r="F8" s="10">
        <f>E8*D8</f>
        <v>0.75187969924812026</v>
      </c>
      <c r="H8" t="s">
        <v>24</v>
      </c>
      <c r="I8" s="16">
        <f>C7</f>
        <v>1.3959999999999999</v>
      </c>
      <c r="J8" t="s">
        <v>25</v>
      </c>
      <c r="L8" t="s">
        <v>24</v>
      </c>
      <c r="M8" s="16">
        <f>C8</f>
        <v>1.33</v>
      </c>
      <c r="N8" t="s">
        <v>25</v>
      </c>
    </row>
    <row r="9" spans="2:15" x14ac:dyDescent="0.3">
      <c r="H9" t="s">
        <v>26</v>
      </c>
      <c r="I9" s="16">
        <f>E7</f>
        <v>1</v>
      </c>
      <c r="J9" t="s">
        <v>25</v>
      </c>
      <c r="L9" t="s">
        <v>26</v>
      </c>
      <c r="M9" s="16">
        <f>E8</f>
        <v>1</v>
      </c>
      <c r="N9" t="s">
        <v>25</v>
      </c>
    </row>
    <row r="10" spans="2:15" x14ac:dyDescent="0.3">
      <c r="H10" t="s">
        <v>27</v>
      </c>
      <c r="I10" s="16">
        <f>F7</f>
        <v>0.71633237822349571</v>
      </c>
      <c r="J10" t="s">
        <v>25</v>
      </c>
      <c r="L10" t="s">
        <v>27</v>
      </c>
      <c r="M10" s="16">
        <f>F8</f>
        <v>0.75187969924812026</v>
      </c>
      <c r="N10" t="s">
        <v>25</v>
      </c>
    </row>
    <row r="11" spans="2:15" x14ac:dyDescent="0.3">
      <c r="C11" s="7" t="s">
        <v>41</v>
      </c>
      <c r="D11" s="7" t="s">
        <v>11</v>
      </c>
      <c r="E11" s="7" t="s">
        <v>6</v>
      </c>
      <c r="H11" t="s">
        <v>28</v>
      </c>
      <c r="I11" s="17">
        <f>B16</f>
        <v>9.0684000000000005</v>
      </c>
      <c r="J11" t="s">
        <v>19</v>
      </c>
      <c r="L11" t="s">
        <v>28</v>
      </c>
      <c r="M11" s="17">
        <f>D13</f>
        <v>9.8673000000000002</v>
      </c>
      <c r="N11" t="s">
        <v>19</v>
      </c>
    </row>
    <row r="12" spans="2:15" x14ac:dyDescent="0.3">
      <c r="C12" s="21" t="s">
        <v>8</v>
      </c>
      <c r="D12" s="8">
        <f>[1]Espectro!$O$29</f>
        <v>9.0684000000000005</v>
      </c>
      <c r="E12" s="11">
        <f>[1]Espectro!$O$31</f>
        <v>1</v>
      </c>
      <c r="H12" t="s">
        <v>29</v>
      </c>
      <c r="I12" s="15">
        <f>'STORY-FORCES'!F5</f>
        <v>23.5657</v>
      </c>
      <c r="J12" t="s">
        <v>30</v>
      </c>
      <c r="L12" t="s">
        <v>29</v>
      </c>
      <c r="M12" s="15">
        <f>'STORY-FORCES'!E6</f>
        <v>25.6586</v>
      </c>
      <c r="N12" t="s">
        <v>30</v>
      </c>
    </row>
    <row r="13" spans="2:15" ht="15" thickBot="1" x14ac:dyDescent="0.35">
      <c r="C13" s="9" t="s">
        <v>9</v>
      </c>
      <c r="D13" s="10">
        <f>[1]Espectro!$O$30</f>
        <v>9.8673000000000002</v>
      </c>
      <c r="E13" s="12">
        <f>[1]Espectro!$O$32</f>
        <v>1</v>
      </c>
      <c r="H13" s="19" t="s">
        <v>31</v>
      </c>
      <c r="I13" s="20">
        <f>I12/I11</f>
        <v>2.5986612853425077</v>
      </c>
      <c r="J13" s="19" t="s">
        <v>32</v>
      </c>
      <c r="L13" s="19" t="s">
        <v>31</v>
      </c>
      <c r="M13" s="20">
        <f>M12/M11</f>
        <v>2.6003668683429102</v>
      </c>
      <c r="N13" s="19" t="s">
        <v>32</v>
      </c>
      <c r="O13" s="18"/>
    </row>
    <row r="16" spans="2:15" x14ac:dyDescent="0.3">
      <c r="B16" s="5">
        <v>9.0684000000000005</v>
      </c>
      <c r="C16" s="5">
        <v>0.35310000000000002</v>
      </c>
    </row>
    <row r="17" spans="2:3" x14ac:dyDescent="0.3">
      <c r="B17" s="5">
        <v>0.37069999999999997</v>
      </c>
      <c r="C17" s="5">
        <v>9.8673000000000002</v>
      </c>
    </row>
    <row r="20" spans="2:3" x14ac:dyDescent="0.3">
      <c r="B20" s="22" t="s">
        <v>10</v>
      </c>
      <c r="C20" s="22"/>
    </row>
    <row r="21" spans="2:3" x14ac:dyDescent="0.3">
      <c r="B21" s="21" t="s">
        <v>12</v>
      </c>
      <c r="C21" s="23">
        <f>[1]Espectro!$H$23</f>
        <v>4.1299160000000006</v>
      </c>
    </row>
    <row r="22" spans="2:3" x14ac:dyDescent="0.3">
      <c r="B22" s="24" t="s">
        <v>13</v>
      </c>
      <c r="C22" s="25">
        <f>[1]Espectro!$H$24</f>
        <v>13.6287228</v>
      </c>
    </row>
  </sheetData>
  <mergeCells count="1">
    <mergeCell ref="B20:C20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D95C-F9DA-4F04-BA9A-7534F8A8D0FF}">
  <dimension ref="A1:I36"/>
  <sheetViews>
    <sheetView showGridLines="0" tabSelected="1" workbookViewId="0">
      <selection activeCell="I9" sqref="I9"/>
    </sheetView>
  </sheetViews>
  <sheetFormatPr baseColWidth="10" defaultRowHeight="14.4" x14ac:dyDescent="0.3"/>
  <cols>
    <col min="2" max="2" width="12.5546875" bestFit="1" customWidth="1"/>
    <col min="4" max="4" width="8.44140625" bestFit="1" customWidth="1"/>
    <col min="5" max="5" width="8.5546875" bestFit="1" customWidth="1"/>
  </cols>
  <sheetData>
    <row r="1" spans="1:9" ht="28.8" customHeight="1" x14ac:dyDescent="0.3">
      <c r="A1" s="42" t="s">
        <v>42</v>
      </c>
      <c r="B1" s="43" t="s">
        <v>43</v>
      </c>
      <c r="C1" s="43" t="s">
        <v>45</v>
      </c>
      <c r="D1" s="43" t="s">
        <v>46</v>
      </c>
      <c r="E1" s="43" t="s">
        <v>47</v>
      </c>
      <c r="F1" s="43" t="s">
        <v>49</v>
      </c>
      <c r="G1" s="43" t="s">
        <v>50</v>
      </c>
      <c r="H1" s="43" t="s">
        <v>51</v>
      </c>
      <c r="I1" s="43" t="s">
        <v>53</v>
      </c>
    </row>
    <row r="2" spans="1:9" x14ac:dyDescent="0.3">
      <c r="A2" s="42"/>
      <c r="B2" s="43" t="s">
        <v>44</v>
      </c>
      <c r="C2" s="43" t="s">
        <v>44</v>
      </c>
      <c r="D2" s="43" t="s">
        <v>44</v>
      </c>
      <c r="E2" s="43" t="s">
        <v>48</v>
      </c>
      <c r="F2" s="43" t="s">
        <v>48</v>
      </c>
      <c r="G2" s="43" t="s">
        <v>48</v>
      </c>
      <c r="H2" s="43" t="s">
        <v>52</v>
      </c>
      <c r="I2" s="43" t="s">
        <v>52</v>
      </c>
    </row>
    <row r="3" spans="1:9" x14ac:dyDescent="0.3">
      <c r="A3" s="44" t="s">
        <v>0</v>
      </c>
      <c r="B3" s="44">
        <v>0</v>
      </c>
      <c r="C3" s="44">
        <v>0</v>
      </c>
      <c r="D3" s="44">
        <v>49.592199999999998</v>
      </c>
      <c r="E3" s="44">
        <v>251.2568</v>
      </c>
      <c r="F3" s="44">
        <v>-192.23609999999999</v>
      </c>
      <c r="G3" s="44">
        <v>0</v>
      </c>
      <c r="H3" s="44">
        <v>0</v>
      </c>
      <c r="I3" s="44">
        <v>0</v>
      </c>
    </row>
    <row r="4" spans="1:9" x14ac:dyDescent="0.3">
      <c r="A4" s="44" t="s">
        <v>1</v>
      </c>
      <c r="B4" s="44">
        <v>0</v>
      </c>
      <c r="C4" s="44">
        <v>0</v>
      </c>
      <c r="D4" s="44">
        <v>8.1270000000000007</v>
      </c>
      <c r="E4" s="44">
        <v>40.838200000000001</v>
      </c>
      <c r="F4" s="44">
        <v>-34.133400000000002</v>
      </c>
      <c r="G4" s="44">
        <v>0</v>
      </c>
      <c r="H4" s="44">
        <v>0</v>
      </c>
      <c r="I4" s="44">
        <v>0</v>
      </c>
    </row>
    <row r="5" spans="1:9" x14ac:dyDescent="0.3">
      <c r="A5" s="44" t="s">
        <v>54</v>
      </c>
      <c r="B5" s="44">
        <v>9.0637000000000008</v>
      </c>
      <c r="C5" s="44">
        <v>0.35299999999999998</v>
      </c>
      <c r="D5" s="44">
        <v>0</v>
      </c>
      <c r="E5" s="44">
        <v>0.91769999999999996</v>
      </c>
      <c r="F5" s="44">
        <v>23.5657</v>
      </c>
      <c r="G5" s="44">
        <v>45.903799999999997</v>
      </c>
      <c r="H5" s="44">
        <v>0</v>
      </c>
      <c r="I5" s="44">
        <v>0</v>
      </c>
    </row>
    <row r="6" spans="1:9" x14ac:dyDescent="0.3">
      <c r="A6" s="44" t="s">
        <v>55</v>
      </c>
      <c r="B6" s="44">
        <v>0.37069999999999997</v>
      </c>
      <c r="C6" s="44">
        <v>9.8687000000000005</v>
      </c>
      <c r="D6" s="44">
        <v>0</v>
      </c>
      <c r="E6" s="44">
        <v>25.6586</v>
      </c>
      <c r="F6" s="44">
        <v>0.96379999999999999</v>
      </c>
      <c r="G6" s="44">
        <v>43.991</v>
      </c>
      <c r="H6" s="44">
        <v>0</v>
      </c>
      <c r="I6" s="44">
        <v>0</v>
      </c>
    </row>
    <row r="7" spans="1:9" x14ac:dyDescent="0.3">
      <c r="A7" s="44" t="s">
        <v>56</v>
      </c>
      <c r="B7" s="44">
        <v>0</v>
      </c>
      <c r="C7" s="44">
        <v>0</v>
      </c>
      <c r="D7" s="44">
        <v>49.592199999999998</v>
      </c>
      <c r="E7" s="44">
        <v>251.2568</v>
      </c>
      <c r="F7" s="44">
        <v>-192.23609999999999</v>
      </c>
      <c r="G7" s="44">
        <v>0</v>
      </c>
      <c r="H7" s="44">
        <v>0</v>
      </c>
      <c r="I7" s="44">
        <v>0</v>
      </c>
    </row>
    <row r="8" spans="1:9" x14ac:dyDescent="0.3">
      <c r="A8" s="44" t="s">
        <v>57</v>
      </c>
      <c r="B8" s="44">
        <v>0</v>
      </c>
      <c r="C8" s="44">
        <v>0</v>
      </c>
      <c r="D8" s="44">
        <v>57.719200000000001</v>
      </c>
      <c r="E8" s="44">
        <v>292.0949</v>
      </c>
      <c r="F8" s="44">
        <v>-226.36949999999999</v>
      </c>
      <c r="G8" s="44">
        <v>0</v>
      </c>
      <c r="H8" s="44">
        <v>0</v>
      </c>
      <c r="I8" s="44">
        <v>0</v>
      </c>
    </row>
    <row r="9" spans="1:9" ht="28.8" x14ac:dyDescent="0.3">
      <c r="A9" s="44" t="s">
        <v>58</v>
      </c>
      <c r="B9" s="44">
        <v>9.0637000000000008</v>
      </c>
      <c r="C9" s="44">
        <v>0.35299999999999998</v>
      </c>
      <c r="D9" s="44">
        <v>57.719200000000001</v>
      </c>
      <c r="E9" s="44">
        <v>293.01260000000002</v>
      </c>
      <c r="F9" s="44">
        <v>-202.8038</v>
      </c>
      <c r="G9" s="44">
        <v>45.903799999999997</v>
      </c>
      <c r="H9" s="44">
        <v>0</v>
      </c>
      <c r="I9" s="44">
        <v>0</v>
      </c>
    </row>
    <row r="10" spans="1:9" ht="28.8" x14ac:dyDescent="0.3">
      <c r="A10" s="44" t="s">
        <v>59</v>
      </c>
      <c r="B10" s="44">
        <v>-9.0637000000000008</v>
      </c>
      <c r="C10" s="44">
        <v>-0.35299999999999998</v>
      </c>
      <c r="D10" s="44">
        <v>57.719200000000001</v>
      </c>
      <c r="E10" s="44">
        <v>291.17720000000003</v>
      </c>
      <c r="F10" s="44">
        <v>-249.93520000000001</v>
      </c>
      <c r="G10" s="44">
        <v>-45.903799999999997</v>
      </c>
      <c r="H10" s="44">
        <v>0</v>
      </c>
      <c r="I10" s="44">
        <v>0</v>
      </c>
    </row>
    <row r="11" spans="1:9" ht="28.8" x14ac:dyDescent="0.3">
      <c r="A11" s="44" t="s">
        <v>60</v>
      </c>
      <c r="B11" s="44">
        <v>0.37069999999999997</v>
      </c>
      <c r="C11" s="44">
        <v>9.8687000000000005</v>
      </c>
      <c r="D11" s="44">
        <v>57.719200000000001</v>
      </c>
      <c r="E11" s="44">
        <v>317.75349999999997</v>
      </c>
      <c r="F11" s="44">
        <v>-225.4057</v>
      </c>
      <c r="G11" s="44">
        <v>43.991</v>
      </c>
      <c r="H11" s="44">
        <v>0</v>
      </c>
      <c r="I11" s="44">
        <v>0</v>
      </c>
    </row>
    <row r="12" spans="1:9" ht="28.8" x14ac:dyDescent="0.3">
      <c r="A12" s="44" t="s">
        <v>61</v>
      </c>
      <c r="B12" s="44">
        <v>-0.37069999999999997</v>
      </c>
      <c r="C12" s="44">
        <v>-9.8687000000000005</v>
      </c>
      <c r="D12" s="44">
        <v>57.719200000000001</v>
      </c>
      <c r="E12" s="44">
        <v>266.43630000000002</v>
      </c>
      <c r="F12" s="44">
        <v>-227.33340000000001</v>
      </c>
      <c r="G12" s="44">
        <v>-43.991</v>
      </c>
      <c r="H12" s="44">
        <v>0</v>
      </c>
      <c r="I12" s="44">
        <v>0</v>
      </c>
    </row>
    <row r="13" spans="1:9" ht="28.8" x14ac:dyDescent="0.3">
      <c r="A13" s="44" t="s">
        <v>62</v>
      </c>
      <c r="B13" s="44">
        <v>9.0637000000000008</v>
      </c>
      <c r="C13" s="44">
        <v>0.35299999999999998</v>
      </c>
      <c r="D13" s="44">
        <v>49.592199999999998</v>
      </c>
      <c r="E13" s="44">
        <v>252.17449999999999</v>
      </c>
      <c r="F13" s="44">
        <v>-168.6704</v>
      </c>
      <c r="G13" s="44">
        <v>45.903799999999997</v>
      </c>
      <c r="H13" s="44">
        <v>0</v>
      </c>
      <c r="I13" s="44">
        <v>0</v>
      </c>
    </row>
    <row r="14" spans="1:9" ht="28.8" x14ac:dyDescent="0.3">
      <c r="A14" s="44" t="s">
        <v>63</v>
      </c>
      <c r="B14" s="44">
        <v>-9.0637000000000008</v>
      </c>
      <c r="C14" s="44">
        <v>-0.35299999999999998</v>
      </c>
      <c r="D14" s="44">
        <v>49.592199999999998</v>
      </c>
      <c r="E14" s="44">
        <v>250.3391</v>
      </c>
      <c r="F14" s="44">
        <v>-215.80179999999999</v>
      </c>
      <c r="G14" s="44">
        <v>-45.903799999999997</v>
      </c>
      <c r="H14" s="44">
        <v>0</v>
      </c>
      <c r="I14" s="44">
        <v>0</v>
      </c>
    </row>
    <row r="15" spans="1:9" ht="28.8" x14ac:dyDescent="0.3">
      <c r="A15" s="44" t="s">
        <v>64</v>
      </c>
      <c r="B15" s="44">
        <v>0.37069999999999997</v>
      </c>
      <c r="C15" s="44">
        <v>9.8687000000000005</v>
      </c>
      <c r="D15" s="44">
        <v>49.592199999999998</v>
      </c>
      <c r="E15" s="44">
        <v>276.91539999999998</v>
      </c>
      <c r="F15" s="44">
        <v>-191.2723</v>
      </c>
      <c r="G15" s="44">
        <v>43.991</v>
      </c>
      <c r="H15" s="44">
        <v>0</v>
      </c>
      <c r="I15" s="44">
        <v>0</v>
      </c>
    </row>
    <row r="16" spans="1:9" ht="28.8" x14ac:dyDescent="0.3">
      <c r="A16" s="44" t="s">
        <v>65</v>
      </c>
      <c r="B16" s="44">
        <v>-0.37069999999999997</v>
      </c>
      <c r="C16" s="44">
        <v>-9.8687000000000005</v>
      </c>
      <c r="D16" s="44">
        <v>49.592199999999998</v>
      </c>
      <c r="E16" s="44">
        <v>225.59819999999999</v>
      </c>
      <c r="F16" s="44">
        <v>-193.2</v>
      </c>
      <c r="G16" s="44">
        <v>-43.991</v>
      </c>
      <c r="H16" s="44">
        <v>0</v>
      </c>
      <c r="I16" s="44">
        <v>0</v>
      </c>
    </row>
    <row r="19" spans="2:9" x14ac:dyDescent="0.3">
      <c r="I19" s="27"/>
    </row>
    <row r="20" spans="2:9" x14ac:dyDescent="0.3">
      <c r="B20" s="7" t="s">
        <v>83</v>
      </c>
      <c r="C20" s="7" t="s">
        <v>84</v>
      </c>
      <c r="D20" s="38" t="s">
        <v>85</v>
      </c>
      <c r="E20" s="38" t="s">
        <v>86</v>
      </c>
      <c r="F20" s="7" t="s">
        <v>87</v>
      </c>
      <c r="G20" s="7" t="s">
        <v>88</v>
      </c>
      <c r="H20" s="7" t="s">
        <v>89</v>
      </c>
      <c r="I20" s="27"/>
    </row>
    <row r="21" spans="2:9" x14ac:dyDescent="0.3">
      <c r="B21" s="1" t="str">
        <f>A3</f>
        <v>PP</v>
      </c>
      <c r="C21" s="11">
        <f>D3</f>
        <v>49.592199999999998</v>
      </c>
      <c r="D21" s="39">
        <f>B3</f>
        <v>0</v>
      </c>
      <c r="E21" s="39">
        <f>C3</f>
        <v>0</v>
      </c>
      <c r="F21" s="11">
        <f>G3</f>
        <v>0</v>
      </c>
      <c r="G21" s="11">
        <f>E3</f>
        <v>251.2568</v>
      </c>
      <c r="H21" s="11">
        <f>F3</f>
        <v>-192.23609999999999</v>
      </c>
      <c r="I21" s="27"/>
    </row>
    <row r="22" spans="2:9" x14ac:dyDescent="0.3">
      <c r="B22" s="1" t="str">
        <f t="shared" ref="B22:B36" si="0">A4</f>
        <v>SC</v>
      </c>
      <c r="C22" s="11">
        <f t="shared" ref="C22:C36" si="1">D4</f>
        <v>8.1270000000000007</v>
      </c>
      <c r="D22" s="39">
        <f t="shared" ref="D22:E22" si="2">B4</f>
        <v>0</v>
      </c>
      <c r="E22" s="39">
        <f t="shared" si="2"/>
        <v>0</v>
      </c>
      <c r="F22" s="11">
        <f t="shared" ref="F22:F34" si="3">G4</f>
        <v>0</v>
      </c>
      <c r="G22" s="11">
        <f t="shared" ref="G22:I22" si="4">E4</f>
        <v>40.838200000000001</v>
      </c>
      <c r="H22" s="11">
        <f t="shared" si="4"/>
        <v>-34.133400000000002</v>
      </c>
      <c r="I22" s="27"/>
    </row>
    <row r="23" spans="2:9" x14ac:dyDescent="0.3">
      <c r="B23" s="1" t="str">
        <f t="shared" si="0"/>
        <v>EX Max</v>
      </c>
      <c r="C23" s="11">
        <f t="shared" si="1"/>
        <v>0</v>
      </c>
      <c r="D23" s="39">
        <f t="shared" ref="D23:E23" si="5">B5</f>
        <v>9.0637000000000008</v>
      </c>
      <c r="E23" s="39">
        <f t="shared" si="5"/>
        <v>0.35299999999999998</v>
      </c>
      <c r="F23" s="11">
        <f t="shared" si="3"/>
        <v>45.903799999999997</v>
      </c>
      <c r="G23" s="11">
        <f t="shared" ref="G23:I23" si="6">E5</f>
        <v>0.91769999999999996</v>
      </c>
      <c r="H23" s="11">
        <f t="shared" si="6"/>
        <v>23.5657</v>
      </c>
      <c r="I23" s="27"/>
    </row>
    <row r="24" spans="2:9" x14ac:dyDescent="0.3">
      <c r="B24" s="1" t="str">
        <f t="shared" si="0"/>
        <v>EY Max</v>
      </c>
      <c r="C24" s="11">
        <f t="shared" si="1"/>
        <v>0</v>
      </c>
      <c r="D24" s="39">
        <f t="shared" ref="D24:E24" si="7">B6</f>
        <v>0.37069999999999997</v>
      </c>
      <c r="E24" s="39">
        <f t="shared" si="7"/>
        <v>9.8687000000000005</v>
      </c>
      <c r="F24" s="11">
        <f t="shared" si="3"/>
        <v>43.991</v>
      </c>
      <c r="G24" s="11">
        <f t="shared" ref="G24:I24" si="8">E6</f>
        <v>25.6586</v>
      </c>
      <c r="H24" s="11">
        <f t="shared" si="8"/>
        <v>0.96379999999999999</v>
      </c>
      <c r="I24" s="27"/>
    </row>
    <row r="25" spans="2:9" x14ac:dyDescent="0.3">
      <c r="B25" s="1" t="str">
        <f t="shared" si="0"/>
        <v>ASD-C1</v>
      </c>
      <c r="C25" s="11">
        <f t="shared" si="1"/>
        <v>49.592199999999998</v>
      </c>
      <c r="D25" s="39">
        <f t="shared" ref="D25:E25" si="9">B7</f>
        <v>0</v>
      </c>
      <c r="E25" s="39">
        <f t="shared" si="9"/>
        <v>0</v>
      </c>
      <c r="F25" s="11">
        <f t="shared" si="3"/>
        <v>0</v>
      </c>
      <c r="G25" s="11">
        <f t="shared" ref="G25:I25" si="10">E7</f>
        <v>251.2568</v>
      </c>
      <c r="H25" s="11">
        <f t="shared" si="10"/>
        <v>-192.23609999999999</v>
      </c>
      <c r="I25" s="27"/>
    </row>
    <row r="26" spans="2:9" x14ac:dyDescent="0.3">
      <c r="B26" s="1" t="str">
        <f t="shared" si="0"/>
        <v>ASD-C2</v>
      </c>
      <c r="C26" s="11">
        <f t="shared" si="1"/>
        <v>57.719200000000001</v>
      </c>
      <c r="D26" s="39">
        <f t="shared" ref="D26:E26" si="11">B8</f>
        <v>0</v>
      </c>
      <c r="E26" s="39">
        <f t="shared" si="11"/>
        <v>0</v>
      </c>
      <c r="F26" s="11">
        <f t="shared" si="3"/>
        <v>0</v>
      </c>
      <c r="G26" s="11">
        <f t="shared" ref="G26:I26" si="12">E8</f>
        <v>292.0949</v>
      </c>
      <c r="H26" s="11">
        <f t="shared" si="12"/>
        <v>-226.36949999999999</v>
      </c>
      <c r="I26" s="27"/>
    </row>
    <row r="27" spans="2:9" x14ac:dyDescent="0.3">
      <c r="B27" s="1" t="str">
        <f t="shared" si="0"/>
        <v>ASD-C3.1 Max</v>
      </c>
      <c r="C27" s="11">
        <f t="shared" si="1"/>
        <v>57.719200000000001</v>
      </c>
      <c r="D27" s="39">
        <f t="shared" ref="D27:E27" si="13">B9</f>
        <v>9.0637000000000008</v>
      </c>
      <c r="E27" s="39">
        <f t="shared" si="13"/>
        <v>0.35299999999999998</v>
      </c>
      <c r="F27" s="11">
        <f t="shared" si="3"/>
        <v>45.903799999999997</v>
      </c>
      <c r="G27" s="11">
        <f t="shared" ref="G27:I27" si="14">E9</f>
        <v>293.01260000000002</v>
      </c>
      <c r="H27" s="11">
        <f t="shared" si="14"/>
        <v>-202.8038</v>
      </c>
      <c r="I27" s="27"/>
    </row>
    <row r="28" spans="2:9" x14ac:dyDescent="0.3">
      <c r="B28" s="1" t="str">
        <f t="shared" si="0"/>
        <v>ASD-C3.1 Min</v>
      </c>
      <c r="C28" s="11">
        <f t="shared" si="1"/>
        <v>57.719200000000001</v>
      </c>
      <c r="D28" s="39">
        <f t="shared" ref="D28:E28" si="15">B10</f>
        <v>-9.0637000000000008</v>
      </c>
      <c r="E28" s="39">
        <f t="shared" si="15"/>
        <v>-0.35299999999999998</v>
      </c>
      <c r="F28" s="11">
        <f t="shared" si="3"/>
        <v>-45.903799999999997</v>
      </c>
      <c r="G28" s="11">
        <f t="shared" ref="G28:I28" si="16">E10</f>
        <v>291.17720000000003</v>
      </c>
      <c r="H28" s="11">
        <f t="shared" si="16"/>
        <v>-249.93520000000001</v>
      </c>
      <c r="I28" s="27"/>
    </row>
    <row r="29" spans="2:9" x14ac:dyDescent="0.3">
      <c r="B29" s="1" t="str">
        <f t="shared" si="0"/>
        <v>ASD-C3.2 Max</v>
      </c>
      <c r="C29" s="11">
        <f t="shared" si="1"/>
        <v>57.719200000000001</v>
      </c>
      <c r="D29" s="39">
        <f t="shared" ref="D29:E29" si="17">B11</f>
        <v>0.37069999999999997</v>
      </c>
      <c r="E29" s="39">
        <f t="shared" si="17"/>
        <v>9.8687000000000005</v>
      </c>
      <c r="F29" s="11">
        <f t="shared" si="3"/>
        <v>43.991</v>
      </c>
      <c r="G29" s="11">
        <f t="shared" ref="G29:I29" si="18">E11</f>
        <v>317.75349999999997</v>
      </c>
      <c r="H29" s="11">
        <f t="shared" si="18"/>
        <v>-225.4057</v>
      </c>
      <c r="I29" s="27"/>
    </row>
    <row r="30" spans="2:9" x14ac:dyDescent="0.3">
      <c r="B30" s="1" t="str">
        <f t="shared" si="0"/>
        <v>ASD-C3.2 Min</v>
      </c>
      <c r="C30" s="11">
        <f t="shared" si="1"/>
        <v>57.719200000000001</v>
      </c>
      <c r="D30" s="39">
        <f t="shared" ref="D30:E30" si="19">B12</f>
        <v>-0.37069999999999997</v>
      </c>
      <c r="E30" s="39">
        <f t="shared" si="19"/>
        <v>-9.8687000000000005</v>
      </c>
      <c r="F30" s="11">
        <f t="shared" si="3"/>
        <v>-43.991</v>
      </c>
      <c r="G30" s="11">
        <f t="shared" ref="G30:I30" si="20">E12</f>
        <v>266.43630000000002</v>
      </c>
      <c r="H30" s="11">
        <f t="shared" si="20"/>
        <v>-227.33340000000001</v>
      </c>
      <c r="I30" s="27"/>
    </row>
    <row r="31" spans="2:9" x14ac:dyDescent="0.3">
      <c r="B31" s="1" t="str">
        <f t="shared" si="0"/>
        <v>ASD-C4.1 Max</v>
      </c>
      <c r="C31" s="11">
        <f t="shared" si="1"/>
        <v>49.592199999999998</v>
      </c>
      <c r="D31" s="39">
        <f t="shared" ref="D31:E31" si="21">B13</f>
        <v>9.0637000000000008</v>
      </c>
      <c r="E31" s="39">
        <f t="shared" si="21"/>
        <v>0.35299999999999998</v>
      </c>
      <c r="F31" s="11">
        <f t="shared" si="3"/>
        <v>45.903799999999997</v>
      </c>
      <c r="G31" s="11">
        <f t="shared" ref="G31:I31" si="22">E13</f>
        <v>252.17449999999999</v>
      </c>
      <c r="H31" s="11">
        <f t="shared" si="22"/>
        <v>-168.6704</v>
      </c>
      <c r="I31" s="27"/>
    </row>
    <row r="32" spans="2:9" x14ac:dyDescent="0.3">
      <c r="B32" s="1" t="str">
        <f t="shared" si="0"/>
        <v>ASD-C4.1 Min</v>
      </c>
      <c r="C32" s="11">
        <f t="shared" si="1"/>
        <v>49.592199999999998</v>
      </c>
      <c r="D32" s="39">
        <f t="shared" ref="D32:E32" si="23">B14</f>
        <v>-9.0637000000000008</v>
      </c>
      <c r="E32" s="39">
        <f t="shared" si="23"/>
        <v>-0.35299999999999998</v>
      </c>
      <c r="F32" s="11">
        <f t="shared" si="3"/>
        <v>-45.903799999999997</v>
      </c>
      <c r="G32" s="11">
        <f t="shared" ref="G32:I32" si="24">E14</f>
        <v>250.3391</v>
      </c>
      <c r="H32" s="11">
        <f t="shared" si="24"/>
        <v>-215.80179999999999</v>
      </c>
      <c r="I32" s="27"/>
    </row>
    <row r="33" spans="2:9" x14ac:dyDescent="0.3">
      <c r="B33" s="1" t="str">
        <f t="shared" si="0"/>
        <v>ASD-C4.2 Max</v>
      </c>
      <c r="C33" s="11">
        <f t="shared" si="1"/>
        <v>49.592199999999998</v>
      </c>
      <c r="D33" s="39">
        <f t="shared" ref="D33:E33" si="25">B15</f>
        <v>0.37069999999999997</v>
      </c>
      <c r="E33" s="39">
        <f t="shared" si="25"/>
        <v>9.8687000000000005</v>
      </c>
      <c r="F33" s="11">
        <f t="shared" si="3"/>
        <v>43.991</v>
      </c>
      <c r="G33" s="11">
        <f t="shared" ref="G33:I33" si="26">E15</f>
        <v>276.91539999999998</v>
      </c>
      <c r="H33" s="11">
        <f t="shared" si="26"/>
        <v>-191.2723</v>
      </c>
      <c r="I33" s="27"/>
    </row>
    <row r="34" spans="2:9" ht="15" thickBot="1" x14ac:dyDescent="0.35">
      <c r="B34" s="9" t="str">
        <f t="shared" si="0"/>
        <v>ASD-C4.2 Min</v>
      </c>
      <c r="C34" s="12">
        <f t="shared" si="1"/>
        <v>49.592199999999998</v>
      </c>
      <c r="D34" s="40">
        <f t="shared" ref="D34:E34" si="27">B16</f>
        <v>-0.37069999999999997</v>
      </c>
      <c r="E34" s="40">
        <f t="shared" si="27"/>
        <v>-9.8687000000000005</v>
      </c>
      <c r="F34" s="12">
        <f t="shared" si="3"/>
        <v>-43.991</v>
      </c>
      <c r="G34" s="12">
        <f t="shared" ref="G34:I34" si="28">E16</f>
        <v>225.59819999999999</v>
      </c>
      <c r="H34" s="12">
        <f t="shared" si="28"/>
        <v>-193.2</v>
      </c>
      <c r="I34" s="27"/>
    </row>
    <row r="35" spans="2:9" x14ac:dyDescent="0.3">
      <c r="B35" s="27"/>
      <c r="C35" s="27"/>
      <c r="D35" s="27"/>
      <c r="E35" s="27"/>
      <c r="F35" s="27"/>
      <c r="G35" s="27"/>
      <c r="H35" s="27"/>
      <c r="I35" s="27"/>
    </row>
    <row r="36" spans="2:9" x14ac:dyDescent="0.3">
      <c r="B36" s="27"/>
      <c r="C36" s="27"/>
      <c r="D36" s="27"/>
      <c r="E36" s="27"/>
      <c r="F36" s="27"/>
      <c r="G36" s="27"/>
      <c r="H36" s="27"/>
      <c r="I36" s="27"/>
    </row>
  </sheetData>
  <mergeCells count="1">
    <mergeCell ref="A1:A2"/>
  </mergeCells>
  <pageMargins left="0.7" right="0.7" top="0.75" bottom="0.75" header="0.3" footer="0.3"/>
  <ignoredErrors>
    <ignoredError sqref="F21:F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B45D-CEFF-47FD-8CD7-9707176EE28F}">
  <dimension ref="A1:X91"/>
  <sheetViews>
    <sheetView showGridLines="0" topLeftCell="F1" workbookViewId="0">
      <selection activeCell="Q2" sqref="Q2:X25"/>
    </sheetView>
  </sheetViews>
  <sheetFormatPr baseColWidth="10" defaultRowHeight="14.4" x14ac:dyDescent="0.3"/>
  <cols>
    <col min="1" max="1" width="12.5546875" style="1" bestFit="1" customWidth="1"/>
    <col min="2" max="2" width="6" style="1" bestFit="1" customWidth="1"/>
    <col min="3" max="3" width="6.44140625" style="1" bestFit="1" customWidth="1"/>
    <col min="4" max="5" width="12" style="1" bestFit="1" customWidth="1"/>
    <col min="6" max="6" width="3.33203125" style="1" bestFit="1" customWidth="1"/>
    <col min="7" max="7" width="7.6640625" style="1" bestFit="1" customWidth="1"/>
    <col min="8" max="9" width="7.5546875" style="1" bestFit="1" customWidth="1"/>
    <col min="10" max="12" width="12" style="1" bestFit="1" customWidth="1"/>
    <col min="13" max="13" width="7.44140625" style="1" bestFit="1" customWidth="1"/>
    <col min="14" max="15" width="7.33203125" style="1" bestFit="1" customWidth="1"/>
    <col min="16" max="16" width="2.88671875" style="1" customWidth="1"/>
    <col min="17" max="17" width="6.109375" style="1" bestFit="1" customWidth="1"/>
    <col min="18" max="18" width="10.109375" style="1" bestFit="1" customWidth="1"/>
    <col min="19" max="19" width="5.6640625" style="1" bestFit="1" customWidth="1"/>
    <col min="20" max="20" width="5.77734375" style="1" bestFit="1" customWidth="1"/>
    <col min="21" max="21" width="5.5546875" style="1" bestFit="1" customWidth="1"/>
    <col min="22" max="22" width="10.6640625" style="1" bestFit="1" customWidth="1"/>
    <col min="23" max="23" width="10.77734375" style="1" bestFit="1" customWidth="1"/>
    <col min="24" max="24" width="9.88671875" style="1" bestFit="1" customWidth="1"/>
    <col min="25" max="16384" width="11.5546875" style="1"/>
  </cols>
  <sheetData>
    <row r="1" spans="1:24" x14ac:dyDescent="0.3">
      <c r="A1" s="26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24" x14ac:dyDescent="0.3">
      <c r="A2" s="28" t="s">
        <v>66</v>
      </c>
      <c r="B2" s="28" t="s">
        <v>67</v>
      </c>
      <c r="C2" s="28" t="s">
        <v>68</v>
      </c>
      <c r="D2" s="28" t="s">
        <v>69</v>
      </c>
      <c r="E2" s="28" t="s">
        <v>70</v>
      </c>
      <c r="F2" s="28" t="s">
        <v>71</v>
      </c>
      <c r="G2" s="28" t="s">
        <v>72</v>
      </c>
      <c r="H2" s="28" t="s">
        <v>73</v>
      </c>
      <c r="I2" s="28" t="s">
        <v>74</v>
      </c>
      <c r="J2" s="28" t="s">
        <v>75</v>
      </c>
      <c r="K2" s="28" t="s">
        <v>76</v>
      </c>
      <c r="L2" s="28" t="s">
        <v>77</v>
      </c>
      <c r="M2" s="28" t="s">
        <v>78</v>
      </c>
      <c r="N2" s="28" t="s">
        <v>79</v>
      </c>
      <c r="O2" s="29" t="s">
        <v>80</v>
      </c>
      <c r="Q2" s="41" t="s">
        <v>33</v>
      </c>
      <c r="R2" s="7" t="s">
        <v>34</v>
      </c>
      <c r="S2" s="7" t="s">
        <v>35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40</v>
      </c>
    </row>
    <row r="3" spans="1:24" x14ac:dyDescent="0.3">
      <c r="A3" s="30"/>
      <c r="B3" s="30"/>
      <c r="C3" s="30" t="s">
        <v>81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  <c r="Q3" s="1">
        <f>B4</f>
        <v>1</v>
      </c>
      <c r="R3" s="8">
        <f>C4</f>
        <v>0.113</v>
      </c>
      <c r="S3" s="11">
        <f>D4*100</f>
        <v>0.08</v>
      </c>
      <c r="T3" s="11">
        <f>E4*100</f>
        <v>0.03</v>
      </c>
      <c r="U3" s="11">
        <f>L4*100</f>
        <v>0.05</v>
      </c>
      <c r="V3" s="2">
        <f>G4*100</f>
        <v>0.08</v>
      </c>
      <c r="W3" s="2">
        <f>H4*100</f>
        <v>0.03</v>
      </c>
      <c r="X3" s="2">
        <f>O4*100</f>
        <v>0.05</v>
      </c>
    </row>
    <row r="4" spans="1:24" x14ac:dyDescent="0.3">
      <c r="A4" s="1" t="s">
        <v>82</v>
      </c>
      <c r="B4" s="1">
        <v>1</v>
      </c>
      <c r="C4" s="1">
        <v>0.113</v>
      </c>
      <c r="D4" s="1">
        <v>8.0000000000000004E-4</v>
      </c>
      <c r="E4" s="1">
        <v>2.9999999999999997E-4</v>
      </c>
      <c r="F4" s="1">
        <v>0</v>
      </c>
      <c r="G4" s="1">
        <v>8.0000000000000004E-4</v>
      </c>
      <c r="H4" s="1">
        <v>2.9999999999999997E-4</v>
      </c>
      <c r="I4" s="1">
        <v>0</v>
      </c>
      <c r="J4" s="1">
        <v>2.9999999999999997E-4</v>
      </c>
      <c r="K4" s="1">
        <v>8.0000000000000004E-4</v>
      </c>
      <c r="L4" s="1">
        <v>5.0000000000000001E-4</v>
      </c>
      <c r="M4" s="1">
        <v>2.9999999999999997E-4</v>
      </c>
      <c r="N4" s="1">
        <v>8.0000000000000004E-4</v>
      </c>
      <c r="O4" s="1">
        <v>5.0000000000000001E-4</v>
      </c>
      <c r="Q4" s="1">
        <f>B5</f>
        <v>2</v>
      </c>
      <c r="R4" s="8">
        <f>C5</f>
        <v>0.11</v>
      </c>
      <c r="S4" s="11">
        <f>D5*100</f>
        <v>0.06</v>
      </c>
      <c r="T4" s="11">
        <f>E5*100</f>
        <v>5.2</v>
      </c>
      <c r="U4" s="11">
        <f>L5*100</f>
        <v>1.72</v>
      </c>
      <c r="V4" s="2">
        <f>G5*100</f>
        <v>0.13999999999999999</v>
      </c>
      <c r="W4" s="2">
        <f>H5*100</f>
        <v>5.2299999999999995</v>
      </c>
      <c r="X4" s="2">
        <f>O5*100</f>
        <v>1.77</v>
      </c>
    </row>
    <row r="5" spans="1:24" x14ac:dyDescent="0.3">
      <c r="A5" s="1" t="s">
        <v>82</v>
      </c>
      <c r="B5" s="1">
        <v>2</v>
      </c>
      <c r="C5" s="1">
        <v>0.11</v>
      </c>
      <c r="D5" s="1">
        <v>5.9999999999999995E-4</v>
      </c>
      <c r="E5" s="1">
        <v>5.1999999999999998E-2</v>
      </c>
      <c r="F5" s="1">
        <v>0</v>
      </c>
      <c r="G5" s="1">
        <v>1.4E-3</v>
      </c>
      <c r="H5" s="1">
        <v>5.2299999999999999E-2</v>
      </c>
      <c r="I5" s="1">
        <v>0</v>
      </c>
      <c r="J5" s="1">
        <v>5.1999999999999998E-2</v>
      </c>
      <c r="K5" s="1">
        <v>5.9999999999999995E-4</v>
      </c>
      <c r="L5" s="1">
        <v>1.72E-2</v>
      </c>
      <c r="M5" s="1">
        <v>5.2299999999999999E-2</v>
      </c>
      <c r="N5" s="1">
        <v>1.4E-3</v>
      </c>
      <c r="O5" s="1">
        <v>1.77E-2</v>
      </c>
      <c r="Q5" s="1">
        <f t="shared" ref="Q5:Q21" si="0">B6</f>
        <v>3</v>
      </c>
      <c r="R5" s="8">
        <f t="shared" ref="R5:R21" si="1">C6</f>
        <v>0.1</v>
      </c>
      <c r="S5" s="11">
        <f t="shared" ref="S5:S21" si="2">D6*100</f>
        <v>0.01</v>
      </c>
      <c r="T5" s="11">
        <f t="shared" ref="T5:T21" si="3">E6*100</f>
        <v>5</v>
      </c>
      <c r="U5" s="11">
        <f t="shared" ref="U5:U21" si="4">L6*100</f>
        <v>0.89999999999999991</v>
      </c>
      <c r="V5" s="2">
        <f t="shared" ref="V5:V21" si="5">G6*100</f>
        <v>0.13999999999999999</v>
      </c>
      <c r="W5" s="2">
        <f t="shared" ref="W5:W21" si="6">H6*100</f>
        <v>10.23</v>
      </c>
      <c r="X5" s="2">
        <f t="shared" ref="X5:X21" si="7">O6*100</f>
        <v>2.67</v>
      </c>
    </row>
    <row r="6" spans="1:24" x14ac:dyDescent="0.3">
      <c r="A6" s="1" t="s">
        <v>82</v>
      </c>
      <c r="B6" s="1">
        <v>3</v>
      </c>
      <c r="C6" s="1">
        <v>0.1</v>
      </c>
      <c r="D6" s="1">
        <v>1E-4</v>
      </c>
      <c r="E6" s="1">
        <v>0.05</v>
      </c>
      <c r="F6" s="1">
        <v>0</v>
      </c>
      <c r="G6" s="1">
        <v>1.4E-3</v>
      </c>
      <c r="H6" s="1">
        <v>0.1023</v>
      </c>
      <c r="I6" s="1">
        <v>0</v>
      </c>
      <c r="J6" s="1">
        <v>0.05</v>
      </c>
      <c r="K6" s="1">
        <v>1E-4</v>
      </c>
      <c r="L6" s="1">
        <v>8.9999999999999993E-3</v>
      </c>
      <c r="M6" s="1">
        <v>0.1023</v>
      </c>
      <c r="N6" s="1">
        <v>1.4E-3</v>
      </c>
      <c r="O6" s="1">
        <v>2.6700000000000002E-2</v>
      </c>
      <c r="Q6" s="1">
        <f t="shared" si="0"/>
        <v>4</v>
      </c>
      <c r="R6" s="8">
        <f t="shared" si="1"/>
        <v>6.9000000000000006E-2</v>
      </c>
      <c r="S6" s="11">
        <f t="shared" si="2"/>
        <v>0.19</v>
      </c>
      <c r="T6" s="11">
        <f t="shared" si="3"/>
        <v>0.04</v>
      </c>
      <c r="U6" s="11">
        <f t="shared" si="4"/>
        <v>0.03</v>
      </c>
      <c r="V6" s="2">
        <f t="shared" si="5"/>
        <v>0.33999999999999997</v>
      </c>
      <c r="W6" s="2">
        <f t="shared" si="6"/>
        <v>10.27</v>
      </c>
      <c r="X6" s="2">
        <f t="shared" si="7"/>
        <v>2.7</v>
      </c>
    </row>
    <row r="7" spans="1:24" x14ac:dyDescent="0.3">
      <c r="A7" s="1" t="s">
        <v>82</v>
      </c>
      <c r="B7" s="1">
        <v>4</v>
      </c>
      <c r="C7" s="1">
        <v>6.9000000000000006E-2</v>
      </c>
      <c r="D7" s="1">
        <v>1.9E-3</v>
      </c>
      <c r="E7" s="1">
        <v>4.0000000000000002E-4</v>
      </c>
      <c r="F7" s="1">
        <v>0</v>
      </c>
      <c r="G7" s="1">
        <v>3.3999999999999998E-3</v>
      </c>
      <c r="H7" s="1">
        <v>0.1027</v>
      </c>
      <c r="I7" s="1">
        <v>0</v>
      </c>
      <c r="J7" s="1">
        <v>4.0000000000000002E-4</v>
      </c>
      <c r="K7" s="1">
        <v>1.9E-3</v>
      </c>
      <c r="L7" s="1">
        <v>2.9999999999999997E-4</v>
      </c>
      <c r="M7" s="1">
        <v>0.1027</v>
      </c>
      <c r="N7" s="1">
        <v>3.3999999999999998E-3</v>
      </c>
      <c r="O7" s="1">
        <v>2.7E-2</v>
      </c>
      <c r="Q7" s="1">
        <f t="shared" si="0"/>
        <v>5</v>
      </c>
      <c r="R7" s="8">
        <f t="shared" si="1"/>
        <v>6.8000000000000005E-2</v>
      </c>
      <c r="S7" s="11">
        <f t="shared" si="2"/>
        <v>14.790000000000001</v>
      </c>
      <c r="T7" s="11">
        <f t="shared" si="3"/>
        <v>0.01</v>
      </c>
      <c r="U7" s="11">
        <f t="shared" si="4"/>
        <v>3.71</v>
      </c>
      <c r="V7" s="2">
        <f t="shared" si="5"/>
        <v>15.129999999999999</v>
      </c>
      <c r="W7" s="2">
        <f t="shared" si="6"/>
        <v>10.280000000000001</v>
      </c>
      <c r="X7" s="2">
        <f t="shared" si="7"/>
        <v>6.41</v>
      </c>
    </row>
    <row r="8" spans="1:24" x14ac:dyDescent="0.3">
      <c r="A8" s="1" t="s">
        <v>82</v>
      </c>
      <c r="B8" s="1">
        <v>5</v>
      </c>
      <c r="C8" s="1">
        <v>6.8000000000000005E-2</v>
      </c>
      <c r="D8" s="1">
        <v>0.1479</v>
      </c>
      <c r="E8" s="1">
        <v>1E-4</v>
      </c>
      <c r="F8" s="1">
        <v>0</v>
      </c>
      <c r="G8" s="1">
        <v>0.15129999999999999</v>
      </c>
      <c r="H8" s="1">
        <v>0.1028</v>
      </c>
      <c r="I8" s="1">
        <v>0</v>
      </c>
      <c r="J8" s="1">
        <v>1E-4</v>
      </c>
      <c r="K8" s="1">
        <v>0.1479</v>
      </c>
      <c r="L8" s="1">
        <v>3.7100000000000001E-2</v>
      </c>
      <c r="M8" s="1">
        <v>0.1028</v>
      </c>
      <c r="N8" s="1">
        <v>0.15129999999999999</v>
      </c>
      <c r="O8" s="1">
        <v>6.4100000000000004E-2</v>
      </c>
      <c r="Q8" s="1">
        <f t="shared" si="0"/>
        <v>6</v>
      </c>
      <c r="R8" s="8">
        <f t="shared" si="1"/>
        <v>6.7000000000000004E-2</v>
      </c>
      <c r="S8" s="11">
        <f t="shared" si="2"/>
        <v>2.92</v>
      </c>
      <c r="T8" s="11">
        <f t="shared" si="3"/>
        <v>1.37</v>
      </c>
      <c r="U8" s="11">
        <f t="shared" si="4"/>
        <v>0.65</v>
      </c>
      <c r="V8" s="2">
        <f t="shared" si="5"/>
        <v>18.05</v>
      </c>
      <c r="W8" s="2">
        <f t="shared" si="6"/>
        <v>11.65</v>
      </c>
      <c r="X8" s="2">
        <f t="shared" si="7"/>
        <v>7.07</v>
      </c>
    </row>
    <row r="9" spans="1:24" x14ac:dyDescent="0.3">
      <c r="A9" s="1" t="s">
        <v>82</v>
      </c>
      <c r="B9" s="1">
        <v>6</v>
      </c>
      <c r="C9" s="1">
        <v>6.7000000000000004E-2</v>
      </c>
      <c r="D9" s="1">
        <v>2.92E-2</v>
      </c>
      <c r="E9" s="1">
        <v>1.37E-2</v>
      </c>
      <c r="F9" s="1">
        <v>0</v>
      </c>
      <c r="G9" s="1">
        <v>0.18049999999999999</v>
      </c>
      <c r="H9" s="1">
        <v>0.11650000000000001</v>
      </c>
      <c r="I9" s="1">
        <v>0</v>
      </c>
      <c r="J9" s="1">
        <v>1.37E-2</v>
      </c>
      <c r="K9" s="1">
        <v>2.92E-2</v>
      </c>
      <c r="L9" s="1">
        <v>6.4999999999999997E-3</v>
      </c>
      <c r="M9" s="1">
        <v>0.11650000000000001</v>
      </c>
      <c r="N9" s="1">
        <v>0.18049999999999999</v>
      </c>
      <c r="O9" s="1">
        <v>7.0699999999999999E-2</v>
      </c>
      <c r="Q9" s="1">
        <f t="shared" si="0"/>
        <v>7</v>
      </c>
      <c r="R9" s="8">
        <f t="shared" si="1"/>
        <v>6.3E-2</v>
      </c>
      <c r="S9" s="11">
        <f t="shared" si="2"/>
        <v>10.33</v>
      </c>
      <c r="T9" s="11">
        <f t="shared" si="3"/>
        <v>0.05</v>
      </c>
      <c r="U9" s="11">
        <f t="shared" si="4"/>
        <v>3.3099999999999996</v>
      </c>
      <c r="V9" s="2">
        <f t="shared" si="5"/>
        <v>28.38</v>
      </c>
      <c r="W9" s="2">
        <f t="shared" si="6"/>
        <v>11.709999999999999</v>
      </c>
      <c r="X9" s="2">
        <f t="shared" si="7"/>
        <v>10.38</v>
      </c>
    </row>
    <row r="10" spans="1:24" x14ac:dyDescent="0.3">
      <c r="A10" s="1" t="s">
        <v>82</v>
      </c>
      <c r="B10" s="1">
        <v>7</v>
      </c>
      <c r="C10" s="1">
        <v>6.3E-2</v>
      </c>
      <c r="D10" s="1">
        <v>0.1033</v>
      </c>
      <c r="E10" s="1">
        <v>5.0000000000000001E-4</v>
      </c>
      <c r="F10" s="1">
        <v>0</v>
      </c>
      <c r="G10" s="1">
        <v>0.2838</v>
      </c>
      <c r="H10" s="1">
        <v>0.1171</v>
      </c>
      <c r="I10" s="1">
        <v>0</v>
      </c>
      <c r="J10" s="1">
        <v>5.0000000000000001E-4</v>
      </c>
      <c r="K10" s="1">
        <v>0.1033</v>
      </c>
      <c r="L10" s="1">
        <v>3.3099999999999997E-2</v>
      </c>
      <c r="M10" s="1">
        <v>0.1171</v>
      </c>
      <c r="N10" s="1">
        <v>0.2838</v>
      </c>
      <c r="O10" s="1">
        <v>0.1038</v>
      </c>
      <c r="Q10" s="1">
        <f t="shared" si="0"/>
        <v>8</v>
      </c>
      <c r="R10" s="8">
        <f t="shared" si="1"/>
        <v>5.8000000000000003E-2</v>
      </c>
      <c r="S10" s="11">
        <f t="shared" si="2"/>
        <v>2.85</v>
      </c>
      <c r="T10" s="11">
        <f t="shared" si="3"/>
        <v>0.59</v>
      </c>
      <c r="U10" s="11">
        <f t="shared" si="4"/>
        <v>0.13999999999999999</v>
      </c>
      <c r="V10" s="2">
        <f t="shared" si="5"/>
        <v>31.230000000000004</v>
      </c>
      <c r="W10" s="2">
        <f t="shared" si="6"/>
        <v>12.3</v>
      </c>
      <c r="X10" s="2">
        <f t="shared" si="7"/>
        <v>10.52</v>
      </c>
    </row>
    <row r="11" spans="1:24" x14ac:dyDescent="0.3">
      <c r="A11" s="1" t="s">
        <v>82</v>
      </c>
      <c r="B11" s="1">
        <v>8</v>
      </c>
      <c r="C11" s="1">
        <v>5.8000000000000003E-2</v>
      </c>
      <c r="D11" s="1">
        <v>2.8500000000000001E-2</v>
      </c>
      <c r="E11" s="1">
        <v>5.8999999999999999E-3</v>
      </c>
      <c r="F11" s="1">
        <v>0</v>
      </c>
      <c r="G11" s="1">
        <v>0.31230000000000002</v>
      </c>
      <c r="H11" s="1">
        <v>0.123</v>
      </c>
      <c r="I11" s="1">
        <v>0</v>
      </c>
      <c r="J11" s="1">
        <v>5.8999999999999999E-3</v>
      </c>
      <c r="K11" s="1">
        <v>2.8500000000000001E-2</v>
      </c>
      <c r="L11" s="1">
        <v>1.4E-3</v>
      </c>
      <c r="M11" s="1">
        <v>0.123</v>
      </c>
      <c r="N11" s="1">
        <v>0.31230000000000002</v>
      </c>
      <c r="O11" s="1">
        <v>0.1052</v>
      </c>
      <c r="Q11" s="1">
        <f t="shared" si="0"/>
        <v>9</v>
      </c>
      <c r="R11" s="8">
        <f t="shared" si="1"/>
        <v>5.6000000000000001E-2</v>
      </c>
      <c r="S11" s="11">
        <f t="shared" si="2"/>
        <v>0.66</v>
      </c>
      <c r="T11" s="11">
        <f t="shared" si="3"/>
        <v>0.24</v>
      </c>
      <c r="U11" s="11">
        <f t="shared" si="4"/>
        <v>0.65</v>
      </c>
      <c r="V11" s="2">
        <f t="shared" si="5"/>
        <v>31.879999999999995</v>
      </c>
      <c r="W11" s="2">
        <f t="shared" si="6"/>
        <v>12.55</v>
      </c>
      <c r="X11" s="2">
        <f t="shared" si="7"/>
        <v>11.16</v>
      </c>
    </row>
    <row r="12" spans="1:24" x14ac:dyDescent="0.3">
      <c r="A12" s="1" t="s">
        <v>82</v>
      </c>
      <c r="B12" s="1">
        <v>9</v>
      </c>
      <c r="C12" s="1">
        <v>5.6000000000000001E-2</v>
      </c>
      <c r="D12" s="1">
        <v>6.6E-3</v>
      </c>
      <c r="E12" s="1">
        <v>2.3999999999999998E-3</v>
      </c>
      <c r="F12" s="1">
        <v>0</v>
      </c>
      <c r="G12" s="1">
        <v>0.31879999999999997</v>
      </c>
      <c r="H12" s="1">
        <v>0.1255</v>
      </c>
      <c r="I12" s="1">
        <v>0</v>
      </c>
      <c r="J12" s="1">
        <v>2.3999999999999998E-3</v>
      </c>
      <c r="K12" s="1">
        <v>6.6E-3</v>
      </c>
      <c r="L12" s="1">
        <v>6.4999999999999997E-3</v>
      </c>
      <c r="M12" s="1">
        <v>0.1255</v>
      </c>
      <c r="N12" s="1">
        <v>0.31879999999999997</v>
      </c>
      <c r="O12" s="1">
        <v>0.1116</v>
      </c>
      <c r="Q12" s="1">
        <f t="shared" si="0"/>
        <v>10</v>
      </c>
      <c r="R12" s="8">
        <f t="shared" si="1"/>
        <v>0.05</v>
      </c>
      <c r="S12" s="11">
        <f t="shared" si="2"/>
        <v>10.440000000000001</v>
      </c>
      <c r="T12" s="11">
        <f t="shared" si="3"/>
        <v>0.19</v>
      </c>
      <c r="U12" s="11">
        <f t="shared" si="4"/>
        <v>0.35000000000000003</v>
      </c>
      <c r="V12" s="2">
        <f t="shared" si="5"/>
        <v>42.32</v>
      </c>
      <c r="W12" s="2">
        <f t="shared" si="6"/>
        <v>12.740000000000002</v>
      </c>
      <c r="X12" s="2">
        <f t="shared" si="7"/>
        <v>11.51</v>
      </c>
    </row>
    <row r="13" spans="1:24" x14ac:dyDescent="0.3">
      <c r="A13" s="1" t="s">
        <v>82</v>
      </c>
      <c r="B13" s="1">
        <v>10</v>
      </c>
      <c r="C13" s="1">
        <v>0.05</v>
      </c>
      <c r="D13" s="1">
        <v>0.10440000000000001</v>
      </c>
      <c r="E13" s="1">
        <v>1.9E-3</v>
      </c>
      <c r="F13" s="1">
        <v>0</v>
      </c>
      <c r="G13" s="1">
        <v>0.42320000000000002</v>
      </c>
      <c r="H13" s="1">
        <v>0.12740000000000001</v>
      </c>
      <c r="I13" s="1">
        <v>0</v>
      </c>
      <c r="J13" s="1">
        <v>1.9E-3</v>
      </c>
      <c r="K13" s="1">
        <v>0.10440000000000001</v>
      </c>
      <c r="L13" s="1">
        <v>3.5000000000000001E-3</v>
      </c>
      <c r="M13" s="1">
        <v>0.12740000000000001</v>
      </c>
      <c r="N13" s="1">
        <v>0.42320000000000002</v>
      </c>
      <c r="O13" s="1">
        <v>0.11509999999999999</v>
      </c>
      <c r="Q13" s="1">
        <f t="shared" si="0"/>
        <v>11</v>
      </c>
      <c r="R13" s="8">
        <f t="shared" si="1"/>
        <v>4.7E-2</v>
      </c>
      <c r="S13" s="11">
        <f t="shared" si="2"/>
        <v>0.04</v>
      </c>
      <c r="T13" s="11">
        <f t="shared" si="3"/>
        <v>11.61</v>
      </c>
      <c r="U13" s="11">
        <f t="shared" si="4"/>
        <v>1.1100000000000001</v>
      </c>
      <c r="V13" s="2">
        <f t="shared" si="5"/>
        <v>42.370000000000005</v>
      </c>
      <c r="W13" s="2">
        <f t="shared" si="6"/>
        <v>24.349999999999998</v>
      </c>
      <c r="X13" s="2">
        <f t="shared" si="7"/>
        <v>12.629999999999999</v>
      </c>
    </row>
    <row r="14" spans="1:24" x14ac:dyDescent="0.3">
      <c r="A14" s="1" t="s">
        <v>82</v>
      </c>
      <c r="B14" s="1">
        <v>11</v>
      </c>
      <c r="C14" s="1">
        <v>4.7E-2</v>
      </c>
      <c r="D14" s="1">
        <v>4.0000000000000002E-4</v>
      </c>
      <c r="E14" s="1">
        <v>0.11609999999999999</v>
      </c>
      <c r="F14" s="1">
        <v>0</v>
      </c>
      <c r="G14" s="1">
        <v>0.42370000000000002</v>
      </c>
      <c r="H14" s="1">
        <v>0.24349999999999999</v>
      </c>
      <c r="I14" s="1">
        <v>0</v>
      </c>
      <c r="J14" s="1">
        <v>0.11609999999999999</v>
      </c>
      <c r="K14" s="1">
        <v>4.0000000000000002E-4</v>
      </c>
      <c r="L14" s="1">
        <v>1.11E-2</v>
      </c>
      <c r="M14" s="1">
        <v>0.24349999999999999</v>
      </c>
      <c r="N14" s="1">
        <v>0.42370000000000002</v>
      </c>
      <c r="O14" s="1">
        <v>0.1263</v>
      </c>
      <c r="Q14" s="1">
        <f t="shared" si="0"/>
        <v>12</v>
      </c>
      <c r="R14" s="8">
        <f t="shared" si="1"/>
        <v>4.4999999999999998E-2</v>
      </c>
      <c r="S14" s="11">
        <f t="shared" si="2"/>
        <v>1.73E-3</v>
      </c>
      <c r="T14" s="11">
        <f t="shared" si="3"/>
        <v>5.63</v>
      </c>
      <c r="U14" s="11">
        <f t="shared" si="4"/>
        <v>0.77</v>
      </c>
      <c r="V14" s="2">
        <f t="shared" si="5"/>
        <v>42.370000000000005</v>
      </c>
      <c r="W14" s="2">
        <f t="shared" si="6"/>
        <v>29.970000000000002</v>
      </c>
      <c r="X14" s="2">
        <f t="shared" si="7"/>
        <v>13.4</v>
      </c>
    </row>
    <row r="15" spans="1:24" x14ac:dyDescent="0.3">
      <c r="A15" s="1" t="s">
        <v>82</v>
      </c>
      <c r="B15" s="1">
        <v>12</v>
      </c>
      <c r="C15" s="1">
        <v>4.4999999999999998E-2</v>
      </c>
      <c r="D15" s="1">
        <v>1.73E-5</v>
      </c>
      <c r="E15" s="1">
        <v>5.6300000000000003E-2</v>
      </c>
      <c r="F15" s="1">
        <v>0</v>
      </c>
      <c r="G15" s="1">
        <v>0.42370000000000002</v>
      </c>
      <c r="H15" s="1">
        <v>0.29970000000000002</v>
      </c>
      <c r="I15" s="1">
        <v>0</v>
      </c>
      <c r="J15" s="1">
        <v>5.6300000000000003E-2</v>
      </c>
      <c r="K15" s="1">
        <v>1.73E-5</v>
      </c>
      <c r="L15" s="1">
        <v>7.7000000000000002E-3</v>
      </c>
      <c r="M15" s="1">
        <v>0.29970000000000002</v>
      </c>
      <c r="N15" s="1">
        <v>0.42370000000000002</v>
      </c>
      <c r="O15" s="1">
        <v>0.13400000000000001</v>
      </c>
      <c r="Q15" s="1">
        <f t="shared" si="0"/>
        <v>13</v>
      </c>
      <c r="R15" s="8">
        <f t="shared" si="1"/>
        <v>4.1000000000000002E-2</v>
      </c>
      <c r="S15" s="11">
        <f t="shared" si="2"/>
        <v>6.9999999999999993E-2</v>
      </c>
      <c r="T15" s="11">
        <f t="shared" si="3"/>
        <v>0.52</v>
      </c>
      <c r="U15" s="11">
        <f t="shared" si="4"/>
        <v>0.04</v>
      </c>
      <c r="V15" s="2">
        <f t="shared" si="5"/>
        <v>42.44</v>
      </c>
      <c r="W15" s="2">
        <f t="shared" si="6"/>
        <v>30.5</v>
      </c>
      <c r="X15" s="2">
        <f t="shared" si="7"/>
        <v>13.44</v>
      </c>
    </row>
    <row r="16" spans="1:24" x14ac:dyDescent="0.3">
      <c r="A16" s="1" t="s">
        <v>82</v>
      </c>
      <c r="B16" s="1">
        <v>13</v>
      </c>
      <c r="C16" s="1">
        <v>4.1000000000000002E-2</v>
      </c>
      <c r="D16" s="1">
        <v>6.9999999999999999E-4</v>
      </c>
      <c r="E16" s="1">
        <v>5.1999999999999998E-3</v>
      </c>
      <c r="F16" s="1">
        <v>0</v>
      </c>
      <c r="G16" s="1">
        <v>0.4244</v>
      </c>
      <c r="H16" s="1">
        <v>0.30499999999999999</v>
      </c>
      <c r="I16" s="1">
        <v>0</v>
      </c>
      <c r="J16" s="1">
        <v>5.1999999999999998E-3</v>
      </c>
      <c r="K16" s="1">
        <v>6.9999999999999999E-4</v>
      </c>
      <c r="L16" s="1">
        <v>4.0000000000000002E-4</v>
      </c>
      <c r="M16" s="1">
        <v>0.30499999999999999</v>
      </c>
      <c r="N16" s="1">
        <v>0.4244</v>
      </c>
      <c r="O16" s="1">
        <v>0.13439999999999999</v>
      </c>
      <c r="Q16" s="1">
        <f t="shared" si="0"/>
        <v>14</v>
      </c>
      <c r="R16" s="8">
        <f t="shared" si="1"/>
        <v>0.04</v>
      </c>
      <c r="S16" s="11">
        <f t="shared" si="2"/>
        <v>0.04</v>
      </c>
      <c r="T16" s="11">
        <f t="shared" si="3"/>
        <v>0.76</v>
      </c>
      <c r="U16" s="11">
        <f t="shared" si="4"/>
        <v>0</v>
      </c>
      <c r="V16" s="2">
        <f t="shared" si="5"/>
        <v>42.480000000000004</v>
      </c>
      <c r="W16" s="2">
        <f t="shared" si="6"/>
        <v>31.259999999999998</v>
      </c>
      <c r="X16" s="2">
        <f t="shared" si="7"/>
        <v>13.44</v>
      </c>
    </row>
    <row r="17" spans="1:24" x14ac:dyDescent="0.3">
      <c r="A17" s="1" t="s">
        <v>82</v>
      </c>
      <c r="B17" s="1">
        <v>14</v>
      </c>
      <c r="C17" s="1">
        <v>0.04</v>
      </c>
      <c r="D17" s="1">
        <v>4.0000000000000002E-4</v>
      </c>
      <c r="E17" s="1">
        <v>7.6E-3</v>
      </c>
      <c r="F17" s="1">
        <v>0</v>
      </c>
      <c r="G17" s="1">
        <v>0.42480000000000001</v>
      </c>
      <c r="H17" s="1">
        <v>0.31259999999999999</v>
      </c>
      <c r="I17" s="1">
        <v>0</v>
      </c>
      <c r="J17" s="1">
        <v>7.6E-3</v>
      </c>
      <c r="K17" s="1">
        <v>4.0000000000000002E-4</v>
      </c>
      <c r="L17" s="1">
        <v>0</v>
      </c>
      <c r="M17" s="1">
        <v>0.31259999999999999</v>
      </c>
      <c r="N17" s="1">
        <v>0.42480000000000001</v>
      </c>
      <c r="O17" s="1">
        <v>0.13439999999999999</v>
      </c>
      <c r="Q17" s="1">
        <f t="shared" si="0"/>
        <v>15</v>
      </c>
      <c r="R17" s="8">
        <f t="shared" si="1"/>
        <v>3.7999999999999999E-2</v>
      </c>
      <c r="S17" s="11">
        <f t="shared" si="2"/>
        <v>11.379999999999999</v>
      </c>
      <c r="T17" s="11">
        <f t="shared" si="3"/>
        <v>0.02</v>
      </c>
      <c r="U17" s="11">
        <f t="shared" si="4"/>
        <v>0.02</v>
      </c>
      <c r="V17" s="2">
        <f t="shared" si="5"/>
        <v>53.86</v>
      </c>
      <c r="W17" s="2">
        <f t="shared" si="6"/>
        <v>31.28</v>
      </c>
      <c r="X17" s="2">
        <f t="shared" si="7"/>
        <v>13.459999999999999</v>
      </c>
    </row>
    <row r="18" spans="1:24" x14ac:dyDescent="0.3">
      <c r="A18" s="1" t="s">
        <v>82</v>
      </c>
      <c r="B18" s="1">
        <v>15</v>
      </c>
      <c r="C18" s="1">
        <v>3.7999999999999999E-2</v>
      </c>
      <c r="D18" s="1">
        <v>0.1138</v>
      </c>
      <c r="E18" s="1">
        <v>2.0000000000000001E-4</v>
      </c>
      <c r="F18" s="1">
        <v>0</v>
      </c>
      <c r="G18" s="1">
        <v>0.53859999999999997</v>
      </c>
      <c r="H18" s="1">
        <v>0.31280000000000002</v>
      </c>
      <c r="I18" s="1">
        <v>0</v>
      </c>
      <c r="J18" s="1">
        <v>2.0000000000000001E-4</v>
      </c>
      <c r="K18" s="1">
        <v>0.1138</v>
      </c>
      <c r="L18" s="1">
        <v>2.0000000000000001E-4</v>
      </c>
      <c r="M18" s="1">
        <v>0.31280000000000002</v>
      </c>
      <c r="N18" s="1">
        <v>0.53859999999999997</v>
      </c>
      <c r="O18" s="1">
        <v>0.1346</v>
      </c>
      <c r="Q18" s="1">
        <f t="shared" si="0"/>
        <v>16</v>
      </c>
      <c r="R18" s="8">
        <f t="shared" si="1"/>
        <v>3.6999999999999998E-2</v>
      </c>
      <c r="S18" s="11">
        <f t="shared" si="2"/>
        <v>4.7600000000000007</v>
      </c>
      <c r="T18" s="11">
        <f t="shared" si="3"/>
        <v>0.11</v>
      </c>
      <c r="U18" s="11">
        <f t="shared" si="4"/>
        <v>0.01</v>
      </c>
      <c r="V18" s="2">
        <f t="shared" si="5"/>
        <v>58.620000000000005</v>
      </c>
      <c r="W18" s="2">
        <f t="shared" si="6"/>
        <v>31.39</v>
      </c>
      <c r="X18" s="2">
        <f t="shared" si="7"/>
        <v>13.469999999999999</v>
      </c>
    </row>
    <row r="19" spans="1:24" x14ac:dyDescent="0.3">
      <c r="A19" s="1" t="s">
        <v>82</v>
      </c>
      <c r="B19" s="1">
        <v>16</v>
      </c>
      <c r="C19" s="1">
        <v>3.6999999999999998E-2</v>
      </c>
      <c r="D19" s="1">
        <v>4.7600000000000003E-2</v>
      </c>
      <c r="E19" s="1">
        <v>1.1000000000000001E-3</v>
      </c>
      <c r="F19" s="1">
        <v>0</v>
      </c>
      <c r="G19" s="1">
        <v>0.58620000000000005</v>
      </c>
      <c r="H19" s="1">
        <v>0.31390000000000001</v>
      </c>
      <c r="I19" s="1">
        <v>0</v>
      </c>
      <c r="J19" s="1">
        <v>1.1000000000000001E-3</v>
      </c>
      <c r="K19" s="1">
        <v>4.7600000000000003E-2</v>
      </c>
      <c r="L19" s="1">
        <v>1E-4</v>
      </c>
      <c r="M19" s="1">
        <v>0.31390000000000001</v>
      </c>
      <c r="N19" s="1">
        <v>0.58620000000000005</v>
      </c>
      <c r="O19" s="1">
        <v>0.13469999999999999</v>
      </c>
      <c r="Q19" s="1">
        <f t="shared" si="0"/>
        <v>17</v>
      </c>
      <c r="R19" s="8">
        <f t="shared" si="1"/>
        <v>3.5999999999999997E-2</v>
      </c>
      <c r="S19" s="11">
        <f t="shared" si="2"/>
        <v>2.9589999999999998E-3</v>
      </c>
      <c r="T19" s="11">
        <f t="shared" si="3"/>
        <v>3.46</v>
      </c>
      <c r="U19" s="11">
        <f t="shared" si="4"/>
        <v>1.38</v>
      </c>
      <c r="V19" s="2">
        <f t="shared" si="5"/>
        <v>58.620000000000005</v>
      </c>
      <c r="W19" s="2">
        <f t="shared" si="6"/>
        <v>34.849999999999994</v>
      </c>
      <c r="X19" s="2">
        <f t="shared" si="7"/>
        <v>14.84</v>
      </c>
    </row>
    <row r="20" spans="1:24" x14ac:dyDescent="0.3">
      <c r="A20" s="1" t="s">
        <v>82</v>
      </c>
      <c r="B20" s="1">
        <v>17</v>
      </c>
      <c r="C20" s="1">
        <v>3.5999999999999997E-2</v>
      </c>
      <c r="D20" s="1">
        <v>2.959E-5</v>
      </c>
      <c r="E20" s="1">
        <v>3.4599999999999999E-2</v>
      </c>
      <c r="F20" s="1">
        <v>0</v>
      </c>
      <c r="G20" s="1">
        <v>0.58620000000000005</v>
      </c>
      <c r="H20" s="1">
        <v>0.34849999999999998</v>
      </c>
      <c r="I20" s="1">
        <v>0</v>
      </c>
      <c r="J20" s="1">
        <v>3.4599999999999999E-2</v>
      </c>
      <c r="K20" s="1">
        <v>2.959E-5</v>
      </c>
      <c r="L20" s="1">
        <v>1.38E-2</v>
      </c>
      <c r="M20" s="1">
        <v>0.34849999999999998</v>
      </c>
      <c r="N20" s="1">
        <v>0.58620000000000005</v>
      </c>
      <c r="O20" s="1">
        <v>0.1484</v>
      </c>
      <c r="Q20" s="1">
        <f t="shared" si="0"/>
        <v>18</v>
      </c>
      <c r="R20" s="8">
        <f t="shared" si="1"/>
        <v>3.3000000000000002E-2</v>
      </c>
      <c r="S20" s="11">
        <f t="shared" si="2"/>
        <v>7.2499999999999991</v>
      </c>
      <c r="T20" s="11">
        <f t="shared" si="3"/>
        <v>0.08</v>
      </c>
      <c r="U20" s="11">
        <f t="shared" si="4"/>
        <v>27.860000000000003</v>
      </c>
      <c r="V20" s="2">
        <f t="shared" si="5"/>
        <v>65.86999999999999</v>
      </c>
      <c r="W20" s="2">
        <f t="shared" si="6"/>
        <v>34.93</v>
      </c>
      <c r="X20" s="2">
        <f t="shared" si="7"/>
        <v>42.699999999999996</v>
      </c>
    </row>
    <row r="21" spans="1:24" x14ac:dyDescent="0.3">
      <c r="A21" s="1" t="s">
        <v>82</v>
      </c>
      <c r="B21" s="1">
        <v>18</v>
      </c>
      <c r="C21" s="1">
        <v>3.3000000000000002E-2</v>
      </c>
      <c r="D21" s="1">
        <v>7.2499999999999995E-2</v>
      </c>
      <c r="E21" s="1">
        <v>8.0000000000000004E-4</v>
      </c>
      <c r="F21" s="1">
        <v>0</v>
      </c>
      <c r="G21" s="1">
        <v>0.65869999999999995</v>
      </c>
      <c r="H21" s="1">
        <v>0.3493</v>
      </c>
      <c r="I21" s="1">
        <v>0</v>
      </c>
      <c r="J21" s="1">
        <v>8.0000000000000004E-4</v>
      </c>
      <c r="K21" s="1">
        <v>7.2499999999999995E-2</v>
      </c>
      <c r="L21" s="1">
        <v>0.27860000000000001</v>
      </c>
      <c r="M21" s="1">
        <v>0.3493</v>
      </c>
      <c r="N21" s="1">
        <v>0.65869999999999995</v>
      </c>
      <c r="O21" s="1">
        <v>0.42699999999999999</v>
      </c>
      <c r="Q21" s="35">
        <f t="shared" si="0"/>
        <v>19</v>
      </c>
      <c r="R21" s="37">
        <f t="shared" si="1"/>
        <v>3.3000000000000002E-2</v>
      </c>
      <c r="S21" s="36">
        <f t="shared" si="2"/>
        <v>33.19</v>
      </c>
      <c r="T21" s="36">
        <f t="shared" si="3"/>
        <v>0.05</v>
      </c>
      <c r="U21" s="36">
        <f t="shared" si="4"/>
        <v>6.5500000000000007</v>
      </c>
      <c r="V21" s="34">
        <f t="shared" si="5"/>
        <v>99.050000000000011</v>
      </c>
      <c r="W21" s="34">
        <f t="shared" si="6"/>
        <v>34.979999999999997</v>
      </c>
      <c r="X21" s="34">
        <f t="shared" si="7"/>
        <v>49.25</v>
      </c>
    </row>
    <row r="22" spans="1:24" x14ac:dyDescent="0.3">
      <c r="A22" s="1" t="s">
        <v>82</v>
      </c>
      <c r="B22" s="1">
        <v>19</v>
      </c>
      <c r="C22" s="1">
        <v>3.3000000000000002E-2</v>
      </c>
      <c r="D22" s="1">
        <v>0.33189999999999997</v>
      </c>
      <c r="E22" s="1">
        <v>5.0000000000000001E-4</v>
      </c>
      <c r="F22" s="1">
        <v>0</v>
      </c>
      <c r="G22" s="1">
        <v>0.99050000000000005</v>
      </c>
      <c r="H22" s="1">
        <v>0.3498</v>
      </c>
      <c r="I22" s="1">
        <v>0</v>
      </c>
      <c r="J22" s="1">
        <v>5.0000000000000001E-4</v>
      </c>
      <c r="K22" s="1">
        <v>0.33189999999999997</v>
      </c>
      <c r="L22" s="1">
        <v>6.5500000000000003E-2</v>
      </c>
      <c r="M22" s="1">
        <v>0.3498</v>
      </c>
      <c r="N22" s="1">
        <v>0.99050000000000005</v>
      </c>
      <c r="O22" s="1">
        <v>0.49249999999999999</v>
      </c>
      <c r="Q22" s="1">
        <f t="shared" ref="Q22:Q26" si="8">B23</f>
        <v>20</v>
      </c>
      <c r="R22" s="8">
        <f t="shared" ref="R22:R26" si="9">C23</f>
        <v>0.03</v>
      </c>
      <c r="S22" s="11">
        <f t="shared" ref="S22:S26" si="10">D23*100</f>
        <v>0.6</v>
      </c>
      <c r="T22" s="11">
        <f t="shared" ref="T22:T26" si="11">E23*100</f>
        <v>2.9899999999999998</v>
      </c>
      <c r="U22" s="11">
        <f t="shared" ref="U22:U26" si="12">L23*100</f>
        <v>0.82000000000000006</v>
      </c>
      <c r="V22" s="2">
        <f t="shared" ref="V22:V26" si="13">G23*100</f>
        <v>99.660000000000011</v>
      </c>
      <c r="W22" s="2">
        <f t="shared" ref="W22:W26" si="14">H23*100</f>
        <v>37.97</v>
      </c>
      <c r="X22" s="2">
        <f t="shared" ref="X22:X26" si="15">O23*100</f>
        <v>50.07</v>
      </c>
    </row>
    <row r="23" spans="1:24" x14ac:dyDescent="0.3">
      <c r="A23" s="1" t="s">
        <v>82</v>
      </c>
      <c r="B23" s="1">
        <v>20</v>
      </c>
      <c r="C23" s="1">
        <v>0.03</v>
      </c>
      <c r="D23" s="1">
        <v>6.0000000000000001E-3</v>
      </c>
      <c r="E23" s="1">
        <v>2.9899999999999999E-2</v>
      </c>
      <c r="F23" s="1">
        <v>0</v>
      </c>
      <c r="G23" s="1">
        <v>0.99660000000000004</v>
      </c>
      <c r="H23" s="1">
        <v>0.37969999999999998</v>
      </c>
      <c r="I23" s="1">
        <v>0</v>
      </c>
      <c r="J23" s="1">
        <v>2.9899999999999999E-2</v>
      </c>
      <c r="K23" s="1">
        <v>6.0000000000000001E-3</v>
      </c>
      <c r="L23" s="1">
        <v>8.2000000000000007E-3</v>
      </c>
      <c r="M23" s="1">
        <v>0.37969999999999998</v>
      </c>
      <c r="N23" s="1">
        <v>0.99660000000000004</v>
      </c>
      <c r="O23" s="1">
        <v>0.50070000000000003</v>
      </c>
      <c r="Q23" s="1">
        <f t="shared" si="8"/>
        <v>21</v>
      </c>
      <c r="R23" s="8">
        <f t="shared" si="9"/>
        <v>2.7E-2</v>
      </c>
      <c r="S23" s="11">
        <f t="shared" si="10"/>
        <v>8.4400000000000002E-4</v>
      </c>
      <c r="T23" s="11">
        <f t="shared" si="11"/>
        <v>1.97</v>
      </c>
      <c r="U23" s="11">
        <f t="shared" si="12"/>
        <v>21.23</v>
      </c>
      <c r="V23" s="2">
        <f t="shared" si="13"/>
        <v>99.660000000000011</v>
      </c>
      <c r="W23" s="2">
        <f t="shared" si="14"/>
        <v>39.94</v>
      </c>
      <c r="X23" s="2">
        <f t="shared" si="15"/>
        <v>71.3</v>
      </c>
    </row>
    <row r="24" spans="1:24" x14ac:dyDescent="0.3">
      <c r="A24" s="1" t="s">
        <v>82</v>
      </c>
      <c r="B24" s="1">
        <v>21</v>
      </c>
      <c r="C24" s="1">
        <v>2.7E-2</v>
      </c>
      <c r="D24" s="1">
        <v>8.4400000000000005E-6</v>
      </c>
      <c r="E24" s="1">
        <v>1.9699999999999999E-2</v>
      </c>
      <c r="F24" s="1">
        <v>0</v>
      </c>
      <c r="G24" s="1">
        <v>0.99660000000000004</v>
      </c>
      <c r="H24" s="1">
        <v>0.39939999999999998</v>
      </c>
      <c r="I24" s="1">
        <v>0</v>
      </c>
      <c r="J24" s="1">
        <v>1.9699999999999999E-2</v>
      </c>
      <c r="K24" s="1">
        <v>8.4400000000000005E-6</v>
      </c>
      <c r="L24" s="1">
        <v>0.21229999999999999</v>
      </c>
      <c r="M24" s="1">
        <v>0.39939999999999998</v>
      </c>
      <c r="N24" s="1">
        <v>0.99660000000000004</v>
      </c>
      <c r="O24" s="1">
        <v>0.71299999999999997</v>
      </c>
      <c r="Q24" s="35">
        <f t="shared" si="8"/>
        <v>22</v>
      </c>
      <c r="R24" s="37">
        <f t="shared" si="9"/>
        <v>2.7E-2</v>
      </c>
      <c r="S24" s="36">
        <f t="shared" si="10"/>
        <v>0.01</v>
      </c>
      <c r="T24" s="36">
        <f t="shared" si="11"/>
        <v>38.89</v>
      </c>
      <c r="U24" s="36">
        <f t="shared" si="12"/>
        <v>9.43</v>
      </c>
      <c r="V24" s="34">
        <f t="shared" si="13"/>
        <v>99.67</v>
      </c>
      <c r="W24" s="34">
        <f t="shared" si="14"/>
        <v>78.820000000000007</v>
      </c>
      <c r="X24" s="34">
        <f t="shared" si="15"/>
        <v>80.73</v>
      </c>
    </row>
    <row r="25" spans="1:24" ht="15" thickBot="1" x14ac:dyDescent="0.35">
      <c r="A25" s="1" t="s">
        <v>82</v>
      </c>
      <c r="B25" s="1">
        <v>22</v>
      </c>
      <c r="C25" s="1">
        <v>2.7E-2</v>
      </c>
      <c r="D25" s="1">
        <v>1E-4</v>
      </c>
      <c r="E25" s="1">
        <v>0.38890000000000002</v>
      </c>
      <c r="F25" s="1">
        <v>0</v>
      </c>
      <c r="G25" s="1">
        <v>0.99670000000000003</v>
      </c>
      <c r="H25" s="1">
        <v>0.78820000000000001</v>
      </c>
      <c r="I25" s="1">
        <v>0</v>
      </c>
      <c r="J25" s="1">
        <v>0.38890000000000002</v>
      </c>
      <c r="K25" s="1">
        <v>1E-4</v>
      </c>
      <c r="L25" s="1">
        <v>9.4299999999999995E-2</v>
      </c>
      <c r="M25" s="1">
        <v>0.78820000000000001</v>
      </c>
      <c r="N25" s="1">
        <v>0.99670000000000003</v>
      </c>
      <c r="O25" s="1">
        <v>0.80730000000000002</v>
      </c>
      <c r="Q25" s="9">
        <f t="shared" si="8"/>
        <v>23</v>
      </c>
      <c r="R25" s="10">
        <f t="shared" si="9"/>
        <v>2.5000000000000001E-2</v>
      </c>
      <c r="S25" s="12">
        <f t="shared" si="10"/>
        <v>0.01</v>
      </c>
      <c r="T25" s="12">
        <f t="shared" si="11"/>
        <v>20.979999999999997</v>
      </c>
      <c r="U25" s="12">
        <f t="shared" si="12"/>
        <v>19.170000000000002</v>
      </c>
      <c r="V25" s="33">
        <f t="shared" si="13"/>
        <v>99.67</v>
      </c>
      <c r="W25" s="33">
        <f t="shared" si="14"/>
        <v>99.81</v>
      </c>
      <c r="X25" s="33">
        <f t="shared" si="15"/>
        <v>99.89</v>
      </c>
    </row>
    <row r="26" spans="1:24" x14ac:dyDescent="0.3">
      <c r="A26" s="1" t="s">
        <v>82</v>
      </c>
      <c r="B26" s="1">
        <v>23</v>
      </c>
      <c r="C26" s="1">
        <v>2.5000000000000001E-2</v>
      </c>
      <c r="D26" s="1">
        <v>1E-4</v>
      </c>
      <c r="E26" s="1">
        <v>0.20979999999999999</v>
      </c>
      <c r="F26" s="1">
        <v>0</v>
      </c>
      <c r="G26" s="1">
        <v>0.99670000000000003</v>
      </c>
      <c r="H26" s="1">
        <v>0.99809999999999999</v>
      </c>
      <c r="I26" s="1">
        <v>0</v>
      </c>
      <c r="J26" s="1">
        <v>0.20979999999999999</v>
      </c>
      <c r="K26" s="1">
        <v>1E-4</v>
      </c>
      <c r="L26" s="1">
        <v>0.19170000000000001</v>
      </c>
      <c r="M26" s="1">
        <v>0.99809999999999999</v>
      </c>
      <c r="N26" s="1">
        <v>0.99670000000000003</v>
      </c>
      <c r="O26" s="1">
        <v>0.99890000000000001</v>
      </c>
      <c r="S26" s="2"/>
      <c r="T26" s="2"/>
      <c r="U26" s="2"/>
      <c r="V26" s="2"/>
      <c r="W26" s="2"/>
      <c r="X26" s="2"/>
    </row>
    <row r="27" spans="1:24" x14ac:dyDescent="0.3">
      <c r="A27" s="1" t="s">
        <v>82</v>
      </c>
      <c r="B27" s="1">
        <v>24</v>
      </c>
      <c r="C27" s="1">
        <v>1.7999999999999999E-2</v>
      </c>
      <c r="D27" s="1">
        <v>1.305E-5</v>
      </c>
      <c r="E27" s="1">
        <v>0</v>
      </c>
      <c r="F27" s="1">
        <v>0</v>
      </c>
      <c r="G27" s="1">
        <v>0.99670000000000003</v>
      </c>
      <c r="H27" s="1">
        <v>0.99809999999999999</v>
      </c>
      <c r="I27" s="1">
        <v>0</v>
      </c>
      <c r="J27" s="1">
        <v>0</v>
      </c>
      <c r="K27" s="1">
        <v>1.305E-5</v>
      </c>
      <c r="L27" s="1">
        <v>2.9999999999999997E-4</v>
      </c>
      <c r="M27" s="1">
        <v>0.99809999999999999</v>
      </c>
      <c r="N27" s="1">
        <v>0.99670000000000003</v>
      </c>
      <c r="O27" s="1">
        <v>0.99919999999999998</v>
      </c>
      <c r="S27" s="2"/>
      <c r="T27" s="2"/>
      <c r="U27" s="2"/>
      <c r="V27" s="2"/>
      <c r="W27" s="2"/>
      <c r="X27" s="2"/>
    </row>
    <row r="28" spans="1:24" x14ac:dyDescent="0.3">
      <c r="A28" s="1" t="s">
        <v>82</v>
      </c>
      <c r="B28" s="1">
        <v>25</v>
      </c>
      <c r="C28" s="1">
        <v>1.7000000000000001E-2</v>
      </c>
      <c r="D28" s="1">
        <v>1.6000000000000001E-3</v>
      </c>
      <c r="E28" s="1">
        <v>9.4E-7</v>
      </c>
      <c r="F28" s="1">
        <v>0</v>
      </c>
      <c r="G28" s="1">
        <v>0.99829999999999997</v>
      </c>
      <c r="H28" s="1">
        <v>0.99809999999999999</v>
      </c>
      <c r="I28" s="1">
        <v>0</v>
      </c>
      <c r="J28" s="1">
        <v>9.4E-7</v>
      </c>
      <c r="K28" s="1">
        <v>1.6000000000000001E-3</v>
      </c>
      <c r="L28" s="1">
        <v>4.0070000000000001E-5</v>
      </c>
      <c r="M28" s="1">
        <v>0.99809999999999999</v>
      </c>
      <c r="N28" s="1">
        <v>0.99829999999999997</v>
      </c>
      <c r="O28" s="1">
        <v>0.99929999999999997</v>
      </c>
      <c r="S28" s="2"/>
      <c r="T28" s="2"/>
      <c r="U28" s="2"/>
      <c r="V28" s="2"/>
      <c r="W28" s="2"/>
      <c r="X28" s="2"/>
    </row>
    <row r="29" spans="1:24" x14ac:dyDescent="0.3">
      <c r="A29" s="1" t="s">
        <v>82</v>
      </c>
      <c r="B29" s="1">
        <v>26</v>
      </c>
      <c r="C29" s="1">
        <v>1.6E-2</v>
      </c>
      <c r="D29" s="1">
        <v>2.87E-5</v>
      </c>
      <c r="E29" s="1">
        <v>5.9999999999999995E-4</v>
      </c>
      <c r="F29" s="1">
        <v>0</v>
      </c>
      <c r="G29" s="1">
        <v>0.99839999999999995</v>
      </c>
      <c r="H29" s="1">
        <v>0.99860000000000004</v>
      </c>
      <c r="I29" s="1">
        <v>0</v>
      </c>
      <c r="J29" s="1">
        <v>5.9999999999999995E-4</v>
      </c>
      <c r="K29" s="1">
        <v>2.87E-5</v>
      </c>
      <c r="L29" s="1">
        <v>1.79E-6</v>
      </c>
      <c r="M29" s="1">
        <v>0.99860000000000004</v>
      </c>
      <c r="N29" s="1">
        <v>0.99839999999999995</v>
      </c>
      <c r="O29" s="1">
        <v>0.99929999999999997</v>
      </c>
      <c r="S29" s="2"/>
      <c r="T29" s="2"/>
      <c r="U29" s="2"/>
      <c r="V29" s="2"/>
      <c r="W29" s="2"/>
      <c r="X29" s="2"/>
    </row>
    <row r="30" spans="1:24" x14ac:dyDescent="0.3">
      <c r="A30" s="1" t="s">
        <v>82</v>
      </c>
      <c r="B30" s="1">
        <v>27</v>
      </c>
      <c r="C30" s="1">
        <v>1.6E-2</v>
      </c>
      <c r="D30" s="1">
        <v>6.9999999999999999E-4</v>
      </c>
      <c r="E30" s="1">
        <v>9.5780000000000005E-6</v>
      </c>
      <c r="F30" s="1">
        <v>0</v>
      </c>
      <c r="G30" s="1">
        <v>0.99909999999999999</v>
      </c>
      <c r="H30" s="1">
        <v>0.99860000000000004</v>
      </c>
      <c r="I30" s="1">
        <v>0</v>
      </c>
      <c r="J30" s="1">
        <v>9.5780000000000005E-6</v>
      </c>
      <c r="K30" s="1">
        <v>6.9999999999999999E-4</v>
      </c>
      <c r="L30" s="1">
        <v>1E-4</v>
      </c>
      <c r="M30" s="1">
        <v>0.99860000000000004</v>
      </c>
      <c r="N30" s="1">
        <v>0.99909999999999999</v>
      </c>
      <c r="O30" s="1">
        <v>0.99929999999999997</v>
      </c>
      <c r="S30" s="2"/>
      <c r="T30" s="2"/>
      <c r="U30" s="2"/>
      <c r="V30" s="2"/>
      <c r="W30" s="2"/>
      <c r="X30" s="2"/>
    </row>
    <row r="31" spans="1:24" x14ac:dyDescent="0.3">
      <c r="A31" s="1" t="s">
        <v>82</v>
      </c>
      <c r="B31" s="1">
        <v>28</v>
      </c>
      <c r="C31" s="1">
        <v>1.6E-2</v>
      </c>
      <c r="D31" s="1">
        <v>1E-4</v>
      </c>
      <c r="E31" s="1">
        <v>1E-4</v>
      </c>
      <c r="F31" s="1">
        <v>0</v>
      </c>
      <c r="G31" s="1">
        <v>0.99909999999999999</v>
      </c>
      <c r="H31" s="1">
        <v>0.99870000000000003</v>
      </c>
      <c r="I31" s="1">
        <v>0</v>
      </c>
      <c r="J31" s="1">
        <v>1E-4</v>
      </c>
      <c r="K31" s="1">
        <v>1E-4</v>
      </c>
      <c r="L31" s="1">
        <v>6.9090000000000003E-7</v>
      </c>
      <c r="M31" s="1">
        <v>0.99870000000000003</v>
      </c>
      <c r="N31" s="1">
        <v>0.99909999999999999</v>
      </c>
      <c r="O31" s="1">
        <v>0.99929999999999997</v>
      </c>
      <c r="S31" s="2"/>
      <c r="T31" s="2"/>
      <c r="U31" s="2"/>
      <c r="V31" s="2"/>
      <c r="W31" s="2"/>
      <c r="X31" s="2"/>
    </row>
    <row r="32" spans="1:24" x14ac:dyDescent="0.3">
      <c r="A32" s="1" t="s">
        <v>82</v>
      </c>
      <c r="B32" s="1">
        <v>29</v>
      </c>
      <c r="C32" s="1">
        <v>1.4999999999999999E-2</v>
      </c>
      <c r="D32" s="1">
        <v>1.2160000000000001E-6</v>
      </c>
      <c r="E32" s="1">
        <v>1E-4</v>
      </c>
      <c r="F32" s="1">
        <v>0</v>
      </c>
      <c r="G32" s="1">
        <v>0.99909999999999999</v>
      </c>
      <c r="H32" s="1">
        <v>0.99880000000000002</v>
      </c>
      <c r="I32" s="1">
        <v>0</v>
      </c>
      <c r="J32" s="1">
        <v>1E-4</v>
      </c>
      <c r="K32" s="1">
        <v>1.2160000000000001E-6</v>
      </c>
      <c r="L32" s="1">
        <v>2.4850000000000001E-5</v>
      </c>
      <c r="M32" s="1">
        <v>0.99880000000000002</v>
      </c>
      <c r="N32" s="1">
        <v>0.99909999999999999</v>
      </c>
      <c r="O32" s="1">
        <v>0.99939999999999996</v>
      </c>
      <c r="S32" s="2"/>
      <c r="T32" s="2"/>
      <c r="U32" s="2"/>
      <c r="V32" s="2"/>
      <c r="W32" s="2"/>
      <c r="X32" s="2"/>
    </row>
    <row r="33" spans="1:24" x14ac:dyDescent="0.3">
      <c r="A33" s="1" t="s">
        <v>82</v>
      </c>
      <c r="B33" s="1">
        <v>30</v>
      </c>
      <c r="C33" s="1">
        <v>1.4E-2</v>
      </c>
      <c r="D33" s="1">
        <v>2.0000000000000001E-4</v>
      </c>
      <c r="E33" s="1">
        <v>6.5119999999999997E-6</v>
      </c>
      <c r="F33" s="1">
        <v>0</v>
      </c>
      <c r="G33" s="1">
        <v>0.99929999999999997</v>
      </c>
      <c r="H33" s="1">
        <v>0.99880000000000002</v>
      </c>
      <c r="I33" s="1">
        <v>0</v>
      </c>
      <c r="J33" s="1">
        <v>6.5119999999999997E-6</v>
      </c>
      <c r="K33" s="1">
        <v>2.0000000000000001E-4</v>
      </c>
      <c r="L33" s="1">
        <v>2.159E-6</v>
      </c>
      <c r="M33" s="1">
        <v>0.99880000000000002</v>
      </c>
      <c r="N33" s="1">
        <v>0.99929999999999997</v>
      </c>
      <c r="O33" s="1">
        <v>0.99939999999999996</v>
      </c>
      <c r="S33" s="2"/>
      <c r="T33" s="2"/>
      <c r="U33" s="2"/>
      <c r="V33" s="2"/>
      <c r="W33" s="2"/>
      <c r="X33" s="2"/>
    </row>
    <row r="34" spans="1:24" x14ac:dyDescent="0.3">
      <c r="A34" s="1" t="s">
        <v>82</v>
      </c>
      <c r="B34" s="1">
        <v>31</v>
      </c>
      <c r="C34" s="1">
        <v>1.4E-2</v>
      </c>
      <c r="D34" s="1">
        <v>2.3080000000000002E-6</v>
      </c>
      <c r="E34" s="1">
        <v>1E-4</v>
      </c>
      <c r="F34" s="1">
        <v>0</v>
      </c>
      <c r="G34" s="1">
        <v>0.99929999999999997</v>
      </c>
      <c r="H34" s="1">
        <v>0.999</v>
      </c>
      <c r="I34" s="1">
        <v>0</v>
      </c>
      <c r="J34" s="1">
        <v>1E-4</v>
      </c>
      <c r="K34" s="1">
        <v>2.3080000000000002E-6</v>
      </c>
      <c r="L34" s="1">
        <v>3.4209999999999999E-6</v>
      </c>
      <c r="M34" s="1">
        <v>0.999</v>
      </c>
      <c r="N34" s="1">
        <v>0.99929999999999997</v>
      </c>
      <c r="O34" s="1">
        <v>0.99939999999999996</v>
      </c>
      <c r="S34" s="2"/>
      <c r="T34" s="2"/>
      <c r="U34" s="2"/>
      <c r="V34" s="2"/>
      <c r="W34" s="2"/>
      <c r="X34" s="2"/>
    </row>
    <row r="35" spans="1:24" x14ac:dyDescent="0.3">
      <c r="A35" s="1" t="s">
        <v>82</v>
      </c>
      <c r="B35" s="1">
        <v>32</v>
      </c>
      <c r="C35" s="1">
        <v>1.4E-2</v>
      </c>
      <c r="D35" s="1">
        <v>0</v>
      </c>
      <c r="E35" s="1">
        <v>4.0790000000000001E-5</v>
      </c>
      <c r="F35" s="1">
        <v>0</v>
      </c>
      <c r="G35" s="1">
        <v>0.99929999999999997</v>
      </c>
      <c r="H35" s="1">
        <v>0.999</v>
      </c>
      <c r="I35" s="1">
        <v>0</v>
      </c>
      <c r="J35" s="1">
        <v>4.0790000000000001E-5</v>
      </c>
      <c r="K35" s="1">
        <v>0</v>
      </c>
      <c r="L35" s="1">
        <v>3.1690000000000003E-5</v>
      </c>
      <c r="M35" s="1">
        <v>0.999</v>
      </c>
      <c r="N35" s="1">
        <v>0.99929999999999997</v>
      </c>
      <c r="O35" s="1">
        <v>0.99939999999999996</v>
      </c>
      <c r="S35" s="2"/>
      <c r="T35" s="2"/>
      <c r="U35" s="2"/>
      <c r="V35" s="2"/>
      <c r="W35" s="2"/>
      <c r="X35" s="2"/>
    </row>
    <row r="36" spans="1:24" x14ac:dyDescent="0.3">
      <c r="A36" s="1" t="s">
        <v>82</v>
      </c>
      <c r="B36" s="1">
        <v>33</v>
      </c>
      <c r="C36" s="1">
        <v>1.4E-2</v>
      </c>
      <c r="D36" s="1">
        <v>2.251E-5</v>
      </c>
      <c r="E36" s="1">
        <v>1E-4</v>
      </c>
      <c r="F36" s="1">
        <v>0</v>
      </c>
      <c r="G36" s="1">
        <v>0.99929999999999997</v>
      </c>
      <c r="H36" s="1">
        <v>0.99909999999999999</v>
      </c>
      <c r="I36" s="1">
        <v>0</v>
      </c>
      <c r="J36" s="1">
        <v>1E-4</v>
      </c>
      <c r="K36" s="1">
        <v>2.251E-5</v>
      </c>
      <c r="L36" s="1">
        <v>1E-4</v>
      </c>
      <c r="M36" s="1">
        <v>0.99909999999999999</v>
      </c>
      <c r="N36" s="1">
        <v>0.99929999999999997</v>
      </c>
      <c r="O36" s="1">
        <v>0.99950000000000006</v>
      </c>
      <c r="S36" s="2"/>
      <c r="T36" s="2"/>
      <c r="U36" s="2"/>
      <c r="V36" s="2"/>
      <c r="W36" s="2"/>
      <c r="X36" s="2"/>
    </row>
    <row r="37" spans="1:24" x14ac:dyDescent="0.3">
      <c r="A37" s="1" t="s">
        <v>82</v>
      </c>
      <c r="B37" s="1">
        <v>34</v>
      </c>
      <c r="C37" s="1">
        <v>1.4E-2</v>
      </c>
      <c r="D37" s="1">
        <v>1E-4</v>
      </c>
      <c r="E37" s="1">
        <v>4.897E-5</v>
      </c>
      <c r="F37" s="1">
        <v>0</v>
      </c>
      <c r="G37" s="1">
        <v>0.99939999999999996</v>
      </c>
      <c r="H37" s="1">
        <v>0.99909999999999999</v>
      </c>
      <c r="I37" s="1">
        <v>0</v>
      </c>
      <c r="J37" s="1">
        <v>4.897E-5</v>
      </c>
      <c r="K37" s="1">
        <v>1E-4</v>
      </c>
      <c r="L37" s="1">
        <v>5.4450000000000004E-6</v>
      </c>
      <c r="M37" s="1">
        <v>0.99909999999999999</v>
      </c>
      <c r="N37" s="1">
        <v>0.99939999999999996</v>
      </c>
      <c r="O37" s="1">
        <v>0.99950000000000006</v>
      </c>
      <c r="S37" s="2"/>
      <c r="T37" s="2"/>
      <c r="U37" s="2"/>
      <c r="V37" s="2"/>
      <c r="W37" s="2"/>
      <c r="X37" s="2"/>
    </row>
    <row r="38" spans="1:24" x14ac:dyDescent="0.3">
      <c r="A38" s="1" t="s">
        <v>82</v>
      </c>
      <c r="B38" s="1">
        <v>35</v>
      </c>
      <c r="C38" s="1">
        <v>1.2999999999999999E-2</v>
      </c>
      <c r="D38" s="1">
        <v>1.738E-5</v>
      </c>
      <c r="E38" s="1">
        <v>2.9999999999999997E-4</v>
      </c>
      <c r="F38" s="1">
        <v>0</v>
      </c>
      <c r="G38" s="1">
        <v>0.99939999999999996</v>
      </c>
      <c r="H38" s="1">
        <v>0.99939999999999996</v>
      </c>
      <c r="I38" s="1">
        <v>0</v>
      </c>
      <c r="J38" s="1">
        <v>2.9999999999999997E-4</v>
      </c>
      <c r="K38" s="1">
        <v>1.738E-5</v>
      </c>
      <c r="L38" s="1">
        <v>1.6909999999999999E-5</v>
      </c>
      <c r="M38" s="1">
        <v>0.99939999999999996</v>
      </c>
      <c r="N38" s="1">
        <v>0.99939999999999996</v>
      </c>
      <c r="O38" s="1">
        <v>0.99950000000000006</v>
      </c>
    </row>
    <row r="39" spans="1:24" x14ac:dyDescent="0.3">
      <c r="A39" s="1" t="s">
        <v>82</v>
      </c>
      <c r="B39" s="1">
        <v>36</v>
      </c>
      <c r="C39" s="1">
        <v>1.0999999999999999E-2</v>
      </c>
      <c r="D39" s="1">
        <v>0</v>
      </c>
      <c r="E39" s="1">
        <v>1E-4</v>
      </c>
      <c r="F39" s="1">
        <v>0</v>
      </c>
      <c r="G39" s="1">
        <v>0.99939999999999996</v>
      </c>
      <c r="H39" s="1">
        <v>0.99950000000000006</v>
      </c>
      <c r="I39" s="1">
        <v>0</v>
      </c>
      <c r="J39" s="1">
        <v>1E-4</v>
      </c>
      <c r="K39" s="1">
        <v>0</v>
      </c>
      <c r="L39" s="1">
        <v>2.2919999999999998E-6</v>
      </c>
      <c r="M39" s="1">
        <v>0.99950000000000006</v>
      </c>
      <c r="N39" s="1">
        <v>0.99939999999999996</v>
      </c>
      <c r="O39" s="1">
        <v>0.99950000000000006</v>
      </c>
    </row>
    <row r="40" spans="1:24" x14ac:dyDescent="0.3">
      <c r="A40" s="1" t="s">
        <v>82</v>
      </c>
      <c r="B40" s="1">
        <v>37</v>
      </c>
      <c r="C40" s="1">
        <v>0.01</v>
      </c>
      <c r="D40" s="1">
        <v>0</v>
      </c>
      <c r="E40" s="1">
        <v>2.0000000000000001E-4</v>
      </c>
      <c r="F40" s="1">
        <v>0</v>
      </c>
      <c r="G40" s="1">
        <v>0.99939999999999996</v>
      </c>
      <c r="H40" s="1">
        <v>0.99970000000000003</v>
      </c>
      <c r="I40" s="1">
        <v>0</v>
      </c>
      <c r="J40" s="1">
        <v>2.0000000000000001E-4</v>
      </c>
      <c r="K40" s="1">
        <v>0</v>
      </c>
      <c r="L40" s="1">
        <v>1E-4</v>
      </c>
      <c r="M40" s="1">
        <v>0.99970000000000003</v>
      </c>
      <c r="N40" s="1">
        <v>0.99939999999999996</v>
      </c>
      <c r="O40" s="1">
        <v>0.99960000000000004</v>
      </c>
    </row>
    <row r="41" spans="1:24" x14ac:dyDescent="0.3">
      <c r="A41" s="1" t="s">
        <v>82</v>
      </c>
      <c r="B41" s="1">
        <v>38</v>
      </c>
      <c r="C41" s="1">
        <v>8.9999999999999993E-3</v>
      </c>
      <c r="D41" s="1">
        <v>0</v>
      </c>
      <c r="E41" s="1">
        <v>1E-4</v>
      </c>
      <c r="F41" s="1">
        <v>0</v>
      </c>
      <c r="G41" s="1">
        <v>0.99939999999999996</v>
      </c>
      <c r="H41" s="1">
        <v>0.99980000000000002</v>
      </c>
      <c r="I41" s="1">
        <v>0</v>
      </c>
      <c r="J41" s="1">
        <v>1E-4</v>
      </c>
      <c r="K41" s="1">
        <v>0</v>
      </c>
      <c r="L41" s="1">
        <v>1.1950000000000001E-5</v>
      </c>
      <c r="M41" s="1">
        <v>0.99980000000000002</v>
      </c>
      <c r="N41" s="1">
        <v>0.99939999999999996</v>
      </c>
      <c r="O41" s="1">
        <v>0.99960000000000004</v>
      </c>
    </row>
    <row r="42" spans="1:24" x14ac:dyDescent="0.3">
      <c r="A42" s="1" t="s">
        <v>82</v>
      </c>
      <c r="B42" s="1">
        <v>39</v>
      </c>
      <c r="C42" s="1">
        <v>8.0000000000000002E-3</v>
      </c>
      <c r="D42" s="1">
        <v>1.232E-6</v>
      </c>
      <c r="E42" s="1">
        <v>2.2989999999999998E-5</v>
      </c>
      <c r="F42" s="1">
        <v>0</v>
      </c>
      <c r="G42" s="1">
        <v>0.99939999999999996</v>
      </c>
      <c r="H42" s="1">
        <v>0.99980000000000002</v>
      </c>
      <c r="I42" s="1">
        <v>0</v>
      </c>
      <c r="J42" s="1">
        <v>2.2989999999999998E-5</v>
      </c>
      <c r="K42" s="1">
        <v>1.232E-6</v>
      </c>
      <c r="L42" s="1">
        <v>7.0220000000000003E-7</v>
      </c>
      <c r="M42" s="1">
        <v>0.99980000000000002</v>
      </c>
      <c r="N42" s="1">
        <v>0.99939999999999996</v>
      </c>
      <c r="O42" s="1">
        <v>0.99960000000000004</v>
      </c>
    </row>
    <row r="43" spans="1:24" x14ac:dyDescent="0.3">
      <c r="A43" s="1" t="s">
        <v>82</v>
      </c>
      <c r="B43" s="1">
        <v>40</v>
      </c>
      <c r="C43" s="1">
        <v>8.0000000000000002E-3</v>
      </c>
      <c r="D43" s="1">
        <v>8.2190000000000002E-7</v>
      </c>
      <c r="E43" s="1">
        <v>0</v>
      </c>
      <c r="F43" s="1">
        <v>0</v>
      </c>
      <c r="G43" s="1">
        <v>0.99939999999999996</v>
      </c>
      <c r="H43" s="1">
        <v>0.99980000000000002</v>
      </c>
      <c r="I43" s="1">
        <v>0</v>
      </c>
      <c r="J43" s="1">
        <v>0</v>
      </c>
      <c r="K43" s="1">
        <v>8.2190000000000002E-7</v>
      </c>
      <c r="L43" s="1">
        <v>0</v>
      </c>
      <c r="M43" s="1">
        <v>0.99980000000000002</v>
      </c>
      <c r="N43" s="1">
        <v>0.99939999999999996</v>
      </c>
      <c r="O43" s="1">
        <v>0.99960000000000004</v>
      </c>
    </row>
    <row r="44" spans="1:24" x14ac:dyDescent="0.3">
      <c r="A44" s="1" t="s">
        <v>82</v>
      </c>
      <c r="B44" s="1">
        <v>41</v>
      </c>
      <c r="C44" s="1">
        <v>8.0000000000000002E-3</v>
      </c>
      <c r="D44" s="1">
        <v>2.9999999999999997E-4</v>
      </c>
      <c r="E44" s="1">
        <v>3.6770000000000001E-6</v>
      </c>
      <c r="F44" s="1">
        <v>0</v>
      </c>
      <c r="G44" s="1">
        <v>0.99970000000000003</v>
      </c>
      <c r="H44" s="1">
        <v>0.99980000000000002</v>
      </c>
      <c r="I44" s="1">
        <v>0</v>
      </c>
      <c r="J44" s="1">
        <v>3.6770000000000001E-6</v>
      </c>
      <c r="K44" s="1">
        <v>2.9999999999999997E-4</v>
      </c>
      <c r="L44" s="1">
        <v>9.482E-6</v>
      </c>
      <c r="M44" s="1">
        <v>0.99980000000000002</v>
      </c>
      <c r="N44" s="1">
        <v>0.99970000000000003</v>
      </c>
      <c r="O44" s="1">
        <v>0.99960000000000004</v>
      </c>
    </row>
    <row r="45" spans="1:24" x14ac:dyDescent="0.3">
      <c r="A45" s="1" t="s">
        <v>82</v>
      </c>
      <c r="B45" s="1">
        <v>42</v>
      </c>
      <c r="C45" s="1">
        <v>8.0000000000000002E-3</v>
      </c>
      <c r="D45" s="1">
        <v>1E-4</v>
      </c>
      <c r="E45" s="1">
        <v>0</v>
      </c>
      <c r="F45" s="1">
        <v>0</v>
      </c>
      <c r="G45" s="1">
        <v>0.99980000000000002</v>
      </c>
      <c r="H45" s="1">
        <v>0.99980000000000002</v>
      </c>
      <c r="I45" s="1">
        <v>0</v>
      </c>
      <c r="J45" s="1">
        <v>0</v>
      </c>
      <c r="K45" s="1">
        <v>1E-4</v>
      </c>
      <c r="L45" s="1">
        <v>1E-4</v>
      </c>
      <c r="M45" s="1">
        <v>0.99980000000000002</v>
      </c>
      <c r="N45" s="1">
        <v>0.99980000000000002</v>
      </c>
      <c r="O45" s="1">
        <v>0.99970000000000003</v>
      </c>
    </row>
    <row r="46" spans="1:24" x14ac:dyDescent="0.3">
      <c r="A46" s="1" t="s">
        <v>82</v>
      </c>
      <c r="B46" s="1">
        <v>43</v>
      </c>
      <c r="C46" s="1">
        <v>8.0000000000000002E-3</v>
      </c>
      <c r="D46" s="1">
        <v>1E-4</v>
      </c>
      <c r="E46" s="1">
        <v>0</v>
      </c>
      <c r="F46" s="1">
        <v>0</v>
      </c>
      <c r="G46" s="1">
        <v>0.99990000000000001</v>
      </c>
      <c r="H46" s="1">
        <v>0.99980000000000002</v>
      </c>
      <c r="I46" s="1">
        <v>0</v>
      </c>
      <c r="J46" s="1">
        <v>0</v>
      </c>
      <c r="K46" s="1">
        <v>1E-4</v>
      </c>
      <c r="L46" s="1">
        <v>1E-4</v>
      </c>
      <c r="M46" s="1">
        <v>0.99980000000000002</v>
      </c>
      <c r="N46" s="1">
        <v>0.99990000000000001</v>
      </c>
      <c r="O46" s="1">
        <v>0.99980000000000002</v>
      </c>
    </row>
    <row r="47" spans="1:24" x14ac:dyDescent="0.3">
      <c r="A47" s="1" t="s">
        <v>82</v>
      </c>
      <c r="B47" s="1">
        <v>44</v>
      </c>
      <c r="C47" s="1">
        <v>8.0000000000000002E-3</v>
      </c>
      <c r="D47" s="1">
        <v>8.5389999999999999E-7</v>
      </c>
      <c r="E47" s="1">
        <v>0</v>
      </c>
      <c r="F47" s="1">
        <v>0</v>
      </c>
      <c r="G47" s="1">
        <v>0.99990000000000001</v>
      </c>
      <c r="H47" s="1">
        <v>0.99980000000000002</v>
      </c>
      <c r="I47" s="1">
        <v>0</v>
      </c>
      <c r="J47" s="1">
        <v>0</v>
      </c>
      <c r="K47" s="1">
        <v>8.5389999999999999E-7</v>
      </c>
      <c r="L47" s="1">
        <v>2.0820000000000001E-6</v>
      </c>
      <c r="M47" s="1">
        <v>0.99980000000000002</v>
      </c>
      <c r="N47" s="1">
        <v>0.99990000000000001</v>
      </c>
      <c r="O47" s="1">
        <v>0.99980000000000002</v>
      </c>
    </row>
    <row r="48" spans="1:24" x14ac:dyDescent="0.3">
      <c r="A48" s="1" t="s">
        <v>82</v>
      </c>
      <c r="B48" s="1">
        <v>45</v>
      </c>
      <c r="C48" s="1">
        <v>7.0000000000000001E-3</v>
      </c>
      <c r="D48" s="1">
        <v>0</v>
      </c>
      <c r="E48" s="1">
        <v>0</v>
      </c>
      <c r="F48" s="1">
        <v>0</v>
      </c>
      <c r="G48" s="1">
        <v>0.99990000000000001</v>
      </c>
      <c r="H48" s="1">
        <v>0.99980000000000002</v>
      </c>
      <c r="I48" s="1">
        <v>0</v>
      </c>
      <c r="J48" s="1">
        <v>0</v>
      </c>
      <c r="K48" s="1">
        <v>0</v>
      </c>
      <c r="L48" s="1">
        <v>8.9110000000000003E-7</v>
      </c>
      <c r="M48" s="1">
        <v>0.99980000000000002</v>
      </c>
      <c r="N48" s="1">
        <v>0.99990000000000001</v>
      </c>
      <c r="O48" s="1">
        <v>0.99980000000000002</v>
      </c>
    </row>
    <row r="49" spans="1:15" x14ac:dyDescent="0.3">
      <c r="A49" s="1" t="s">
        <v>82</v>
      </c>
      <c r="B49" s="1">
        <v>46</v>
      </c>
      <c r="C49" s="1">
        <v>7.0000000000000001E-3</v>
      </c>
      <c r="D49" s="1">
        <v>3.9489999999999998E-6</v>
      </c>
      <c r="E49" s="1">
        <v>0</v>
      </c>
      <c r="F49" s="1">
        <v>0</v>
      </c>
      <c r="G49" s="1">
        <v>0.99990000000000001</v>
      </c>
      <c r="H49" s="1">
        <v>0.99980000000000002</v>
      </c>
      <c r="I49" s="1">
        <v>0</v>
      </c>
      <c r="J49" s="1">
        <v>0</v>
      </c>
      <c r="K49" s="1">
        <v>3.9489999999999998E-6</v>
      </c>
      <c r="L49" s="1">
        <v>0</v>
      </c>
      <c r="M49" s="1">
        <v>0.99980000000000002</v>
      </c>
      <c r="N49" s="1">
        <v>0.99990000000000001</v>
      </c>
      <c r="O49" s="1">
        <v>0.99980000000000002</v>
      </c>
    </row>
    <row r="50" spans="1:15" x14ac:dyDescent="0.3">
      <c r="A50" s="1" t="s">
        <v>82</v>
      </c>
      <c r="B50" s="1">
        <v>47</v>
      </c>
      <c r="C50" s="1">
        <v>7.0000000000000001E-3</v>
      </c>
      <c r="D50" s="1">
        <v>0</v>
      </c>
      <c r="E50" s="1">
        <v>6.4620000000000001E-6</v>
      </c>
      <c r="F50" s="1">
        <v>0</v>
      </c>
      <c r="G50" s="1">
        <v>0.99990000000000001</v>
      </c>
      <c r="H50" s="1">
        <v>0.99980000000000002</v>
      </c>
      <c r="I50" s="1">
        <v>0</v>
      </c>
      <c r="J50" s="1">
        <v>6.4620000000000001E-6</v>
      </c>
      <c r="K50" s="1">
        <v>0</v>
      </c>
      <c r="L50" s="1">
        <v>6.4389999999999997E-6</v>
      </c>
      <c r="M50" s="1">
        <v>0.99980000000000002</v>
      </c>
      <c r="N50" s="1">
        <v>0.99990000000000001</v>
      </c>
      <c r="O50" s="1">
        <v>0.99980000000000002</v>
      </c>
    </row>
    <row r="51" spans="1:15" x14ac:dyDescent="0.3">
      <c r="A51" s="1" t="s">
        <v>82</v>
      </c>
      <c r="B51" s="1">
        <v>48</v>
      </c>
      <c r="C51" s="1">
        <v>6.0000000000000001E-3</v>
      </c>
      <c r="D51" s="1">
        <v>0</v>
      </c>
      <c r="E51" s="1">
        <v>0</v>
      </c>
      <c r="F51" s="1">
        <v>0</v>
      </c>
      <c r="G51" s="1">
        <v>0.99990000000000001</v>
      </c>
      <c r="H51" s="1">
        <v>0.99980000000000002</v>
      </c>
      <c r="I51" s="1">
        <v>0</v>
      </c>
      <c r="J51" s="1">
        <v>0</v>
      </c>
      <c r="K51" s="1">
        <v>0</v>
      </c>
      <c r="L51" s="1">
        <v>0</v>
      </c>
      <c r="M51" s="1">
        <v>0.99980000000000002</v>
      </c>
      <c r="N51" s="1">
        <v>0.99990000000000001</v>
      </c>
      <c r="O51" s="1">
        <v>0.99980000000000002</v>
      </c>
    </row>
    <row r="52" spans="1:15" x14ac:dyDescent="0.3">
      <c r="A52" s="1" t="s">
        <v>82</v>
      </c>
      <c r="B52" s="1">
        <v>49</v>
      </c>
      <c r="C52" s="1">
        <v>6.0000000000000001E-3</v>
      </c>
      <c r="D52" s="1">
        <v>0</v>
      </c>
      <c r="E52" s="1">
        <v>5.1409999999999998E-7</v>
      </c>
      <c r="F52" s="1">
        <v>0</v>
      </c>
      <c r="G52" s="1">
        <v>0.99990000000000001</v>
      </c>
      <c r="H52" s="1">
        <v>0.99980000000000002</v>
      </c>
      <c r="I52" s="1">
        <v>0</v>
      </c>
      <c r="J52" s="1">
        <v>5.1409999999999998E-7</v>
      </c>
      <c r="K52" s="1">
        <v>0</v>
      </c>
      <c r="L52" s="1">
        <v>0</v>
      </c>
      <c r="M52" s="1">
        <v>0.99980000000000002</v>
      </c>
      <c r="N52" s="1">
        <v>0.99990000000000001</v>
      </c>
      <c r="O52" s="1">
        <v>0.99980000000000002</v>
      </c>
    </row>
    <row r="53" spans="1:15" x14ac:dyDescent="0.3">
      <c r="A53" s="1" t="s">
        <v>82</v>
      </c>
      <c r="B53" s="1">
        <v>50</v>
      </c>
      <c r="C53" s="1">
        <v>6.0000000000000001E-3</v>
      </c>
      <c r="D53" s="1">
        <v>0</v>
      </c>
      <c r="E53" s="1">
        <v>2.0880000000000002E-6</v>
      </c>
      <c r="F53" s="1">
        <v>0</v>
      </c>
      <c r="G53" s="1">
        <v>0.99990000000000001</v>
      </c>
      <c r="H53" s="1">
        <v>0.99980000000000002</v>
      </c>
      <c r="I53" s="1">
        <v>0</v>
      </c>
      <c r="J53" s="1">
        <v>2.0880000000000002E-6</v>
      </c>
      <c r="K53" s="1">
        <v>0</v>
      </c>
      <c r="L53" s="1">
        <v>0</v>
      </c>
      <c r="M53" s="1">
        <v>0.99980000000000002</v>
      </c>
      <c r="N53" s="1">
        <v>0.99990000000000001</v>
      </c>
      <c r="O53" s="1">
        <v>0.99980000000000002</v>
      </c>
    </row>
    <row r="54" spans="1:15" x14ac:dyDescent="0.3">
      <c r="A54" s="1" t="s">
        <v>82</v>
      </c>
      <c r="B54" s="1">
        <v>51</v>
      </c>
      <c r="C54" s="1">
        <v>6.0000000000000001E-3</v>
      </c>
      <c r="D54" s="1">
        <v>0</v>
      </c>
      <c r="E54" s="1">
        <v>2.8700000000000001E-6</v>
      </c>
      <c r="F54" s="1">
        <v>0</v>
      </c>
      <c r="G54" s="1">
        <v>0.99990000000000001</v>
      </c>
      <c r="H54" s="1">
        <v>0.99980000000000002</v>
      </c>
      <c r="I54" s="1">
        <v>0</v>
      </c>
      <c r="J54" s="1">
        <v>2.8700000000000001E-6</v>
      </c>
      <c r="K54" s="1">
        <v>0</v>
      </c>
      <c r="L54" s="1">
        <v>0</v>
      </c>
      <c r="M54" s="1">
        <v>0.99980000000000002</v>
      </c>
      <c r="N54" s="1">
        <v>0.99990000000000001</v>
      </c>
      <c r="O54" s="1">
        <v>0.99980000000000002</v>
      </c>
    </row>
    <row r="55" spans="1:15" x14ac:dyDescent="0.3">
      <c r="A55" s="1" t="s">
        <v>82</v>
      </c>
      <c r="B55" s="1">
        <v>52</v>
      </c>
      <c r="C55" s="1">
        <v>4.0000000000000001E-3</v>
      </c>
      <c r="D55" s="1">
        <v>0</v>
      </c>
      <c r="E55" s="1">
        <v>8.9660000000000002E-7</v>
      </c>
      <c r="F55" s="1">
        <v>0</v>
      </c>
      <c r="G55" s="1">
        <v>0.99990000000000001</v>
      </c>
      <c r="H55" s="1">
        <v>0.99980000000000002</v>
      </c>
      <c r="I55" s="1">
        <v>0</v>
      </c>
      <c r="J55" s="1">
        <v>8.9660000000000002E-7</v>
      </c>
      <c r="K55" s="1">
        <v>0</v>
      </c>
      <c r="L55" s="1">
        <v>6.666E-7</v>
      </c>
      <c r="M55" s="1">
        <v>0.99980000000000002</v>
      </c>
      <c r="N55" s="1">
        <v>0.99990000000000001</v>
      </c>
      <c r="O55" s="1">
        <v>0.99980000000000002</v>
      </c>
    </row>
    <row r="56" spans="1:15" x14ac:dyDescent="0.3">
      <c r="A56" s="1" t="s">
        <v>82</v>
      </c>
      <c r="B56" s="1">
        <v>53</v>
      </c>
      <c r="C56" s="1">
        <v>4.0000000000000001E-3</v>
      </c>
      <c r="D56" s="1">
        <v>2.8660000000000002E-6</v>
      </c>
      <c r="E56" s="1">
        <v>0</v>
      </c>
      <c r="F56" s="1">
        <v>0</v>
      </c>
      <c r="G56" s="1">
        <v>0.99990000000000001</v>
      </c>
      <c r="H56" s="1">
        <v>0.99980000000000002</v>
      </c>
      <c r="I56" s="1">
        <v>0</v>
      </c>
      <c r="J56" s="1">
        <v>0</v>
      </c>
      <c r="K56" s="1">
        <v>2.8660000000000002E-6</v>
      </c>
      <c r="L56" s="1">
        <v>0</v>
      </c>
      <c r="M56" s="1">
        <v>0.99980000000000002</v>
      </c>
      <c r="N56" s="1">
        <v>0.99990000000000001</v>
      </c>
      <c r="O56" s="1">
        <v>0.99980000000000002</v>
      </c>
    </row>
    <row r="57" spans="1:15" x14ac:dyDescent="0.3">
      <c r="A57" s="1" t="s">
        <v>82</v>
      </c>
      <c r="B57" s="1">
        <v>54</v>
      </c>
      <c r="C57" s="1">
        <v>4.0000000000000001E-3</v>
      </c>
      <c r="D57" s="1">
        <v>2.4680000000000001E-5</v>
      </c>
      <c r="E57" s="1">
        <v>0</v>
      </c>
      <c r="F57" s="1">
        <v>0</v>
      </c>
      <c r="G57" s="1">
        <v>1</v>
      </c>
      <c r="H57" s="1">
        <v>0.99980000000000002</v>
      </c>
      <c r="I57" s="1">
        <v>0</v>
      </c>
      <c r="J57" s="1">
        <v>0</v>
      </c>
      <c r="K57" s="1">
        <v>2.4680000000000001E-5</v>
      </c>
      <c r="L57" s="1">
        <v>2.7900000000000001E-5</v>
      </c>
      <c r="M57" s="1">
        <v>0.99980000000000002</v>
      </c>
      <c r="N57" s="1">
        <v>1</v>
      </c>
      <c r="O57" s="1">
        <v>0.99990000000000001</v>
      </c>
    </row>
    <row r="58" spans="1:15" x14ac:dyDescent="0.3">
      <c r="A58" s="1" t="s">
        <v>82</v>
      </c>
      <c r="B58" s="1">
        <v>55</v>
      </c>
      <c r="C58" s="1">
        <v>4.0000000000000001E-3</v>
      </c>
      <c r="D58" s="1">
        <v>1.453E-5</v>
      </c>
      <c r="E58" s="1">
        <v>0</v>
      </c>
      <c r="F58" s="1">
        <v>0</v>
      </c>
      <c r="G58" s="1">
        <v>1</v>
      </c>
      <c r="H58" s="1">
        <v>0.99980000000000002</v>
      </c>
      <c r="I58" s="1">
        <v>0</v>
      </c>
      <c r="J58" s="1">
        <v>0</v>
      </c>
      <c r="K58" s="1">
        <v>1.453E-5</v>
      </c>
      <c r="L58" s="1">
        <v>1.4759999999999999E-5</v>
      </c>
      <c r="M58" s="1">
        <v>0.99980000000000002</v>
      </c>
      <c r="N58" s="1">
        <v>1</v>
      </c>
      <c r="O58" s="1">
        <v>0.99990000000000001</v>
      </c>
    </row>
    <row r="59" spans="1:15" x14ac:dyDescent="0.3">
      <c r="A59" s="1" t="s">
        <v>82</v>
      </c>
      <c r="B59" s="1">
        <v>56</v>
      </c>
      <c r="C59" s="1">
        <v>4.0000000000000001E-3</v>
      </c>
      <c r="D59" s="1">
        <v>0</v>
      </c>
      <c r="E59" s="1">
        <v>4.2939999999999999E-5</v>
      </c>
      <c r="F59" s="1">
        <v>0</v>
      </c>
      <c r="G59" s="1">
        <v>1</v>
      </c>
      <c r="H59" s="1">
        <v>0.99990000000000001</v>
      </c>
      <c r="I59" s="1">
        <v>0</v>
      </c>
      <c r="J59" s="1">
        <v>4.2939999999999999E-5</v>
      </c>
      <c r="K59" s="1">
        <v>0</v>
      </c>
      <c r="L59" s="1">
        <v>4.2219999999999999E-5</v>
      </c>
      <c r="M59" s="1">
        <v>0.99990000000000001</v>
      </c>
      <c r="N59" s="1">
        <v>1</v>
      </c>
      <c r="O59" s="1">
        <v>0.99990000000000001</v>
      </c>
    </row>
    <row r="60" spans="1:15" x14ac:dyDescent="0.3">
      <c r="A60" s="1" t="s">
        <v>82</v>
      </c>
      <c r="B60" s="1">
        <v>57</v>
      </c>
      <c r="C60" s="1">
        <v>4.0000000000000001E-3</v>
      </c>
      <c r="D60" s="1">
        <v>0</v>
      </c>
      <c r="E60" s="1">
        <v>4.9370000000000003E-5</v>
      </c>
      <c r="F60" s="1">
        <v>0</v>
      </c>
      <c r="G60" s="1">
        <v>1</v>
      </c>
      <c r="H60" s="1">
        <v>0.99990000000000001</v>
      </c>
      <c r="I60" s="1">
        <v>0</v>
      </c>
      <c r="J60" s="1">
        <v>4.9370000000000003E-5</v>
      </c>
      <c r="K60" s="1">
        <v>0</v>
      </c>
      <c r="L60" s="1">
        <v>3.6140000000000003E-5</v>
      </c>
      <c r="M60" s="1">
        <v>0.99990000000000001</v>
      </c>
      <c r="N60" s="1">
        <v>1</v>
      </c>
      <c r="O60" s="1">
        <v>1</v>
      </c>
    </row>
    <row r="61" spans="1:15" x14ac:dyDescent="0.3">
      <c r="A61" s="1" t="s">
        <v>82</v>
      </c>
      <c r="B61" s="1">
        <v>58</v>
      </c>
      <c r="C61" s="1">
        <v>3.0000000000000001E-3</v>
      </c>
      <c r="D61" s="1">
        <v>0</v>
      </c>
      <c r="E61" s="1">
        <v>6.0100000000000001E-6</v>
      </c>
      <c r="F61" s="1">
        <v>0</v>
      </c>
      <c r="G61" s="1">
        <v>1</v>
      </c>
      <c r="H61" s="1">
        <v>0.99990000000000001</v>
      </c>
      <c r="I61" s="1">
        <v>0</v>
      </c>
      <c r="J61" s="1">
        <v>6.0100000000000001E-6</v>
      </c>
      <c r="K61" s="1">
        <v>0</v>
      </c>
      <c r="L61" s="1">
        <v>4.4669999999999998E-6</v>
      </c>
      <c r="M61" s="1">
        <v>0.99990000000000001</v>
      </c>
      <c r="N61" s="1">
        <v>1</v>
      </c>
      <c r="O61" s="1">
        <v>1</v>
      </c>
    </row>
    <row r="62" spans="1:15" x14ac:dyDescent="0.3">
      <c r="A62" s="1" t="s">
        <v>82</v>
      </c>
      <c r="B62" s="1">
        <v>59</v>
      </c>
      <c r="C62" s="1">
        <v>3.0000000000000001E-3</v>
      </c>
      <c r="D62" s="1">
        <v>0</v>
      </c>
      <c r="E62" s="1">
        <v>8.0499999999999992E-6</v>
      </c>
      <c r="F62" s="1">
        <v>0</v>
      </c>
      <c r="G62" s="1">
        <v>1</v>
      </c>
      <c r="H62" s="1">
        <v>1</v>
      </c>
      <c r="I62" s="1">
        <v>0</v>
      </c>
      <c r="J62" s="1">
        <v>8.0499999999999992E-6</v>
      </c>
      <c r="K62" s="1">
        <v>0</v>
      </c>
      <c r="L62" s="1">
        <v>7.7419999999999997E-6</v>
      </c>
      <c r="M62" s="1">
        <v>1</v>
      </c>
      <c r="N62" s="1">
        <v>1</v>
      </c>
      <c r="O62" s="1">
        <v>1</v>
      </c>
    </row>
    <row r="63" spans="1:15" x14ac:dyDescent="0.3">
      <c r="A63" s="1" t="s">
        <v>82</v>
      </c>
      <c r="B63" s="1">
        <v>60</v>
      </c>
      <c r="C63" s="1">
        <v>3.0000000000000001E-3</v>
      </c>
      <c r="D63" s="1">
        <v>0</v>
      </c>
      <c r="E63" s="1">
        <v>4.367E-5</v>
      </c>
      <c r="F63" s="1">
        <v>0</v>
      </c>
      <c r="G63" s="1">
        <v>1</v>
      </c>
      <c r="H63" s="1">
        <v>1</v>
      </c>
      <c r="I63" s="1">
        <v>0</v>
      </c>
      <c r="J63" s="1">
        <v>4.367E-5</v>
      </c>
      <c r="K63" s="1">
        <v>0</v>
      </c>
      <c r="L63" s="1">
        <v>5.8400000000000004E-7</v>
      </c>
      <c r="M63" s="1">
        <v>1</v>
      </c>
      <c r="N63" s="1">
        <v>1</v>
      </c>
      <c r="O63" s="1">
        <v>1</v>
      </c>
    </row>
    <row r="64" spans="1:15" x14ac:dyDescent="0.3">
      <c r="A64" s="1" t="s">
        <v>82</v>
      </c>
      <c r="B64" s="1">
        <v>61</v>
      </c>
      <c r="C64" s="1">
        <v>3.0000000000000001E-3</v>
      </c>
      <c r="D64" s="1">
        <v>0</v>
      </c>
      <c r="E64" s="1">
        <v>2.3379999999999999E-6</v>
      </c>
      <c r="F64" s="1">
        <v>0</v>
      </c>
      <c r="G64" s="1">
        <v>1</v>
      </c>
      <c r="H64" s="1">
        <v>1</v>
      </c>
      <c r="I64" s="1">
        <v>0</v>
      </c>
      <c r="J64" s="1">
        <v>2.3379999999999999E-6</v>
      </c>
      <c r="K64" s="1">
        <v>0</v>
      </c>
      <c r="L64" s="1">
        <v>0</v>
      </c>
      <c r="M64" s="1">
        <v>1</v>
      </c>
      <c r="N64" s="1">
        <v>1</v>
      </c>
      <c r="O64" s="1">
        <v>1</v>
      </c>
    </row>
    <row r="65" spans="1:15" x14ac:dyDescent="0.3">
      <c r="A65" s="1" t="s">
        <v>82</v>
      </c>
      <c r="B65" s="1">
        <v>62</v>
      </c>
      <c r="C65" s="1">
        <v>3.0000000000000001E-3</v>
      </c>
      <c r="D65" s="1">
        <v>3.2109999999999998E-6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3.2109999999999998E-6</v>
      </c>
      <c r="L65" s="1">
        <v>0</v>
      </c>
      <c r="M65" s="1">
        <v>1</v>
      </c>
      <c r="N65" s="1">
        <v>1</v>
      </c>
      <c r="O65" s="1">
        <v>1</v>
      </c>
    </row>
    <row r="66" spans="1:15" x14ac:dyDescent="0.3">
      <c r="A66" s="1" t="s">
        <v>82</v>
      </c>
      <c r="B66" s="1">
        <v>63</v>
      </c>
      <c r="C66" s="1">
        <v>3.0000000000000001E-3</v>
      </c>
      <c r="D66" s="1">
        <v>6.5769999999999999E-6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6.5769999999999999E-6</v>
      </c>
      <c r="L66" s="1">
        <v>9.0040000000000005E-6</v>
      </c>
      <c r="M66" s="1">
        <v>1</v>
      </c>
      <c r="N66" s="1">
        <v>1</v>
      </c>
      <c r="O66" s="1">
        <v>1</v>
      </c>
    </row>
    <row r="67" spans="1:15" x14ac:dyDescent="0.3">
      <c r="A67" s="1" t="s">
        <v>82</v>
      </c>
      <c r="B67" s="1">
        <v>64</v>
      </c>
      <c r="C67" s="1">
        <v>3.0000000000000001E-3</v>
      </c>
      <c r="D67" s="1">
        <v>1.022E-5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1.022E-5</v>
      </c>
      <c r="L67" s="1">
        <v>1.2500000000000001E-5</v>
      </c>
      <c r="M67" s="1">
        <v>1</v>
      </c>
      <c r="N67" s="1">
        <v>1</v>
      </c>
      <c r="O67" s="1">
        <v>1</v>
      </c>
    </row>
    <row r="68" spans="1:15" x14ac:dyDescent="0.3">
      <c r="A68" s="1" t="s">
        <v>82</v>
      </c>
      <c r="B68" s="1">
        <v>65</v>
      </c>
      <c r="C68" s="1">
        <v>3.0000000000000001E-3</v>
      </c>
      <c r="D68" s="1">
        <v>3.095E-6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3.095E-6</v>
      </c>
      <c r="L68" s="1">
        <v>2.712E-6</v>
      </c>
      <c r="M68" s="1">
        <v>1</v>
      </c>
      <c r="N68" s="1">
        <v>1</v>
      </c>
      <c r="O68" s="1">
        <v>1</v>
      </c>
    </row>
    <row r="69" spans="1:15" x14ac:dyDescent="0.3">
      <c r="A69" s="1" t="s">
        <v>82</v>
      </c>
      <c r="B69" s="1">
        <v>66</v>
      </c>
      <c r="C69" s="1">
        <v>3.0000000000000001E-3</v>
      </c>
      <c r="D69" s="1">
        <v>5.818E-6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5.818E-6</v>
      </c>
      <c r="L69" s="1">
        <v>0</v>
      </c>
      <c r="M69" s="1">
        <v>1</v>
      </c>
      <c r="N69" s="1">
        <v>1</v>
      </c>
      <c r="O69" s="1">
        <v>1</v>
      </c>
    </row>
    <row r="70" spans="1:15" x14ac:dyDescent="0.3">
      <c r="A70" s="1" t="s">
        <v>82</v>
      </c>
      <c r="B70" s="1">
        <v>67</v>
      </c>
      <c r="C70" s="1">
        <v>3.0000000000000001E-3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</v>
      </c>
    </row>
    <row r="71" spans="1:15" x14ac:dyDescent="0.3">
      <c r="A71" s="1" t="s">
        <v>82</v>
      </c>
      <c r="B71" s="1">
        <v>68</v>
      </c>
      <c r="C71" s="1">
        <v>3.0000000000000001E-3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</v>
      </c>
    </row>
    <row r="72" spans="1:15" x14ac:dyDescent="0.3">
      <c r="A72" s="1" t="s">
        <v>82</v>
      </c>
      <c r="B72" s="1">
        <v>69</v>
      </c>
      <c r="C72" s="1">
        <v>2E-3</v>
      </c>
      <c r="D72" s="1">
        <v>2.1830000000000001E-6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2.1830000000000001E-6</v>
      </c>
      <c r="L72" s="1">
        <v>0</v>
      </c>
      <c r="M72" s="1">
        <v>1</v>
      </c>
      <c r="N72" s="1">
        <v>1</v>
      </c>
      <c r="O72" s="1">
        <v>1</v>
      </c>
    </row>
    <row r="73" spans="1:15" x14ac:dyDescent="0.3">
      <c r="A73" s="1" t="s">
        <v>82</v>
      </c>
      <c r="B73" s="1">
        <v>70</v>
      </c>
      <c r="C73" s="1">
        <v>2E-3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</v>
      </c>
    </row>
    <row r="74" spans="1:15" x14ac:dyDescent="0.3">
      <c r="A74" s="1" t="s">
        <v>82</v>
      </c>
      <c r="B74" s="1">
        <v>71</v>
      </c>
      <c r="C74" s="1">
        <v>2E-3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1</v>
      </c>
    </row>
    <row r="75" spans="1:15" x14ac:dyDescent="0.3">
      <c r="A75" s="1" t="s">
        <v>82</v>
      </c>
      <c r="B75" s="1">
        <v>72</v>
      </c>
      <c r="C75" s="1">
        <v>2E-3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1</v>
      </c>
    </row>
    <row r="76" spans="1:15" x14ac:dyDescent="0.3">
      <c r="A76" s="1" t="s">
        <v>82</v>
      </c>
      <c r="B76" s="1">
        <v>73</v>
      </c>
      <c r="C76" s="1">
        <v>2E-3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</v>
      </c>
    </row>
    <row r="77" spans="1:15" x14ac:dyDescent="0.3">
      <c r="A77" s="1" t="s">
        <v>82</v>
      </c>
      <c r="B77" s="1">
        <v>74</v>
      </c>
      <c r="C77" s="1">
        <v>2E-3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</v>
      </c>
    </row>
    <row r="78" spans="1:15" x14ac:dyDescent="0.3">
      <c r="A78" s="1" t="s">
        <v>82</v>
      </c>
      <c r="B78" s="1">
        <v>75</v>
      </c>
      <c r="C78" s="1">
        <v>1E-3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</v>
      </c>
    </row>
    <row r="79" spans="1:15" x14ac:dyDescent="0.3">
      <c r="A79" s="1" t="s">
        <v>82</v>
      </c>
      <c r="B79" s="1">
        <v>76</v>
      </c>
      <c r="C79" s="1">
        <v>1E-3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</v>
      </c>
    </row>
    <row r="80" spans="1:15" x14ac:dyDescent="0.3">
      <c r="A80" s="1" t="s">
        <v>82</v>
      </c>
      <c r="B80" s="1">
        <v>77</v>
      </c>
      <c r="C80" s="1">
        <v>1E-3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</v>
      </c>
    </row>
    <row r="81" spans="1:15" x14ac:dyDescent="0.3">
      <c r="A81" s="1" t="s">
        <v>82</v>
      </c>
      <c r="B81" s="1">
        <v>78</v>
      </c>
      <c r="C81" s="1">
        <v>1E-3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</v>
      </c>
    </row>
    <row r="82" spans="1:15" x14ac:dyDescent="0.3">
      <c r="A82" s="1" t="s">
        <v>82</v>
      </c>
      <c r="B82" s="1">
        <v>79</v>
      </c>
      <c r="C82" s="1">
        <v>1E-3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1</v>
      </c>
    </row>
    <row r="83" spans="1:15" x14ac:dyDescent="0.3">
      <c r="A83" s="1" t="s">
        <v>82</v>
      </c>
      <c r="B83" s="1">
        <v>80</v>
      </c>
      <c r="C83" s="1">
        <v>1E-3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</v>
      </c>
    </row>
    <row r="84" spans="1:15" x14ac:dyDescent="0.3">
      <c r="A84" s="1" t="s">
        <v>82</v>
      </c>
      <c r="B84" s="1">
        <v>81</v>
      </c>
      <c r="C84" s="1">
        <v>1E-3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1</v>
      </c>
    </row>
    <row r="85" spans="1:15" x14ac:dyDescent="0.3">
      <c r="A85" s="1" t="s">
        <v>82</v>
      </c>
      <c r="B85" s="1">
        <v>82</v>
      </c>
      <c r="C85" s="1">
        <v>1E-3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</v>
      </c>
    </row>
    <row r="86" spans="1:15" x14ac:dyDescent="0.3">
      <c r="A86" s="1" t="s">
        <v>82</v>
      </c>
      <c r="B86" s="1">
        <v>83</v>
      </c>
      <c r="C86" s="1">
        <v>1E-3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</v>
      </c>
    </row>
    <row r="87" spans="1:15" x14ac:dyDescent="0.3">
      <c r="A87" s="1" t="s">
        <v>82</v>
      </c>
      <c r="B87" s="1">
        <v>84</v>
      </c>
      <c r="C87" s="1">
        <v>1E-3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1</v>
      </c>
    </row>
    <row r="88" spans="1:15" x14ac:dyDescent="0.3">
      <c r="A88" s="1" t="s">
        <v>82</v>
      </c>
      <c r="B88" s="1">
        <v>85</v>
      </c>
      <c r="C88" s="1">
        <v>1E-3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</v>
      </c>
    </row>
    <row r="89" spans="1:15" x14ac:dyDescent="0.3">
      <c r="A89" s="1" t="s">
        <v>82</v>
      </c>
      <c r="B89" s="1">
        <v>86</v>
      </c>
      <c r="C89" s="1">
        <v>1E-3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</v>
      </c>
    </row>
    <row r="90" spans="1:15" x14ac:dyDescent="0.3">
      <c r="A90" s="1" t="s">
        <v>82</v>
      </c>
      <c r="B90" s="1">
        <v>87</v>
      </c>
      <c r="C90" s="1">
        <v>1E-3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1</v>
      </c>
    </row>
    <row r="91" spans="1:15" x14ac:dyDescent="0.3">
      <c r="A91" s="1" t="s">
        <v>82</v>
      </c>
      <c r="B91" s="1">
        <v>88</v>
      </c>
      <c r="C91" s="1">
        <v>1E-3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</row>
  </sheetData>
  <pageMargins left="0.7" right="0.7" top="0.75" bottom="0.75" header="0.3" footer="0.3"/>
  <ignoredErrors>
    <ignoredError sqref="U3:U21 U22:U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STORY-FORCES</vt:lpstr>
      <vt:lpstr>PERIODO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2018-12-24T04:03:23Z</dcterms:modified>
</cp:coreProperties>
</file>