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0_ncr:100000_{A6E5903C-9E5D-4C61-96F8-CA8D8836C22E}" xr6:coauthVersionLast="31" xr6:coauthVersionMax="31" xr10:uidLastSave="{00000000-0000-0000-0000-000000000000}"/>
  <bookViews>
    <workbookView xWindow="0" yWindow="0" windowWidth="22260" windowHeight="12648" activeTab="3" xr2:uid="{00000000-000D-0000-FFFF-FFFF00000000}"/>
  </bookViews>
  <sheets>
    <sheet name="PIERS" sheetId="1" r:id="rId1"/>
    <sheet name="EJE Y" sheetId="2" r:id="rId2"/>
    <sheet name="EJE X" sheetId="3" r:id="rId3"/>
    <sheet name="GEOMETRIA" sheetId="4" r:id="rId4"/>
    <sheet name="Hoja2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4" l="1"/>
  <c r="E5" i="4"/>
  <c r="D5" i="4"/>
  <c r="F6" i="4"/>
  <c r="E6" i="4"/>
  <c r="D6" i="4"/>
  <c r="F7" i="4"/>
  <c r="E7" i="4"/>
  <c r="D7" i="4"/>
  <c r="F8" i="4"/>
  <c r="E8" i="4"/>
  <c r="D8" i="4"/>
  <c r="F9" i="4"/>
  <c r="E9" i="4"/>
  <c r="D9" i="4"/>
  <c r="F10" i="4"/>
  <c r="E10" i="4"/>
  <c r="D10" i="4"/>
  <c r="F11" i="4"/>
  <c r="E11" i="4"/>
  <c r="D11" i="4"/>
  <c r="F12" i="4"/>
  <c r="E12" i="4"/>
  <c r="D12" i="4"/>
  <c r="F13" i="4"/>
  <c r="E13" i="4"/>
  <c r="D13" i="4"/>
  <c r="F14" i="4"/>
  <c r="E14" i="4"/>
  <c r="D14" i="4"/>
  <c r="F15" i="4"/>
  <c r="E15" i="4"/>
  <c r="D15" i="4"/>
  <c r="F16" i="4"/>
  <c r="E16" i="4"/>
  <c r="F18" i="4"/>
  <c r="F17" i="4"/>
  <c r="E17" i="4"/>
  <c r="D17" i="4"/>
  <c r="E18" i="4"/>
  <c r="D18" i="4"/>
  <c r="E3" i="4"/>
  <c r="A4" i="2"/>
  <c r="A5" i="2"/>
  <c r="A6" i="2"/>
  <c r="A7" i="2"/>
  <c r="A8" i="2"/>
  <c r="A9" i="2"/>
  <c r="A10" i="2"/>
  <c r="E4" i="4" s="1"/>
  <c r="A3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3" i="3"/>
  <c r="B3" i="3"/>
  <c r="F3" i="4" l="1"/>
  <c r="D4" i="4"/>
  <c r="D3" i="4"/>
  <c r="F4" i="4"/>
  <c r="D19" i="3"/>
  <c r="D16" i="4" s="1"/>
  <c r="D11" i="3"/>
  <c r="XFD4" i="3" l="1"/>
  <c r="B4" i="3" s="1"/>
  <c r="XFD5" i="3" l="1"/>
  <c r="B5" i="3" s="1"/>
  <c r="XFD6" i="3" l="1"/>
  <c r="B6" i="3" s="1"/>
  <c r="XFD7" i="3" l="1"/>
  <c r="B7" i="3" s="1"/>
  <c r="XFD8" i="3" l="1"/>
  <c r="B8" i="3" s="1"/>
  <c r="XFD9" i="3" l="1"/>
  <c r="B9" i="3" s="1"/>
  <c r="XFD10" i="3" l="1"/>
  <c r="B10" i="3" s="1"/>
  <c r="XFD11" i="3" l="1"/>
  <c r="B11" i="3" s="1"/>
  <c r="XFD12" i="3" l="1"/>
  <c r="B12" i="3" s="1"/>
  <c r="XFD13" i="3" l="1"/>
  <c r="B13" i="3" s="1"/>
  <c r="XFD14" i="3" l="1"/>
  <c r="B14" i="3" s="1"/>
  <c r="XFD15" i="3" l="1"/>
  <c r="B15" i="3" s="1"/>
  <c r="XFD16" i="3" l="1"/>
  <c r="B16" i="3" s="1"/>
  <c r="XFD17" i="3" l="1"/>
  <c r="B17" i="3" s="1"/>
  <c r="XFD18" i="3" l="1"/>
  <c r="B18" i="3" s="1"/>
  <c r="XFD19" i="3" l="1"/>
  <c r="B19" i="3" s="1"/>
  <c r="XFD20" i="3" l="1"/>
  <c r="B20" i="3" s="1"/>
  <c r="XFD21" i="3" l="1"/>
  <c r="B21" i="3" s="1"/>
  <c r="XFD22" i="3" l="1"/>
  <c r="B22" i="3" s="1"/>
  <c r="XFD23" i="3" l="1"/>
  <c r="B23" i="3" s="1"/>
</calcChain>
</file>

<file path=xl/sharedStrings.xml><?xml version="1.0" encoding="utf-8"?>
<sst xmlns="http://schemas.openxmlformats.org/spreadsheetml/2006/main" count="70" uniqueCount="47">
  <si>
    <t>Ejes</t>
  </si>
  <si>
    <t>N° pier</t>
  </si>
  <si>
    <t>A entre 1-2</t>
  </si>
  <si>
    <t>M1Y</t>
  </si>
  <si>
    <t>Largo (cm)</t>
  </si>
  <si>
    <t>A entre 2-3</t>
  </si>
  <si>
    <t>A entre 3-4</t>
  </si>
  <si>
    <t>B entre 1-2</t>
  </si>
  <si>
    <t>B entre 3-4</t>
  </si>
  <si>
    <t>C entre 1-2</t>
  </si>
  <si>
    <t>C entre 2-3</t>
  </si>
  <si>
    <t>C entre 3-4</t>
  </si>
  <si>
    <t>M2Y</t>
  </si>
  <si>
    <t>M3Y</t>
  </si>
  <si>
    <t>M4Y</t>
  </si>
  <si>
    <t>M5Y</t>
  </si>
  <si>
    <t>M6Y</t>
  </si>
  <si>
    <t>M7Y</t>
  </si>
  <si>
    <t>M8Y</t>
  </si>
  <si>
    <t>Alto (cm)</t>
  </si>
  <si>
    <t>1 entre A y B</t>
  </si>
  <si>
    <t>2 entre A y B</t>
  </si>
  <si>
    <t>3 entre A y B</t>
  </si>
  <si>
    <t>4 entre A y B</t>
  </si>
  <si>
    <t>1 entre B y C</t>
  </si>
  <si>
    <t>2 entre B y C</t>
  </si>
  <si>
    <t>4 entre B y C</t>
  </si>
  <si>
    <t>Geometría</t>
  </si>
  <si>
    <t>$\phi$</t>
  </si>
  <si>
    <t>Piers</t>
  </si>
  <si>
    <t>M2Y, M7Y</t>
  </si>
  <si>
    <t>M1X, M13X</t>
  </si>
  <si>
    <t>M2X, M14X</t>
  </si>
  <si>
    <t>M3X, M6X, M15X</t>
  </si>
  <si>
    <t>M4X, M16X</t>
  </si>
  <si>
    <t>M5X</t>
  </si>
  <si>
    <t>M7X</t>
  </si>
  <si>
    <t>M8X, M21X</t>
  </si>
  <si>
    <t>M9X</t>
  </si>
  <si>
    <t>M11X</t>
  </si>
  <si>
    <t>M12X</t>
  </si>
  <si>
    <t>$\phi$ (mm)</t>
  </si>
  <si>
    <t>M10X</t>
  </si>
  <si>
    <t>M1Y, M3Y, M4Y, M5Y, M6Y, M8Y</t>
  </si>
  <si>
    <t>M18X</t>
  </si>
  <si>
    <t>M20X</t>
  </si>
  <si>
    <t>M17X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</si>
</sst>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'EJE X'!$E$3:$E$23</c:f>
              <c:numCache>
                <c:formatCode>General</c:formatCode>
                <c:ptCount val="21"/>
                <c:pt idx="0">
                  <c:v>330</c:v>
                </c:pt>
                <c:pt idx="1">
                  <c:v>112</c:v>
                </c:pt>
                <c:pt idx="2">
                  <c:v>98</c:v>
                </c:pt>
                <c:pt idx="3">
                  <c:v>330</c:v>
                </c:pt>
                <c:pt idx="4">
                  <c:v>382</c:v>
                </c:pt>
                <c:pt idx="5">
                  <c:v>98</c:v>
                </c:pt>
                <c:pt idx="6">
                  <c:v>164</c:v>
                </c:pt>
                <c:pt idx="7">
                  <c:v>510</c:v>
                </c:pt>
                <c:pt idx="8">
                  <c:v>37</c:v>
                </c:pt>
                <c:pt idx="9">
                  <c:v>232</c:v>
                </c:pt>
                <c:pt idx="10">
                  <c:v>277</c:v>
                </c:pt>
                <c:pt idx="11">
                  <c:v>232</c:v>
                </c:pt>
                <c:pt idx="12">
                  <c:v>330</c:v>
                </c:pt>
                <c:pt idx="13">
                  <c:v>112</c:v>
                </c:pt>
                <c:pt idx="14">
                  <c:v>98</c:v>
                </c:pt>
                <c:pt idx="15">
                  <c:v>330</c:v>
                </c:pt>
                <c:pt idx="16">
                  <c:v>97</c:v>
                </c:pt>
                <c:pt idx="17">
                  <c:v>322</c:v>
                </c:pt>
                <c:pt idx="18">
                  <c:v>164</c:v>
                </c:pt>
                <c:pt idx="19">
                  <c:v>37</c:v>
                </c:pt>
                <c:pt idx="20">
                  <c:v>510</c:v>
                </c:pt>
              </c:numCache>
            </c:numRef>
          </c:xVal>
          <c:yVal>
            <c:numRef>
              <c:f>'EJE X'!$D$3:$D$23</c:f>
              <c:numCache>
                <c:formatCode>General</c:formatCode>
                <c:ptCount val="21"/>
                <c:pt idx="0">
                  <c:v>94.6</c:v>
                </c:pt>
                <c:pt idx="1">
                  <c:v>113.4</c:v>
                </c:pt>
                <c:pt idx="2">
                  <c:v>113.4</c:v>
                </c:pt>
                <c:pt idx="3">
                  <c:v>52</c:v>
                </c:pt>
                <c:pt idx="4">
                  <c:v>94.6</c:v>
                </c:pt>
                <c:pt idx="5">
                  <c:v>113.4</c:v>
                </c:pt>
                <c:pt idx="6">
                  <c:v>113.4</c:v>
                </c:pt>
                <c:pt idx="7">
                  <c:v>52</c:v>
                </c:pt>
                <c:pt idx="8">
                  <c:v>208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94.6</c:v>
                </c:pt>
                <c:pt idx="13">
                  <c:v>113.4</c:v>
                </c:pt>
                <c:pt idx="14">
                  <c:v>113.4</c:v>
                </c:pt>
                <c:pt idx="15">
                  <c:v>52</c:v>
                </c:pt>
                <c:pt idx="16">
                  <c:v>208</c:v>
                </c:pt>
                <c:pt idx="17">
                  <c:v>94.6</c:v>
                </c:pt>
                <c:pt idx="18">
                  <c:v>113.4</c:v>
                </c:pt>
                <c:pt idx="19">
                  <c:v>113.4</c:v>
                </c:pt>
                <c:pt idx="20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FF-4002-ADE0-E2F55061D9E0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'EJE X'!$E$3:$E$23</c:f>
              <c:numCache>
                <c:formatCode>General</c:formatCode>
                <c:ptCount val="21"/>
                <c:pt idx="0">
                  <c:v>330</c:v>
                </c:pt>
                <c:pt idx="1">
                  <c:v>112</c:v>
                </c:pt>
                <c:pt idx="2">
                  <c:v>98</c:v>
                </c:pt>
                <c:pt idx="3">
                  <c:v>330</c:v>
                </c:pt>
                <c:pt idx="4">
                  <c:v>382</c:v>
                </c:pt>
                <c:pt idx="5">
                  <c:v>98</c:v>
                </c:pt>
                <c:pt idx="6">
                  <c:v>164</c:v>
                </c:pt>
                <c:pt idx="7">
                  <c:v>510</c:v>
                </c:pt>
                <c:pt idx="8">
                  <c:v>37</c:v>
                </c:pt>
                <c:pt idx="9">
                  <c:v>232</c:v>
                </c:pt>
                <c:pt idx="10">
                  <c:v>277</c:v>
                </c:pt>
                <c:pt idx="11">
                  <c:v>232</c:v>
                </c:pt>
                <c:pt idx="12">
                  <c:v>330</c:v>
                </c:pt>
                <c:pt idx="13">
                  <c:v>112</c:v>
                </c:pt>
                <c:pt idx="14">
                  <c:v>98</c:v>
                </c:pt>
                <c:pt idx="15">
                  <c:v>330</c:v>
                </c:pt>
                <c:pt idx="16">
                  <c:v>97</c:v>
                </c:pt>
                <c:pt idx="17">
                  <c:v>322</c:v>
                </c:pt>
                <c:pt idx="18">
                  <c:v>164</c:v>
                </c:pt>
                <c:pt idx="19">
                  <c:v>37</c:v>
                </c:pt>
                <c:pt idx="20">
                  <c:v>510</c:v>
                </c:pt>
              </c:numCache>
            </c:numRef>
          </c:xVal>
          <c:yVal>
            <c:numRef>
              <c:f>'EJE X'!$F$3:$F$23</c:f>
              <c:numCache>
                <c:formatCode>General</c:formatCode>
                <c:ptCount val="21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12</c:v>
                </c:pt>
                <c:pt idx="4">
                  <c:v>12</c:v>
                </c:pt>
                <c:pt idx="5">
                  <c:v>10</c:v>
                </c:pt>
                <c:pt idx="6">
                  <c:v>10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10</c:v>
                </c:pt>
                <c:pt idx="14">
                  <c:v>10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FF-4002-ADE0-E2F55061D9E0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'EJE X'!$E$3:$E$23</c:f>
              <c:numCache>
                <c:formatCode>General</c:formatCode>
                <c:ptCount val="21"/>
                <c:pt idx="0">
                  <c:v>330</c:v>
                </c:pt>
                <c:pt idx="1">
                  <c:v>112</c:v>
                </c:pt>
                <c:pt idx="2">
                  <c:v>98</c:v>
                </c:pt>
                <c:pt idx="3">
                  <c:v>330</c:v>
                </c:pt>
                <c:pt idx="4">
                  <c:v>382</c:v>
                </c:pt>
                <c:pt idx="5">
                  <c:v>98</c:v>
                </c:pt>
                <c:pt idx="6">
                  <c:v>164</c:v>
                </c:pt>
                <c:pt idx="7">
                  <c:v>510</c:v>
                </c:pt>
                <c:pt idx="8">
                  <c:v>37</c:v>
                </c:pt>
                <c:pt idx="9">
                  <c:v>232</c:v>
                </c:pt>
                <c:pt idx="10">
                  <c:v>277</c:v>
                </c:pt>
                <c:pt idx="11">
                  <c:v>232</c:v>
                </c:pt>
                <c:pt idx="12">
                  <c:v>330</c:v>
                </c:pt>
                <c:pt idx="13">
                  <c:v>112</c:v>
                </c:pt>
                <c:pt idx="14">
                  <c:v>98</c:v>
                </c:pt>
                <c:pt idx="15">
                  <c:v>330</c:v>
                </c:pt>
                <c:pt idx="16">
                  <c:v>97</c:v>
                </c:pt>
                <c:pt idx="17">
                  <c:v>322</c:v>
                </c:pt>
                <c:pt idx="18">
                  <c:v>164</c:v>
                </c:pt>
                <c:pt idx="19">
                  <c:v>37</c:v>
                </c:pt>
                <c:pt idx="20">
                  <c:v>510</c:v>
                </c:pt>
              </c:numCache>
            </c:numRef>
          </c:xVal>
          <c:yVal>
            <c:numRef>
              <c:f>'EJE X'!$G$3:$G$23</c:f>
              <c:numCache>
                <c:formatCode>General</c:formatCode>
                <c:ptCount val="21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5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14</c:v>
                </c:pt>
                <c:pt idx="17">
                  <c:v>15</c:v>
                </c:pt>
                <c:pt idx="18">
                  <c:v>8</c:v>
                </c:pt>
                <c:pt idx="19">
                  <c:v>16</c:v>
                </c:pt>
                <c:pt idx="20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FF-4002-ADE0-E2F55061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191472"/>
        <c:axId val="481188520"/>
      </c:scatterChart>
      <c:valAx>
        <c:axId val="481191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1188520"/>
        <c:crosses val="autoZero"/>
        <c:crossBetween val="midCat"/>
      </c:valAx>
      <c:valAx>
        <c:axId val="4811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81191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388620</xdr:colOff>
      <xdr:row>3</xdr:row>
      <xdr:rowOff>91440</xdr:rowOff>
    </xdr:from>
    <xdr:to>
      <xdr:col>6</xdr:col>
      <xdr:colOff>205740</xdr:colOff>
      <xdr:row>18</xdr:row>
      <xdr:rowOff>91440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88BAD9-7312-4ED5-AAE1-B6408E0FF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C28" sqref="C28"/>
    </sheetView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A635C-89FC-44BE-82EF-59DE5B63DCE1}">
  <dimension ref="A2:H10"/>
  <sheetViews>
    <sheetView workbookViewId="0">
      <selection activeCell="N7" sqref="N7"/>
    </sheetView>
  </sheetViews>
  <sheetFormatPr baseColWidth="10" defaultRowHeight="14.4" x14ac:dyDescent="0.3"/>
  <cols>
    <col min="1" max="1" width="4.109375" style="2" customWidth="1"/>
    <col min="2" max="2" width="6.6640625" style="2" bestFit="1" customWidth="1"/>
    <col min="3" max="3" width="10" style="2" bestFit="1" customWidth="1"/>
    <col min="4" max="4" width="8.77734375" style="2" bestFit="1" customWidth="1"/>
    <col min="5" max="5" width="10" style="2" bestFit="1" customWidth="1"/>
    <col min="6" max="6" width="6.5546875" style="2" bestFit="1" customWidth="1"/>
    <col min="7" max="16384" width="11.5546875" style="2"/>
  </cols>
  <sheetData>
    <row r="2" spans="1:8" x14ac:dyDescent="0.3">
      <c r="B2" s="1" t="s">
        <v>1</v>
      </c>
      <c r="C2" s="1" t="s">
        <v>0</v>
      </c>
      <c r="D2" s="1" t="s">
        <v>19</v>
      </c>
      <c r="E2" s="1" t="s">
        <v>4</v>
      </c>
      <c r="F2" s="1" t="s">
        <v>28</v>
      </c>
      <c r="G2" s="1" t="s">
        <v>27</v>
      </c>
    </row>
    <row r="3" spans="1:8" x14ac:dyDescent="0.3">
      <c r="A3" s="2">
        <f>G3</f>
        <v>1</v>
      </c>
      <c r="B3" s="4" t="s">
        <v>3</v>
      </c>
      <c r="C3" s="4" t="s">
        <v>2</v>
      </c>
      <c r="D3" s="4">
        <v>260</v>
      </c>
      <c r="E3" s="4">
        <v>390</v>
      </c>
      <c r="F3" s="4">
        <v>12</v>
      </c>
      <c r="G3" s="2">
        <v>1</v>
      </c>
      <c r="H3" s="3"/>
    </row>
    <row r="4" spans="1:8" x14ac:dyDescent="0.3">
      <c r="A4" s="2">
        <f t="shared" ref="A4:A10" si="0">G4</f>
        <v>2</v>
      </c>
      <c r="B4" s="4" t="s">
        <v>12</v>
      </c>
      <c r="C4" s="4" t="s">
        <v>5</v>
      </c>
      <c r="D4" s="4">
        <v>260</v>
      </c>
      <c r="E4" s="4">
        <v>225</v>
      </c>
      <c r="F4" s="4">
        <v>12</v>
      </c>
      <c r="G4" s="2">
        <v>2</v>
      </c>
    </row>
    <row r="5" spans="1:8" x14ac:dyDescent="0.3">
      <c r="A5" s="2">
        <f t="shared" si="0"/>
        <v>1</v>
      </c>
      <c r="B5" s="4" t="s">
        <v>13</v>
      </c>
      <c r="C5" s="4" t="s">
        <v>6</v>
      </c>
      <c r="D5" s="4">
        <v>260</v>
      </c>
      <c r="E5" s="4">
        <v>390</v>
      </c>
      <c r="F5" s="4">
        <v>12</v>
      </c>
      <c r="G5" s="2">
        <v>1</v>
      </c>
    </row>
    <row r="6" spans="1:8" x14ac:dyDescent="0.3">
      <c r="A6" s="2">
        <f t="shared" si="0"/>
        <v>1</v>
      </c>
      <c r="B6" s="4" t="s">
        <v>14</v>
      </c>
      <c r="C6" s="4" t="s">
        <v>7</v>
      </c>
      <c r="D6" s="4">
        <v>260</v>
      </c>
      <c r="E6" s="4">
        <v>390</v>
      </c>
      <c r="F6" s="4">
        <v>12</v>
      </c>
      <c r="G6" s="2">
        <v>1</v>
      </c>
    </row>
    <row r="7" spans="1:8" x14ac:dyDescent="0.3">
      <c r="A7" s="2">
        <f t="shared" si="0"/>
        <v>1</v>
      </c>
      <c r="B7" s="4" t="s">
        <v>15</v>
      </c>
      <c r="C7" s="4" t="s">
        <v>8</v>
      </c>
      <c r="D7" s="4">
        <v>260</v>
      </c>
      <c r="E7" s="4">
        <v>390</v>
      </c>
      <c r="F7" s="4">
        <v>12</v>
      </c>
      <c r="G7" s="2">
        <v>1</v>
      </c>
    </row>
    <row r="8" spans="1:8" x14ac:dyDescent="0.3">
      <c r="A8" s="2">
        <f t="shared" si="0"/>
        <v>1</v>
      </c>
      <c r="B8" s="4" t="s">
        <v>16</v>
      </c>
      <c r="C8" s="4" t="s">
        <v>9</v>
      </c>
      <c r="D8" s="4">
        <v>260</v>
      </c>
      <c r="E8" s="4">
        <v>390</v>
      </c>
      <c r="F8" s="4">
        <v>12</v>
      </c>
      <c r="G8" s="2">
        <v>1</v>
      </c>
    </row>
    <row r="9" spans="1:8" x14ac:dyDescent="0.3">
      <c r="A9" s="2">
        <f t="shared" si="0"/>
        <v>2</v>
      </c>
      <c r="B9" s="4" t="s">
        <v>17</v>
      </c>
      <c r="C9" s="4" t="s">
        <v>10</v>
      </c>
      <c r="D9" s="4">
        <v>260</v>
      </c>
      <c r="E9" s="4">
        <v>225</v>
      </c>
      <c r="F9" s="4">
        <v>12</v>
      </c>
      <c r="G9" s="2">
        <v>2</v>
      </c>
    </row>
    <row r="10" spans="1:8" x14ac:dyDescent="0.3">
      <c r="A10" s="2">
        <f t="shared" si="0"/>
        <v>1</v>
      </c>
      <c r="B10" s="5" t="s">
        <v>18</v>
      </c>
      <c r="C10" s="5" t="s">
        <v>11</v>
      </c>
      <c r="D10" s="5">
        <v>260</v>
      </c>
      <c r="E10" s="5">
        <v>390</v>
      </c>
      <c r="F10" s="5">
        <v>12</v>
      </c>
      <c r="G10" s="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58A57-6756-49F2-BC24-2FD64A7749BD}">
  <dimension ref="A2:XFD23"/>
  <sheetViews>
    <sheetView topLeftCell="A4" zoomScaleNormal="100" workbookViewId="0">
      <selection activeCell="G3" sqref="B3:G15"/>
    </sheetView>
  </sheetViews>
  <sheetFormatPr baseColWidth="10" defaultRowHeight="14.4" x14ac:dyDescent="0.3"/>
  <cols>
    <col min="1" max="1" width="3" style="2" bestFit="1" customWidth="1"/>
    <col min="2" max="2" width="6.6640625" style="2" bestFit="1" customWidth="1"/>
    <col min="3" max="3" width="11.21875" style="2" bestFit="1" customWidth="1"/>
    <col min="4" max="5" width="10" style="2" bestFit="1" customWidth="1"/>
    <col min="6" max="6" width="6.5546875" style="2" bestFit="1" customWidth="1"/>
    <col min="7" max="16384" width="11.5546875" style="2"/>
  </cols>
  <sheetData>
    <row r="2" spans="1:7 16384:16384" x14ac:dyDescent="0.3">
      <c r="B2" s="1" t="s">
        <v>1</v>
      </c>
      <c r="C2" s="1" t="s">
        <v>0</v>
      </c>
      <c r="D2" s="1" t="s">
        <v>19</v>
      </c>
      <c r="E2" s="1" t="s">
        <v>4</v>
      </c>
      <c r="F2" s="1" t="s">
        <v>28</v>
      </c>
      <c r="G2" s="1" t="s">
        <v>27</v>
      </c>
    </row>
    <row r="3" spans="1:7 16384:16384" x14ac:dyDescent="0.3">
      <c r="A3" s="2">
        <f>G3</f>
        <v>3</v>
      </c>
      <c r="B3" s="7" t="str">
        <f>"M"&amp;XFD3&amp;"X"</f>
        <v>M1X</v>
      </c>
      <c r="C3" s="7" t="s">
        <v>20</v>
      </c>
      <c r="D3" s="7">
        <v>94.6</v>
      </c>
      <c r="E3" s="7">
        <v>330</v>
      </c>
      <c r="F3" s="7">
        <v>12</v>
      </c>
      <c r="G3" s="7">
        <v>3</v>
      </c>
      <c r="XFD3" s="2">
        <v>1</v>
      </c>
    </row>
    <row r="4" spans="1:7 16384:16384" x14ac:dyDescent="0.3">
      <c r="A4" s="2">
        <f>G4</f>
        <v>4</v>
      </c>
      <c r="B4" s="7" t="str">
        <f>"M"&amp;XFD4&amp;"X"</f>
        <v>M2X</v>
      </c>
      <c r="C4" s="7" t="s">
        <v>20</v>
      </c>
      <c r="D4" s="7">
        <v>113.4</v>
      </c>
      <c r="E4" s="7">
        <v>112</v>
      </c>
      <c r="F4" s="7">
        <v>10</v>
      </c>
      <c r="G4" s="7">
        <v>4</v>
      </c>
      <c r="XFD4" s="2">
        <f t="shared" ref="XFD4:XFD23" si="0">XFD3+1</f>
        <v>2</v>
      </c>
    </row>
    <row r="5" spans="1:7 16384:16384" x14ac:dyDescent="0.3">
      <c r="A5" s="2">
        <f>G5</f>
        <v>5</v>
      </c>
      <c r="B5" s="7" t="str">
        <f>"M"&amp;XFD5&amp;"X"</f>
        <v>M3X</v>
      </c>
      <c r="C5" s="7" t="s">
        <v>20</v>
      </c>
      <c r="D5" s="7">
        <v>113.4</v>
      </c>
      <c r="E5" s="7">
        <v>98</v>
      </c>
      <c r="F5" s="7">
        <v>10</v>
      </c>
      <c r="G5" s="7">
        <v>5</v>
      </c>
      <c r="XFD5" s="2">
        <f t="shared" si="0"/>
        <v>3</v>
      </c>
    </row>
    <row r="6" spans="1:7 16384:16384" x14ac:dyDescent="0.3">
      <c r="A6" s="2">
        <f>G6</f>
        <v>6</v>
      </c>
      <c r="B6" s="7" t="str">
        <f>"M"&amp;XFD6&amp;"X"</f>
        <v>M4X</v>
      </c>
      <c r="C6" s="7" t="s">
        <v>20</v>
      </c>
      <c r="D6" s="7">
        <v>52</v>
      </c>
      <c r="E6" s="7">
        <v>330</v>
      </c>
      <c r="F6" s="7">
        <v>12</v>
      </c>
      <c r="G6" s="7">
        <v>6</v>
      </c>
      <c r="XFD6" s="2">
        <f t="shared" si="0"/>
        <v>4</v>
      </c>
    </row>
    <row r="7" spans="1:7 16384:16384" x14ac:dyDescent="0.3">
      <c r="A7" s="2">
        <f>G7</f>
        <v>7</v>
      </c>
      <c r="B7" s="7" t="str">
        <f>"M"&amp;XFD7&amp;"X"</f>
        <v>M5X</v>
      </c>
      <c r="C7" s="7" t="s">
        <v>24</v>
      </c>
      <c r="D7" s="7">
        <v>94.6</v>
      </c>
      <c r="E7" s="7">
        <v>382</v>
      </c>
      <c r="F7" s="7">
        <v>12</v>
      </c>
      <c r="G7" s="7">
        <v>7</v>
      </c>
      <c r="XFD7" s="2">
        <f t="shared" si="0"/>
        <v>5</v>
      </c>
    </row>
    <row r="8" spans="1:7 16384:16384" x14ac:dyDescent="0.3">
      <c r="A8" s="2">
        <f>G8</f>
        <v>5</v>
      </c>
      <c r="B8" s="7" t="str">
        <f>"M"&amp;XFD8&amp;"X"</f>
        <v>M6X</v>
      </c>
      <c r="C8" s="7" t="s">
        <v>24</v>
      </c>
      <c r="D8" s="7">
        <v>113.4</v>
      </c>
      <c r="E8" s="7">
        <v>98</v>
      </c>
      <c r="F8" s="7">
        <v>10</v>
      </c>
      <c r="G8" s="7">
        <v>5</v>
      </c>
      <c r="XFD8" s="2">
        <f t="shared" si="0"/>
        <v>6</v>
      </c>
    </row>
    <row r="9" spans="1:7 16384:16384" x14ac:dyDescent="0.3">
      <c r="A9" s="2">
        <f>G9</f>
        <v>8</v>
      </c>
      <c r="B9" s="7" t="str">
        <f>"M"&amp;XFD9&amp;"X"</f>
        <v>M7X</v>
      </c>
      <c r="C9" s="7" t="s">
        <v>24</v>
      </c>
      <c r="D9" s="7">
        <v>113.4</v>
      </c>
      <c r="E9" s="7">
        <v>164</v>
      </c>
      <c r="F9" s="7">
        <v>10</v>
      </c>
      <c r="G9" s="7">
        <v>8</v>
      </c>
      <c r="XFD9" s="2">
        <f t="shared" si="0"/>
        <v>7</v>
      </c>
    </row>
    <row r="10" spans="1:7 16384:16384" x14ac:dyDescent="0.3">
      <c r="A10" s="2">
        <f>G10</f>
        <v>9</v>
      </c>
      <c r="B10" s="7" t="str">
        <f>"M"&amp;XFD10&amp;"X"</f>
        <v>M8X</v>
      </c>
      <c r="C10" s="7" t="s">
        <v>24</v>
      </c>
      <c r="D10" s="7">
        <v>52</v>
      </c>
      <c r="E10" s="7">
        <v>510</v>
      </c>
      <c r="F10" s="7">
        <v>12</v>
      </c>
      <c r="G10" s="7">
        <v>9</v>
      </c>
      <c r="XFD10" s="2">
        <f t="shared" si="0"/>
        <v>8</v>
      </c>
    </row>
    <row r="11" spans="1:7 16384:16384" x14ac:dyDescent="0.3">
      <c r="A11" s="2">
        <f>G11</f>
        <v>10</v>
      </c>
      <c r="B11" s="7" t="str">
        <f>"M"&amp;XFD11&amp;"X"</f>
        <v>M9X</v>
      </c>
      <c r="C11" s="7" t="s">
        <v>24</v>
      </c>
      <c r="D11" s="7">
        <f>113.4+94.6</f>
        <v>208</v>
      </c>
      <c r="E11" s="7">
        <v>37</v>
      </c>
      <c r="F11" s="7">
        <v>12</v>
      </c>
      <c r="G11" s="7">
        <v>10</v>
      </c>
      <c r="XFD11" s="2">
        <f t="shared" si="0"/>
        <v>9</v>
      </c>
    </row>
    <row r="12" spans="1:7 16384:16384" x14ac:dyDescent="0.3">
      <c r="A12" s="2">
        <f>G12</f>
        <v>11</v>
      </c>
      <c r="B12" s="7" t="str">
        <f>"M"&amp;XFD12&amp;"X"</f>
        <v>M10X</v>
      </c>
      <c r="C12" s="7" t="s">
        <v>21</v>
      </c>
      <c r="D12" s="7">
        <v>260</v>
      </c>
      <c r="E12" s="7">
        <v>232</v>
      </c>
      <c r="F12" s="7">
        <v>12</v>
      </c>
      <c r="G12" s="7">
        <v>11</v>
      </c>
      <c r="XFD12" s="2">
        <f t="shared" si="0"/>
        <v>10</v>
      </c>
    </row>
    <row r="13" spans="1:7 16384:16384" x14ac:dyDescent="0.3">
      <c r="A13" s="2">
        <f>G13</f>
        <v>12</v>
      </c>
      <c r="B13" s="7" t="str">
        <f>"M"&amp;XFD13&amp;"X"</f>
        <v>M11X</v>
      </c>
      <c r="C13" s="7" t="s">
        <v>25</v>
      </c>
      <c r="D13" s="7">
        <v>260</v>
      </c>
      <c r="E13" s="7">
        <v>277</v>
      </c>
      <c r="F13" s="7">
        <v>12</v>
      </c>
      <c r="G13" s="7">
        <v>12</v>
      </c>
      <c r="XFD13" s="2">
        <f t="shared" si="0"/>
        <v>11</v>
      </c>
    </row>
    <row r="14" spans="1:7 16384:16384" x14ac:dyDescent="0.3">
      <c r="A14" s="2">
        <f>G14</f>
        <v>13</v>
      </c>
      <c r="B14" s="7" t="str">
        <f>"M"&amp;XFD14&amp;"X"</f>
        <v>M12X</v>
      </c>
      <c r="C14" s="7" t="s">
        <v>22</v>
      </c>
      <c r="D14" s="7">
        <v>260</v>
      </c>
      <c r="E14" s="7">
        <v>232</v>
      </c>
      <c r="F14" s="7">
        <v>12</v>
      </c>
      <c r="G14" s="7">
        <v>13</v>
      </c>
      <c r="XFD14" s="2">
        <f t="shared" si="0"/>
        <v>12</v>
      </c>
    </row>
    <row r="15" spans="1:7 16384:16384" x14ac:dyDescent="0.3">
      <c r="A15" s="2">
        <f>G15</f>
        <v>3</v>
      </c>
      <c r="B15" s="7" t="str">
        <f>"M"&amp;XFD15&amp;"X"</f>
        <v>M13X</v>
      </c>
      <c r="C15" s="7" t="s">
        <v>23</v>
      </c>
      <c r="D15" s="7">
        <v>94.6</v>
      </c>
      <c r="E15" s="7">
        <v>330</v>
      </c>
      <c r="F15" s="7">
        <v>12</v>
      </c>
      <c r="G15" s="7">
        <v>3</v>
      </c>
      <c r="XFD15" s="2">
        <f t="shared" si="0"/>
        <v>13</v>
      </c>
    </row>
    <row r="16" spans="1:7 16384:16384" x14ac:dyDescent="0.3">
      <c r="A16" s="2">
        <f>G16</f>
        <v>4</v>
      </c>
      <c r="B16" s="7" t="str">
        <f>"M"&amp;XFD16&amp;"X"</f>
        <v>M14X</v>
      </c>
      <c r="C16" s="7" t="s">
        <v>23</v>
      </c>
      <c r="D16" s="7">
        <v>113.4</v>
      </c>
      <c r="E16" s="7">
        <v>112</v>
      </c>
      <c r="F16" s="7">
        <v>10</v>
      </c>
      <c r="G16" s="7">
        <v>4</v>
      </c>
      <c r="XFD16" s="2">
        <f t="shared" si="0"/>
        <v>14</v>
      </c>
    </row>
    <row r="17" spans="1:7 16384:16384" x14ac:dyDescent="0.3">
      <c r="A17" s="2">
        <f>G17</f>
        <v>5</v>
      </c>
      <c r="B17" s="7" t="str">
        <f>"M"&amp;XFD17&amp;"X"</f>
        <v>M15X</v>
      </c>
      <c r="C17" s="7" t="s">
        <v>23</v>
      </c>
      <c r="D17" s="7">
        <v>113.4</v>
      </c>
      <c r="E17" s="7">
        <v>98</v>
      </c>
      <c r="F17" s="7">
        <v>10</v>
      </c>
      <c r="G17" s="7">
        <v>5</v>
      </c>
      <c r="XFD17" s="2">
        <f t="shared" si="0"/>
        <v>15</v>
      </c>
    </row>
    <row r="18" spans="1:7 16384:16384" x14ac:dyDescent="0.3">
      <c r="A18" s="2">
        <f>G18</f>
        <v>6</v>
      </c>
      <c r="B18" s="7" t="str">
        <f>"M"&amp;XFD18&amp;"X"</f>
        <v>M16X</v>
      </c>
      <c r="C18" s="7" t="s">
        <v>23</v>
      </c>
      <c r="D18" s="7">
        <v>52</v>
      </c>
      <c r="E18" s="7">
        <v>330</v>
      </c>
      <c r="F18" s="7">
        <v>12</v>
      </c>
      <c r="G18" s="7">
        <v>6</v>
      </c>
      <c r="XFD18" s="2">
        <f t="shared" si="0"/>
        <v>16</v>
      </c>
    </row>
    <row r="19" spans="1:7 16384:16384" x14ac:dyDescent="0.3">
      <c r="A19" s="2">
        <f>G19</f>
        <v>14</v>
      </c>
      <c r="B19" s="7" t="str">
        <f>"M"&amp;XFD19&amp;"X"</f>
        <v>M17X</v>
      </c>
      <c r="C19" s="7" t="s">
        <v>26</v>
      </c>
      <c r="D19" s="7">
        <f>113.4+94.6</f>
        <v>208</v>
      </c>
      <c r="E19" s="7">
        <v>97</v>
      </c>
      <c r="F19" s="7">
        <v>12</v>
      </c>
      <c r="G19" s="7">
        <v>14</v>
      </c>
      <c r="XFD19" s="2">
        <f t="shared" si="0"/>
        <v>17</v>
      </c>
    </row>
    <row r="20" spans="1:7 16384:16384" x14ac:dyDescent="0.3">
      <c r="A20" s="2">
        <f>G20</f>
        <v>15</v>
      </c>
      <c r="B20" s="7" t="str">
        <f>"M"&amp;XFD20&amp;"X"</f>
        <v>M18X</v>
      </c>
      <c r="C20" s="7" t="s">
        <v>26</v>
      </c>
      <c r="D20" s="7">
        <v>94.6</v>
      </c>
      <c r="E20" s="7">
        <v>322</v>
      </c>
      <c r="F20" s="7">
        <v>12</v>
      </c>
      <c r="G20" s="7">
        <v>15</v>
      </c>
      <c r="XFD20" s="2">
        <f t="shared" si="0"/>
        <v>18</v>
      </c>
    </row>
    <row r="21" spans="1:7 16384:16384" x14ac:dyDescent="0.3">
      <c r="A21" s="2">
        <f>G21</f>
        <v>8</v>
      </c>
      <c r="B21" s="7" t="str">
        <f>"M"&amp;XFD21&amp;"X"</f>
        <v>M19X</v>
      </c>
      <c r="C21" s="7" t="s">
        <v>26</v>
      </c>
      <c r="D21" s="7">
        <v>113.4</v>
      </c>
      <c r="E21" s="7">
        <v>164</v>
      </c>
      <c r="F21" s="7">
        <v>10</v>
      </c>
      <c r="G21" s="7">
        <v>8</v>
      </c>
      <c r="XFD21" s="2">
        <f t="shared" si="0"/>
        <v>19</v>
      </c>
    </row>
    <row r="22" spans="1:7 16384:16384" x14ac:dyDescent="0.3">
      <c r="A22" s="2">
        <f>G22</f>
        <v>16</v>
      </c>
      <c r="B22" s="7" t="str">
        <f>"M"&amp;XFD22&amp;"X"</f>
        <v>M20X</v>
      </c>
      <c r="C22" s="7" t="s">
        <v>26</v>
      </c>
      <c r="D22" s="7">
        <v>113.4</v>
      </c>
      <c r="E22" s="7">
        <v>37</v>
      </c>
      <c r="F22" s="7">
        <v>10</v>
      </c>
      <c r="G22" s="7">
        <v>16</v>
      </c>
      <c r="XFD22" s="2">
        <f t="shared" si="0"/>
        <v>20</v>
      </c>
    </row>
    <row r="23" spans="1:7 16384:16384" x14ac:dyDescent="0.3">
      <c r="A23" s="2">
        <f>G23</f>
        <v>9</v>
      </c>
      <c r="B23" s="8" t="str">
        <f>"M"&amp;XFD23&amp;"X"</f>
        <v>M21X</v>
      </c>
      <c r="C23" s="8" t="s">
        <v>26</v>
      </c>
      <c r="D23" s="8">
        <v>52</v>
      </c>
      <c r="E23" s="8">
        <v>510</v>
      </c>
      <c r="F23" s="8">
        <v>12</v>
      </c>
      <c r="G23" s="8">
        <v>9</v>
      </c>
      <c r="XFD23" s="2">
        <f t="shared" si="0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D1540-3C5B-4A3C-993F-E678E3EE0B79}">
  <dimension ref="B2:F18"/>
  <sheetViews>
    <sheetView tabSelected="1" workbookViewId="0">
      <selection activeCell="B2" sqref="B2:F18"/>
    </sheetView>
  </sheetViews>
  <sheetFormatPr baseColWidth="10" defaultRowHeight="14.4" x14ac:dyDescent="0.3"/>
  <cols>
    <col min="1" max="1" width="4" style="2" customWidth="1"/>
    <col min="2" max="2" width="11.5546875" style="2"/>
    <col min="3" max="3" width="27.77734375" style="2" bestFit="1" customWidth="1"/>
    <col min="4" max="16384" width="11.5546875" style="2"/>
  </cols>
  <sheetData>
    <row r="2" spans="2:6" x14ac:dyDescent="0.3">
      <c r="B2" s="6" t="s">
        <v>27</v>
      </c>
      <c r="C2" s="6" t="s">
        <v>29</v>
      </c>
      <c r="D2" s="1" t="s">
        <v>19</v>
      </c>
      <c r="E2" s="1" t="s">
        <v>4</v>
      </c>
      <c r="F2" s="1" t="s">
        <v>41</v>
      </c>
    </row>
    <row r="3" spans="2:6" x14ac:dyDescent="0.3">
      <c r="B3" s="2">
        <v>1</v>
      </c>
      <c r="C3" s="2" t="s">
        <v>43</v>
      </c>
      <c r="D3" s="2">
        <f>VLOOKUP($B3,'EJE Y'!$A$3:$G$10,4)</f>
        <v>260</v>
      </c>
      <c r="E3" s="2">
        <f>VLOOKUP($B3,'EJE Y'!$A$3:$G$10,5)</f>
        <v>390</v>
      </c>
      <c r="F3" s="2">
        <f>VLOOKUP($B3,'EJE Y'!$A$3:$G$10,6)</f>
        <v>12</v>
      </c>
    </row>
    <row r="4" spans="2:6" x14ac:dyDescent="0.3">
      <c r="B4" s="2">
        <v>2</v>
      </c>
      <c r="C4" s="2" t="s">
        <v>30</v>
      </c>
      <c r="D4" s="2">
        <f>VLOOKUP($B4,'EJE Y'!$A$3:$G$10,4)</f>
        <v>260</v>
      </c>
      <c r="E4" s="2">
        <f>VLOOKUP($B4,'EJE Y'!$A$3:$G$10,5)</f>
        <v>225</v>
      </c>
      <c r="F4" s="2">
        <f>VLOOKUP($B4,'EJE Y'!$A$3:$G$10,6)</f>
        <v>12</v>
      </c>
    </row>
    <row r="5" spans="2:6" x14ac:dyDescent="0.3">
      <c r="B5" s="2">
        <v>3</v>
      </c>
      <c r="C5" s="2" t="s">
        <v>31</v>
      </c>
      <c r="D5" s="2">
        <f>'EJE X'!D3</f>
        <v>94.6</v>
      </c>
      <c r="E5" s="2">
        <f>'EJE X'!E3</f>
        <v>330</v>
      </c>
      <c r="F5" s="2">
        <f>'EJE X'!F3</f>
        <v>12</v>
      </c>
    </row>
    <row r="6" spans="2:6" x14ac:dyDescent="0.3">
      <c r="B6" s="2">
        <v>4</v>
      </c>
      <c r="C6" s="2" t="s">
        <v>32</v>
      </c>
      <c r="D6" s="2">
        <f>'EJE X'!D4</f>
        <v>113.4</v>
      </c>
      <c r="E6" s="2">
        <f>'EJE X'!E4</f>
        <v>112</v>
      </c>
      <c r="F6" s="2">
        <f>'EJE X'!F4</f>
        <v>10</v>
      </c>
    </row>
    <row r="7" spans="2:6" x14ac:dyDescent="0.3">
      <c r="B7" s="2">
        <v>5</v>
      </c>
      <c r="C7" s="2" t="s">
        <v>33</v>
      </c>
      <c r="D7" s="2">
        <f>'EJE X'!D17</f>
        <v>113.4</v>
      </c>
      <c r="E7" s="2">
        <f>'EJE X'!E17</f>
        <v>98</v>
      </c>
      <c r="F7" s="2">
        <f>'EJE X'!F17</f>
        <v>10</v>
      </c>
    </row>
    <row r="8" spans="2:6" x14ac:dyDescent="0.3">
      <c r="B8" s="2">
        <v>6</v>
      </c>
      <c r="C8" s="2" t="s">
        <v>34</v>
      </c>
      <c r="D8" s="2">
        <f>'EJE X'!D6</f>
        <v>52</v>
      </c>
      <c r="E8" s="2">
        <f>'EJE X'!E6</f>
        <v>330</v>
      </c>
      <c r="F8" s="2">
        <f>'EJE X'!F6</f>
        <v>12</v>
      </c>
    </row>
    <row r="9" spans="2:6" x14ac:dyDescent="0.3">
      <c r="B9" s="2">
        <v>7</v>
      </c>
      <c r="C9" s="2" t="s">
        <v>35</v>
      </c>
      <c r="D9" s="2">
        <f>'EJE X'!D7</f>
        <v>94.6</v>
      </c>
      <c r="E9" s="2">
        <f>'EJE X'!E7</f>
        <v>382</v>
      </c>
      <c r="F9" s="2">
        <f>'EJE X'!F7</f>
        <v>12</v>
      </c>
    </row>
    <row r="10" spans="2:6" x14ac:dyDescent="0.3">
      <c r="B10" s="2">
        <v>8</v>
      </c>
      <c r="C10" s="2" t="s">
        <v>36</v>
      </c>
      <c r="D10" s="2">
        <f>'EJE X'!D9</f>
        <v>113.4</v>
      </c>
      <c r="E10" s="2">
        <f>'EJE X'!E9</f>
        <v>164</v>
      </c>
      <c r="F10" s="2">
        <f>'EJE X'!F9</f>
        <v>10</v>
      </c>
    </row>
    <row r="11" spans="2:6" x14ac:dyDescent="0.3">
      <c r="B11" s="2">
        <v>9</v>
      </c>
      <c r="C11" s="2" t="s">
        <v>37</v>
      </c>
      <c r="D11" s="2">
        <f>'EJE X'!D10</f>
        <v>52</v>
      </c>
      <c r="E11" s="2">
        <f>'EJE X'!E10</f>
        <v>510</v>
      </c>
      <c r="F11" s="2">
        <f>'EJE X'!F10</f>
        <v>12</v>
      </c>
    </row>
    <row r="12" spans="2:6" x14ac:dyDescent="0.3">
      <c r="B12" s="2">
        <v>10</v>
      </c>
      <c r="C12" s="2" t="s">
        <v>38</v>
      </c>
      <c r="D12" s="2">
        <f>'EJE X'!D11</f>
        <v>208</v>
      </c>
      <c r="E12" s="2">
        <f>'EJE X'!E11</f>
        <v>37</v>
      </c>
      <c r="F12" s="2">
        <f>'EJE X'!F11</f>
        <v>12</v>
      </c>
    </row>
    <row r="13" spans="2:6" x14ac:dyDescent="0.3">
      <c r="B13" s="2">
        <v>11</v>
      </c>
      <c r="C13" s="2" t="s">
        <v>42</v>
      </c>
      <c r="D13" s="2">
        <f>'EJE X'!D12</f>
        <v>260</v>
      </c>
      <c r="E13" s="2">
        <f>'EJE X'!E12</f>
        <v>232</v>
      </c>
      <c r="F13" s="2">
        <f>'EJE X'!F12</f>
        <v>12</v>
      </c>
    </row>
    <row r="14" spans="2:6" x14ac:dyDescent="0.3">
      <c r="B14" s="2">
        <v>12</v>
      </c>
      <c r="C14" s="2" t="s">
        <v>39</v>
      </c>
      <c r="D14" s="2">
        <f>'EJE X'!D13</f>
        <v>260</v>
      </c>
      <c r="E14" s="2">
        <f>'EJE X'!E13</f>
        <v>277</v>
      </c>
      <c r="F14" s="2">
        <f>'EJE X'!F13</f>
        <v>12</v>
      </c>
    </row>
    <row r="15" spans="2:6" x14ac:dyDescent="0.3">
      <c r="B15" s="2">
        <v>13</v>
      </c>
      <c r="C15" s="2" t="s">
        <v>40</v>
      </c>
      <c r="D15" s="2">
        <f>'EJE X'!D14</f>
        <v>260</v>
      </c>
      <c r="E15" s="2">
        <f>'EJE X'!E14</f>
        <v>232</v>
      </c>
      <c r="F15" s="2">
        <f>'EJE X'!F14</f>
        <v>12</v>
      </c>
    </row>
    <row r="16" spans="2:6" x14ac:dyDescent="0.3">
      <c r="B16" s="2">
        <v>14</v>
      </c>
      <c r="C16" s="2" t="s">
        <v>46</v>
      </c>
      <c r="D16" s="2">
        <f>'EJE X'!D19</f>
        <v>208</v>
      </c>
      <c r="E16" s="2">
        <f>'EJE X'!E19</f>
        <v>97</v>
      </c>
      <c r="F16" s="2">
        <f>'EJE X'!F19</f>
        <v>12</v>
      </c>
    </row>
    <row r="17" spans="2:6" x14ac:dyDescent="0.3">
      <c r="B17" s="2">
        <v>15</v>
      </c>
      <c r="C17" s="2" t="s">
        <v>44</v>
      </c>
      <c r="D17" s="2">
        <f>'EJE X'!D20</f>
        <v>94.6</v>
      </c>
      <c r="E17" s="2">
        <f>'EJE X'!E20</f>
        <v>322</v>
      </c>
      <c r="F17" s="2">
        <f>'EJE X'!F20</f>
        <v>12</v>
      </c>
    </row>
    <row r="18" spans="2:6" x14ac:dyDescent="0.3">
      <c r="B18" s="5">
        <v>16</v>
      </c>
      <c r="C18" s="5" t="s">
        <v>45</v>
      </c>
      <c r="D18" s="5">
        <f>'EJE X'!D22</f>
        <v>113.4</v>
      </c>
      <c r="E18" s="5">
        <f>'EJE X'!E22</f>
        <v>37</v>
      </c>
      <c r="F18" s="5">
        <f>'EJE X'!F22</f>
        <v>10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48F03-18CA-45EA-B41C-80B6364C62C7}">
  <dimension ref="A1"/>
  <sheetViews>
    <sheetView workbookViewId="0">
      <selection activeCell="H9" sqref="H9"/>
    </sheetView>
  </sheetViews>
  <sheetFormatPr baseColWidth="10" defaultRowHeight="14.4" x14ac:dyDescent="0.3"/>
  <sheetData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PIERS</vt:lpstr>
      <vt:lpstr>EJE Y</vt:lpstr>
      <vt:lpstr>EJE X</vt:lpstr>
      <vt:lpstr>GEOMETRIA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2018-12-20T14:31:40Z</dcterms:modified>
</cp:coreProperties>
</file>