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00" yWindow="280" windowWidth="28940" windowHeight="18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" i="1" l="1"/>
  <c r="R45" i="1"/>
  <c r="O45" i="1"/>
  <c r="P45" i="1"/>
  <c r="I45" i="1"/>
  <c r="M45" i="1"/>
  <c r="N45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7" i="1"/>
  <c r="R57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7" i="1"/>
  <c r="P57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6" i="1"/>
  <c r="M46" i="1"/>
  <c r="N46" i="1"/>
  <c r="I47" i="1"/>
  <c r="M47" i="1"/>
  <c r="N47" i="1"/>
  <c r="I48" i="1"/>
  <c r="M48" i="1"/>
  <c r="N48" i="1"/>
  <c r="I50" i="1"/>
  <c r="M50" i="1"/>
  <c r="N50" i="1"/>
  <c r="I51" i="1"/>
  <c r="M51" i="1"/>
  <c r="N51" i="1"/>
  <c r="I52" i="1"/>
  <c r="M52" i="1"/>
  <c r="N52" i="1"/>
  <c r="I53" i="1"/>
  <c r="M53" i="1"/>
  <c r="N53" i="1"/>
  <c r="I54" i="1"/>
  <c r="M54" i="1"/>
  <c r="N54" i="1"/>
  <c r="I57" i="1"/>
  <c r="M57" i="1"/>
  <c r="N57" i="1"/>
  <c r="I2" i="1"/>
  <c r="M2" i="1"/>
  <c r="N2" i="1"/>
</calcChain>
</file>

<file path=xl/sharedStrings.xml><?xml version="1.0" encoding="utf-8"?>
<sst xmlns="http://schemas.openxmlformats.org/spreadsheetml/2006/main" count="253" uniqueCount="88">
  <si>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</si>
  <si>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</si>
  <si>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</si>
  <si>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</si>
  <si>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</si>
  <si>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</si>
  <si>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</si>
  <si>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</si>
  <si>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</si>
  <si>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</si>
  <si>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</si>
  <si>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</si>
  <si>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</si>
  <si>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</si>
  <si>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</si>
  <si>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</si>
  <si>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</si>
  <si>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</si>
  <si>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</si>
  <si>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</si>
  <si>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</si>
  <si>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</si>
  <si>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</si>
  <si>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</si>
  <si>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</si>
  <si>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</si>
  <si>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</si>
  <si>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</si>
  <si>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</si>
  <si>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</si>
  <si>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</si>
  <si>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</si>
  <si>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</si>
  <si>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</si>
  <si>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</si>
  <si>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</si>
  <si>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</si>
  <si>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</si>
  <si>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</si>
  <si>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</si>
  <si>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</si>
  <si>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</si>
  <si>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</si>
  <si>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</si>
  <si>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</si>
  <si>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</si>
  <si>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</si>
  <si>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</si>
  <si>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</si>
  <si>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</si>
  <si>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</si>
  <si>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</si>
  <si>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</si>
  <si>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</si>
  <si>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</si>
  <si>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</si>
  <si>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</si>
  <si>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</si>
  <si>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</si>
  <si>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</si>
  <si>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</si>
  <si>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</si>
  <si>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</si>
  <si>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</si>
  <si>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</si>
  <si>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</si>
  <si>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</si>
  <si>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</si>
  <si>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>Missing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</si>
  <si>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</si>
  <si>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</si>
  <si>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</si>
  <si>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</si>
  <si>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</si>
  <si>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</si>
  <si>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</si>
  <si>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</si>
  <si>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</si>
  <si>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</si>
  <si>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</si>
  <si>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M141</t>
  </si>
  <si>
    <t>M162</t>
  </si>
  <si>
    <t>Add 180 deg to P.A.</t>
  </si>
  <si>
    <t>My PA may be correct.</t>
  </si>
  <si>
    <t>missed***</t>
  </si>
  <si>
    <t>W3_1</t>
  </si>
  <si>
    <t>W3_2</t>
  </si>
  <si>
    <t>missed?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</si>
</sst>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D11" sqref="D11:D13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2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2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T5" t="s">
        <v>82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5">
        <f t="shared" si="6"/>
        <v>0.46072303556418742</v>
      </c>
    </row>
    <row r="10" spans="1:20">
      <c r="B10" t="s">
        <v>44</v>
      </c>
      <c r="C10" s="3">
        <v>4.0637461160799999</v>
      </c>
      <c r="D10" s="3">
        <v>3.5200730461199998</v>
      </c>
      <c r="E10" s="3">
        <v>90</v>
      </c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-3.2999999999999972</v>
      </c>
      <c r="R10" s="3">
        <f t="shared" si="6"/>
        <v>3.8062283737024187</v>
      </c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</row>
    <row r="12" spans="1:20">
      <c r="B12" t="s">
        <v>77</v>
      </c>
      <c r="C12" s="3">
        <v>6.6156057905189103</v>
      </c>
      <c r="D12" s="3">
        <v>3.86607358957</v>
      </c>
      <c r="E12" s="3">
        <v>13.324531261900001</v>
      </c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T12" t="s">
        <v>76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T13" t="s">
        <v>52</v>
      </c>
    </row>
    <row r="14" spans="1:20">
      <c r="B14" t="s">
        <v>85</v>
      </c>
      <c r="C14" s="3">
        <v>4.00398535315838</v>
      </c>
      <c r="D14" s="3">
        <v>3.39968075707116</v>
      </c>
      <c r="E14" s="3">
        <v>16.059987307160601</v>
      </c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5">
        <f t="shared" si="6"/>
        <v>3.8324113343676576</v>
      </c>
    </row>
    <row r="15" spans="1:20">
      <c r="B15" t="s">
        <v>86</v>
      </c>
      <c r="C15" s="3">
        <v>1.3259149755699999</v>
      </c>
      <c r="D15" s="3">
        <v>0.19800000000000001</v>
      </c>
      <c r="E15" s="3">
        <v>90</v>
      </c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T15" s="10" t="s">
        <v>87</v>
      </c>
    </row>
    <row r="17" spans="1:20">
      <c r="A17" t="s">
        <v>27</v>
      </c>
      <c r="B17" t="s">
        <v>46</v>
      </c>
      <c r="C17" s="3">
        <v>0.634622238211207</v>
      </c>
      <c r="D17" s="3">
        <v>0.17847478813546699</v>
      </c>
      <c r="E17" s="3">
        <v>26.565051177077901</v>
      </c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M17" s="3">
        <f>I17-C17</f>
        <v>-0.25462223821120694</v>
      </c>
      <c r="N17" s="6">
        <f>ABS((M17/I17)*100)</f>
        <v>67.005852160843929</v>
      </c>
      <c r="O17" s="3">
        <f>J17-D17</f>
        <v>3.1525211864532998E-2</v>
      </c>
      <c r="P17" s="5">
        <f>ABS((O17/J17)*100)</f>
        <v>15.012005649777619</v>
      </c>
      <c r="Q17" s="3">
        <f>K17-E17</f>
        <v>187.5349488229221</v>
      </c>
      <c r="R17" s="6">
        <f>ABS(100*Q17/K17)</f>
        <v>87.592222710379303</v>
      </c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45</v>
      </c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</row>
    <row r="19" spans="1:20">
      <c r="B19" t="s">
        <v>18</v>
      </c>
      <c r="C19" s="3">
        <v>0.16280174466200001</v>
      </c>
      <c r="D19" s="3">
        <v>2.4275195673800001</v>
      </c>
      <c r="E19" s="3">
        <v>153.43494882300001</v>
      </c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5.865051176999998</v>
      </c>
      <c r="R19" s="3">
        <f>ABS(100*Q19/K19)</f>
        <v>3.6817647062146879</v>
      </c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</row>
    <row r="21" spans="1:20">
      <c r="B21" t="s">
        <v>20</v>
      </c>
      <c r="C21" s="3">
        <v>1.1254444210400001</v>
      </c>
      <c r="D21" s="3">
        <v>5.42809876937</v>
      </c>
      <c r="E21" s="3">
        <v>270</v>
      </c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26.565051177099999</v>
      </c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T22" t="s">
        <v>84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90</v>
      </c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T23" t="s">
        <v>50</v>
      </c>
    </row>
    <row r="24" spans="1:20">
      <c r="B24" t="s">
        <v>66</v>
      </c>
      <c r="C24" s="3">
        <v>2.8260740511272799</v>
      </c>
      <c r="D24" s="3">
        <v>0.37698076874026298</v>
      </c>
      <c r="E24" s="3">
        <v>18.434948822921999</v>
      </c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M24" s="3">
        <f>I24-C24</f>
        <v>-1.1460740511272802</v>
      </c>
      <c r="N24" s="6">
        <f>ABS((M24/I24)*100)</f>
        <v>68.218693519480979</v>
      </c>
      <c r="O24" s="3">
        <f>J24-D24</f>
        <v>1.301923125973703E-2</v>
      </c>
      <c r="P24" s="3">
        <f>ABS((O24/J24)*100)</f>
        <v>3.3382644255735969</v>
      </c>
      <c r="Q24" s="3">
        <f>K24-E24</f>
        <v>-0.53494882292200074</v>
      </c>
      <c r="R24" s="3">
        <f>ABS(100*Q24/K24)</f>
        <v>2.9885409101787754</v>
      </c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341.56505117699999</v>
      </c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-105.26505117699998</v>
      </c>
      <c r="R25" s="6">
        <f>ABS(100*Q25/K25)</f>
        <v>44.547207438425716</v>
      </c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341.56505117699999</v>
      </c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-105.26505117699998</v>
      </c>
      <c r="R26" s="6">
        <f>ABS(100*Q26/K26)</f>
        <v>44.547207438425716</v>
      </c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90</v>
      </c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90</v>
      </c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T28" t="s">
        <v>50</v>
      </c>
    </row>
    <row r="29" spans="1:20">
      <c r="B29" t="s">
        <v>65</v>
      </c>
      <c r="C29" s="3">
        <v>6.6145942823099597</v>
      </c>
      <c r="D29" s="3">
        <v>2.56875908757516</v>
      </c>
      <c r="E29" s="3">
        <v>45</v>
      </c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M29" s="3">
        <f>I29-C29</f>
        <v>-0.21459428230995936</v>
      </c>
      <c r="N29" s="7">
        <f>ABS((M29/I29)*100)</f>
        <v>3.3530356610931151</v>
      </c>
      <c r="O29" s="3">
        <f>J29-D29</f>
        <v>5.1240912424840079E-2</v>
      </c>
      <c r="P29" s="7">
        <f>ABS((O29/J29)*100)</f>
        <v>1.9557600162152702</v>
      </c>
      <c r="Q29" s="3">
        <f>K29-E29</f>
        <v>19.400000000000006</v>
      </c>
      <c r="R29" s="6">
        <f>ABS(100*Q29/K29)</f>
        <v>30.124223602484477</v>
      </c>
    </row>
    <row r="30" spans="1:20">
      <c r="G30" s="3"/>
      <c r="H30" s="3"/>
      <c r="I30" s="3"/>
      <c r="J30" s="3"/>
      <c r="K30" s="3"/>
    </row>
    <row r="31" spans="1:20">
      <c r="A31" t="s">
        <v>17</v>
      </c>
      <c r="B31" t="s">
        <v>0</v>
      </c>
      <c r="C31" s="3">
        <v>5.2829315452400003</v>
      </c>
      <c r="D31" s="3">
        <v>2.7134850745899999</v>
      </c>
      <c r="E31" s="3">
        <v>341.56505117699999</v>
      </c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M31" s="4" t="s">
        <v>51</v>
      </c>
      <c r="N31" s="4" t="s">
        <v>51</v>
      </c>
      <c r="O31" s="3">
        <f>J31-D31</f>
        <v>2.6514925410000334E-2</v>
      </c>
      <c r="P31" s="3">
        <f>ABS((O31/J31)*100)</f>
        <v>0.96769800766424563</v>
      </c>
      <c r="Q31" s="3">
        <f>K31-E31</f>
        <v>3.2349488230000247</v>
      </c>
      <c r="R31" s="3">
        <f>ABS(100*Q31/K31)</f>
        <v>0.93821021548724615</v>
      </c>
    </row>
    <row r="32" spans="1:20">
      <c r="B32" t="s">
        <v>49</v>
      </c>
      <c r="C32" s="3">
        <v>6.1524907588688498</v>
      </c>
      <c r="D32" s="3">
        <v>6.4464129560554797</v>
      </c>
      <c r="E32" s="3">
        <v>225</v>
      </c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M32" s="3">
        <f>I32-C32</f>
        <v>5.7509241131150191E-2</v>
      </c>
      <c r="N32" s="3">
        <f>ABS((M32/I32)*100)</f>
        <v>0.92607473641143612</v>
      </c>
      <c r="O32" s="3">
        <f>J32-D32</f>
        <v>8.3587043944520545E-2</v>
      </c>
      <c r="P32" s="3">
        <f>ABS((O32/J32)*100)</f>
        <v>1.2800466147706056</v>
      </c>
      <c r="Q32" s="3">
        <f>K32-E32</f>
        <v>2.5</v>
      </c>
      <c r="R32" s="3">
        <f>ABS(100*Q32/K32)</f>
        <v>1.098901098901099</v>
      </c>
    </row>
    <row r="33" spans="1:20">
      <c r="B33" t="s">
        <v>1</v>
      </c>
      <c r="C33" s="3">
        <v>0.82261788302299998</v>
      </c>
      <c r="D33" s="3">
        <v>5.4530939841499997</v>
      </c>
      <c r="E33" s="3">
        <v>356.82016987999998</v>
      </c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T33" t="s">
        <v>50</v>
      </c>
    </row>
    <row r="34" spans="1:20">
      <c r="B34" t="s">
        <v>2</v>
      </c>
      <c r="C34" s="3">
        <v>0.69338458810500003</v>
      </c>
      <c r="D34" s="3">
        <v>0.49746884324500001</v>
      </c>
      <c r="E34" s="3">
        <v>5.7105931375000001</v>
      </c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M34" s="3">
        <f>I34-C34</f>
        <v>-4.3384588105000121E-2</v>
      </c>
      <c r="N34" s="3">
        <f>ABS((M34/I34)*100)</f>
        <v>6.6745520161538661</v>
      </c>
      <c r="O34" s="3">
        <f>J34-D34</f>
        <v>-3.7468843244999994E-2</v>
      </c>
      <c r="P34" s="3">
        <f>ABS((O34/J34)*100)</f>
        <v>8.1454007054347812</v>
      </c>
      <c r="Q34" s="3">
        <f>K34-E34</f>
        <v>1.2894068624999999</v>
      </c>
      <c r="R34" s="5">
        <f>ABS(100*Q34/K34)</f>
        <v>18.420098035714286</v>
      </c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T35" t="s">
        <v>55</v>
      </c>
    </row>
    <row r="36" spans="1:20">
      <c r="B36" t="s">
        <v>70</v>
      </c>
      <c r="C36" s="3">
        <v>5.06084939430911</v>
      </c>
      <c r="D36" s="3">
        <v>3.8281777975950901</v>
      </c>
      <c r="E36" s="3">
        <v>90</v>
      </c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M36" s="3">
        <f>I36-C36</f>
        <v>-0.10084939430911</v>
      </c>
      <c r="N36" s="7">
        <f>ABS((M36/I36)*100)</f>
        <v>2.0332539175223792</v>
      </c>
      <c r="O36" s="3">
        <f>J36-D36</f>
        <v>2.1822202404909952E-2</v>
      </c>
      <c r="P36" s="7">
        <f>ABS((O36/J36)*100)</f>
        <v>0.56681045207558323</v>
      </c>
      <c r="Q36" s="3">
        <f>K36-E36</f>
        <v>40.400000000000006</v>
      </c>
      <c r="R36" s="6">
        <f>ABS(100*Q36/K36)</f>
        <v>30.981595092024541</v>
      </c>
      <c r="T36" t="s">
        <v>71</v>
      </c>
    </row>
    <row r="37" spans="1:20">
      <c r="B37" t="s">
        <v>78</v>
      </c>
      <c r="C37" s="9">
        <v>6.2813904385418802</v>
      </c>
      <c r="D37" s="9">
        <v>6.1702499544183702</v>
      </c>
      <c r="E37" s="9">
        <v>45</v>
      </c>
      <c r="F37" s="9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M37" s="3">
        <f>I37-C37</f>
        <v>0.21860956145811983</v>
      </c>
      <c r="N37" s="7">
        <f>ABS((M37/I37)*100)</f>
        <v>3.3632240224326129</v>
      </c>
      <c r="O37" s="3">
        <f>J37-D37</f>
        <v>7.9750045581629792E-2</v>
      </c>
      <c r="P37" s="7">
        <f>ABS((O37/J37)*100)</f>
        <v>1.2760007293060767</v>
      </c>
      <c r="Q37" s="3">
        <f>K37-E37</f>
        <v>3</v>
      </c>
      <c r="R37" s="7">
        <f>ABS(100*Q37/K37)</f>
        <v>6.25</v>
      </c>
    </row>
    <row r="38" spans="1:20">
      <c r="B38" t="s">
        <v>79</v>
      </c>
      <c r="C38" s="3">
        <v>6.5867469279578899</v>
      </c>
      <c r="D38" s="3">
        <v>4.7902600399143198</v>
      </c>
      <c r="E38" s="3">
        <v>198.434948822922</v>
      </c>
      <c r="F38" s="3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M38" s="3">
        <f>I38-C38</f>
        <v>0.45325307204211018</v>
      </c>
      <c r="N38" s="7">
        <f>ABS((M38/I38)*100)</f>
        <v>6.4382538642345191</v>
      </c>
      <c r="O38" s="3">
        <f>J38-D38</f>
        <v>9.7399600856800106E-3</v>
      </c>
      <c r="P38" s="7">
        <f>ABS((O38/J38)*100)</f>
        <v>0.20291583511833355</v>
      </c>
      <c r="Q38" s="3">
        <f>K38-E38</f>
        <v>4.7650511770779929</v>
      </c>
      <c r="R38" s="7">
        <f>ABS(100*Q38/K38)</f>
        <v>2.3450055005305086</v>
      </c>
    </row>
    <row r="39" spans="1:20">
      <c r="B39" t="s">
        <v>4</v>
      </c>
      <c r="C39" s="9">
        <v>0.15382572567399999</v>
      </c>
      <c r="D39" s="9">
        <v>0.26656565795300002</v>
      </c>
      <c r="E39" s="9">
        <v>225</v>
      </c>
      <c r="F39" s="9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M39" s="3">
        <f>I39-C39</f>
        <v>0.10617427432600002</v>
      </c>
      <c r="N39" s="6">
        <f>ABS((M39/I39)*100)</f>
        <v>40.836259356153853</v>
      </c>
      <c r="O39" s="3">
        <f>J39-D39</f>
        <v>3.3434342046999965E-2</v>
      </c>
      <c r="P39" s="5">
        <f>ABS((O39/J39)*100)</f>
        <v>11.144780682333321</v>
      </c>
      <c r="Q39" s="3">
        <f>K39-E39</f>
        <v>-154.9</v>
      </c>
      <c r="R39" s="6">
        <f>ABS(100*Q39/K39)</f>
        <v>220.97004279600571</v>
      </c>
      <c r="T39" t="s">
        <v>52</v>
      </c>
    </row>
    <row r="40" spans="1:20">
      <c r="B40" t="s">
        <v>5</v>
      </c>
      <c r="C40" s="3">
        <v>3.6641441610299998</v>
      </c>
      <c r="D40" s="3">
        <v>9.2091287861600009</v>
      </c>
      <c r="E40" s="3">
        <v>225</v>
      </c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T40" t="s">
        <v>55</v>
      </c>
    </row>
    <row r="41" spans="1:20">
      <c r="B41" t="s">
        <v>53</v>
      </c>
      <c r="C41" s="3">
        <v>5.6957661936639603</v>
      </c>
      <c r="D41" s="3">
        <v>6.4443220939056101</v>
      </c>
      <c r="E41" s="3">
        <v>176.82016988013501</v>
      </c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M41" s="3">
        <f>I41-C41</f>
        <v>0.13423380633603976</v>
      </c>
      <c r="N41" s="3">
        <f>ABS((M41/I41)*100)</f>
        <v>2.3024666609955364</v>
      </c>
      <c r="O41" s="3">
        <f>J41-D41</f>
        <v>4.5677906094390153E-2</v>
      </c>
      <c r="P41" s="3">
        <f>ABS((O41/J41)*100)</f>
        <v>0.70381981655454784</v>
      </c>
      <c r="Q41" s="3">
        <f>K41-E41</f>
        <v>0.37983011986497672</v>
      </c>
      <c r="R41" s="3">
        <f>ABS(100*Q41/K41)</f>
        <v>0.21435108344524648</v>
      </c>
    </row>
    <row r="42" spans="1:20">
      <c r="B42" t="s">
        <v>54</v>
      </c>
      <c r="C42" s="3">
        <v>5.3308946382143398</v>
      </c>
      <c r="D42" s="3">
        <v>2.1920173927229598</v>
      </c>
      <c r="E42" s="3">
        <v>153.434948822922</v>
      </c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M42" s="3">
        <f>I42-C42</f>
        <v>-0.40089463821434013</v>
      </c>
      <c r="N42" s="3">
        <f>ABS((M42/I42)*100)</f>
        <v>8.1317370834551763</v>
      </c>
      <c r="O42" s="3">
        <f>J42-D42</f>
        <v>-8.2017392722959936E-2</v>
      </c>
      <c r="P42" s="3">
        <f>ABS((O42/J42)*100)</f>
        <v>3.8870802238369642</v>
      </c>
      <c r="Q42" s="3">
        <f>K42-E42</f>
        <v>-17.53494882292199</v>
      </c>
      <c r="R42" s="5">
        <f>ABS(100*Q42/K42)</f>
        <v>12.902832099280346</v>
      </c>
      <c r="T42" t="s">
        <v>83</v>
      </c>
    </row>
    <row r="43" spans="1:20">
      <c r="C43" s="3"/>
      <c r="D43" s="3"/>
      <c r="E43" s="3"/>
      <c r="G43" s="3"/>
      <c r="H43" s="3"/>
      <c r="I43" s="3"/>
      <c r="J43" s="3"/>
      <c r="K43" s="3"/>
      <c r="M43" s="3"/>
      <c r="N43" s="3"/>
      <c r="O43" s="3"/>
      <c r="P43" s="3"/>
      <c r="Q43" s="3"/>
      <c r="R43" s="3"/>
    </row>
    <row r="44" spans="1:20">
      <c r="A44" t="s">
        <v>16</v>
      </c>
      <c r="B44" t="s">
        <v>80</v>
      </c>
      <c r="C44" s="3">
        <v>5.9875366526283997</v>
      </c>
      <c r="D44" s="3">
        <v>3.0980040752071298</v>
      </c>
      <c r="E44" s="3">
        <v>90</v>
      </c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M44" s="3">
        <f>I44-C44</f>
        <v>-0.10753665262839895</v>
      </c>
      <c r="N44" s="3">
        <f>ABS((M44/I44)*100)</f>
        <v>1.828854636537397</v>
      </c>
      <c r="O44" s="3">
        <f t="shared" ref="O44:O54" si="7">J44-D44</f>
        <v>4.1995924792870287E-2</v>
      </c>
      <c r="P44" s="3">
        <f t="shared" ref="P44:P54" si="8">ABS((O44/J44)*100)</f>
        <v>1.3374498341678434</v>
      </c>
      <c r="Q44" s="3">
        <f t="shared" ref="Q44:Q54" si="9">K44-E44</f>
        <v>12.700000000000003</v>
      </c>
      <c r="R44" s="5">
        <f t="shared" ref="R44:R54" si="10">ABS(100*Q44/K44)</f>
        <v>12.36611489776047</v>
      </c>
    </row>
    <row r="45" spans="1:20">
      <c r="B45" t="s">
        <v>81</v>
      </c>
      <c r="C45" s="3">
        <v>6.1502125093722304</v>
      </c>
      <c r="D45" s="3">
        <v>3.7827846885594698</v>
      </c>
      <c r="E45" s="3">
        <v>5.7105931374996404</v>
      </c>
      <c r="G45" s="3">
        <v>1.66</v>
      </c>
      <c r="H45" s="3">
        <v>7.7</v>
      </c>
      <c r="I45" s="3">
        <f>H45-G45</f>
        <v>6.04</v>
      </c>
      <c r="J45" s="3">
        <v>3.83</v>
      </c>
      <c r="K45" s="3">
        <v>5.7</v>
      </c>
      <c r="M45" s="3">
        <f>I45-C45</f>
        <v>-0.11021250937223037</v>
      </c>
      <c r="N45" s="3">
        <f>ABS((M45/I45)*100)</f>
        <v>1.8247104200700395</v>
      </c>
      <c r="O45" s="3">
        <f t="shared" si="7"/>
        <v>4.7215311440530261E-2</v>
      </c>
      <c r="P45" s="3">
        <f t="shared" si="8"/>
        <v>1.2327757556274219</v>
      </c>
      <c r="Q45" s="3">
        <f t="shared" si="9"/>
        <v>-1.0593137499640193E-2</v>
      </c>
      <c r="R45" s="7">
        <f t="shared" si="10"/>
        <v>0.18584451753754724</v>
      </c>
    </row>
    <row r="46" spans="1:20">
      <c r="B46" t="s">
        <v>6</v>
      </c>
      <c r="C46" s="3">
        <v>2.1219047278400001</v>
      </c>
      <c r="D46" s="3">
        <v>1.26491630158</v>
      </c>
      <c r="E46" s="3">
        <v>135</v>
      </c>
      <c r="G46" s="3">
        <v>-0.79</v>
      </c>
      <c r="H46" s="3">
        <v>1.26</v>
      </c>
      <c r="I46" s="3">
        <f>H46-G46</f>
        <v>2.0499999999999998</v>
      </c>
      <c r="J46" s="3">
        <v>1.29</v>
      </c>
      <c r="K46" s="3">
        <v>149.5</v>
      </c>
      <c r="M46" s="3">
        <f>I46-C46</f>
        <v>-7.1904727840000238E-2</v>
      </c>
      <c r="N46" s="3">
        <f>ABS((M46/I46)*100)</f>
        <v>3.507547699512207</v>
      </c>
      <c r="O46" s="3">
        <f t="shared" si="7"/>
        <v>2.5083698420000022E-2</v>
      </c>
      <c r="P46" s="3">
        <f t="shared" si="8"/>
        <v>1.9444727457364357</v>
      </c>
      <c r="Q46" s="3">
        <f t="shared" si="9"/>
        <v>14.5</v>
      </c>
      <c r="R46" s="3">
        <f t="shared" si="10"/>
        <v>9.6989966555183944</v>
      </c>
    </row>
    <row r="47" spans="1:20">
      <c r="B47" t="s">
        <v>7</v>
      </c>
      <c r="C47" s="3">
        <v>4.5971328750399998</v>
      </c>
      <c r="D47" s="3">
        <v>4.3857111737999999</v>
      </c>
      <c r="E47" s="3">
        <v>225</v>
      </c>
      <c r="G47" s="3">
        <v>1.43</v>
      </c>
      <c r="H47" s="3">
        <v>6.21</v>
      </c>
      <c r="I47" s="3">
        <f>H47-G47</f>
        <v>4.78</v>
      </c>
      <c r="J47" s="3">
        <v>4.4400000000000004</v>
      </c>
      <c r="K47" s="3">
        <v>250</v>
      </c>
      <c r="M47" s="3">
        <f>I47-C47</f>
        <v>0.18286712496000046</v>
      </c>
      <c r="N47" s="3">
        <f>ABS((M47/I47)*100)</f>
        <v>3.8256720702928968</v>
      </c>
      <c r="O47" s="3">
        <f t="shared" si="7"/>
        <v>5.4288826200000528E-2</v>
      </c>
      <c r="P47" s="3">
        <f t="shared" si="8"/>
        <v>1.2227213108108226</v>
      </c>
      <c r="Q47" s="3">
        <f t="shared" si="9"/>
        <v>25</v>
      </c>
      <c r="R47" s="5">
        <f t="shared" si="10"/>
        <v>10</v>
      </c>
    </row>
    <row r="48" spans="1:20">
      <c r="B48" t="s">
        <v>57</v>
      </c>
      <c r="C48" s="3">
        <v>6.3182329268531898</v>
      </c>
      <c r="D48" s="3">
        <v>7.3721771038140398</v>
      </c>
      <c r="E48" s="3">
        <v>153.434948822922</v>
      </c>
      <c r="G48" s="3">
        <v>0.75</v>
      </c>
      <c r="H48" s="3">
        <v>6.93</v>
      </c>
      <c r="I48" s="3">
        <f>H48-G48</f>
        <v>6.18</v>
      </c>
      <c r="J48" s="3">
        <v>7.48</v>
      </c>
      <c r="K48" s="3">
        <v>154.19999999999999</v>
      </c>
      <c r="M48" s="3">
        <f>I48-C48</f>
        <v>-0.13823292685319011</v>
      </c>
      <c r="N48" s="3">
        <f>ABS((M48/I48)*100)</f>
        <v>2.2367787516697426</v>
      </c>
      <c r="O48" s="3">
        <f t="shared" si="7"/>
        <v>0.10782289618596064</v>
      </c>
      <c r="P48" s="3">
        <f t="shared" si="8"/>
        <v>1.4414825693310245</v>
      </c>
      <c r="Q48" s="3">
        <f t="shared" si="9"/>
        <v>0.76505117707799286</v>
      </c>
      <c r="R48" s="3">
        <f t="shared" si="10"/>
        <v>0.49614213818287478</v>
      </c>
    </row>
    <row r="49" spans="1:20">
      <c r="B49" t="s">
        <v>56</v>
      </c>
      <c r="C49" s="3">
        <v>6.7214754026830397</v>
      </c>
      <c r="D49" s="3">
        <v>4.0204849520922199</v>
      </c>
      <c r="E49" s="3">
        <v>4.0856167799748704</v>
      </c>
      <c r="G49" s="4" t="s">
        <v>51</v>
      </c>
      <c r="H49" s="4" t="s">
        <v>51</v>
      </c>
      <c r="I49" s="4" t="s">
        <v>51</v>
      </c>
      <c r="J49" s="3">
        <v>4.05</v>
      </c>
      <c r="K49" s="3">
        <v>4</v>
      </c>
      <c r="M49" s="4" t="s">
        <v>51</v>
      </c>
      <c r="N49" s="4" t="s">
        <v>51</v>
      </c>
      <c r="O49" s="3">
        <f t="shared" si="7"/>
        <v>2.9515047907779923E-2</v>
      </c>
      <c r="P49" s="3">
        <f t="shared" si="8"/>
        <v>0.72876661500691164</v>
      </c>
      <c r="Q49" s="3">
        <f t="shared" si="9"/>
        <v>-8.5616779974870383E-2</v>
      </c>
      <c r="R49" s="3">
        <f t="shared" si="10"/>
        <v>2.1404194993717596</v>
      </c>
    </row>
    <row r="50" spans="1:20">
      <c r="B50" t="s">
        <v>8</v>
      </c>
      <c r="C50" s="3">
        <v>3.9241568009000001</v>
      </c>
      <c r="D50" s="3">
        <v>3.2209251000300001</v>
      </c>
      <c r="E50" s="3">
        <v>225</v>
      </c>
      <c r="G50" s="3">
        <v>0.39</v>
      </c>
      <c r="H50" s="3">
        <v>4.38</v>
      </c>
      <c r="I50" s="3">
        <f>H50-G50</f>
        <v>3.9899999999999998</v>
      </c>
      <c r="J50" s="3">
        <v>3.27</v>
      </c>
      <c r="K50" s="3">
        <v>267</v>
      </c>
      <c r="M50" s="3">
        <f>I50-C50</f>
        <v>6.5843199099999694E-2</v>
      </c>
      <c r="N50" s="3">
        <f>ABS((M50/I50)*100)</f>
        <v>1.6502054912280624</v>
      </c>
      <c r="O50" s="3">
        <f t="shared" si="7"/>
        <v>4.9074899969999919E-2</v>
      </c>
      <c r="P50" s="3">
        <f t="shared" si="8"/>
        <v>1.5007614669724745</v>
      </c>
      <c r="Q50" s="3">
        <f t="shared" si="9"/>
        <v>42</v>
      </c>
      <c r="R50" s="5">
        <f t="shared" si="10"/>
        <v>15.730337078651685</v>
      </c>
    </row>
    <row r="51" spans="1:20">
      <c r="B51" t="s">
        <v>9</v>
      </c>
      <c r="C51" s="3">
        <v>2.4493035874800002</v>
      </c>
      <c r="D51" s="3">
        <v>0.487518461189</v>
      </c>
      <c r="E51" s="3">
        <v>45</v>
      </c>
      <c r="G51" s="3">
        <v>0.73</v>
      </c>
      <c r="H51" s="3">
        <v>3.13</v>
      </c>
      <c r="I51" s="3">
        <f>H51-G51</f>
        <v>2.4</v>
      </c>
      <c r="J51" s="3">
        <v>0.48</v>
      </c>
      <c r="K51" s="3">
        <v>64.61</v>
      </c>
      <c r="M51" s="3">
        <f>I51-C51</f>
        <v>-4.9303587480000299E-2</v>
      </c>
      <c r="N51" s="3">
        <f>ABS((M51/I51)*100)</f>
        <v>2.0543161450000125</v>
      </c>
      <c r="O51" s="3">
        <f t="shared" si="7"/>
        <v>-7.5184611890000141E-3</v>
      </c>
      <c r="P51" s="3">
        <f t="shared" si="8"/>
        <v>1.5663460810416696</v>
      </c>
      <c r="Q51" s="3">
        <f t="shared" si="9"/>
        <v>19.61</v>
      </c>
      <c r="R51" s="5">
        <f t="shared" si="10"/>
        <v>30.351338802043028</v>
      </c>
      <c r="T51" t="s">
        <v>52</v>
      </c>
    </row>
    <row r="52" spans="1:20">
      <c r="B52" t="s">
        <v>10</v>
      </c>
      <c r="C52" s="3">
        <v>3.9384211947900001</v>
      </c>
      <c r="D52" s="3">
        <v>0.73587040299200002</v>
      </c>
      <c r="E52" s="3">
        <v>45</v>
      </c>
      <c r="G52" s="3">
        <v>1.1000000000000001</v>
      </c>
      <c r="H52" s="3">
        <v>4.66</v>
      </c>
      <c r="I52" s="3">
        <f>H52-G52</f>
        <v>3.56</v>
      </c>
      <c r="J52" s="3">
        <v>0.7</v>
      </c>
      <c r="K52" s="3">
        <v>45.3</v>
      </c>
      <c r="M52" s="3">
        <f>I52-C52</f>
        <v>-0.37842119479000003</v>
      </c>
      <c r="N52" s="5">
        <f>ABS((M52/I52)*100)</f>
        <v>10.629808842415731</v>
      </c>
      <c r="O52" s="3">
        <f t="shared" si="7"/>
        <v>-3.5870402992000061E-2</v>
      </c>
      <c r="P52" s="3">
        <f t="shared" si="8"/>
        <v>5.1243432845714381</v>
      </c>
      <c r="Q52" s="3">
        <f t="shared" si="9"/>
        <v>0.29999999999999716</v>
      </c>
      <c r="R52" s="3">
        <f t="shared" si="10"/>
        <v>0.6622516556291328</v>
      </c>
    </row>
    <row r="53" spans="1:20">
      <c r="B53" t="s">
        <v>11</v>
      </c>
      <c r="C53" s="3">
        <v>0.55335154585799995</v>
      </c>
      <c r="D53" s="3">
        <v>2.1695460930800001</v>
      </c>
      <c r="E53" s="3">
        <v>206.56505117699999</v>
      </c>
      <c r="G53" s="3">
        <v>1.1100000000000001</v>
      </c>
      <c r="H53" s="3">
        <v>1.66</v>
      </c>
      <c r="I53" s="3">
        <f>H53-G53</f>
        <v>0.54999999999999982</v>
      </c>
      <c r="J53" s="3">
        <v>2.17</v>
      </c>
      <c r="K53" s="3">
        <v>27.1</v>
      </c>
      <c r="M53" s="3">
        <f>I53-C53</f>
        <v>-3.3515458580001267E-3</v>
      </c>
      <c r="N53" s="3">
        <f>ABS((M53/I53)*100)</f>
        <v>0.60937197418184141</v>
      </c>
      <c r="O53" s="3">
        <f t="shared" si="7"/>
        <v>4.5390691999980248E-4</v>
      </c>
      <c r="P53" s="3">
        <f t="shared" si="8"/>
        <v>2.0917369585244355E-2</v>
      </c>
      <c r="Q53" s="3">
        <f t="shared" si="9"/>
        <v>-179.46505117699999</v>
      </c>
      <c r="R53" s="6">
        <f t="shared" si="10"/>
        <v>662.23266116974162</v>
      </c>
      <c r="T53" t="s">
        <v>52</v>
      </c>
    </row>
    <row r="54" spans="1:20">
      <c r="B54" t="s">
        <v>12</v>
      </c>
      <c r="C54" s="3">
        <v>1.54384723595</v>
      </c>
      <c r="D54" s="3">
        <v>0.77003928471200001</v>
      </c>
      <c r="E54" s="3">
        <v>45</v>
      </c>
      <c r="G54" s="3">
        <v>1.1100000000000001</v>
      </c>
      <c r="H54" s="3">
        <v>2.6</v>
      </c>
      <c r="I54" s="3">
        <f>H54-G54</f>
        <v>1.49</v>
      </c>
      <c r="J54" s="3">
        <v>0.76</v>
      </c>
      <c r="K54" s="3">
        <v>46.3</v>
      </c>
      <c r="M54" s="3">
        <f>I54-C54</f>
        <v>-5.3847235949999961E-2</v>
      </c>
      <c r="N54" s="3">
        <f>ABS((M54/I54)*100)</f>
        <v>3.6139084530201315</v>
      </c>
      <c r="O54" s="3">
        <f t="shared" si="7"/>
        <v>-1.0039284711999996E-2</v>
      </c>
      <c r="P54" s="3">
        <f t="shared" si="8"/>
        <v>1.3209585147368414</v>
      </c>
      <c r="Q54" s="3">
        <f t="shared" si="9"/>
        <v>1.2999999999999972</v>
      </c>
      <c r="R54" s="3">
        <f t="shared" si="10"/>
        <v>2.8077753779697563</v>
      </c>
    </row>
    <row r="55" spans="1:20">
      <c r="B55" t="s">
        <v>13</v>
      </c>
      <c r="C55" s="3">
        <v>3.95251979243</v>
      </c>
      <c r="D55" s="3">
        <v>5.6362657185399998</v>
      </c>
      <c r="E55" s="3">
        <v>26.565051177099999</v>
      </c>
      <c r="G55" s="4" t="s">
        <v>51</v>
      </c>
      <c r="H55" s="4" t="s">
        <v>51</v>
      </c>
      <c r="I55" s="4" t="s">
        <v>51</v>
      </c>
      <c r="J55" s="4" t="s">
        <v>51</v>
      </c>
      <c r="K55" s="4" t="s">
        <v>51</v>
      </c>
      <c r="M55" s="4" t="s">
        <v>51</v>
      </c>
      <c r="N55" s="4" t="s">
        <v>51</v>
      </c>
      <c r="O55" s="4" t="s">
        <v>51</v>
      </c>
      <c r="P55" s="4" t="s">
        <v>51</v>
      </c>
      <c r="Q55" s="4" t="s">
        <v>51</v>
      </c>
      <c r="R55" s="4" t="s">
        <v>51</v>
      </c>
      <c r="T55" t="s">
        <v>50</v>
      </c>
    </row>
    <row r="56" spans="1:20">
      <c r="B56" t="s">
        <v>14</v>
      </c>
      <c r="C56" s="3">
        <v>0.79611179444699998</v>
      </c>
      <c r="D56" s="3">
        <v>7.7754400840100004</v>
      </c>
      <c r="E56" s="3">
        <v>225</v>
      </c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T56" t="s">
        <v>50</v>
      </c>
    </row>
    <row r="57" spans="1:20">
      <c r="A57" t="s">
        <v>68</v>
      </c>
      <c r="B57" t="s">
        <v>15</v>
      </c>
      <c r="C57" s="3">
        <v>6.0120607773700003</v>
      </c>
      <c r="D57" s="3">
        <v>2.5725717191199999</v>
      </c>
      <c r="E57" s="3">
        <v>270</v>
      </c>
      <c r="G57" s="3">
        <v>-0.37</v>
      </c>
      <c r="H57" s="3">
        <v>5.31</v>
      </c>
      <c r="I57" s="3">
        <f>H57-G57</f>
        <v>5.68</v>
      </c>
      <c r="J57" s="3">
        <v>2.62</v>
      </c>
      <c r="K57" s="3">
        <v>300.10000000000002</v>
      </c>
      <c r="M57" s="3">
        <f>I57-C57</f>
        <v>-0.33206077737000061</v>
      </c>
      <c r="N57" s="3">
        <f>ABS((M57/I57)*100)</f>
        <v>5.8461404466549407</v>
      </c>
      <c r="O57" s="3">
        <f>J57-D57</f>
        <v>4.7428280880000173E-2</v>
      </c>
      <c r="P57" s="3">
        <f>ABS((O57/J57)*100)</f>
        <v>1.8102397282442815</v>
      </c>
      <c r="Q57" s="3">
        <f>K57-E57</f>
        <v>30.100000000000023</v>
      </c>
      <c r="R57" s="5">
        <f>ABS(100*Q57/K57)</f>
        <v>10.02999000333223</v>
      </c>
    </row>
    <row r="59" spans="1:20">
      <c r="B59" t="s">
        <v>69</v>
      </c>
      <c r="T59" t="s">
        <v>74</v>
      </c>
    </row>
    <row r="60" spans="1:20">
      <c r="B60" t="s">
        <v>72</v>
      </c>
      <c r="T60" t="s">
        <v>73</v>
      </c>
    </row>
    <row r="61" spans="1:20">
      <c r="B61" t="s">
        <v>75</v>
      </c>
      <c r="T61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1" max="1" width="10.8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2014-04-21T07:02:36Z</dcterms:modified>
</cp:coreProperties>
</file>