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40" yWindow="80" windowWidth="29700" windowHeight="17760" tabRatio="871" firstSheet="1" activeTab="9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8" l="1"/>
  <c r="Z6" i="18"/>
  <c r="Y7" i="18"/>
  <c r="Z7" i="18"/>
  <c r="T6" i="18"/>
  <c r="U6" i="18"/>
  <c r="T7" i="18"/>
  <c r="U7" i="18"/>
  <c r="O6" i="18"/>
  <c r="P6" i="18"/>
  <c r="O7" i="18"/>
  <c r="P7" i="18"/>
  <c r="F2" i="18"/>
  <c r="F3" i="18"/>
  <c r="F4" i="18"/>
  <c r="F5" i="18"/>
  <c r="F6" i="18"/>
  <c r="F7" i="18"/>
  <c r="F8" i="18"/>
  <c r="F9" i="18"/>
  <c r="F10" i="18"/>
  <c r="F11" i="18"/>
  <c r="F12" i="18"/>
  <c r="F13" i="18"/>
  <c r="Y10" i="18"/>
  <c r="Z10" i="18"/>
  <c r="AA10" i="18"/>
  <c r="AA6" i="18"/>
  <c r="AA7" i="18"/>
  <c r="V6" i="18"/>
  <c r="V7" i="18"/>
  <c r="Q6" i="18"/>
  <c r="Q7" i="18"/>
  <c r="K6" i="18"/>
  <c r="L6" i="18"/>
  <c r="K7" i="18"/>
  <c r="L7" i="18"/>
  <c r="E6" i="18"/>
  <c r="G6" i="18"/>
  <c r="E7" i="18"/>
  <c r="G7" i="18"/>
  <c r="L7" i="13"/>
  <c r="K8" i="13"/>
  <c r="J8" i="13"/>
  <c r="J7" i="13"/>
  <c r="K7" i="13"/>
  <c r="C7" i="13"/>
  <c r="B7" i="13"/>
  <c r="A7" i="13"/>
  <c r="A8" i="13"/>
  <c r="G8" i="13"/>
  <c r="H8" i="13"/>
  <c r="I8" i="13"/>
  <c r="G7" i="13"/>
  <c r="H7" i="13"/>
  <c r="I7" i="13"/>
  <c r="D7" i="13"/>
  <c r="E7" i="13"/>
  <c r="F7" i="13"/>
  <c r="D8" i="13"/>
  <c r="E8" i="13"/>
  <c r="F8" i="13"/>
  <c r="L6" i="21"/>
  <c r="L7" i="21"/>
  <c r="K6" i="21"/>
  <c r="K7" i="21"/>
  <c r="J6" i="21"/>
  <c r="J7" i="21"/>
  <c r="I7" i="21"/>
  <c r="H7" i="21"/>
  <c r="G7" i="21"/>
  <c r="G173" i="14"/>
  <c r="C173" i="14"/>
  <c r="B173" i="14"/>
  <c r="A173" i="14"/>
  <c r="A174" i="14"/>
  <c r="H85" i="20"/>
  <c r="D173" i="14"/>
  <c r="I85" i="20"/>
  <c r="E173" i="14"/>
  <c r="J85" i="20"/>
  <c r="F173" i="14"/>
  <c r="C2" i="15"/>
  <c r="C3" i="15"/>
  <c r="C4" i="15"/>
  <c r="C5" i="15"/>
  <c r="C6" i="15"/>
  <c r="C7" i="15"/>
  <c r="C8" i="15"/>
  <c r="C9" i="15"/>
  <c r="C10" i="15"/>
  <c r="C11" i="15"/>
  <c r="C12" i="15"/>
  <c r="C13" i="15"/>
  <c r="K16" i="18"/>
  <c r="K17" i="18"/>
  <c r="K18" i="18"/>
  <c r="K19" i="18"/>
  <c r="K20" i="18"/>
  <c r="K21" i="18"/>
  <c r="K22" i="18"/>
  <c r="K23" i="18"/>
  <c r="K24" i="18"/>
  <c r="K25" i="18"/>
  <c r="H92" i="20"/>
  <c r="D188" i="14"/>
  <c r="I92" i="20"/>
  <c r="E188" i="14"/>
  <c r="J92" i="20"/>
  <c r="F188" i="14"/>
  <c r="H77" i="20"/>
  <c r="D157" i="14"/>
  <c r="I77" i="20"/>
  <c r="E157" i="14"/>
  <c r="J77" i="20"/>
  <c r="F157" i="14"/>
  <c r="H52" i="20"/>
  <c r="D105" i="14"/>
  <c r="I52" i="20"/>
  <c r="E105" i="14"/>
  <c r="J52" i="20"/>
  <c r="F105" i="14"/>
  <c r="H22" i="20"/>
  <c r="D44" i="14"/>
  <c r="I22" i="20"/>
  <c r="E44" i="14"/>
  <c r="J22" i="20"/>
  <c r="F44" i="14"/>
  <c r="H78" i="20"/>
  <c r="D159" i="14"/>
  <c r="I78" i="20"/>
  <c r="E159" i="14"/>
  <c r="J78" i="20"/>
  <c r="F159" i="14"/>
  <c r="H79" i="20"/>
  <c r="D161" i="14"/>
  <c r="I79" i="20"/>
  <c r="E161" i="14"/>
  <c r="J79" i="20"/>
  <c r="F161" i="14"/>
  <c r="H80" i="20"/>
  <c r="D163" i="14"/>
  <c r="I80" i="20"/>
  <c r="E163" i="14"/>
  <c r="J80" i="20"/>
  <c r="F163" i="14"/>
  <c r="H81" i="20"/>
  <c r="D165" i="14"/>
  <c r="I81" i="20"/>
  <c r="E165" i="14"/>
  <c r="J81" i="20"/>
  <c r="F165" i="14"/>
  <c r="H82" i="20"/>
  <c r="D167" i="14"/>
  <c r="I82" i="20"/>
  <c r="E167" i="14"/>
  <c r="J82" i="20"/>
  <c r="F167" i="14"/>
  <c r="H83" i="20"/>
  <c r="D169" i="14"/>
  <c r="I83" i="20"/>
  <c r="E169" i="14"/>
  <c r="J83" i="20"/>
  <c r="F169" i="14"/>
  <c r="H84" i="20"/>
  <c r="D171" i="14"/>
  <c r="I84" i="20"/>
  <c r="E171" i="14"/>
  <c r="J84" i="20"/>
  <c r="F171" i="14"/>
  <c r="H86" i="20"/>
  <c r="D175" i="14"/>
  <c r="I86" i="20"/>
  <c r="E175" i="14"/>
  <c r="J86" i="20"/>
  <c r="F175" i="14"/>
  <c r="H87" i="20"/>
  <c r="D177" i="14"/>
  <c r="I87" i="20"/>
  <c r="E177" i="14"/>
  <c r="J87" i="20"/>
  <c r="F177" i="14"/>
  <c r="H88" i="20"/>
  <c r="D179" i="14"/>
  <c r="I88" i="20"/>
  <c r="E179" i="14"/>
  <c r="J88" i="20"/>
  <c r="F179" i="14"/>
  <c r="H89" i="20"/>
  <c r="D181" i="14"/>
  <c r="I89" i="20"/>
  <c r="E181" i="14"/>
  <c r="J89" i="20"/>
  <c r="F181" i="14"/>
  <c r="H90" i="20"/>
  <c r="D183" i="14"/>
  <c r="I90" i="20"/>
  <c r="E183" i="14"/>
  <c r="J90" i="20"/>
  <c r="F183" i="14"/>
  <c r="H91" i="20"/>
  <c r="D185" i="14"/>
  <c r="I91" i="20"/>
  <c r="E185" i="14"/>
  <c r="J91" i="20"/>
  <c r="F185" i="14"/>
  <c r="H93" i="20"/>
  <c r="D190" i="14"/>
  <c r="I93" i="20"/>
  <c r="E190" i="14"/>
  <c r="J93" i="20"/>
  <c r="F190" i="14"/>
  <c r="H94" i="20"/>
  <c r="D192" i="14"/>
  <c r="I94" i="20"/>
  <c r="E192" i="14"/>
  <c r="J94" i="20"/>
  <c r="F192" i="14"/>
  <c r="H95" i="20"/>
  <c r="D194" i="14"/>
  <c r="I95" i="20"/>
  <c r="E194" i="14"/>
  <c r="J95" i="20"/>
  <c r="F194" i="14"/>
  <c r="H96" i="20"/>
  <c r="D196" i="14"/>
  <c r="I96" i="20"/>
  <c r="E196" i="14"/>
  <c r="J96" i="20"/>
  <c r="F196" i="14"/>
  <c r="H97" i="20"/>
  <c r="D198" i="14"/>
  <c r="I97" i="20"/>
  <c r="E198" i="14"/>
  <c r="J97" i="20"/>
  <c r="F198" i="14"/>
  <c r="H98" i="20"/>
  <c r="D200" i="14"/>
  <c r="I98" i="20"/>
  <c r="E200" i="14"/>
  <c r="J98" i="20"/>
  <c r="F200" i="14"/>
  <c r="H99" i="20"/>
  <c r="D202" i="14"/>
  <c r="I99" i="20"/>
  <c r="E202" i="14"/>
  <c r="J99" i="20"/>
  <c r="F202" i="14"/>
  <c r="H100" i="20"/>
  <c r="D204" i="14"/>
  <c r="I100" i="20"/>
  <c r="E204" i="14"/>
  <c r="J100" i="20"/>
  <c r="F204" i="14"/>
  <c r="H101" i="20"/>
  <c r="D206" i="14"/>
  <c r="I101" i="20"/>
  <c r="E206" i="14"/>
  <c r="J101" i="20"/>
  <c r="F206" i="14"/>
  <c r="H102" i="20"/>
  <c r="D208" i="14"/>
  <c r="I102" i="20"/>
  <c r="E208" i="14"/>
  <c r="J102" i="20"/>
  <c r="F208" i="14"/>
  <c r="H103" i="20"/>
  <c r="D210" i="14"/>
  <c r="I103" i="20"/>
  <c r="E210" i="14"/>
  <c r="J103" i="20"/>
  <c r="F210" i="14"/>
  <c r="H104" i="20"/>
  <c r="D212" i="14"/>
  <c r="I104" i="20"/>
  <c r="E212" i="14"/>
  <c r="J104" i="20"/>
  <c r="F212" i="14"/>
  <c r="H105" i="20"/>
  <c r="D214" i="14"/>
  <c r="I105" i="20"/>
  <c r="E214" i="14"/>
  <c r="J105" i="20"/>
  <c r="F214" i="14"/>
  <c r="H106" i="20"/>
  <c r="D216" i="14"/>
  <c r="I106" i="20"/>
  <c r="E216" i="14"/>
  <c r="J106" i="20"/>
  <c r="F216" i="14"/>
  <c r="H107" i="20"/>
  <c r="D218" i="14"/>
  <c r="I107" i="20"/>
  <c r="E218" i="14"/>
  <c r="J107" i="20"/>
  <c r="F218" i="14"/>
  <c r="H108" i="20"/>
  <c r="D220" i="14"/>
  <c r="I108" i="20"/>
  <c r="E220" i="14"/>
  <c r="J108" i="20"/>
  <c r="F220" i="14"/>
  <c r="H109" i="20"/>
  <c r="D222" i="14"/>
  <c r="I109" i="20"/>
  <c r="E222" i="14"/>
  <c r="J109" i="20"/>
  <c r="F222" i="14"/>
  <c r="H110" i="20"/>
  <c r="D224" i="14"/>
  <c r="I110" i="20"/>
  <c r="E224" i="14"/>
  <c r="J110" i="20"/>
  <c r="F224" i="14"/>
  <c r="H111" i="20"/>
  <c r="D226" i="14"/>
  <c r="I111" i="20"/>
  <c r="E226" i="14"/>
  <c r="J111" i="20"/>
  <c r="F226" i="14"/>
  <c r="H112" i="20"/>
  <c r="D228" i="14"/>
  <c r="I112" i="20"/>
  <c r="E228" i="14"/>
  <c r="J112" i="20"/>
  <c r="F228" i="14"/>
  <c r="H113" i="20"/>
  <c r="D230" i="14"/>
  <c r="I113" i="20"/>
  <c r="E230" i="14"/>
  <c r="J113" i="20"/>
  <c r="F230" i="14"/>
  <c r="H114" i="20"/>
  <c r="D232" i="14"/>
  <c r="I114" i="20"/>
  <c r="E232" i="14"/>
  <c r="J114" i="20"/>
  <c r="F232" i="14"/>
  <c r="Y85" i="19"/>
  <c r="Z85" i="19"/>
  <c r="AA85" i="19"/>
  <c r="T85" i="19"/>
  <c r="U85" i="19"/>
  <c r="V85" i="19"/>
  <c r="K85" i="19"/>
  <c r="L85" i="19"/>
  <c r="O85" i="19"/>
  <c r="P85" i="19"/>
  <c r="Q85" i="19"/>
  <c r="C85" i="19"/>
  <c r="D85" i="19"/>
  <c r="E85" i="19"/>
  <c r="F85" i="19"/>
  <c r="G85" i="19"/>
  <c r="H53" i="20"/>
  <c r="D108" i="14"/>
  <c r="I53" i="20"/>
  <c r="E108" i="14"/>
  <c r="J53" i="20"/>
  <c r="F108" i="14"/>
  <c r="H54" i="20"/>
  <c r="D110" i="14"/>
  <c r="I54" i="20"/>
  <c r="E110" i="14"/>
  <c r="J54" i="20"/>
  <c r="F110" i="14"/>
  <c r="H55" i="20"/>
  <c r="D112" i="14"/>
  <c r="I55" i="20"/>
  <c r="E112" i="14"/>
  <c r="J55" i="20"/>
  <c r="F112" i="14"/>
  <c r="H56" i="20"/>
  <c r="D114" i="14"/>
  <c r="I56" i="20"/>
  <c r="E114" i="14"/>
  <c r="J56" i="20"/>
  <c r="F114" i="14"/>
  <c r="H57" i="20"/>
  <c r="D116" i="14"/>
  <c r="I57" i="20"/>
  <c r="E116" i="14"/>
  <c r="J57" i="20"/>
  <c r="F116" i="14"/>
  <c r="H58" i="20"/>
  <c r="D118" i="14"/>
  <c r="I58" i="20"/>
  <c r="E118" i="14"/>
  <c r="J58" i="20"/>
  <c r="F118" i="14"/>
  <c r="H59" i="20"/>
  <c r="D120" i="14"/>
  <c r="I59" i="20"/>
  <c r="E120" i="14"/>
  <c r="J59" i="20"/>
  <c r="F120" i="14"/>
  <c r="H60" i="20"/>
  <c r="D122" i="14"/>
  <c r="I60" i="20"/>
  <c r="E122" i="14"/>
  <c r="J60" i="20"/>
  <c r="F122" i="14"/>
  <c r="H61" i="20"/>
  <c r="D124" i="14"/>
  <c r="I61" i="20"/>
  <c r="E124" i="14"/>
  <c r="J61" i="20"/>
  <c r="F124" i="14"/>
  <c r="H62" i="20"/>
  <c r="D126" i="14"/>
  <c r="I62" i="20"/>
  <c r="E126" i="14"/>
  <c r="J62" i="20"/>
  <c r="F126" i="14"/>
  <c r="H63" i="20"/>
  <c r="D128" i="14"/>
  <c r="I63" i="20"/>
  <c r="E128" i="14"/>
  <c r="J63" i="20"/>
  <c r="F128" i="14"/>
  <c r="H64" i="20"/>
  <c r="D130" i="14"/>
  <c r="I64" i="20"/>
  <c r="E130" i="14"/>
  <c r="J64" i="20"/>
  <c r="F130" i="14"/>
  <c r="H65" i="20"/>
  <c r="D132" i="14"/>
  <c r="I65" i="20"/>
  <c r="E132" i="14"/>
  <c r="J65" i="20"/>
  <c r="F132" i="14"/>
  <c r="H66" i="20"/>
  <c r="D134" i="14"/>
  <c r="I66" i="20"/>
  <c r="E134" i="14"/>
  <c r="J66" i="20"/>
  <c r="F134" i="14"/>
  <c r="H67" i="20"/>
  <c r="D136" i="14"/>
  <c r="I67" i="20"/>
  <c r="E136" i="14"/>
  <c r="J67" i="20"/>
  <c r="F136" i="14"/>
  <c r="H68" i="20"/>
  <c r="D138" i="14"/>
  <c r="I68" i="20"/>
  <c r="E138" i="14"/>
  <c r="J68" i="20"/>
  <c r="F138" i="14"/>
  <c r="H69" i="20"/>
  <c r="D140" i="14"/>
  <c r="I69" i="20"/>
  <c r="E140" i="14"/>
  <c r="J69" i="20"/>
  <c r="F140" i="14"/>
  <c r="H70" i="20"/>
  <c r="D142" i="14"/>
  <c r="I70" i="20"/>
  <c r="E142" i="14"/>
  <c r="J70" i="20"/>
  <c r="F142" i="14"/>
  <c r="H71" i="20"/>
  <c r="D144" i="14"/>
  <c r="I71" i="20"/>
  <c r="E144" i="14"/>
  <c r="J71" i="20"/>
  <c r="F144" i="14"/>
  <c r="H72" i="20"/>
  <c r="D146" i="14"/>
  <c r="I72" i="20"/>
  <c r="E146" i="14"/>
  <c r="J72" i="20"/>
  <c r="F146" i="14"/>
  <c r="H73" i="20"/>
  <c r="D148" i="14"/>
  <c r="I73" i="20"/>
  <c r="E148" i="14"/>
  <c r="J73" i="20"/>
  <c r="F148" i="14"/>
  <c r="H74" i="20"/>
  <c r="D150" i="14"/>
  <c r="I74" i="20"/>
  <c r="E150" i="14"/>
  <c r="J74" i="20"/>
  <c r="F150" i="14"/>
  <c r="H75" i="20"/>
  <c r="D152" i="14"/>
  <c r="I75" i="20"/>
  <c r="E152" i="14"/>
  <c r="J75" i="20"/>
  <c r="F152" i="14"/>
  <c r="H76" i="20"/>
  <c r="D154" i="14"/>
  <c r="I76" i="20"/>
  <c r="E154" i="14"/>
  <c r="J76" i="20"/>
  <c r="F154" i="14"/>
  <c r="H25" i="20"/>
  <c r="D51" i="14"/>
  <c r="I25" i="20"/>
  <c r="E51" i="14"/>
  <c r="J25" i="20"/>
  <c r="F51" i="14"/>
  <c r="H26" i="20"/>
  <c r="D53" i="14"/>
  <c r="I26" i="20"/>
  <c r="E53" i="14"/>
  <c r="J26" i="20"/>
  <c r="F53" i="14"/>
  <c r="H27" i="20"/>
  <c r="D55" i="14"/>
  <c r="I27" i="20"/>
  <c r="E55" i="14"/>
  <c r="J27" i="20"/>
  <c r="F55" i="14"/>
  <c r="H28" i="20"/>
  <c r="D57" i="14"/>
  <c r="I28" i="20"/>
  <c r="E57" i="14"/>
  <c r="J28" i="20"/>
  <c r="F57" i="14"/>
  <c r="H29" i="20"/>
  <c r="D59" i="14"/>
  <c r="I29" i="20"/>
  <c r="E59" i="14"/>
  <c r="J29" i="20"/>
  <c r="F59" i="14"/>
  <c r="H30" i="20"/>
  <c r="D61" i="14"/>
  <c r="I30" i="20"/>
  <c r="E61" i="14"/>
  <c r="J30" i="20"/>
  <c r="F61" i="14"/>
  <c r="H31" i="20"/>
  <c r="D63" i="14"/>
  <c r="I31" i="20"/>
  <c r="E63" i="14"/>
  <c r="J31" i="20"/>
  <c r="F63" i="14"/>
  <c r="H32" i="20"/>
  <c r="D65" i="14"/>
  <c r="I32" i="20"/>
  <c r="E65" i="14"/>
  <c r="J32" i="20"/>
  <c r="F65" i="14"/>
  <c r="H33" i="20"/>
  <c r="D67" i="14"/>
  <c r="I33" i="20"/>
  <c r="E67" i="14"/>
  <c r="J33" i="20"/>
  <c r="F67" i="14"/>
  <c r="H34" i="20"/>
  <c r="D69" i="14"/>
  <c r="I34" i="20"/>
  <c r="E69" i="14"/>
  <c r="J34" i="20"/>
  <c r="F69" i="14"/>
  <c r="H35" i="20"/>
  <c r="D71" i="14"/>
  <c r="I35" i="20"/>
  <c r="E71" i="14"/>
  <c r="J35" i="20"/>
  <c r="F71" i="14"/>
  <c r="H36" i="20"/>
  <c r="D73" i="14"/>
  <c r="I36" i="20"/>
  <c r="E73" i="14"/>
  <c r="J36" i="20"/>
  <c r="F73" i="14"/>
  <c r="H37" i="20"/>
  <c r="D75" i="14"/>
  <c r="I37" i="20"/>
  <c r="E75" i="14"/>
  <c r="J37" i="20"/>
  <c r="F75" i="14"/>
  <c r="H38" i="20"/>
  <c r="D77" i="14"/>
  <c r="I38" i="20"/>
  <c r="E77" i="14"/>
  <c r="J38" i="20"/>
  <c r="F77" i="14"/>
  <c r="H39" i="20"/>
  <c r="D79" i="14"/>
  <c r="I39" i="20"/>
  <c r="E79" i="14"/>
  <c r="J39" i="20"/>
  <c r="F79" i="14"/>
  <c r="H40" i="20"/>
  <c r="D81" i="14"/>
  <c r="I40" i="20"/>
  <c r="E81" i="14"/>
  <c r="J40" i="20"/>
  <c r="F81" i="14"/>
  <c r="H41" i="20"/>
  <c r="D83" i="14"/>
  <c r="I41" i="20"/>
  <c r="E83" i="14"/>
  <c r="J41" i="20"/>
  <c r="F83" i="14"/>
  <c r="H42" i="20"/>
  <c r="D85" i="14"/>
  <c r="I42" i="20"/>
  <c r="E85" i="14"/>
  <c r="J42" i="20"/>
  <c r="F85" i="14"/>
  <c r="H43" i="20"/>
  <c r="D87" i="14"/>
  <c r="I43" i="20"/>
  <c r="E87" i="14"/>
  <c r="J43" i="20"/>
  <c r="F87" i="14"/>
  <c r="H44" i="20"/>
  <c r="D89" i="14"/>
  <c r="I44" i="20"/>
  <c r="E89" i="14"/>
  <c r="J44" i="20"/>
  <c r="F89" i="14"/>
  <c r="H45" i="20"/>
  <c r="D91" i="14"/>
  <c r="I45" i="20"/>
  <c r="E91" i="14"/>
  <c r="J45" i="20"/>
  <c r="F91" i="14"/>
  <c r="H46" i="20"/>
  <c r="D93" i="14"/>
  <c r="I46" i="20"/>
  <c r="E93" i="14"/>
  <c r="J46" i="20"/>
  <c r="F93" i="14"/>
  <c r="H47" i="20"/>
  <c r="D95" i="14"/>
  <c r="I47" i="20"/>
  <c r="E95" i="14"/>
  <c r="J47" i="20"/>
  <c r="F95" i="14"/>
  <c r="H48" i="20"/>
  <c r="D97" i="14"/>
  <c r="I48" i="20"/>
  <c r="E97" i="14"/>
  <c r="J48" i="20"/>
  <c r="F97" i="14"/>
  <c r="H49" i="20"/>
  <c r="D99" i="14"/>
  <c r="I49" i="20"/>
  <c r="E99" i="14"/>
  <c r="J49" i="20"/>
  <c r="F99" i="14"/>
  <c r="H50" i="20"/>
  <c r="D101" i="14"/>
  <c r="I50" i="20"/>
  <c r="E101" i="14"/>
  <c r="J50" i="20"/>
  <c r="F101" i="14"/>
  <c r="H51" i="20"/>
  <c r="D103" i="14"/>
  <c r="I51" i="20"/>
  <c r="E103" i="14"/>
  <c r="J51" i="20"/>
  <c r="F103" i="14"/>
  <c r="H23" i="20"/>
  <c r="D46" i="14"/>
  <c r="I23" i="20"/>
  <c r="E46" i="14"/>
  <c r="J23" i="20"/>
  <c r="F46" i="14"/>
  <c r="H24" i="20"/>
  <c r="D48" i="14"/>
  <c r="I24" i="20"/>
  <c r="E48" i="14"/>
  <c r="J24" i="20"/>
  <c r="F48" i="14"/>
  <c r="H2" i="20"/>
  <c r="D3" i="14"/>
  <c r="I2" i="20"/>
  <c r="E3" i="14"/>
  <c r="J2" i="20"/>
  <c r="F3" i="14"/>
  <c r="H3" i="20"/>
  <c r="D5" i="14"/>
  <c r="I3" i="20"/>
  <c r="E5" i="14"/>
  <c r="J3" i="20"/>
  <c r="F5" i="14"/>
  <c r="H4" i="20"/>
  <c r="D7" i="14"/>
  <c r="I4" i="20"/>
  <c r="E7" i="14"/>
  <c r="J4" i="20"/>
  <c r="F7" i="14"/>
  <c r="H5" i="20"/>
  <c r="D9" i="14"/>
  <c r="I5" i="20"/>
  <c r="E9" i="14"/>
  <c r="J5" i="20"/>
  <c r="F9" i="14"/>
  <c r="H6" i="20"/>
  <c r="D11" i="14"/>
  <c r="I6" i="20"/>
  <c r="E11" i="14"/>
  <c r="J6" i="20"/>
  <c r="F11" i="14"/>
  <c r="H7" i="20"/>
  <c r="D13" i="14"/>
  <c r="I7" i="20"/>
  <c r="E13" i="14"/>
  <c r="J7" i="20"/>
  <c r="F13" i="14"/>
  <c r="H8" i="20"/>
  <c r="D15" i="14"/>
  <c r="I8" i="20"/>
  <c r="E15" i="14"/>
  <c r="J8" i="20"/>
  <c r="F15" i="14"/>
  <c r="H9" i="20"/>
  <c r="D17" i="14"/>
  <c r="I9" i="20"/>
  <c r="E17" i="14"/>
  <c r="J9" i="20"/>
  <c r="F17" i="14"/>
  <c r="H10" i="20"/>
  <c r="D19" i="14"/>
  <c r="I10" i="20"/>
  <c r="E19" i="14"/>
  <c r="J10" i="20"/>
  <c r="F19" i="14"/>
  <c r="H11" i="20"/>
  <c r="D21" i="14"/>
  <c r="I11" i="20"/>
  <c r="E21" i="14"/>
  <c r="J11" i="20"/>
  <c r="F21" i="14"/>
  <c r="H12" i="20"/>
  <c r="D23" i="14"/>
  <c r="I12" i="20"/>
  <c r="E23" i="14"/>
  <c r="J12" i="20"/>
  <c r="F23" i="14"/>
  <c r="H13" i="20"/>
  <c r="D25" i="14"/>
  <c r="I13" i="20"/>
  <c r="E25" i="14"/>
  <c r="J13" i="20"/>
  <c r="F25" i="14"/>
  <c r="H14" i="20"/>
  <c r="D27" i="14"/>
  <c r="I14" i="20"/>
  <c r="E27" i="14"/>
  <c r="J14" i="20"/>
  <c r="F27" i="14"/>
  <c r="H15" i="20"/>
  <c r="D29" i="14"/>
  <c r="I15" i="20"/>
  <c r="E29" i="14"/>
  <c r="J15" i="20"/>
  <c r="F29" i="14"/>
  <c r="H16" i="20"/>
  <c r="D31" i="14"/>
  <c r="I16" i="20"/>
  <c r="E31" i="14"/>
  <c r="J16" i="20"/>
  <c r="F31" i="14"/>
  <c r="H17" i="20"/>
  <c r="D33" i="14"/>
  <c r="I17" i="20"/>
  <c r="E33" i="14"/>
  <c r="J17" i="20"/>
  <c r="F33" i="14"/>
  <c r="H18" i="20"/>
  <c r="D35" i="14"/>
  <c r="I18" i="20"/>
  <c r="E35" i="14"/>
  <c r="J18" i="20"/>
  <c r="F35" i="14"/>
  <c r="H19" i="20"/>
  <c r="D37" i="14"/>
  <c r="I19" i="20"/>
  <c r="E37" i="14"/>
  <c r="J19" i="20"/>
  <c r="F37" i="14"/>
  <c r="H20" i="20"/>
  <c r="D39" i="14"/>
  <c r="I20" i="20"/>
  <c r="E39" i="14"/>
  <c r="J20" i="20"/>
  <c r="F39" i="14"/>
  <c r="H21" i="20"/>
  <c r="D41" i="14"/>
  <c r="I21" i="20"/>
  <c r="E41" i="14"/>
  <c r="J21" i="20"/>
  <c r="F41" i="14"/>
  <c r="L96" i="21"/>
  <c r="L97" i="21"/>
  <c r="F104" i="13"/>
  <c r="J70" i="21"/>
  <c r="D77" i="13"/>
  <c r="K70" i="21"/>
  <c r="E77" i="13"/>
  <c r="L70" i="21"/>
  <c r="F77" i="13"/>
  <c r="J71" i="21"/>
  <c r="D78" i="13"/>
  <c r="K71" i="21"/>
  <c r="E78" i="13"/>
  <c r="L71" i="21"/>
  <c r="F78" i="13"/>
  <c r="J72" i="21"/>
  <c r="D79" i="13"/>
  <c r="K72" i="21"/>
  <c r="E79" i="13"/>
  <c r="L72" i="21"/>
  <c r="F79" i="13"/>
  <c r="J73" i="21"/>
  <c r="D80" i="13"/>
  <c r="K73" i="21"/>
  <c r="E80" i="13"/>
  <c r="L73" i="21"/>
  <c r="F80" i="13"/>
  <c r="J74" i="21"/>
  <c r="D81" i="13"/>
  <c r="K74" i="21"/>
  <c r="E81" i="13"/>
  <c r="L74" i="21"/>
  <c r="F81" i="13"/>
  <c r="J75" i="21"/>
  <c r="D82" i="13"/>
  <c r="K75" i="21"/>
  <c r="E82" i="13"/>
  <c r="L75" i="21"/>
  <c r="F82" i="13"/>
  <c r="J76" i="21"/>
  <c r="D83" i="13"/>
  <c r="K76" i="21"/>
  <c r="E83" i="13"/>
  <c r="L76" i="21"/>
  <c r="F83" i="13"/>
  <c r="J77" i="21"/>
  <c r="D84" i="13"/>
  <c r="K77" i="21"/>
  <c r="E84" i="13"/>
  <c r="L77" i="21"/>
  <c r="F84" i="13"/>
  <c r="J78" i="21"/>
  <c r="D85" i="13"/>
  <c r="K78" i="21"/>
  <c r="E85" i="13"/>
  <c r="L78" i="21"/>
  <c r="F85" i="13"/>
  <c r="J79" i="21"/>
  <c r="D86" i="13"/>
  <c r="K79" i="21"/>
  <c r="E86" i="13"/>
  <c r="L79" i="21"/>
  <c r="F86" i="13"/>
  <c r="J80" i="21"/>
  <c r="D87" i="13"/>
  <c r="K80" i="21"/>
  <c r="E87" i="13"/>
  <c r="L80" i="21"/>
  <c r="F87" i="13"/>
  <c r="J81" i="21"/>
  <c r="D88" i="13"/>
  <c r="K81" i="21"/>
  <c r="E88" i="13"/>
  <c r="L81" i="21"/>
  <c r="F88" i="13"/>
  <c r="J82" i="21"/>
  <c r="D89" i="13"/>
  <c r="K82" i="21"/>
  <c r="E89" i="13"/>
  <c r="L82" i="21"/>
  <c r="F89" i="13"/>
  <c r="J83" i="21"/>
  <c r="D90" i="13"/>
  <c r="K83" i="21"/>
  <c r="E90" i="13"/>
  <c r="L83" i="21"/>
  <c r="F90" i="13"/>
  <c r="J84" i="21"/>
  <c r="D91" i="13"/>
  <c r="K84" i="21"/>
  <c r="E91" i="13"/>
  <c r="L84" i="21"/>
  <c r="F91" i="13"/>
  <c r="J85" i="21"/>
  <c r="D92" i="13"/>
  <c r="K85" i="21"/>
  <c r="E92" i="13"/>
  <c r="L85" i="21"/>
  <c r="F92" i="13"/>
  <c r="J86" i="21"/>
  <c r="D93" i="13"/>
  <c r="K86" i="21"/>
  <c r="E93" i="13"/>
  <c r="L86" i="21"/>
  <c r="F93" i="13"/>
  <c r="J87" i="21"/>
  <c r="D94" i="13"/>
  <c r="K87" i="21"/>
  <c r="E94" i="13"/>
  <c r="L87" i="21"/>
  <c r="F94" i="13"/>
  <c r="J88" i="21"/>
  <c r="D95" i="13"/>
  <c r="K88" i="21"/>
  <c r="E95" i="13"/>
  <c r="L88" i="21"/>
  <c r="F95" i="13"/>
  <c r="L89" i="21"/>
  <c r="F96" i="13"/>
  <c r="J90" i="21"/>
  <c r="D97" i="13"/>
  <c r="K90" i="21"/>
  <c r="E97" i="13"/>
  <c r="L90" i="21"/>
  <c r="F97" i="13"/>
  <c r="J91" i="21"/>
  <c r="D98" i="13"/>
  <c r="K91" i="21"/>
  <c r="E98" i="13"/>
  <c r="L91" i="21"/>
  <c r="F98" i="13"/>
  <c r="J92" i="21"/>
  <c r="D99" i="13"/>
  <c r="K92" i="21"/>
  <c r="E99" i="13"/>
  <c r="L92" i="21"/>
  <c r="F99" i="13"/>
  <c r="L93" i="21"/>
  <c r="F100" i="13"/>
  <c r="J94" i="21"/>
  <c r="D101" i="13"/>
  <c r="K94" i="21"/>
  <c r="E101" i="13"/>
  <c r="L94" i="21"/>
  <c r="F101" i="13"/>
  <c r="J95" i="21"/>
  <c r="D102" i="13"/>
  <c r="K95" i="21"/>
  <c r="E102" i="13"/>
  <c r="L95" i="21"/>
  <c r="F102" i="13"/>
  <c r="J96" i="21"/>
  <c r="D103" i="13"/>
  <c r="K96" i="21"/>
  <c r="E103" i="13"/>
  <c r="F103" i="13"/>
  <c r="J97" i="21"/>
  <c r="D104" i="13"/>
  <c r="K97" i="21"/>
  <c r="E104" i="13"/>
  <c r="J98" i="21"/>
  <c r="D105" i="13"/>
  <c r="K98" i="21"/>
  <c r="E105" i="13"/>
  <c r="L98" i="21"/>
  <c r="F105" i="13"/>
  <c r="J99" i="21"/>
  <c r="D106" i="13"/>
  <c r="K99" i="21"/>
  <c r="E106" i="13"/>
  <c r="L99" i="21"/>
  <c r="F106" i="13"/>
  <c r="J100" i="21"/>
  <c r="D107" i="13"/>
  <c r="K100" i="21"/>
  <c r="E107" i="13"/>
  <c r="L100" i="21"/>
  <c r="F107" i="13"/>
  <c r="J101" i="21"/>
  <c r="D108" i="13"/>
  <c r="K101" i="21"/>
  <c r="E108" i="13"/>
  <c r="L101" i="21"/>
  <c r="F108" i="13"/>
  <c r="J102" i="21"/>
  <c r="D109" i="13"/>
  <c r="K102" i="21"/>
  <c r="E109" i="13"/>
  <c r="L102" i="21"/>
  <c r="F109" i="13"/>
  <c r="J103" i="21"/>
  <c r="D110" i="13"/>
  <c r="K103" i="21"/>
  <c r="E110" i="13"/>
  <c r="L103" i="21"/>
  <c r="F110" i="13"/>
  <c r="J104" i="21"/>
  <c r="D111" i="13"/>
  <c r="K104" i="21"/>
  <c r="E111" i="13"/>
  <c r="L104" i="21"/>
  <c r="F111" i="13"/>
  <c r="J105" i="21"/>
  <c r="D112" i="13"/>
  <c r="K105" i="21"/>
  <c r="E112" i="13"/>
  <c r="L105" i="21"/>
  <c r="F112" i="13"/>
  <c r="J106" i="21"/>
  <c r="D113" i="13"/>
  <c r="K106" i="21"/>
  <c r="E113" i="13"/>
  <c r="L106" i="21"/>
  <c r="F113" i="13"/>
  <c r="J107" i="21"/>
  <c r="D114" i="13"/>
  <c r="K107" i="21"/>
  <c r="E114" i="13"/>
  <c r="L107" i="21"/>
  <c r="F114" i="13"/>
  <c r="J108" i="21"/>
  <c r="D115" i="13"/>
  <c r="K108" i="21"/>
  <c r="E115" i="13"/>
  <c r="L108" i="21"/>
  <c r="F115" i="13"/>
  <c r="L109" i="21"/>
  <c r="F116" i="13"/>
  <c r="J52" i="21"/>
  <c r="D58" i="13"/>
  <c r="K52" i="21"/>
  <c r="E58" i="13"/>
  <c r="L52" i="21"/>
  <c r="F58" i="13"/>
  <c r="J53" i="21"/>
  <c r="D59" i="13"/>
  <c r="K53" i="21"/>
  <c r="E59" i="13"/>
  <c r="L53" i="21"/>
  <c r="F59" i="13"/>
  <c r="J54" i="21"/>
  <c r="D60" i="13"/>
  <c r="K54" i="21"/>
  <c r="E60" i="13"/>
  <c r="L54" i="21"/>
  <c r="F60" i="13"/>
  <c r="J55" i="21"/>
  <c r="D61" i="13"/>
  <c r="K55" i="21"/>
  <c r="E61" i="13"/>
  <c r="L55" i="21"/>
  <c r="F61" i="13"/>
  <c r="J56" i="21"/>
  <c r="D62" i="13"/>
  <c r="K56" i="21"/>
  <c r="E62" i="13"/>
  <c r="L56" i="21"/>
  <c r="F62" i="13"/>
  <c r="J57" i="21"/>
  <c r="D63" i="13"/>
  <c r="K57" i="21"/>
  <c r="E63" i="13"/>
  <c r="L57" i="21"/>
  <c r="F63" i="13"/>
  <c r="J58" i="21"/>
  <c r="D64" i="13"/>
  <c r="K58" i="21"/>
  <c r="E64" i="13"/>
  <c r="L58" i="21"/>
  <c r="F64" i="13"/>
  <c r="L59" i="21"/>
  <c r="F65" i="13"/>
  <c r="J60" i="21"/>
  <c r="D66" i="13"/>
  <c r="K60" i="21"/>
  <c r="E66" i="13"/>
  <c r="L60" i="21"/>
  <c r="F66" i="13"/>
  <c r="L61" i="21"/>
  <c r="F67" i="13"/>
  <c r="J62" i="21"/>
  <c r="D68" i="13"/>
  <c r="K62" i="21"/>
  <c r="E68" i="13"/>
  <c r="L62" i="21"/>
  <c r="F68" i="13"/>
  <c r="L63" i="21"/>
  <c r="F69" i="13"/>
  <c r="J64" i="21"/>
  <c r="D70" i="13"/>
  <c r="K64" i="21"/>
  <c r="E70" i="13"/>
  <c r="L64" i="21"/>
  <c r="F70" i="13"/>
  <c r="L65" i="21"/>
  <c r="F71" i="13"/>
  <c r="J66" i="21"/>
  <c r="D72" i="13"/>
  <c r="K66" i="21"/>
  <c r="E72" i="13"/>
  <c r="L66" i="21"/>
  <c r="F72" i="13"/>
  <c r="L67" i="21"/>
  <c r="F73" i="13"/>
  <c r="J68" i="21"/>
  <c r="D74" i="13"/>
  <c r="K68" i="21"/>
  <c r="E74" i="13"/>
  <c r="L68" i="21"/>
  <c r="F74" i="13"/>
  <c r="J69" i="21"/>
  <c r="D75" i="13"/>
  <c r="K69" i="21"/>
  <c r="E75" i="13"/>
  <c r="L69" i="21"/>
  <c r="F75" i="13"/>
  <c r="J26" i="21"/>
  <c r="D29" i="13"/>
  <c r="K26" i="21"/>
  <c r="E29" i="13"/>
  <c r="L26" i="21"/>
  <c r="F29" i="13"/>
  <c r="J27" i="21"/>
  <c r="D30" i="13"/>
  <c r="K27" i="21"/>
  <c r="E30" i="13"/>
  <c r="L27" i="21"/>
  <c r="F30" i="13"/>
  <c r="J28" i="21"/>
  <c r="D31" i="13"/>
  <c r="K28" i="21"/>
  <c r="E31" i="13"/>
  <c r="L28" i="21"/>
  <c r="F31" i="13"/>
  <c r="J29" i="21"/>
  <c r="D32" i="13"/>
  <c r="K29" i="21"/>
  <c r="E32" i="13"/>
  <c r="L29" i="21"/>
  <c r="F32" i="13"/>
  <c r="J30" i="21"/>
  <c r="D33" i="13"/>
  <c r="K30" i="21"/>
  <c r="E33" i="13"/>
  <c r="L30" i="21"/>
  <c r="F33" i="13"/>
  <c r="J31" i="21"/>
  <c r="D34" i="13"/>
  <c r="K31" i="21"/>
  <c r="E34" i="13"/>
  <c r="L31" i="21"/>
  <c r="F34" i="13"/>
  <c r="J32" i="21"/>
  <c r="D35" i="13"/>
  <c r="K32" i="21"/>
  <c r="E35" i="13"/>
  <c r="L32" i="21"/>
  <c r="F35" i="13"/>
  <c r="J33" i="21"/>
  <c r="D36" i="13"/>
  <c r="K33" i="21"/>
  <c r="E36" i="13"/>
  <c r="L33" i="21"/>
  <c r="F36" i="13"/>
  <c r="J34" i="21"/>
  <c r="D37" i="13"/>
  <c r="K34" i="21"/>
  <c r="E37" i="13"/>
  <c r="L34" i="21"/>
  <c r="F37" i="13"/>
  <c r="J35" i="21"/>
  <c r="D38" i="13"/>
  <c r="K35" i="21"/>
  <c r="E38" i="13"/>
  <c r="L35" i="21"/>
  <c r="F38" i="13"/>
  <c r="J36" i="21"/>
  <c r="D39" i="13"/>
  <c r="K36" i="21"/>
  <c r="E39" i="13"/>
  <c r="L36" i="21"/>
  <c r="F39" i="13"/>
  <c r="J37" i="21"/>
  <c r="D40" i="13"/>
  <c r="K37" i="21"/>
  <c r="E40" i="13"/>
  <c r="L37" i="21"/>
  <c r="F40" i="13"/>
  <c r="J38" i="21"/>
  <c r="D41" i="13"/>
  <c r="K38" i="21"/>
  <c r="E41" i="13"/>
  <c r="L38" i="21"/>
  <c r="F41" i="13"/>
  <c r="J39" i="21"/>
  <c r="D42" i="13"/>
  <c r="K39" i="21"/>
  <c r="E42" i="13"/>
  <c r="L39" i="21"/>
  <c r="F42" i="13"/>
  <c r="J40" i="21"/>
  <c r="D43" i="13"/>
  <c r="K40" i="21"/>
  <c r="E43" i="13"/>
  <c r="L40" i="21"/>
  <c r="F43" i="13"/>
  <c r="J41" i="21"/>
  <c r="D44" i="13"/>
  <c r="K41" i="21"/>
  <c r="E44" i="13"/>
  <c r="L41" i="21"/>
  <c r="F44" i="13"/>
  <c r="J42" i="21"/>
  <c r="D45" i="13"/>
  <c r="K42" i="21"/>
  <c r="E45" i="13"/>
  <c r="L42" i="21"/>
  <c r="F45" i="13"/>
  <c r="J43" i="21"/>
  <c r="D46" i="13"/>
  <c r="K43" i="21"/>
  <c r="E46" i="13"/>
  <c r="L43" i="21"/>
  <c r="F46" i="13"/>
  <c r="J44" i="21"/>
  <c r="D47" i="13"/>
  <c r="K44" i="21"/>
  <c r="E47" i="13"/>
  <c r="L44" i="21"/>
  <c r="F47" i="13"/>
  <c r="J45" i="21"/>
  <c r="D48" i="13"/>
  <c r="K45" i="21"/>
  <c r="E48" i="13"/>
  <c r="L45" i="21"/>
  <c r="F48" i="13"/>
  <c r="J46" i="21"/>
  <c r="D49" i="13"/>
  <c r="K46" i="21"/>
  <c r="E49" i="13"/>
  <c r="L46" i="21"/>
  <c r="F49" i="13"/>
  <c r="J47" i="21"/>
  <c r="D50" i="13"/>
  <c r="K47" i="21"/>
  <c r="E50" i="13"/>
  <c r="L47" i="21"/>
  <c r="F50" i="13"/>
  <c r="J48" i="21"/>
  <c r="D51" i="13"/>
  <c r="K48" i="21"/>
  <c r="E51" i="13"/>
  <c r="L48" i="21"/>
  <c r="F51" i="13"/>
  <c r="J49" i="21"/>
  <c r="D52" i="13"/>
  <c r="K49" i="21"/>
  <c r="E52" i="13"/>
  <c r="L49" i="21"/>
  <c r="F52" i="13"/>
  <c r="J50" i="21"/>
  <c r="D53" i="13"/>
  <c r="K50" i="21"/>
  <c r="E53" i="13"/>
  <c r="L50" i="21"/>
  <c r="F53" i="13"/>
  <c r="J51" i="21"/>
  <c r="D54" i="13"/>
  <c r="K51" i="21"/>
  <c r="E54" i="13"/>
  <c r="L51" i="21"/>
  <c r="F54" i="13"/>
  <c r="J16" i="21"/>
  <c r="D18" i="13"/>
  <c r="K16" i="21"/>
  <c r="E18" i="13"/>
  <c r="L16" i="21"/>
  <c r="F18" i="13"/>
  <c r="J17" i="21"/>
  <c r="D19" i="13"/>
  <c r="K17" i="21"/>
  <c r="E19" i="13"/>
  <c r="L17" i="21"/>
  <c r="F19" i="13"/>
  <c r="J18" i="21"/>
  <c r="D20" i="13"/>
  <c r="K18" i="21"/>
  <c r="E20" i="13"/>
  <c r="L18" i="21"/>
  <c r="F20" i="13"/>
  <c r="J19" i="21"/>
  <c r="D21" i="13"/>
  <c r="K19" i="21"/>
  <c r="E21" i="13"/>
  <c r="L19" i="21"/>
  <c r="F21" i="13"/>
  <c r="J20" i="21"/>
  <c r="D22" i="13"/>
  <c r="K20" i="21"/>
  <c r="E22" i="13"/>
  <c r="L20" i="21"/>
  <c r="F22" i="13"/>
  <c r="J21" i="21"/>
  <c r="D23" i="13"/>
  <c r="K21" i="21"/>
  <c r="E23" i="13"/>
  <c r="L21" i="21"/>
  <c r="F23" i="13"/>
  <c r="J22" i="21"/>
  <c r="D24" i="13"/>
  <c r="K22" i="21"/>
  <c r="E24" i="13"/>
  <c r="L22" i="21"/>
  <c r="F24" i="13"/>
  <c r="J23" i="21"/>
  <c r="D25" i="13"/>
  <c r="K23" i="21"/>
  <c r="E25" i="13"/>
  <c r="L23" i="21"/>
  <c r="F25" i="13"/>
  <c r="J24" i="21"/>
  <c r="D26" i="13"/>
  <c r="K24" i="21"/>
  <c r="E26" i="13"/>
  <c r="L24" i="21"/>
  <c r="F26" i="13"/>
  <c r="J25" i="21"/>
  <c r="D27" i="13"/>
  <c r="K25" i="21"/>
  <c r="E27" i="13"/>
  <c r="L25" i="21"/>
  <c r="F27" i="13"/>
  <c r="J2" i="21"/>
  <c r="D3" i="13"/>
  <c r="K2" i="21"/>
  <c r="E3" i="13"/>
  <c r="L2" i="21"/>
  <c r="F3" i="13"/>
  <c r="J3" i="21"/>
  <c r="D4" i="13"/>
  <c r="K3" i="21"/>
  <c r="E4" i="13"/>
  <c r="L3" i="21"/>
  <c r="F4" i="13"/>
  <c r="J4" i="21"/>
  <c r="D5" i="13"/>
  <c r="K4" i="21"/>
  <c r="E5" i="13"/>
  <c r="L4" i="21"/>
  <c r="F5" i="13"/>
  <c r="J5" i="21"/>
  <c r="D6" i="13"/>
  <c r="K5" i="21"/>
  <c r="E6" i="13"/>
  <c r="L5" i="21"/>
  <c r="F6" i="13"/>
  <c r="J8" i="21"/>
  <c r="D9" i="13"/>
  <c r="K8" i="21"/>
  <c r="E9" i="13"/>
  <c r="L8" i="21"/>
  <c r="F9" i="13"/>
  <c r="J9" i="21"/>
  <c r="D10" i="13"/>
  <c r="K9" i="21"/>
  <c r="E10" i="13"/>
  <c r="L9" i="21"/>
  <c r="F10" i="13"/>
  <c r="J10" i="21"/>
  <c r="D11" i="13"/>
  <c r="K10" i="21"/>
  <c r="E11" i="13"/>
  <c r="L10" i="21"/>
  <c r="F11" i="13"/>
  <c r="J11" i="21"/>
  <c r="D12" i="13"/>
  <c r="K11" i="21"/>
  <c r="E12" i="13"/>
  <c r="L11" i="21"/>
  <c r="F12" i="13"/>
  <c r="J12" i="21"/>
  <c r="D13" i="13"/>
  <c r="K12" i="21"/>
  <c r="E13" i="13"/>
  <c r="L12" i="21"/>
  <c r="F13" i="13"/>
  <c r="J13" i="21"/>
  <c r="D14" i="13"/>
  <c r="K13" i="21"/>
  <c r="E14" i="13"/>
  <c r="L13" i="21"/>
  <c r="F14" i="13"/>
  <c r="J14" i="21"/>
  <c r="D15" i="13"/>
  <c r="K14" i="21"/>
  <c r="E15" i="13"/>
  <c r="L14" i="21"/>
  <c r="F15" i="13"/>
  <c r="J15" i="21"/>
  <c r="D16" i="13"/>
  <c r="K15" i="21"/>
  <c r="E16" i="13"/>
  <c r="L15" i="21"/>
  <c r="F16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6" i="19"/>
  <c r="Z86" i="19"/>
  <c r="AA86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6" i="19"/>
  <c r="U86" i="19"/>
  <c r="V86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6" i="19"/>
  <c r="P86" i="19"/>
  <c r="Q86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8" i="18"/>
  <c r="Z8" i="18"/>
  <c r="AA8" i="18"/>
  <c r="Y9" i="18"/>
  <c r="Z9" i="18"/>
  <c r="AA9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Y108" i="18"/>
  <c r="Z108" i="18"/>
  <c r="AA108" i="18"/>
  <c r="Y109" i="18"/>
  <c r="Z109" i="18"/>
  <c r="AA109" i="18"/>
  <c r="T3" i="18"/>
  <c r="U3" i="18"/>
  <c r="V3" i="18"/>
  <c r="T4" i="18"/>
  <c r="U4" i="18"/>
  <c r="V4" i="18"/>
  <c r="T5" i="18"/>
  <c r="U5" i="18"/>
  <c r="V5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7" i="18"/>
  <c r="U57" i="18"/>
  <c r="V57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7" i="18"/>
  <c r="U87" i="18"/>
  <c r="V87" i="18"/>
  <c r="T88" i="18"/>
  <c r="U88" i="18"/>
  <c r="V88" i="18"/>
  <c r="T90" i="18"/>
  <c r="U90" i="18"/>
  <c r="V90" i="18"/>
  <c r="T91" i="18"/>
  <c r="U91" i="18"/>
  <c r="V91" i="18"/>
  <c r="T92" i="18"/>
  <c r="U92" i="18"/>
  <c r="V92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T107" i="18"/>
  <c r="U107" i="18"/>
  <c r="V107" i="18"/>
  <c r="T108" i="18"/>
  <c r="U108" i="18"/>
  <c r="V108" i="18"/>
  <c r="O3" i="18"/>
  <c r="P3" i="18"/>
  <c r="Q3" i="18"/>
  <c r="O4" i="18"/>
  <c r="P4" i="18"/>
  <c r="Q4" i="18"/>
  <c r="O5" i="18"/>
  <c r="P5" i="18"/>
  <c r="Q5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7" i="18"/>
  <c r="P57" i="18"/>
  <c r="Q57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7" i="18"/>
  <c r="P87" i="18"/>
  <c r="Q87" i="18"/>
  <c r="O88" i="18"/>
  <c r="P88" i="18"/>
  <c r="Q88" i="18"/>
  <c r="O90" i="18"/>
  <c r="P90" i="18"/>
  <c r="Q90" i="18"/>
  <c r="O91" i="18"/>
  <c r="P91" i="18"/>
  <c r="Q91" i="18"/>
  <c r="O92" i="18"/>
  <c r="P92" i="18"/>
  <c r="Q92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107" i="18"/>
  <c r="P107" i="18"/>
  <c r="Q107" i="18"/>
  <c r="O108" i="18"/>
  <c r="P108" i="18"/>
  <c r="Q108" i="18"/>
  <c r="O2" i="18"/>
  <c r="P2" i="18"/>
  <c r="Q2" i="18"/>
  <c r="K108" i="18"/>
  <c r="L108" i="18"/>
  <c r="K88" i="18"/>
  <c r="L88" i="18"/>
  <c r="K92" i="18"/>
  <c r="L92" i="18"/>
  <c r="K66" i="18"/>
  <c r="L66" i="18"/>
  <c r="K64" i="18"/>
  <c r="L64" i="18"/>
  <c r="K62" i="18"/>
  <c r="L62" i="18"/>
  <c r="K60" i="18"/>
  <c r="L60" i="18"/>
  <c r="K58" i="18"/>
  <c r="L58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L24" i="18"/>
  <c r="F25" i="18"/>
  <c r="G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K56" i="18"/>
  <c r="L56" i="18"/>
  <c r="F57" i="18"/>
  <c r="G57" i="18"/>
  <c r="K57" i="18"/>
  <c r="L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G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K86" i="18"/>
  <c r="L86" i="18"/>
  <c r="F87" i="18"/>
  <c r="G87" i="18"/>
  <c r="K87" i="18"/>
  <c r="L87" i="18"/>
  <c r="F88" i="18"/>
  <c r="G88" i="18"/>
  <c r="G89" i="18"/>
  <c r="F90" i="18"/>
  <c r="G90" i="18"/>
  <c r="K90" i="18"/>
  <c r="L90" i="18"/>
  <c r="F91" i="18"/>
  <c r="G91" i="18"/>
  <c r="K91" i="18"/>
  <c r="L91" i="18"/>
  <c r="F92" i="18"/>
  <c r="G92" i="18"/>
  <c r="G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K106" i="18"/>
  <c r="L106" i="18"/>
  <c r="F107" i="18"/>
  <c r="G107" i="18"/>
  <c r="K107" i="18"/>
  <c r="L107" i="18"/>
  <c r="F108" i="18"/>
  <c r="G108" i="18"/>
  <c r="G109" i="18"/>
  <c r="K22" i="19"/>
  <c r="K23" i="19"/>
  <c r="K24" i="19"/>
  <c r="B25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B22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B53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B77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B92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L22" i="19"/>
  <c r="L23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6" i="19"/>
  <c r="L86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2" i="18"/>
  <c r="G2" i="18"/>
  <c r="E3" i="18"/>
  <c r="G3" i="18"/>
  <c r="E4" i="18"/>
  <c r="G4" i="18"/>
  <c r="E5" i="18"/>
  <c r="G5" i="18"/>
  <c r="E8" i="18"/>
  <c r="G8" i="18"/>
  <c r="E9" i="18"/>
  <c r="G9" i="18"/>
  <c r="E10" i="18"/>
  <c r="G10" i="18"/>
  <c r="E11" i="18"/>
  <c r="G11" i="18"/>
  <c r="E12" i="18"/>
  <c r="G12" i="18"/>
  <c r="E13" i="18"/>
  <c r="G13" i="18"/>
  <c r="E14" i="18"/>
  <c r="F14" i="18"/>
  <c r="G14" i="18"/>
  <c r="E15" i="18"/>
  <c r="F15" i="18"/>
  <c r="G15" i="18"/>
  <c r="E16" i="18"/>
  <c r="F16" i="18"/>
  <c r="G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60" i="18"/>
  <c r="E62" i="18"/>
  <c r="E64" i="18"/>
  <c r="E66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90" i="18"/>
  <c r="E91" i="18"/>
  <c r="E92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J186" i="6"/>
  <c r="I186" i="6"/>
  <c r="H186" i="6"/>
  <c r="H15" i="13"/>
  <c r="J64" i="6"/>
  <c r="I64" i="6"/>
  <c r="H64" i="6"/>
  <c r="E5" i="10"/>
  <c r="A233" i="14"/>
  <c r="Y2" i="18"/>
  <c r="Z2" i="18"/>
  <c r="AA2" i="18"/>
  <c r="T2" i="18"/>
  <c r="U2" i="18"/>
  <c r="V2" i="18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G63" i="13"/>
  <c r="H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I73" i="13"/>
  <c r="A74" i="13"/>
  <c r="G74" i="13"/>
  <c r="H74" i="13"/>
  <c r="I74" i="13"/>
  <c r="A75" i="13"/>
  <c r="G75" i="13"/>
  <c r="H75" i="13"/>
  <c r="I75" i="13"/>
  <c r="A77" i="13"/>
  <c r="G77" i="13"/>
  <c r="H77" i="13"/>
  <c r="I77" i="13"/>
  <c r="A78" i="13"/>
  <c r="G78" i="13"/>
  <c r="H78" i="13"/>
  <c r="I78" i="13"/>
  <c r="A79" i="13"/>
  <c r="G79" i="13"/>
  <c r="H79" i="13"/>
  <c r="I79" i="13"/>
  <c r="A80" i="13"/>
  <c r="G80" i="13"/>
  <c r="H80" i="13"/>
  <c r="I80" i="13"/>
  <c r="A3" i="13"/>
  <c r="A4" i="13"/>
  <c r="A5" i="13"/>
  <c r="A6" i="13"/>
  <c r="A9" i="13"/>
  <c r="A10" i="13"/>
  <c r="A11" i="13"/>
  <c r="A12" i="13"/>
  <c r="A13" i="13"/>
  <c r="A14" i="13"/>
  <c r="A15" i="13"/>
  <c r="A16" i="13"/>
  <c r="A18" i="13"/>
  <c r="A19" i="13"/>
  <c r="A20" i="13"/>
  <c r="A21" i="13"/>
  <c r="A22" i="13"/>
  <c r="A23" i="13"/>
  <c r="A24" i="13"/>
  <c r="A25" i="13"/>
  <c r="A26" i="13"/>
  <c r="A27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I15" i="13"/>
  <c r="G16" i="13"/>
  <c r="H16" i="13"/>
  <c r="I16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I96" i="13"/>
  <c r="G97" i="13"/>
  <c r="H97" i="13"/>
  <c r="I97" i="13"/>
  <c r="G98" i="13"/>
  <c r="H98" i="13"/>
  <c r="I98" i="13"/>
  <c r="G99" i="13"/>
  <c r="H99" i="13"/>
  <c r="I99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I116" i="13"/>
  <c r="K123" i="6"/>
  <c r="F99" i="10"/>
  <c r="A99" i="10"/>
  <c r="A112" i="14"/>
  <c r="B99" i="10"/>
  <c r="B112" i="14"/>
  <c r="D99" i="10"/>
  <c r="C112" i="14"/>
  <c r="G112" i="14"/>
  <c r="A100" i="10"/>
  <c r="A113" i="14"/>
  <c r="E99" i="10"/>
  <c r="A5" i="14"/>
  <c r="K3" i="18"/>
  <c r="L3" i="18"/>
  <c r="K4" i="18"/>
  <c r="L4" i="18"/>
  <c r="K5" i="18"/>
  <c r="L5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L16" i="18"/>
  <c r="K2" i="18"/>
  <c r="L2" i="18"/>
  <c r="A3" i="14"/>
  <c r="E3" i="10"/>
  <c r="F3" i="10"/>
  <c r="F5" i="10"/>
  <c r="A7" i="14"/>
  <c r="E7" i="10"/>
  <c r="F7" i="10"/>
  <c r="A9" i="14"/>
  <c r="E9" i="10"/>
  <c r="F9" i="10"/>
  <c r="A11" i="14"/>
  <c r="E11" i="10"/>
  <c r="F11" i="10"/>
  <c r="A13" i="14"/>
  <c r="E13" i="10"/>
  <c r="F13" i="10"/>
  <c r="A15" i="14"/>
  <c r="E15" i="10"/>
  <c r="F15" i="10"/>
  <c r="A17" i="14"/>
  <c r="E17" i="10"/>
  <c r="F17" i="10"/>
  <c r="A19" i="14"/>
  <c r="E19" i="10"/>
  <c r="F19" i="10"/>
  <c r="A21" i="14"/>
  <c r="E21" i="10"/>
  <c r="F21" i="10"/>
  <c r="A23" i="14"/>
  <c r="E23" i="10"/>
  <c r="F23" i="10"/>
  <c r="A25" i="14"/>
  <c r="E25" i="10"/>
  <c r="F25" i="10"/>
  <c r="A27" i="14"/>
  <c r="E27" i="10"/>
  <c r="F27" i="10"/>
  <c r="A29" i="14"/>
  <c r="F56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4" i="14"/>
  <c r="F101" i="10"/>
  <c r="A46" i="14"/>
  <c r="F141" i="10"/>
  <c r="A48" i="14"/>
  <c r="F159" i="10"/>
  <c r="F168" i="10"/>
  <c r="F188" i="10"/>
  <c r="F216" i="10"/>
  <c r="F240" i="10"/>
  <c r="A51" i="14"/>
  <c r="F170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90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8" i="10"/>
  <c r="A97" i="14"/>
  <c r="F220" i="10"/>
  <c r="A99" i="14"/>
  <c r="F222" i="10"/>
  <c r="A101" i="14"/>
  <c r="F224" i="10"/>
  <c r="A103" i="14"/>
  <c r="F226" i="10"/>
  <c r="A105" i="14"/>
  <c r="F242" i="10"/>
  <c r="A108" i="14"/>
  <c r="F93" i="10"/>
  <c r="F95" i="10"/>
  <c r="A110" i="14"/>
  <c r="F97" i="10"/>
  <c r="A114" i="14"/>
  <c r="F103" i="10"/>
  <c r="A116" i="14"/>
  <c r="F107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9" i="10"/>
  <c r="A138" i="14"/>
  <c r="F131" i="10"/>
  <c r="A140" i="14"/>
  <c r="F135" i="10"/>
  <c r="A142" i="14"/>
  <c r="F137" i="10"/>
  <c r="A144" i="14"/>
  <c r="F139" i="10"/>
  <c r="A146" i="14"/>
  <c r="F143" i="10"/>
  <c r="A148" i="14"/>
  <c r="F147" i="10"/>
  <c r="A150" i="14"/>
  <c r="F155" i="10"/>
  <c r="A152" i="14"/>
  <c r="F157" i="10"/>
  <c r="A154" i="14"/>
  <c r="F163" i="10"/>
  <c r="A157" i="14"/>
  <c r="F105" i="10"/>
  <c r="A159" i="14"/>
  <c r="F127" i="10"/>
  <c r="A161" i="14"/>
  <c r="F133" i="10"/>
  <c r="A163" i="14"/>
  <c r="F145" i="10"/>
  <c r="A165" i="14"/>
  <c r="F149" i="10"/>
  <c r="A167" i="14"/>
  <c r="F151" i="10"/>
  <c r="A169" i="14"/>
  <c r="F153" i="10"/>
  <c r="A171" i="14"/>
  <c r="F161" i="10"/>
  <c r="A175" i="14"/>
  <c r="F228" i="10"/>
  <c r="A177" i="14"/>
  <c r="F230" i="10"/>
  <c r="A179" i="14"/>
  <c r="F232" i="10"/>
  <c r="A181" i="14"/>
  <c r="F234" i="10"/>
  <c r="A183" i="14"/>
  <c r="F236" i="10"/>
  <c r="A185" i="14"/>
  <c r="F238" i="10"/>
  <c r="A188" i="14"/>
  <c r="E29" i="10"/>
  <c r="F29" i="10"/>
  <c r="A190" i="14"/>
  <c r="E31" i="10"/>
  <c r="F31" i="10"/>
  <c r="A192" i="14"/>
  <c r="E33" i="10"/>
  <c r="F33" i="10"/>
  <c r="A194" i="14"/>
  <c r="E35" i="10"/>
  <c r="F35" i="10"/>
  <c r="A196" i="14"/>
  <c r="E37" i="10"/>
  <c r="F37" i="10"/>
  <c r="A198" i="14"/>
  <c r="E39" i="10"/>
  <c r="F39" i="10"/>
  <c r="A200" i="14"/>
  <c r="E41" i="10"/>
  <c r="F41" i="10"/>
  <c r="A202" i="14"/>
  <c r="E43" i="10"/>
  <c r="F43" i="10"/>
  <c r="A204" i="14"/>
  <c r="F46" i="10"/>
  <c r="A206" i="14"/>
  <c r="F48" i="10"/>
  <c r="A208" i="14"/>
  <c r="F50" i="10"/>
  <c r="A210" i="14"/>
  <c r="F52" i="10"/>
  <c r="A212" i="14"/>
  <c r="F54" i="10"/>
  <c r="A214" i="14"/>
  <c r="F70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A232" i="14"/>
  <c r="F88" i="10"/>
  <c r="F90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7" i="13"/>
  <c r="M68" i="13"/>
  <c r="J121" i="6"/>
  <c r="J25" i="13"/>
  <c r="B1" i="15"/>
  <c r="I2" i="2"/>
  <c r="B2" i="15"/>
  <c r="B3" i="15"/>
  <c r="I4" i="2"/>
  <c r="B4" i="15"/>
  <c r="B5" i="15"/>
  <c r="I6" i="2"/>
  <c r="B6" i="15"/>
  <c r="B7" i="15"/>
  <c r="I8" i="2"/>
  <c r="B8" i="15"/>
  <c r="B9" i="15"/>
  <c r="I10" i="2"/>
  <c r="B10" i="15"/>
  <c r="B11" i="15"/>
  <c r="I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5" i="14"/>
  <c r="A217" i="14"/>
  <c r="A219" i="14"/>
  <c r="A221" i="14"/>
  <c r="A223" i="14"/>
  <c r="A225" i="14"/>
  <c r="A227" i="14"/>
  <c r="A229" i="14"/>
  <c r="A231" i="14"/>
  <c r="A205" i="14"/>
  <c r="A207" i="14"/>
  <c r="A209" i="14"/>
  <c r="A211" i="14"/>
  <c r="A213" i="14"/>
  <c r="A189" i="14"/>
  <c r="A191" i="14"/>
  <c r="A193" i="14"/>
  <c r="A195" i="14"/>
  <c r="A197" i="14"/>
  <c r="A199" i="14"/>
  <c r="A201" i="14"/>
  <c r="A203" i="14"/>
  <c r="A176" i="14"/>
  <c r="A178" i="14"/>
  <c r="A180" i="14"/>
  <c r="A182" i="14"/>
  <c r="A184" i="14"/>
  <c r="A186" i="14"/>
  <c r="A172" i="14"/>
  <c r="A166" i="14"/>
  <c r="A168" i="14"/>
  <c r="A170" i="14"/>
  <c r="A164" i="14"/>
  <c r="A162" i="14"/>
  <c r="A160" i="14"/>
  <c r="A158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5" i="14"/>
  <c r="A111" i="14"/>
  <c r="A109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2" i="14"/>
  <c r="A49" i="14"/>
  <c r="B46" i="14"/>
  <c r="C46" i="14"/>
  <c r="A47" i="14"/>
  <c r="A45" i="14"/>
  <c r="B44" i="14"/>
  <c r="C44" i="14"/>
  <c r="B48" i="14"/>
  <c r="C48" i="14"/>
  <c r="B51" i="14"/>
  <c r="C51" i="14"/>
  <c r="B53" i="14"/>
  <c r="C53" i="14"/>
  <c r="A30" i="14"/>
  <c r="A32" i="14"/>
  <c r="A34" i="14"/>
  <c r="A36" i="14"/>
  <c r="A38" i="14"/>
  <c r="A40" i="14"/>
  <c r="A42" i="14"/>
  <c r="A4" i="14"/>
  <c r="A6" i="14"/>
  <c r="A8" i="14"/>
  <c r="A10" i="14"/>
  <c r="A12" i="14"/>
  <c r="A14" i="14"/>
  <c r="A16" i="14"/>
  <c r="A18" i="14"/>
  <c r="A20" i="14"/>
  <c r="A22" i="14"/>
  <c r="A24" i="14"/>
  <c r="A26" i="14"/>
  <c r="A28" i="14"/>
  <c r="B214" i="14"/>
  <c r="C214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32" i="14"/>
  <c r="C232" i="14"/>
  <c r="B204" i="14"/>
  <c r="C204" i="14"/>
  <c r="B206" i="14"/>
  <c r="C206" i="14"/>
  <c r="B208" i="14"/>
  <c r="C208" i="14"/>
  <c r="B210" i="14"/>
  <c r="C210" i="14"/>
  <c r="B212" i="14"/>
  <c r="C212" i="14"/>
  <c r="B188" i="14"/>
  <c r="C188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175" i="14"/>
  <c r="C175" i="14"/>
  <c r="B177" i="14"/>
  <c r="C177" i="14"/>
  <c r="B179" i="14"/>
  <c r="C179" i="14"/>
  <c r="B181" i="14"/>
  <c r="C181" i="14"/>
  <c r="B183" i="14"/>
  <c r="C183" i="14"/>
  <c r="B185" i="14"/>
  <c r="C185" i="14"/>
  <c r="B171" i="14"/>
  <c r="C171" i="14"/>
  <c r="B165" i="14"/>
  <c r="C165" i="14"/>
  <c r="B167" i="14"/>
  <c r="C167" i="14"/>
  <c r="B169" i="14"/>
  <c r="C169" i="14"/>
  <c r="B163" i="14"/>
  <c r="C163" i="14"/>
  <c r="B161" i="14"/>
  <c r="C161" i="14"/>
  <c r="B159" i="14"/>
  <c r="C159" i="14"/>
  <c r="B157" i="14"/>
  <c r="C157" i="14"/>
  <c r="B154" i="14"/>
  <c r="C154" i="14"/>
  <c r="B150" i="14"/>
  <c r="C150" i="14"/>
  <c r="B152" i="14"/>
  <c r="C152" i="14"/>
  <c r="B148" i="14"/>
  <c r="C148" i="14"/>
  <c r="B146" i="14"/>
  <c r="C146" i="14"/>
  <c r="B140" i="14"/>
  <c r="C140" i="14"/>
  <c r="B142" i="14"/>
  <c r="C142" i="14"/>
  <c r="B144" i="14"/>
  <c r="C144" i="14"/>
  <c r="B136" i="14"/>
  <c r="C136" i="14"/>
  <c r="B138" i="14"/>
  <c r="C138" i="14"/>
  <c r="B116" i="14"/>
  <c r="C116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14" i="14"/>
  <c r="C114" i="14"/>
  <c r="B108" i="14"/>
  <c r="C108" i="14"/>
  <c r="B110" i="14"/>
  <c r="C110" i="14"/>
  <c r="B105" i="14"/>
  <c r="C105" i="14"/>
  <c r="B95" i="14"/>
  <c r="C95" i="14"/>
  <c r="B97" i="14"/>
  <c r="C97" i="14"/>
  <c r="B99" i="14"/>
  <c r="C99" i="14"/>
  <c r="B101" i="14"/>
  <c r="C101" i="14"/>
  <c r="B103" i="14"/>
  <c r="C103" i="14"/>
  <c r="B69" i="14"/>
  <c r="C69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55" i="14"/>
  <c r="C5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3" i="14"/>
  <c r="C3" i="14"/>
  <c r="B5" i="14"/>
  <c r="C5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115" i="13"/>
  <c r="C115" i="13"/>
  <c r="O85" i="6"/>
  <c r="J115" i="13"/>
  <c r="K115" i="13"/>
  <c r="L115" i="13"/>
  <c r="O87" i="6"/>
  <c r="J116" i="13"/>
  <c r="K116" i="13"/>
  <c r="B101" i="13"/>
  <c r="C101" i="13"/>
  <c r="J101" i="13"/>
  <c r="K101" i="13"/>
  <c r="L101" i="13"/>
  <c r="J102" i="13"/>
  <c r="K102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99" i="13"/>
  <c r="C99" i="13"/>
  <c r="J99" i="13"/>
  <c r="K99" i="13"/>
  <c r="L99" i="13"/>
  <c r="J100" i="13"/>
  <c r="K100" i="13"/>
  <c r="B74" i="13"/>
  <c r="C74" i="13"/>
  <c r="J74" i="13"/>
  <c r="K74" i="13"/>
  <c r="L74" i="13"/>
  <c r="J75" i="13"/>
  <c r="K75" i="13"/>
  <c r="B70" i="13"/>
  <c r="C70" i="13"/>
  <c r="J70" i="13"/>
  <c r="K70" i="13"/>
  <c r="L70" i="13"/>
  <c r="J71" i="13"/>
  <c r="K71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B66" i="13"/>
  <c r="C66" i="13"/>
  <c r="J66" i="13"/>
  <c r="K66" i="13"/>
  <c r="L66" i="13"/>
  <c r="J67" i="13"/>
  <c r="K67" i="13"/>
  <c r="P66" i="6"/>
  <c r="J29" i="13"/>
  <c r="K29" i="13"/>
  <c r="L29" i="13"/>
  <c r="B29" i="13"/>
  <c r="C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J46" i="13"/>
  <c r="K46" i="13"/>
  <c r="B47" i="13"/>
  <c r="C47" i="13"/>
  <c r="J47" i="13"/>
  <c r="K47" i="13"/>
  <c r="L47" i="13"/>
  <c r="L48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B53" i="13"/>
  <c r="C53" i="13"/>
  <c r="J53" i="13"/>
  <c r="K53" i="13"/>
  <c r="L53" i="13"/>
  <c r="J54" i="13"/>
  <c r="K54" i="13"/>
  <c r="L26" i="13"/>
  <c r="L22" i="13"/>
  <c r="J23" i="13"/>
  <c r="K23" i="13"/>
  <c r="L18" i="13"/>
  <c r="L24" i="13"/>
  <c r="B24" i="13"/>
  <c r="C24" i="13"/>
  <c r="J24" i="13"/>
  <c r="K24" i="13"/>
  <c r="K25" i="13"/>
  <c r="O191" i="6"/>
  <c r="B26" i="13"/>
  <c r="C26" i="13"/>
  <c r="J26" i="13"/>
  <c r="K26" i="13"/>
  <c r="J27" i="13"/>
  <c r="K27" i="13"/>
  <c r="B22" i="13"/>
  <c r="C22" i="13"/>
  <c r="J22" i="13"/>
  <c r="K22" i="13"/>
  <c r="B18" i="13"/>
  <c r="C18" i="13"/>
  <c r="K18" i="13"/>
  <c r="J19" i="13"/>
  <c r="K19" i="13"/>
  <c r="B20" i="13"/>
  <c r="C20" i="13"/>
  <c r="J20" i="13"/>
  <c r="K20" i="13"/>
  <c r="J21" i="13"/>
  <c r="K21" i="13"/>
  <c r="B15" i="13"/>
  <c r="C15" i="13"/>
  <c r="J15" i="13"/>
  <c r="K15" i="13"/>
  <c r="L15" i="13"/>
  <c r="J16" i="13"/>
  <c r="K16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B13" i="13"/>
  <c r="C13" i="13"/>
  <c r="J13" i="13"/>
  <c r="K13" i="13"/>
  <c r="L13" i="13"/>
  <c r="J14" i="13"/>
  <c r="K14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K4" i="2"/>
  <c r="Q4" i="2"/>
  <c r="R4" i="2"/>
  <c r="K6" i="2"/>
  <c r="Q6" i="2"/>
  <c r="R6" i="2"/>
  <c r="K8" i="2"/>
  <c r="Q8" i="2"/>
  <c r="R8" i="2"/>
  <c r="K10" i="2"/>
  <c r="Q10" i="2"/>
  <c r="R10" i="2"/>
  <c r="K12" i="2"/>
  <c r="Q12" i="2"/>
  <c r="R12" i="2"/>
  <c r="K2" i="2"/>
  <c r="Q2" i="2"/>
  <c r="R2" i="2"/>
  <c r="S4" i="2"/>
  <c r="T4" i="2"/>
  <c r="S8" i="2"/>
  <c r="T8" i="2"/>
  <c r="S10" i="2"/>
  <c r="T10" i="2"/>
  <c r="S12" i="2"/>
  <c r="T12" i="2"/>
  <c r="S2" i="2"/>
  <c r="T2" i="2"/>
  <c r="S6" i="2"/>
  <c r="O4" i="2"/>
  <c r="O6" i="2"/>
  <c r="O8" i="2"/>
  <c r="O10" i="2"/>
  <c r="O12" i="2"/>
  <c r="O2" i="2"/>
  <c r="P4" i="2"/>
  <c r="P6" i="2"/>
  <c r="P8" i="2"/>
  <c r="P10" i="2"/>
  <c r="P12" i="2"/>
  <c r="P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<sst xmlns="http://schemas.openxmlformats.org/spreadsheetml/2006/main" count="2552" uniqueCount="853">
  <si>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</si>
  <si>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</si>
  <si>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</si>
  <si>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</si>
  <si>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</si>
  <si>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</si>
  <si>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</si>
  <si>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</si>
  <si>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</si>
  <si>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</si>
  <si>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</si>
  <si>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</si>
  <si>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</si>
  <si>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</si>
  <si>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</si>
  <si>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</si>
  <si>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</si>
  <si>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</si>
  <si>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</si>
  <si>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</si>
  <si>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</si>
  <si>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</si>
  <si>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</si>
  <si>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</si>
  <si>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</si>
  <si>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</si>
  <si>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</si>
  <si>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</si>
  <si>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</si>
  <si>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</si>
  <si>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</si>
  <si>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</si>
  <si>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</si>
  <si>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</si>
  <si>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</si>
  <si>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</si>
  <si>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</si>
  <si>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</si>
  <si>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</si>
  <si>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</si>
  <si>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</si>
  <si>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</si>
  <si>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</si>
  <si>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</si>
  <si>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</si>
  <si>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</si>
  <si>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</si>
  <si>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</si>
  <si>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</si>
  <si>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</si>
  <si>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</si>
  <si>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</si>
  <si>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</si>
  <si>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</si>
  <si>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</si>
  <si>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</si>
  <si>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</si>
  <si>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</si>
  <si>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</si>
  <si>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</si>
  <si>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</si>
  <si>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</si>
  <si>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</si>
  <si>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</si>
  <si>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</si>
  <si>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</si>
  <si>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</si>
  <si>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</si>
  <si>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</si>
  <si>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</si>
  <si>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</si>
  <si>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</si>
  <si>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</si>
  <si>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</si>
  <si>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</si>
  <si>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</si>
  <si>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</si>
  <si>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</si>
  <si>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</si>
  <si>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</si>
  <si>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</si>
  <si>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</si>
  <si>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</si>
  <si>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</si>
  <si>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</si>
  <si>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</si>
  <si>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</si>
  <si>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</si>
  <si>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</si>
  <si>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</si>
  <si>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</si>
  <si>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</si>
  <si>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</si>
  <si>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</si>
  <si>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</si>
  <si>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</si>
  <si>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</si>
  <si>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</si>
  <si>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</si>
  <si>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</si>
  <si>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</si>
  <si>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</si>
  <si>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</si>
  <si>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</si>
  <si>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</si>
  <si>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</si>
  <si>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</si>
  <si>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</si>
  <si>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</si>
  <si>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</si>
  <si>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</si>
  <si>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</si>
  <si>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</si>
  <si>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</si>
  <si>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</si>
  <si>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</si>
  <si>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</si>
  <si>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</si>
  <si>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</si>
  <si>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</si>
  <si>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</si>
  <si>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</si>
  <si>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</si>
  <si>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</si>
  <si>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</si>
  <si>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</si>
  <si>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</si>
  <si>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</si>
  <si>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</si>
  <si>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</si>
  <si>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</si>
  <si>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</si>
  <si>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</si>
  <si>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</si>
  <si>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</si>
  <si>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</si>
  <si>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</si>
  <si>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</si>
  <si>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</si>
  <si>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</si>
  <si>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</si>
  <si>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</si>
  <si>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</si>
  <si>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</si>
  <si>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</si>
  <si>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</si>
  <si>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</si>
  <si>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</si>
  <si>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</si>
  <si>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</si>
  <si>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</si>
  <si>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</si>
  <si>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</si>
  <si>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</si>
  <si>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</si>
  <si>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</si>
  <si>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</si>
  <si>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</si>
  <si>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</si>
  <si>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</si>
  <si>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</si>
  <si>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</si>
  <si>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</si>
  <si>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</si>
  <si>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</si>
  <si>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</si>
  <si>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</si>
  <si>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</si>
  <si>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</si>
  <si>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</si>
  <si>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</si>
  <si>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</si>
  <si>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</si>
  <si>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</si>
  <si>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</si>
  <si>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</si>
  <si>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</si>
  <si>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</si>
  <si>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</si>
  <si>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</si>
  <si>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</si>
  <si>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</si>
  <si>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</si>
  <si>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</si>
  <si>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</si>
  <si>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</si>
  <si>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</si>
  <si>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</si>
  <si>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</si>
  <si>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</si>
  <si>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</si>
  <si>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</si>
  <si>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</si>
  <si>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</si>
  <si>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</si>
  <si>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</si>
  <si>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</si>
  <si>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</si>
  <si>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</si>
  <si>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</si>
  <si>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</si>
  <si>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</si>
  <si>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</si>
  <si>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</si>
  <si>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</si>
  <si>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</si>
  <si>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</si>
  <si>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</si>
  <si>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</si>
  <si>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</si>
  <si>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</si>
  <si>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</si>
  <si>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</si>
  <si>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</si>
  <si>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</si>
  <si>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</si>
  <si>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</si>
  <si>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</si>
  <si>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</si>
  <si>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</si>
  <si>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</si>
  <si>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</si>
  <si>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</si>
  <si>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</si>
  <si>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</si>
  <si>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</si>
  <si>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</si>
  <si>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</si>
  <si>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</si>
  <si>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</si>
  <si>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</si>
  <si>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</si>
  <si>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</si>
  <si>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</si>
  <si>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</si>
  <si>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</si>
  <si>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</si>
  <si>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</si>
  <si>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</si>
  <si>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</si>
  <si>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</si>
  <si>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</si>
  <si>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</si>
  <si>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</si>
  <si>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</si>
  <si>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</si>
  <si>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</si>
  <si>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</si>
  <si>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</si>
  <si>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</si>
  <si>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</si>
  <si>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</si>
  <si>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</si>
  <si>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</si>
  <si>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</si>
  <si>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</si>
  <si>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</si>
  <si>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</si>
  <si>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</si>
  <si>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</si>
  <si>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</si>
  <si>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</si>
  <si>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</si>
  <si>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</si>
  <si>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</si>
  <si>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</si>
  <si>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</si>
  <si>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</si>
  <si>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</si>
  <si>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</si>
  <si>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</si>
  <si>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</si>
  <si>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</si>
  <si>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</si>
  <si>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</si>
  <si>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</si>
  <si>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</si>
  <si>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</si>
  <si>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</si>
  <si>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</si>
  <si>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</si>
  <si>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</si>
  <si>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</si>
  <si>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</si>
  <si>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</si>
  <si>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</si>
  <si>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</si>
  <si>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</si>
  <si>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</si>
  <si>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</si>
  <si>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</si>
  <si>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</si>
  <si>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</si>
  <si>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</si>
  <si>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</si>
  <si>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</si>
  <si>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</si>
  <si>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</si>
  <si>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</si>
  <si>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</si>
  <si>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</si>
  <si>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</si>
  <si>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</si>
  <si>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</si>
  <si>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</si>
  <si>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</si>
  <si>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</si>
  <si>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</si>
  <si>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</si>
  <si>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</si>
  <si>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</si>
  <si>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</si>
  <si>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</si>
  <si>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</si>
  <si>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</si>
  <si>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</si>
  <si>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</si>
  <si>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</si>
  <si>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</si>
  <si>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</si>
  <si>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</si>
  <si>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</si>
  <si>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</si>
  <si>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</si>
  <si>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</si>
  <si>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</si>
  <si>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</si>
  <si>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</si>
  <si>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</si>
  <si>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</si>
  <si>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</si>
  <si>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</si>
  <si>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</si>
  <si>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</si>
  <si>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</si>
  <si>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</si>
  <si>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</si>
  <si>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</si>
  <si>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</si>
  <si>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</si>
  <si>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</si>
  <si>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</si>
  <si>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</si>
  <si>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</si>
  <si>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</si>
  <si>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</si>
  <si>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</si>
  <si>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</si>
  <si>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</si>
  <si>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</si>
  <si>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</si>
  <si>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</si>
  <si>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</si>
  <si>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</si>
  <si>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</si>
  <si>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</si>
  <si>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</si>
  <si>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</si>
  <si>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</si>
  <si>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</si>
  <si>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</si>
  <si>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</si>
  <si>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</si>
  <si>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</si>
  <si>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</si>
  <si>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</si>
  <si>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</si>
  <si>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</si>
  <si>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</si>
  <si>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</si>
  <si>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</si>
  <si>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</si>
  <si>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</si>
  <si>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</si>
  <si>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</si>
  <si>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</si>
  <si>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</si>
  <si>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</si>
  <si>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</si>
  <si>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</si>
  <si>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</si>
  <si>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</si>
  <si>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</si>
  <si>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</si>
  <si>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</si>
  <si>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</si>
  <si>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</si>
  <si>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</si>
  <si>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</si>
  <si>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</si>
  <si>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</si>
  <si>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</si>
  <si>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</si>
  <si>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</si>
  <si>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</si>
  <si>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</si>
  <si>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</si>
  <si>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</si>
  <si>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</si>
  <si>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</si>
  <si>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</si>
  <si>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</si>
  <si>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</si>
  <si>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</si>
  <si>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</si>
  <si>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</si>
  <si>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</si>
  <si>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</si>
  <si>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</si>
  <si>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</si>
  <si>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</si>
  <si>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</si>
  <si>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</si>
  <si>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</si>
  <si>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</si>
  <si>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</si>
  <si>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</si>
  <si>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</si>
  <si>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</si>
  <si>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</si>
  <si>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</si>
  <si>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</si>
  <si>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</si>
  <si>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</si>
  <si>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</si>
  <si>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</si>
  <si>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</si>
  <si>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</si>
  <si>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</si>
  <si>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</si>
  <si>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</si>
  <si>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</si>
  <si>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</si>
  <si>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</si>
  <si>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</si>
  <si>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</si>
  <si>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</si>
  <si>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</si>
  <si>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</si>
  <si>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</si>
  <si>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</si>
  <si>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</si>
  <si>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</si>
  <si>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</si>
  <si>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</si>
  <si>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</si>
  <si>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</si>
  <si>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</si>
  <si>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</si>
  <si>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</si>
  <si>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</si>
  <si>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</si>
  <si>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</si>
  <si>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</si>
  <si>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</si>
  <si>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</si>
  <si>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</si>
  <si>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</si>
  <si>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</si>
  <si>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</si>
  <si>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</si>
  <si>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</si>
  <si>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</si>
  <si>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</si>
  <si>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</si>
  <si>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</si>
  <si>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</si>
  <si>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</si>
  <si>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</si>
  <si>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</si>
  <si>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</si>
  <si>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</si>
  <si>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</si>
  <si>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</si>
  <si>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</si>
  <si>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</si>
  <si>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</si>
  <si>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</si>
  <si>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</si>
  <si>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</si>
  <si>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</si>
  <si>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</si>
  <si>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</si>
  <si>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</si>
  <si>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</si>
  <si>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</si>
  <si>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</si>
  <si>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</si>
  <si>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</si>
  <si>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</si>
  <si>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</si>
  <si>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</si>
  <si>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</si>
  <si>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</si>
  <si>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</si>
  <si>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</si>
  <si>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</si>
  <si>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</si>
  <si>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</si>
  <si>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</si>
  <si>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</si>
  <si>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</si>
  <si>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</si>
  <si>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</si>
  <si>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</si>
  <si>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</si>
  <si>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</si>
  <si>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</si>
  <si>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</si>
  <si>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</si>
  <si>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</si>
  <si>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</si>
  <si>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</si>
  <si>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</si>
  <si>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</si>
  <si>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</si>
  <si>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</si>
  <si>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</si>
  <si>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</si>
  <si>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</si>
  <si>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</si>
  <si>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</si>
  <si>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</si>
  <si>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</si>
  <si>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</si>
  <si>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</si>
  <si>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</si>
  <si>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</si>
  <si>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</si>
  <si>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</si>
  <si>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</si>
  <si>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</si>
  <si>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</si>
  <si>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</si>
  <si>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</si>
  <si>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</si>
  <si>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</si>
  <si>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</si>
  <si>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</si>
  <si>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</si>
  <si>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</si>
  <si>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</si>
  <si>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</si>
  <si>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</si>
  <si>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</si>
  <si>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</si>
  <si>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</si>
  <si>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</si>
  <si>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</si>
  <si>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</si>
  <si>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</si>
  <si>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</si>
  <si>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</si>
  <si>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</si>
  <si>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</si>
  <si>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</si>
  <si>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</si>
  <si>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</si>
  <si>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</si>
  <si>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</si>
  <si>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</si>
  <si>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</si>
  <si>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</si>
  <si>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</si>
  <si>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</si>
  <si>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</si>
  <si>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</si>
  <si>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</si>
  <si>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</si>
  <si>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</si>
  <si>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</si>
  <si>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</si>
  <si>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</si>
  <si>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</si>
  <si>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</si>
  <si>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</si>
  <si>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</si>
  <si>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</si>
  <si>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</si>
  <si>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</si>
  <si>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</si>
  <si>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</si>
  <si>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</si>
  <si>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</si>
  <si>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</si>
  <si>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</si>
  <si>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</si>
  <si>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</si>
  <si>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</si>
  <si>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</si>
  <si>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</si>
  <si>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</si>
  <si>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</si>
  <si>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</si>
  <si>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</si>
  <si>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</si>
  <si>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</si>
  <si>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</si>
  <si>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</si>
  <si>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</si>
  <si>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</si>
  <si>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</si>
  <si>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</si>
  <si>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</si>
  <si>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</si>
  <si>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</si>
  <si>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</si>
  <si>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</si>
  <si>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</si>
  <si>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</si>
  <si>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</si>
  <si>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</si>
  <si>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</si>
  <si>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</si>
  <si>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</si>
  <si>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</si>
  <si>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</si>
  <si>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</si>
  <si>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</si>
  <si>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</si>
  <si>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</si>
  <si>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</si>
  <si>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</si>
  <si>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</si>
  <si>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</si>
  <si>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</si>
  <si>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</si>
  <si>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</si>
  <si>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</si>
  <si>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</si>
  <si>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</si>
  <si>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</si>
  <si>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</si>
  <si>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</si>
  <si>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</si>
  <si>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</si>
  <si>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</si>
  <si>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</si>
  <si>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</si>
  <si>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</si>
  <si>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</si>
  <si>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</si>
  <si>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</si>
  <si>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</si>
  <si>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</si>
  <si>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</si>
  <si>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</si>
  <si>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</si>
  <si>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</si>
  <si>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</si>
  <si>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</si>
  <si>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</si>
  <si>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</si>
  <si>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</si>
  <si>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</si>
  <si>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</si>
  <si>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</si>
  <si>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</si>
  <si>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</si>
  <si>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</si>
  <si>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</si>
  <si>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</si>
  <si>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</si>
  <si>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</si>
  <si>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</si>
  <si>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</si>
  <si>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</si>
  <si>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</si>
  <si>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</si>
  <si>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</si>
  <si>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</si>
  <si>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</si>
  <si>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</si>
  <si>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</si>
  <si>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</si>
  <si>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</si>
  <si>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</si>
  <si>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</si>
  <si>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</si>
  <si>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</si>
  <si>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</si>
  <si>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</si>
  <si>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</si>
  <si>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</si>
  <si>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</si>
  <si>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</si>
  <si>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</si>
  <si>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</si>
  <si>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</si>
  <si>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</si>
  <si>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</si>
  <si>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</si>
  <si>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</si>
  <si>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</si>
  <si>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</si>
  <si>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</si>
  <si>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</si>
  <si>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</si>
  <si>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</si>
  <si>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</si>
  <si>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</si>
  <si>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</si>
  <si>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</si>
  <si>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</si>
  <si>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</si>
  <si>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</si>
  <si>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</si>
  <si>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</si>
  <si>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</si>
  <si>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</si>
  <si>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</si>
  <si>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</si>
  <si>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</si>
  <si>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</si>
  <si>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</si>
  <si>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</si>
  <si>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</si>
  <si>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</si>
  <si>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</si>
  <si>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</si>
  <si>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</si>
  <si>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</si>
  <si>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</si>
  <si>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</si>
  <si>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</si>
  <si>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</si>
  <si>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</si>
  <si>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</si>
  <si>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</si>
  <si>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</si>
  <si>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</si>
  <si>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</si>
  <si>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</si>
  <si>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</si>
  <si>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</si>
  <si>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</si>
  <si>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</si>
  <si>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</si>
  <si>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</si>
  <si>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</si>
  <si>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</si>
  <si>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</si>
  <si>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</si>
  <si>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</si>
  <si>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</si>
  <si>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</si>
  <si>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</si>
  <si>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</si>
  <si>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</si>
  <si>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</si>
  <si>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</si>
  <si>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</si>
  <si>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</si>
  <si>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</si>
  <si>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</si>
  <si>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</si>
  <si>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</si>
  <si>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</si>
  <si>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</si>
  <si>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</si>
  <si>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</si>
  <si>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</si>
  <si>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</si>
  <si>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</si>
  <si>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</si>
  <si>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</si>
  <si>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</si>
  <si>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</si>
  <si>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</si>
  <si>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</si>
  <si>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</si>
  <si>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</si>
  <si>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</si>
  <si>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</si>
  <si>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</si>
  <si>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</si>
  <si>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</si>
  <si>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</si>
  <si>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</si>
  <si>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</si>
  <si>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</si>
  <si>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</si>
  <si>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</si>
  <si>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</si>
  <si>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</si>
  <si>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</si>
  <si>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</si>
  <si>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</si>
  <si>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</si>
  <si>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</si>
  <si>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</si>
  <si>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</si>
  <si>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</si>
  <si>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</si>
  <si>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</si>
  <si>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</si>
  <si>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</si>
  <si>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</si>
  <si>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</si>
  <si>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</si>
  <si>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</si>
  <si>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</si>
  <si>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</si>
  <si>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</si>
  <si>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</si>
  <si>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</si>
  <si>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</si>
  <si>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</si>
  <si>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</si>
  <si>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</si>
  <si>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</si>
  <si>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</si>
  <si>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</si>
  <si>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</si>
  <si>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</si>
  <si>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</si>
  <si>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</si>
  <si>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</si>
  <si>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</si>
  <si>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</si>
  <si>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</si>
  <si>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</si>
  <si>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</si>
  <si>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</si>
  <si>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</si>
  <si>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</si>
  <si>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</si>
  <si>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</si>
  <si>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</si>
  <si>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</si>
  <si>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</si>
  <si>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</si>
  <si>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</si>
  <si>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</si>
  <si>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</si>
  <si>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</si>
  <si>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</si>
  <si>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</si>
  <si>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</si>
  <si>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</si>
  <si>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</si>
  <si>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</si>
  <si>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</si>
  <si>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</si>
  <si>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</si>
  <si>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</si>
  <si>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</si>
  <si>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</si>
  <si>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</si>
  <si>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</si>
  <si>
    <t>Was addicentally misplaced in singles section…</t>
  </si>
  <si>
    <t>Was readded from single section on 02/02/15.</t>
  </si>
  <si>
    <t>PA &amp; Seperation were fixed 02/24/14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</si>
</sst>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3205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7"/>
  <sheetViews>
    <sheetView tabSelected="1" topLeftCell="A72" workbookViewId="0">
      <selection activeCell="J115" sqref="J115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83" t="str">
        <f>'All Binaries'!A61</f>
        <v>HD73722</v>
      </c>
      <c r="B7" s="32" t="str">
        <f>'All Binaries'!$B$61</f>
        <v>F5V</v>
      </c>
      <c r="C7" s="32">
        <f>'All Binaries'!$D$61</f>
        <v>145</v>
      </c>
      <c r="D7" s="33">
        <f>'2MASS Binaries'!G6</f>
        <v>0.38649999999999807</v>
      </c>
      <c r="E7" s="33">
        <f>'2MASS Binaries'!H6</f>
        <v>0.37149999999999928</v>
      </c>
      <c r="F7" s="33">
        <f>'2MASS Binaries'!I6</f>
        <v>0.34849999999999959</v>
      </c>
      <c r="G7" s="88">
        <f>'All Binaries'!H61</f>
        <v>0.38649999999999807</v>
      </c>
      <c r="H7" s="88">
        <f>'All Binaries'!I61</f>
        <v>0.37149999999999928</v>
      </c>
      <c r="I7" s="88">
        <f>'All Binaries'!J61</f>
        <v>0.34849999999999959</v>
      </c>
      <c r="J7" s="88">
        <f>'All Binaries'!O61</f>
        <v>0.40373915751857581</v>
      </c>
      <c r="K7" s="33">
        <f>'All Binaries'!P61</f>
        <v>167.89833985404863</v>
      </c>
      <c r="L7" s="32" t="str">
        <f>'All Binaries'!$Q$61</f>
        <v>OK</v>
      </c>
      <c r="M7" s="32" t="s">
        <v>850</v>
      </c>
    </row>
    <row r="8" spans="1:14">
      <c r="A8" s="70" t="str">
        <f>'All Binaries'!A62</f>
        <v>HD 73722</v>
      </c>
      <c r="B8" s="32"/>
      <c r="C8" s="32"/>
      <c r="D8" s="33">
        <f>'2MASS Binaries'!G7</f>
        <v>3.0016662039607268E-2</v>
      </c>
      <c r="E8" s="33">
        <f>'2MASS Binaries'!H7</f>
        <v>3.0016662039607268E-2</v>
      </c>
      <c r="F8" s="33">
        <f>'2MASS Binaries'!I7</f>
        <v>3.0016662039607268E-2</v>
      </c>
      <c r="G8" s="64">
        <f>'All Binaries'!H63</f>
        <v>3.0016662039607268E-2</v>
      </c>
      <c r="H8" s="64">
        <f>'All Binaries'!I63</f>
        <v>3.0016662039607268E-2</v>
      </c>
      <c r="I8" s="64">
        <f>'All Binaries'!J63</f>
        <v>3.0016662039607268E-2</v>
      </c>
      <c r="J8" s="90">
        <f>'All Binaries'!$O$63</f>
        <v>2.422434945111455E-3</v>
      </c>
      <c r="K8" s="64">
        <f>'All Binaries'!$P$63</f>
        <v>0.5</v>
      </c>
      <c r="L8" s="32"/>
      <c r="M8" s="32"/>
    </row>
    <row r="9" spans="1:14">
      <c r="A9" s="1" t="str">
        <f>'All Binaries'!A9</f>
        <v>Hogg13</v>
      </c>
      <c r="B9" s="1" t="str">
        <f>'All Binaries'!B9</f>
        <v>B8V</v>
      </c>
      <c r="C9" s="1">
        <f>'All Binaries'!D9</f>
        <v>145</v>
      </c>
      <c r="D9" s="4">
        <f>'2MASS Binaries'!J8</f>
        <v>0.77115998882512837</v>
      </c>
      <c r="E9" s="4">
        <f>'2MASS Binaries'!K8</f>
        <v>0.79315998882512773</v>
      </c>
      <c r="F9" s="4">
        <f>'2MASS Binaries'!L8</f>
        <v>0.8031599888251284</v>
      </c>
      <c r="G9" s="4">
        <f>'All Binaries'!H9</f>
        <v>3.7759999999999954</v>
      </c>
      <c r="H9" s="4">
        <f>'All Binaries'!I9</f>
        <v>3.7476666666666905</v>
      </c>
      <c r="I9" s="4">
        <f>'All Binaries'!J9</f>
        <v>3.6726666666666592</v>
      </c>
      <c r="J9" s="54">
        <f>'All Binaries'!O9</f>
        <v>1.1307378001377959</v>
      </c>
      <c r="K9" s="4">
        <f>'All Binaries'!P9</f>
        <v>205.6332539973838</v>
      </c>
      <c r="L9" s="1" t="str">
        <f>'All Binaries'!Q9</f>
        <v>OK</v>
      </c>
    </row>
    <row r="10" spans="1:14">
      <c r="A10" s="55" t="str">
        <f>'All Binaries'!A10</f>
        <v>HD 73952</v>
      </c>
      <c r="D10" s="4">
        <f>'2MASS Binaries'!J9</f>
        <v>4.5471599888251237</v>
      </c>
      <c r="E10" s="4">
        <f>'2MASS Binaries'!K9</f>
        <v>4.5408266554918182</v>
      </c>
      <c r="F10" s="4">
        <f>'2MASS Binaries'!L9</f>
        <v>4.4758266554917876</v>
      </c>
      <c r="G10" s="48">
        <f>'All Binaries'!H11</f>
        <v>3.026549190084311E-2</v>
      </c>
      <c r="H10" s="48">
        <f>'All Binaries'!I11</f>
        <v>3.026549190084311E-2</v>
      </c>
      <c r="I10" s="48">
        <f>'All Binaries'!J11</f>
        <v>3.0413812651491099E-2</v>
      </c>
      <c r="J10" s="51">
        <f>'All Binaries'!O11</f>
        <v>6.7844268008267752E-3</v>
      </c>
      <c r="K10" s="48">
        <f>'All Binaries'!P11</f>
        <v>0.5</v>
      </c>
    </row>
    <row r="11" spans="1:14">
      <c r="A11" s="1" t="str">
        <f>'All Binaries'!A12</f>
        <v>PSPC13</v>
      </c>
      <c r="B11" s="1" t="str">
        <f>'All Binaries'!B12</f>
        <v>A0IVp</v>
      </c>
      <c r="C11" s="1">
        <f>'All Binaries'!D12</f>
        <v>145</v>
      </c>
      <c r="D11" s="4">
        <f>'2MASS Binaries'!J10</f>
        <v>1.4051599888251278</v>
      </c>
      <c r="E11" s="4">
        <f>'2MASS Binaries'!K10</f>
        <v>1.4471599888251276</v>
      </c>
      <c r="F11" s="4">
        <f>'2MASS Binaries'!L10</f>
        <v>1.3531599888251282</v>
      </c>
      <c r="G11" s="4">
        <f>'All Binaries'!H12</f>
        <v>1.9700000000000024</v>
      </c>
      <c r="H11" s="4">
        <f>'All Binaries'!I12</f>
        <v>1.8050000000000033</v>
      </c>
      <c r="I11" s="4">
        <f>'All Binaries'!J12</f>
        <v>1.8005000000000022</v>
      </c>
      <c r="J11" s="54">
        <f>'All Binaries'!O12</f>
        <v>0.57335679368763881</v>
      </c>
      <c r="K11" s="4">
        <f>'All Binaries'!P12</f>
        <v>352.70535172623102</v>
      </c>
      <c r="L11" s="1" t="str">
        <f>'All Binaries'!Q12</f>
        <v>OK</v>
      </c>
    </row>
    <row r="12" spans="1:14">
      <c r="A12" s="55" t="str">
        <f>'All Binaries'!A13</f>
        <v>HD 74169</v>
      </c>
      <c r="D12" s="4">
        <f>'2MASS Binaries'!J11</f>
        <v>3.3751599888251302</v>
      </c>
      <c r="E12" s="4">
        <f>'2MASS Binaries'!K11</f>
        <v>3.2521599888251309</v>
      </c>
      <c r="F12" s="4">
        <f>'2MASS Binaries'!L11</f>
        <v>3.1536599888251304</v>
      </c>
      <c r="G12" s="48">
        <f>'All Binaries'!H14</f>
        <v>3.0066592756745815E-2</v>
      </c>
      <c r="H12" s="48">
        <f>'All Binaries'!I14</f>
        <v>3.0066592756745815E-2</v>
      </c>
      <c r="I12" s="48">
        <f>'All Binaries'!J14</f>
        <v>3.0066592756745815E-2</v>
      </c>
      <c r="J12" s="51">
        <f>'All Binaries'!O14</f>
        <v>3.4401407621258329E-3</v>
      </c>
      <c r="K12" s="48">
        <f>'All Binaries'!P14</f>
        <v>0.5</v>
      </c>
    </row>
    <row r="13" spans="1:14">
      <c r="A13" s="1" t="str">
        <f>'All Binaries'!A15</f>
        <v>PSPC46</v>
      </c>
      <c r="B13" s="1" t="str">
        <f>'All Binaries'!B15</f>
        <v>B8s</v>
      </c>
      <c r="C13" s="1">
        <f>'All Binaries'!D15</f>
        <v>145</v>
      </c>
      <c r="D13" s="4">
        <f>'2MASS Binaries'!J12</f>
        <v>-6.2840011174872146E-2</v>
      </c>
      <c r="E13" s="4">
        <f>'2MASS Binaries'!K12</f>
        <v>1.5998882512846535E-4</v>
      </c>
      <c r="F13" s="4">
        <f>'2MASS Binaries'!L12</f>
        <v>2.1599888251282451E-3</v>
      </c>
      <c r="G13" s="4">
        <f>'All Binaries'!H15</f>
        <v>1.4444999999999988</v>
      </c>
      <c r="H13" s="4">
        <f>'All Binaries'!I15</f>
        <v>1.4705000000000057</v>
      </c>
      <c r="I13" s="4">
        <f>'All Binaries'!J15</f>
        <v>1.4785000000000021</v>
      </c>
      <c r="J13" s="54">
        <f>'All Binaries'!O15</f>
        <v>0.57152964787734195</v>
      </c>
      <c r="K13" s="4">
        <f>'All Binaries'!P15</f>
        <v>158.91550380481891</v>
      </c>
      <c r="L13" s="1" t="str">
        <f>'All Binaries'!Q15</f>
        <v>OK</v>
      </c>
    </row>
    <row r="14" spans="1:14">
      <c r="A14" s="55" t="str">
        <f>'All Binaries'!A16</f>
        <v>HD 74535</v>
      </c>
      <c r="D14" s="4">
        <f>'2MASS Binaries'!J13</f>
        <v>1.3816599888251266</v>
      </c>
      <c r="E14" s="4">
        <f>'2MASS Binaries'!K13</f>
        <v>1.4706599888251342</v>
      </c>
      <c r="F14" s="4">
        <f>'2MASS Binaries'!L13</f>
        <v>1.4806599888251304</v>
      </c>
      <c r="G14" s="48">
        <f>'All Binaries'!H17</f>
        <v>3.0016662039607268E-2</v>
      </c>
      <c r="H14" s="48">
        <f>'All Binaries'!I17</f>
        <v>3.0016662039607268E-2</v>
      </c>
      <c r="I14" s="48">
        <f>'All Binaries'!J17</f>
        <v>3.0066592756745815E-2</v>
      </c>
      <c r="J14" s="51">
        <f>'All Binaries'!O17</f>
        <v>3.429177887264052E-3</v>
      </c>
      <c r="K14" s="48">
        <f>'All Binaries'!P17</f>
        <v>0.5</v>
      </c>
    </row>
    <row r="15" spans="1:14">
      <c r="A15" s="1" t="str">
        <f>'All Binaries'!A64</f>
        <v>Hogg5</v>
      </c>
      <c r="B15" s="1" t="str">
        <f>'All Binaries'!B64</f>
        <v>F5V</v>
      </c>
      <c r="C15" s="1">
        <f>'All Binaries'!D64</f>
        <v>145</v>
      </c>
      <c r="D15" s="4">
        <f>'2MASS Binaries'!J14</f>
        <v>2.8941599888251286</v>
      </c>
      <c r="E15" s="4">
        <f>'2MASS Binaries'!K14</f>
        <v>2.6681599888251277</v>
      </c>
      <c r="F15" s="4">
        <f>'2MASS Binaries'!L14</f>
        <v>2.5571599888251288</v>
      </c>
      <c r="G15" s="4">
        <f>'All Binaries'!H64</f>
        <v>4.58</v>
      </c>
      <c r="H15" s="4">
        <f>'All Binaries'!$I$64</f>
        <v>3.4000000000000004</v>
      </c>
      <c r="I15" s="4">
        <f>'All Binaries'!J64</f>
        <v>3.12</v>
      </c>
      <c r="J15" s="54">
        <f>'All Binaries'!O64</f>
        <v>0.399158497655</v>
      </c>
      <c r="K15" s="4">
        <f>'All Binaries'!P64</f>
        <v>18.434948822900001</v>
      </c>
      <c r="L15" s="1" t="str">
        <f>'All Binaries'!Q64</f>
        <v>PSF Done</v>
      </c>
    </row>
    <row r="16" spans="1:14">
      <c r="A16" s="55" t="str">
        <f>'All Binaries'!A65</f>
        <v>SAO 236200</v>
      </c>
      <c r="D16" s="4">
        <f>'2MASS Binaries'!J15</f>
        <v>7.4741599888251287</v>
      </c>
      <c r="E16" s="4">
        <f>'2MASS Binaries'!K15</f>
        <v>6.0681599888251281</v>
      </c>
      <c r="F16" s="4">
        <f>'2MASS Binaries'!L15</f>
        <v>5.677159988825129</v>
      </c>
      <c r="G16" s="48">
        <f>'All Binaries'!H66</f>
        <v>0.20615528128088306</v>
      </c>
      <c r="H16" s="48">
        <f>'All Binaries'!I66</f>
        <v>0.15811388300841897</v>
      </c>
      <c r="I16" s="48">
        <f>'All Binaries'!J66</f>
        <v>0.13</v>
      </c>
      <c r="J16" s="51">
        <f>'All Binaries'!O66</f>
        <v>2.3949509859300003E-3</v>
      </c>
      <c r="K16" s="48">
        <f>'All Binaries'!P66</f>
        <v>0.5</v>
      </c>
    </row>
    <row r="17" spans="1:14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</row>
    <row r="18" spans="1:14">
      <c r="A18" s="1" t="str">
        <f>'All Binaries'!A110</f>
        <v>M56 a</v>
      </c>
      <c r="B18" s="1" t="str">
        <f>'All Binaries'!B110</f>
        <v>B8V</v>
      </c>
      <c r="C18" s="1">
        <f>'All Binaries'!D110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Binaries'!H110</f>
        <v>5.9657505532749999</v>
      </c>
      <c r="H18" s="4">
        <f>'All Binaries'!I110</f>
        <v>6.0633282185199997</v>
      </c>
      <c r="I18" s="4">
        <f>'All Binaries'!J110</f>
        <v>6.2175714953250001</v>
      </c>
      <c r="J18" s="4">
        <v>2.8551119122230824</v>
      </c>
      <c r="K18" s="4">
        <f>'All Binaries'!P110</f>
        <v>152.77032046661162</v>
      </c>
      <c r="L18" s="42" t="str">
        <f>'All Binaries'!$Q$110</f>
        <v>OK</v>
      </c>
      <c r="M18" s="25"/>
    </row>
    <row r="19" spans="1:14">
      <c r="A19" s="55" t="str">
        <f>'All Binaries'!A111</f>
        <v>HD 162586</v>
      </c>
      <c r="D19" s="4">
        <f>'2MASS Binaries'!J17</f>
        <v>5.0169317324800629</v>
      </c>
      <c r="E19" s="4">
        <f>'2MASS Binaries'!K17</f>
        <v>5.1075093977250621</v>
      </c>
      <c r="F19" s="4">
        <f>'2MASS Binaries'!L17</f>
        <v>5.2347526745300632</v>
      </c>
      <c r="G19" s="48">
        <f>'All Binaries'!H112</f>
        <v>5.0009999000199958E-2</v>
      </c>
      <c r="H19" s="48">
        <f>'All Binaries'!I112</f>
        <v>5.0009999000199958E-2</v>
      </c>
      <c r="I19" s="48">
        <f>'All Binaries'!J112</f>
        <v>5.0009999000199958E-2</v>
      </c>
      <c r="J19" s="48">
        <f>'All Binaries'!O112</f>
        <v>1.7130671473338493E-2</v>
      </c>
      <c r="K19" s="48">
        <f>'All Binaries'!P112</f>
        <v>0.5</v>
      </c>
    </row>
    <row r="20" spans="1:14">
      <c r="A20" s="1" t="str">
        <f>'All Binaries'!A113</f>
        <v>M56 b</v>
      </c>
      <c r="B20" s="1" t="str">
        <f>'All Binaries'!B113</f>
        <v>B8V</v>
      </c>
      <c r="C20" s="1">
        <f>'All Binaries'!D113</f>
        <v>270</v>
      </c>
      <c r="D20" s="4">
        <f>'2MASS Binaries'!J18</f>
        <v>-0.94881882079493707</v>
      </c>
      <c r="E20" s="4">
        <f>'2MASS Binaries'!K18</f>
        <v>-0.95581882079493763</v>
      </c>
      <c r="F20" s="4">
        <f>'2MASS Binaries'!L18</f>
        <v>-0.98281882079493688</v>
      </c>
      <c r="G20" s="4">
        <f>'All Binaries'!H113</f>
        <v>1.0857367476191371E-6</v>
      </c>
      <c r="H20" s="4">
        <f>'All Binaries'!I113</f>
        <v>0.28377318706879517</v>
      </c>
      <c r="I20" s="4">
        <f>'All Binaries'!J113</f>
        <v>0.26282585813686854</v>
      </c>
      <c r="J20" s="54">
        <f>'All Binaries'!O113</f>
        <v>0.29675365499999995</v>
      </c>
      <c r="K20" s="4">
        <f>'All Binaries'!P113</f>
        <v>250.086195</v>
      </c>
      <c r="L20" s="1" t="s">
        <v>206</v>
      </c>
    </row>
    <row r="21" spans="1:14">
      <c r="A21" s="55" t="str">
        <f>'All Binaries'!A114</f>
        <v>HD 162586</v>
      </c>
      <c r="D21" s="4">
        <f>'2MASS Binaries'!J19</f>
        <v>-0.94881773505818945</v>
      </c>
      <c r="E21" s="4">
        <f>'2MASS Binaries'!K19</f>
        <v>-0.67204563372614246</v>
      </c>
      <c r="F21" s="4">
        <f>'2MASS Binaries'!L19</f>
        <v>-0.71999296265806834</v>
      </c>
      <c r="G21" s="48">
        <f>'All Binaries'!H115</f>
        <v>0.05</v>
      </c>
      <c r="H21" s="48">
        <f>'All Binaries'!I115</f>
        <v>0.12800623868829594</v>
      </c>
      <c r="I21" s="48">
        <f>'All Binaries'!J115</f>
        <v>0.10696252347835312</v>
      </c>
      <c r="J21" s="51">
        <f>'All Binaries'!O115</f>
        <v>2.6398821639920297E-3</v>
      </c>
      <c r="K21" s="48">
        <f>'All Binaries'!P115</f>
        <v>0.60059088235640279</v>
      </c>
    </row>
    <row r="22" spans="1:14">
      <c r="A22" s="1" t="str">
        <f>'All Binaries'!A122</f>
        <v>M42</v>
      </c>
      <c r="B22" s="1" t="str">
        <f>'All Binaries'!B122</f>
        <v>B9.5V</v>
      </c>
      <c r="C22" s="1">
        <f>'All Binaries'!D122</f>
        <v>270</v>
      </c>
      <c r="D22" s="4">
        <f>'2MASS Binaries'!J20</f>
        <v>-0.72381882079493742</v>
      </c>
      <c r="E22" s="4">
        <f>'2MASS Binaries'!K20</f>
        <v>-0.73281882079493688</v>
      </c>
      <c r="F22" s="4">
        <f>'2MASS Binaries'!L20</f>
        <v>-0.71981882079493698</v>
      </c>
      <c r="G22" s="4">
        <f>'All Binaries'!H122</f>
        <v>6.8624860812999993</v>
      </c>
      <c r="H22" s="4">
        <f>'All Binaries'!I122</f>
        <v>6.0003637630433326</v>
      </c>
      <c r="I22" s="4">
        <f>'All Binaries'!J122</f>
        <v>5.7838220210300006</v>
      </c>
      <c r="J22" s="4">
        <f>'All Binaries'!O122</f>
        <v>2.1690783180122222</v>
      </c>
      <c r="K22" s="4">
        <f>'All Binaries'!P122</f>
        <v>153.48839916644445</v>
      </c>
      <c r="L22" s="1" t="str">
        <f>'All Binaries'!$Q$122</f>
        <v>Leakage Subtracted</v>
      </c>
    </row>
    <row r="23" spans="1:14">
      <c r="A23" s="55" t="str">
        <f>'All Binaries'!A123</f>
        <v>HD 162515</v>
      </c>
      <c r="D23" s="4">
        <f>'2MASS Binaries'!J21</f>
        <v>6.1386672605050618</v>
      </c>
      <c r="E23" s="4">
        <f>'2MASS Binaries'!K21</f>
        <v>5.2675449422483958</v>
      </c>
      <c r="F23" s="4">
        <f>'2MASS Binaries'!L21</f>
        <v>5.0640032002350637</v>
      </c>
      <c r="G23" s="48">
        <f>'All Binaries'!H124</f>
        <v>0.12482430360570866</v>
      </c>
      <c r="H23" s="48">
        <f>'All Binaries'!I124</f>
        <v>4.782956720888476E-2</v>
      </c>
      <c r="I23" s="48">
        <f>'All Binaries'!J124</f>
        <v>4.09552736138434E-2</v>
      </c>
      <c r="J23" s="48">
        <f>'All Binaries'!O124</f>
        <v>1.3014469908073333E-2</v>
      </c>
      <c r="K23" s="48">
        <f>'All Binaries'!P124</f>
        <v>0.5</v>
      </c>
    </row>
    <row r="24" spans="1:14">
      <c r="A24" s="1" t="str">
        <f>'All Binaries'!A186</f>
        <v>M86 a</v>
      </c>
      <c r="B24" s="1" t="str">
        <f>'All Binaries'!B186</f>
        <v>B9V</v>
      </c>
      <c r="C24" s="1">
        <f>'All Binaries'!D186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Binaries'!H186</f>
        <v>1.7</v>
      </c>
      <c r="H24" s="4">
        <f>'All Binaries'!I186</f>
        <v>1.5</v>
      </c>
      <c r="I24" s="4">
        <f>'All Binaries'!J186</f>
        <v>1.6</v>
      </c>
      <c r="J24" s="4">
        <f>'All Binaries'!O186</f>
        <v>0.22769999999999999</v>
      </c>
      <c r="K24" s="4">
        <f>'All Binaries'!P186</f>
        <v>96.5</v>
      </c>
      <c r="L24" s="1" t="str">
        <f>'All Binaries'!$Q$186</f>
        <v>PSF Done</v>
      </c>
      <c r="M24" s="1" t="s">
        <v>539</v>
      </c>
    </row>
    <row r="25" spans="1:14">
      <c r="A25" s="55" t="str">
        <f>'All Binaries'!A187</f>
        <v>HD 162724</v>
      </c>
      <c r="D25" s="4">
        <f>'2MASS Binaries'!J23</f>
        <v>0.41218117920506248</v>
      </c>
      <c r="E25" s="4">
        <f>'2MASS Binaries'!K23</f>
        <v>0.21118117920506307</v>
      </c>
      <c r="F25" s="4">
        <f>'2MASS Binaries'!L23</f>
        <v>0.26618117920506323</v>
      </c>
      <c r="G25" s="48">
        <f>'All Binaries'!H188</f>
        <v>0.20615528128088306</v>
      </c>
      <c r="H25" s="48">
        <f>'All Binaries'!I188</f>
        <v>0.1118033988749895</v>
      </c>
      <c r="I25" s="48">
        <f>'All Binaries'!J188</f>
        <v>0.1118033988749895</v>
      </c>
      <c r="J25" s="48">
        <f>'All Binaries'!$O$188</f>
        <v>3.465E-2</v>
      </c>
      <c r="K25" s="48">
        <f>'All Binaries'!P188</f>
        <v>0.53851648071345048</v>
      </c>
    </row>
    <row r="26" spans="1:14">
      <c r="A26" s="1" t="str">
        <f>'All Binaries'!A192</f>
        <v>M86 c</v>
      </c>
      <c r="B26" s="1" t="str">
        <f>'All Binaries'!B192</f>
        <v>B9V</v>
      </c>
      <c r="C26" s="1">
        <f>'All Binaries'!D192</f>
        <v>270</v>
      </c>
      <c r="D26" s="4">
        <f>'2MASS Binaries'!J24</f>
        <v>-1.2878188207949375</v>
      </c>
      <c r="E26" s="4">
        <f>'2MASS Binaries'!K24</f>
        <v>-1.2888188207949369</v>
      </c>
      <c r="F26" s="4">
        <f>'2MASS Binaries'!L24</f>
        <v>-1.3338188207949369</v>
      </c>
      <c r="G26" s="4">
        <f>'All Binaries'!H192</f>
        <v>8.1017041618950003</v>
      </c>
      <c r="H26" s="4">
        <f>'All Binaries'!I192</f>
        <v>7.5104437275549998</v>
      </c>
      <c r="I26" s="4">
        <f>'All Binaries'!J192</f>
        <v>7.3370258902050001</v>
      </c>
      <c r="J26" s="4">
        <f>'All Binaries'!O192</f>
        <v>3.5418935813466668</v>
      </c>
      <c r="K26" s="4">
        <f>'All Binaries'!P192</f>
        <v>113.85656817716669</v>
      </c>
      <c r="L26" s="42" t="str">
        <f>'All Binaries'!$Q$192</f>
        <v>PSF Done</v>
      </c>
      <c r="M26" s="1" t="s">
        <v>539</v>
      </c>
    </row>
    <row r="27" spans="1:14">
      <c r="A27" s="55" t="str">
        <f>'All Binaries'!A193</f>
        <v>HD 162724</v>
      </c>
      <c r="D27" s="4">
        <f>'2MASS Binaries'!J25</f>
        <v>6.8138853411000628</v>
      </c>
      <c r="E27" s="4">
        <f>'2MASS Binaries'!K25</f>
        <v>6.2216249067600629</v>
      </c>
      <c r="F27" s="4">
        <f>'2MASS Binaries'!L25</f>
        <v>6.0032070694100632</v>
      </c>
      <c r="G27" s="48">
        <f>'All Binaries'!H194</f>
        <v>5.8002155132374181E-2</v>
      </c>
      <c r="H27" s="48">
        <f>'All Binaries'!I194</f>
        <v>5.2945726928620034E-2</v>
      </c>
      <c r="I27" s="48">
        <f>'All Binaries'!J194</f>
        <v>6.3247529596024532E-2</v>
      </c>
      <c r="J27" s="48">
        <f>'All Binaries'!O194</f>
        <v>2.125136148808E-2</v>
      </c>
      <c r="K27" s="48">
        <f>'All Binaries'!P194</f>
        <v>0.5</v>
      </c>
    </row>
    <row r="28" spans="1:14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</row>
    <row r="29" spans="1:14">
      <c r="A29" s="1" t="str">
        <f>'All Binaries'!A141</f>
        <v>M141</v>
      </c>
      <c r="B29" s="1" t="str">
        <f>'All Binaries'!B141</f>
        <v>B9III-IV</v>
      </c>
      <c r="C29" s="1">
        <f>'All Binaries'!D141</f>
        <v>184</v>
      </c>
      <c r="D29" s="4">
        <f>'2MASS Binaries'!J26</f>
        <v>2.4579108849523177</v>
      </c>
      <c r="E29" s="4">
        <f>'2MASS Binaries'!K26</f>
        <v>2.4989108849523181</v>
      </c>
      <c r="F29" s="4">
        <f>'2MASS Binaries'!L26</f>
        <v>2.4639108849523179</v>
      </c>
      <c r="G29" s="4">
        <f>'All Binaries'!H141</f>
        <v>6.4460000000000024</v>
      </c>
      <c r="H29" s="4">
        <f>'All Binaries'!I141</f>
        <v>5.8685000000000009</v>
      </c>
      <c r="I29" s="4">
        <f>'All Binaries'!J141</f>
        <v>5.8819999999999997</v>
      </c>
      <c r="J29" s="4">
        <f>'All Binaries'!O141</f>
        <v>3.112098383038687</v>
      </c>
      <c r="K29" s="4">
        <f>'All Binaries'!P141</f>
        <v>102.65373413133342</v>
      </c>
      <c r="L29" s="1" t="str">
        <f>'All Binaries'!Q141</f>
        <v>OK</v>
      </c>
    </row>
    <row r="30" spans="1:14">
      <c r="A30" s="55" t="str">
        <f>'All Binaries'!A142</f>
        <v>HD 61310</v>
      </c>
      <c r="D30" s="4">
        <f>'2MASS Binaries'!J27</f>
        <v>8.903910884952321</v>
      </c>
      <c r="E30" s="4">
        <f>'2MASS Binaries'!K27</f>
        <v>8.367410884952319</v>
      </c>
      <c r="F30" s="4">
        <f>'2MASS Binaries'!L27</f>
        <v>8.3459108849523176</v>
      </c>
      <c r="G30" s="48">
        <f>'All Binaries'!H143</f>
        <v>4.4254943226717643E-2</v>
      </c>
      <c r="H30" s="48">
        <f>'All Binaries'!I143</f>
        <v>3.7583240945932246E-2</v>
      </c>
      <c r="I30" s="48">
        <f>'All Binaries'!J143</f>
        <v>4.0773766075750256E-2</v>
      </c>
      <c r="J30" s="48">
        <f>'All Binaries'!O143</f>
        <v>1.8672590298232122E-2</v>
      </c>
      <c r="K30" s="48">
        <f>'All Binaries'!P143</f>
        <v>0.5</v>
      </c>
    </row>
    <row r="31" spans="1:14">
      <c r="A31" s="1" t="str">
        <f>'All Binaries'!A144</f>
        <v>M141-2 a</v>
      </c>
      <c r="B31" s="1" t="str">
        <f>'All Binaries'!B144</f>
        <v>B9III-IV</v>
      </c>
      <c r="C31" s="1">
        <f>'All Binaries'!D144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33" t="str">
        <f>'All Binaries'!H144</f>
        <v>≥ 3.5</v>
      </c>
      <c r="H31" s="4">
        <f>'All Binaries'!I144</f>
        <v>3.09</v>
      </c>
      <c r="I31" s="4">
        <f>'All Binaries'!J144</f>
        <v>2.74</v>
      </c>
      <c r="J31" s="4">
        <f>'All Binaries'!O144</f>
        <v>0.35639999999999999</v>
      </c>
      <c r="K31" s="4">
        <f>'All Binaries'!P144</f>
        <v>153.9</v>
      </c>
      <c r="L31" s="1" t="str">
        <f>'All Binaries'!Q144</f>
        <v>PSF Done</v>
      </c>
    </row>
    <row r="32" spans="1:14">
      <c r="A32" s="55" t="str">
        <f>'All Binaries'!A145</f>
        <v>HR 6660</v>
      </c>
      <c r="D32" s="4">
        <f>'2MASS Binaries'!J29</f>
        <v>3.3439108849523178</v>
      </c>
      <c r="E32" s="4">
        <f>'2MASS Binaries'!K29</f>
        <v>2.9099108849523176</v>
      </c>
      <c r="F32" s="4">
        <f>'2MASS Binaries'!L29</f>
        <v>2.503910884952318</v>
      </c>
      <c r="G32" s="64" t="str">
        <f>'All Binaries'!H146</f>
        <v>???</v>
      </c>
      <c r="H32" s="48">
        <f>'All Binaries'!I146</f>
        <v>0.1118033988749895</v>
      </c>
      <c r="I32" s="48">
        <f>'All Binaries'!J146</f>
        <v>0.1118033988749895</v>
      </c>
      <c r="J32" s="48">
        <f>'All Binaries'!O146</f>
        <v>2.1384E-2</v>
      </c>
      <c r="K32" s="48">
        <f>'All Binaries'!P146</f>
        <v>0.21375000000000002</v>
      </c>
    </row>
    <row r="33" spans="1:12">
      <c r="A33" s="1" t="str">
        <f>'All Binaries'!A147</f>
        <v>M141-2 b</v>
      </c>
      <c r="B33" s="1" t="str">
        <f>'All Binaries'!B147</f>
        <v>B9III-IV</v>
      </c>
      <c r="C33" s="1">
        <f>'All Binaries'!D147</f>
        <v>184</v>
      </c>
      <c r="D33" s="4">
        <f>'2MASS Binaries'!J30</f>
        <v>-0.15608911504768219</v>
      </c>
      <c r="E33" s="4">
        <f>'2MASS Binaries'!K30</f>
        <v>-0.18008911504768221</v>
      </c>
      <c r="F33" s="4">
        <f>'2MASS Binaries'!L30</f>
        <v>-0.23608911504768226</v>
      </c>
      <c r="G33" s="4">
        <f>'All Binaries'!H147</f>
        <v>7.9</v>
      </c>
      <c r="H33" s="4">
        <f>'All Binaries'!I147</f>
        <v>7.39</v>
      </c>
      <c r="I33" s="4">
        <f>'All Binaries'!J147</f>
        <v>7.05</v>
      </c>
      <c r="J33" s="4">
        <f>'All Binaries'!O147</f>
        <v>2.0027699999999999</v>
      </c>
      <c r="K33" s="4">
        <f>'All Binaries'!P147</f>
        <v>232.32</v>
      </c>
      <c r="L33" s="1" t="str">
        <f>'All Binaries'!Q147</f>
        <v>PSF Done</v>
      </c>
    </row>
    <row r="34" spans="1:12">
      <c r="A34" s="55" t="str">
        <f>'All Binaries'!A148</f>
        <v>HR 6660</v>
      </c>
      <c r="D34" s="4">
        <f>'2MASS Binaries'!J31</f>
        <v>7.7439108849523182</v>
      </c>
      <c r="E34" s="4">
        <f>'2MASS Binaries'!K31</f>
        <v>7.2099108849523175</v>
      </c>
      <c r="F34" s="4">
        <f>'2MASS Binaries'!L31</f>
        <v>6.8139108849523176</v>
      </c>
      <c r="G34" s="48">
        <f>'All Binaries'!H149</f>
        <v>0.20615528128088306</v>
      </c>
      <c r="H34" s="48">
        <f>'All Binaries'!I149</f>
        <v>0.1118033988749895</v>
      </c>
      <c r="I34" s="48">
        <f>'All Binaries'!J149</f>
        <v>0.1118033988749895</v>
      </c>
      <c r="J34" s="48">
        <f>'All Binaries'!O149</f>
        <v>1.201662E-2</v>
      </c>
      <c r="K34" s="48">
        <f>'All Binaries'!P149</f>
        <v>0.5</v>
      </c>
    </row>
    <row r="35" spans="1:12">
      <c r="A35" s="1" t="str">
        <f>'All Binaries'!A150</f>
        <v>M162</v>
      </c>
      <c r="B35" s="1" t="str">
        <f>'All Binaries'!B150</f>
        <v>B9</v>
      </c>
      <c r="C35" s="1">
        <f>'All Binaries'!D150</f>
        <v>184</v>
      </c>
      <c r="D35" s="4">
        <f>'2MASS Binaries'!J32</f>
        <v>2.2729108849523172</v>
      </c>
      <c r="E35" s="4">
        <f>'2MASS Binaries'!K32</f>
        <v>2.3399108849523174</v>
      </c>
      <c r="F35" s="4">
        <f>'2MASS Binaries'!L32</f>
        <v>2.362910884952317</v>
      </c>
      <c r="G35" s="4">
        <f>'All Binaries'!H150</f>
        <v>7.0450000000000044</v>
      </c>
      <c r="H35" s="4">
        <f>'All Binaries'!I150</f>
        <v>6.166999999999998</v>
      </c>
      <c r="I35" s="4">
        <f>'All Binaries'!J150</f>
        <v>6.0405000000000015</v>
      </c>
      <c r="J35" s="4">
        <f>'All Binaries'!O150</f>
        <v>3.7917447485087865</v>
      </c>
      <c r="K35" s="4">
        <f>'All Binaries'!P150</f>
        <v>5.7140275052130676</v>
      </c>
      <c r="L35" s="1" t="str">
        <f>'All Binaries'!Q150</f>
        <v>OK</v>
      </c>
    </row>
    <row r="36" spans="1:12">
      <c r="A36" s="55" t="str">
        <f>'All Binaries'!A151</f>
        <v>HD 61622</v>
      </c>
      <c r="D36" s="4">
        <f>'2MASS Binaries'!J33</f>
        <v>9.3179108849523224</v>
      </c>
      <c r="E36" s="4">
        <f>'2MASS Binaries'!K33</f>
        <v>8.5069108849523154</v>
      </c>
      <c r="F36" s="4">
        <f>'2MASS Binaries'!L33</f>
        <v>8.4034108849523186</v>
      </c>
      <c r="G36" s="48">
        <f>'All Binaries'!H152</f>
        <v>4.8283019789569927E-2</v>
      </c>
      <c r="H36" s="48">
        <f>'All Binaries'!I152</f>
        <v>4.0755367744629636E-2</v>
      </c>
      <c r="I36" s="48">
        <f>'All Binaries'!J152</f>
        <v>4.1967249135486606E-2</v>
      </c>
      <c r="J36" s="48">
        <f>'All Binaries'!O152</f>
        <v>2.2750468491052719E-2</v>
      </c>
      <c r="K36" s="48">
        <f>'All Binaries'!P152</f>
        <v>0.5</v>
      </c>
    </row>
    <row r="37" spans="1:12">
      <c r="A37" s="1" t="str">
        <f>'All Binaries'!A153</f>
        <v>M182</v>
      </c>
      <c r="B37" s="1" t="str">
        <f>'All Binaries'!B153</f>
        <v>B5V n</v>
      </c>
      <c r="C37" s="1">
        <f>'All Binaries'!D153</f>
        <v>184</v>
      </c>
      <c r="D37" s="4">
        <f>'2MASS Binaries'!J34</f>
        <v>-0.40508911504768275</v>
      </c>
      <c r="E37" s="4">
        <f>'2MASS Binaries'!K34</f>
        <v>-0.31908911504768245</v>
      </c>
      <c r="F37" s="4">
        <f>'2MASS Binaries'!L34</f>
        <v>-0.34108911504768269</v>
      </c>
      <c r="G37" s="4">
        <f>'All Binaries'!H153</f>
        <v>2.2524999999999906</v>
      </c>
      <c r="H37" s="4">
        <f>'All Binaries'!I153</f>
        <v>2.1419999999999995</v>
      </c>
      <c r="I37" s="4">
        <f>'All Binaries'!J153</f>
        <v>2.0500000000000123</v>
      </c>
      <c r="J37" s="54">
        <f>'All Binaries'!O153</f>
        <v>1.2764508589239245</v>
      </c>
      <c r="K37" s="4">
        <f>'All Binaries'!P153</f>
        <v>149.48896647743859</v>
      </c>
      <c r="L37" s="1" t="str">
        <f>'All Binaries'!Q153</f>
        <v>Was Not OK</v>
      </c>
    </row>
    <row r="38" spans="1:12">
      <c r="A38" s="55" t="str">
        <f>'All Binaries'!A154</f>
        <v>HD 61878</v>
      </c>
      <c r="D38" s="4">
        <f>'2MASS Binaries'!J35</f>
        <v>1.8474108849523079</v>
      </c>
      <c r="E38" s="4">
        <f>'2MASS Binaries'!K35</f>
        <v>1.822910884952317</v>
      </c>
      <c r="F38" s="4">
        <f>'2MASS Binaries'!L35</f>
        <v>1.7089108849523296</v>
      </c>
      <c r="G38" s="48">
        <f>'All Binaries'!H155</f>
        <v>3.0033314835362413E-2</v>
      </c>
      <c r="H38" s="48">
        <f>'All Binaries'!I155</f>
        <v>3.0033314835362413E-2</v>
      </c>
      <c r="I38" s="48">
        <f>'All Binaries'!J155</f>
        <v>3.0033314835362413E-2</v>
      </c>
      <c r="J38" s="51">
        <f>'All Binaries'!O155</f>
        <v>7.6587051535435468E-3</v>
      </c>
      <c r="K38" s="48">
        <f>'All Binaries'!P155</f>
        <v>0.5</v>
      </c>
    </row>
    <row r="39" spans="1:12">
      <c r="A39" s="1" t="str">
        <f>'All Binaries'!A156</f>
        <v>M188</v>
      </c>
      <c r="B39" s="1" t="str">
        <f>'All Binaries'!B156</f>
        <v>B9V</v>
      </c>
      <c r="C39" s="1">
        <f>'All Binaries'!D156</f>
        <v>184</v>
      </c>
      <c r="D39" s="4">
        <f>'2MASS Binaries'!J36</f>
        <v>2.0779108849523169</v>
      </c>
      <c r="E39" s="4">
        <f>'2MASS Binaries'!K36</f>
        <v>2.1509108849523173</v>
      </c>
      <c r="F39" s="4">
        <f>'2MASS Binaries'!L36</f>
        <v>2.1099108849523169</v>
      </c>
      <c r="G39" s="4">
        <f>'All Binaries'!H156</f>
        <v>5.4839999999999982</v>
      </c>
      <c r="H39" s="4">
        <f>'All Binaries'!I156</f>
        <v>4.8999999999999986</v>
      </c>
      <c r="I39" s="4">
        <f>'All Binaries'!J156</f>
        <v>4.7834999999999983</v>
      </c>
      <c r="J39" s="4">
        <f>'All Binaries'!O156</f>
        <v>4.3968029661754429</v>
      </c>
      <c r="K39" s="4">
        <f>'All Binaries'!P156</f>
        <v>249.95740885176127</v>
      </c>
      <c r="L39" s="1" t="str">
        <f>'All Binaries'!Q156</f>
        <v>OK</v>
      </c>
    </row>
    <row r="40" spans="1:12">
      <c r="A40" s="55" t="str">
        <f>'All Binaries'!A157</f>
        <v>HD 61924</v>
      </c>
      <c r="D40" s="4">
        <f>'2MASS Binaries'!J37</f>
        <v>7.5619108849523151</v>
      </c>
      <c r="E40" s="4">
        <f>'2MASS Binaries'!K37</f>
        <v>7.0509108849523159</v>
      </c>
      <c r="F40" s="4">
        <f>'2MASS Binaries'!L37</f>
        <v>6.8934108849523152</v>
      </c>
      <c r="G40" s="48">
        <f>'All Binaries'!H158</f>
        <v>3.1941352507368889E-2</v>
      </c>
      <c r="H40" s="48">
        <f>'All Binaries'!I158</f>
        <v>3.1084562084739104E-2</v>
      </c>
      <c r="I40" s="48">
        <f>'All Binaries'!J158</f>
        <v>3.1176914536239792E-2</v>
      </c>
      <c r="J40" s="48">
        <f>'All Binaries'!O158</f>
        <v>2.6380817797052657E-2</v>
      </c>
      <c r="K40" s="48">
        <f>'All Binaries'!P158</f>
        <v>0.5</v>
      </c>
    </row>
    <row r="41" spans="1:12">
      <c r="A41" s="1" t="str">
        <f>'All Binaries'!A162</f>
        <v>M197 b</v>
      </c>
      <c r="B41" s="1" t="str">
        <f>'All Binaries'!B162</f>
        <v>F2IV-V</v>
      </c>
      <c r="C41" s="1">
        <f>'All Binaries'!D162</f>
        <v>184</v>
      </c>
      <c r="D41" s="4">
        <f>'2MASS Binaries'!J38</f>
        <v>1.6359108849523176</v>
      </c>
      <c r="E41" s="4">
        <f>'2MASS Binaries'!K38</f>
        <v>1.4889108849523174</v>
      </c>
      <c r="F41" s="4">
        <f>'2MASS Binaries'!L38</f>
        <v>1.3969108849523177</v>
      </c>
      <c r="G41" s="4">
        <f>'All Binaries'!H162</f>
        <v>7.42</v>
      </c>
      <c r="H41" s="4">
        <f>'All Binaries'!I162</f>
        <v>6.96</v>
      </c>
      <c r="I41" s="4">
        <f>'All Binaries'!J162</f>
        <v>6.6734964522600002</v>
      </c>
      <c r="J41" s="4">
        <f>'All Binaries'!O162</f>
        <v>4.005580542901285</v>
      </c>
      <c r="K41" s="4">
        <f>'All Binaries'!P162</f>
        <v>4.0318458218829392</v>
      </c>
      <c r="L41" s="1" t="str">
        <f>'All Binaries'!Q162</f>
        <v>OK</v>
      </c>
    </row>
    <row r="42" spans="1:12">
      <c r="A42" s="55" t="str">
        <f>'All Binaries'!A163</f>
        <v>HD 62152</v>
      </c>
      <c r="D42" s="4">
        <f>'2MASS Binaries'!J39</f>
        <v>9.0559108849523184</v>
      </c>
      <c r="E42" s="4">
        <f>'2MASS Binaries'!K39</f>
        <v>8.4489108849523173</v>
      </c>
      <c r="F42" s="4">
        <f>'2MASS Binaries'!L39</f>
        <v>8.070407337212318</v>
      </c>
      <c r="G42" s="48">
        <f>'All Binaries'!H164</f>
        <v>0.10005123687391375</v>
      </c>
      <c r="H42" s="48">
        <f>'All Binaries'!I164</f>
        <v>5.6375970058172853E-2</v>
      </c>
      <c r="I42" s="48">
        <f>'All Binaries'!J164</f>
        <v>4.8283019789569927E-2</v>
      </c>
      <c r="J42" s="48">
        <f>'All Binaries'!O164</f>
        <v>2.4033483257407711E-2</v>
      </c>
      <c r="K42" s="48">
        <f>'All Binaries'!P164</f>
        <v>0.5</v>
      </c>
    </row>
    <row r="43" spans="1:12">
      <c r="A43" s="1" t="str">
        <f>'All Binaries'!A165</f>
        <v>M218</v>
      </c>
      <c r="B43" s="1" t="str">
        <f>'All Binaries'!B165</f>
        <v>B9V</v>
      </c>
      <c r="C43" s="1">
        <f>'All Binaries'!D165</f>
        <v>184</v>
      </c>
      <c r="D43" s="4">
        <f>'2MASS Binaries'!J40</f>
        <v>1.0289108849523174</v>
      </c>
      <c r="E43" s="4">
        <f>'2MASS Binaries'!K40</f>
        <v>1.0789108849523172</v>
      </c>
      <c r="F43" s="4">
        <f>'2MASS Binaries'!L40</f>
        <v>1.0319108849523175</v>
      </c>
      <c r="G43" s="4">
        <f>'All Binaries'!H165</f>
        <v>4.879999999999999</v>
      </c>
      <c r="H43" s="4">
        <f>'All Binaries'!I165</f>
        <v>4.1690000000000014</v>
      </c>
      <c r="I43" s="4">
        <f>'All Binaries'!J165</f>
        <v>3.9894999999999996</v>
      </c>
      <c r="J43" s="4">
        <f>'All Binaries'!O165</f>
        <v>3.2336666271065182</v>
      </c>
      <c r="K43" s="4">
        <f>'All Binaries'!P165</f>
        <v>267.04800692931866</v>
      </c>
      <c r="L43" s="1" t="str">
        <f>'All Binaries'!Q165</f>
        <v>OK</v>
      </c>
    </row>
    <row r="44" spans="1:12">
      <c r="A44" s="55" t="str">
        <f>'All Binaries'!A166</f>
        <v>HD 62503</v>
      </c>
      <c r="D44" s="4">
        <f>'2MASS Binaries'!J41</f>
        <v>5.9089108849523164</v>
      </c>
      <c r="E44" s="4">
        <f>'2MASS Binaries'!K41</f>
        <v>5.2479108849523186</v>
      </c>
      <c r="F44" s="4">
        <f>'2MASS Binaries'!L41</f>
        <v>5.0214108849523171</v>
      </c>
      <c r="G44" s="48">
        <f>'All Binaries'!H167</f>
        <v>3.1084562084739104E-2</v>
      </c>
      <c r="H44" s="48">
        <f>'All Binaries'!I167</f>
        <v>3.0528675044947495E-2</v>
      </c>
      <c r="I44" s="48">
        <f>'All Binaries'!J167</f>
        <v>3.1575306807693888E-2</v>
      </c>
      <c r="J44" s="48">
        <f>'All Binaries'!O167</f>
        <v>1.9401999762639111E-2</v>
      </c>
      <c r="K44" s="48">
        <f>'All Binaries'!P167</f>
        <v>0.5</v>
      </c>
    </row>
    <row r="45" spans="1:12">
      <c r="A45" s="1" t="str">
        <f>'All Binaries'!A168</f>
        <v>M268</v>
      </c>
      <c r="B45" s="1" t="str">
        <f>'All Binaries'!B168</f>
        <v>B8V</v>
      </c>
      <c r="C45" s="1">
        <f>'All Binaries'!D168</f>
        <v>184</v>
      </c>
      <c r="D45" s="4">
        <f>'2MASS Binaries'!J42</f>
        <v>1.2349108849523178</v>
      </c>
      <c r="E45" s="4">
        <f>'2MASS Binaries'!K42</f>
        <v>1.2979108849523175</v>
      </c>
      <c r="F45" s="4">
        <f>'2MASS Binaries'!L42</f>
        <v>1.2479108849523177</v>
      </c>
      <c r="G45" s="4">
        <f>'All Binaries'!H168</f>
        <v>2.154243254584296</v>
      </c>
      <c r="H45" s="4">
        <f>'All Binaries'!I168</f>
        <v>2.3020468848809381</v>
      </c>
      <c r="I45" s="4">
        <f>'All Binaries'!J168</f>
        <v>2.3965182871044375</v>
      </c>
      <c r="J45" s="54">
        <f>'All Binaries'!O168</f>
        <v>0.47754605250000004</v>
      </c>
      <c r="K45" s="4">
        <f>'All Binaries'!P168</f>
        <v>64.61</v>
      </c>
      <c r="L45" s="1" t="str">
        <f>'All Binaries'!Q168</f>
        <v>PSF Done</v>
      </c>
    </row>
    <row r="46" spans="1:12">
      <c r="A46" s="55" t="str">
        <f>'All Binaries'!A169</f>
        <v>HD 63251</v>
      </c>
      <c r="D46" s="4">
        <f>'2MASS Binaries'!J43</f>
        <v>3.3891541395366138</v>
      </c>
      <c r="E46" s="4">
        <f>'2MASS Binaries'!K43</f>
        <v>3.5999577698332557</v>
      </c>
      <c r="F46" s="4">
        <f>'2MASS Binaries'!L43</f>
        <v>3.6444291720567552</v>
      </c>
      <c r="G46" s="48">
        <f>'All Binaries'!H170</f>
        <v>7.5308887731983978E-2</v>
      </c>
      <c r="H46" s="48">
        <f>'All Binaries'!I170</f>
        <v>5.0568200058365313E-2</v>
      </c>
      <c r="I46" s="48">
        <f>'All Binaries'!J170</f>
        <v>0.05</v>
      </c>
      <c r="J46" s="51">
        <f>'All Binaries'!O170</f>
        <v>3.4558719791763916E-3</v>
      </c>
      <c r="K46" s="48">
        <f>'All Binaries'!P170</f>
        <v>0.52365374226950467</v>
      </c>
    </row>
    <row r="47" spans="1:12">
      <c r="A47" s="1" t="str">
        <f>'All Binaries'!A171</f>
        <v>M284</v>
      </c>
      <c r="B47" s="1" t="str">
        <f>'All Binaries'!B171</f>
        <v>B9V n</v>
      </c>
      <c r="C47" s="1">
        <f>'All Binaries'!D171</f>
        <v>184</v>
      </c>
      <c r="D47" s="4">
        <f>'2MASS Binaries'!J44</f>
        <v>1.6989108849523173</v>
      </c>
      <c r="E47" s="4">
        <f>'2MASS Binaries'!K44</f>
        <v>1.7399108849523177</v>
      </c>
      <c r="F47" s="4">
        <f>'2MASS Binaries'!L44</f>
        <v>1.6839108849523168</v>
      </c>
      <c r="G47" s="4">
        <f>'All Binaries'!H171</f>
        <v>2.8805000000000085</v>
      </c>
      <c r="H47" s="4">
        <f>'All Binaries'!I171</f>
        <v>3.1984999999999797</v>
      </c>
      <c r="I47" s="4">
        <f>'All Binaries'!J171</f>
        <v>3.5600000000000041</v>
      </c>
      <c r="J47" s="54">
        <f>'All Binaries'!O171</f>
        <v>0.6938557245852861</v>
      </c>
      <c r="K47" s="4">
        <f>'All Binaries'!P171</f>
        <v>45.334450470494232</v>
      </c>
      <c r="L47" s="1" t="str">
        <f>'All Binaries'!Q171</f>
        <v>Not really OK</v>
      </c>
    </row>
    <row r="48" spans="1:12">
      <c r="A48" s="55" t="str">
        <f>'All Binaries'!A172</f>
        <v>HD 63488</v>
      </c>
      <c r="D48" s="4">
        <f>'2MASS Binaries'!J45</f>
        <v>4.5794108849523258</v>
      </c>
      <c r="E48" s="4">
        <f>'2MASS Binaries'!K45</f>
        <v>4.9384108849522974</v>
      </c>
      <c r="F48" s="4">
        <f>'2MASS Binaries'!L45</f>
        <v>5.2439108849523208</v>
      </c>
      <c r="G48" s="48">
        <f>'All Binaries'!H173</f>
        <v>3.0133038346638726E-2</v>
      </c>
      <c r="H48" s="48">
        <f>'All Binaries'!I173</f>
        <v>3.0207614933986431E-2</v>
      </c>
      <c r="I48" s="48">
        <f>'All Binaries'!J173</f>
        <v>3.0298514815086233E-2</v>
      </c>
      <c r="J48" s="51">
        <f>'All Binaries'!O173</f>
        <v>4.1631343475117171E-3</v>
      </c>
      <c r="K48" s="48">
        <f>'All Binaries'!P173</f>
        <v>0.5</v>
      </c>
      <c r="L48" s="1" t="str">
        <f>'All Binaries'!Q172</f>
        <v>Blind photometry</v>
      </c>
    </row>
    <row r="49" spans="1:28">
      <c r="A49" s="1" t="str">
        <f>'All Binaries'!A174</f>
        <v>M291</v>
      </c>
      <c r="B49" s="1" t="str">
        <f>'All Binaries'!B174</f>
        <v>B8-B9V</v>
      </c>
      <c r="C49" s="1">
        <f>'All Binaries'!D174</f>
        <v>184</v>
      </c>
      <c r="D49" s="4">
        <f>'2MASS Binaries'!J46</f>
        <v>1.9059108849523181</v>
      </c>
      <c r="E49" s="4">
        <f>'2MASS Binaries'!K46</f>
        <v>2.157910884952317</v>
      </c>
      <c r="F49" s="4">
        <f>'2MASS Binaries'!L46</f>
        <v>2.0669108849523177</v>
      </c>
      <c r="G49" s="4">
        <f>'All Binaries'!H174</f>
        <v>0.56850000000000556</v>
      </c>
      <c r="H49" s="4">
        <f>'All Binaries'!I174</f>
        <v>0.58000000000000185</v>
      </c>
      <c r="I49" s="4">
        <f>'All Binaries'!J174</f>
        <v>0.55650000000000333</v>
      </c>
      <c r="J49" s="4">
        <f>'All Binaries'!O174</f>
        <v>2.1484625236558927</v>
      </c>
      <c r="K49" s="4">
        <f>'All Binaries'!P174</f>
        <v>207.05814035598809</v>
      </c>
      <c r="L49" s="1" t="str">
        <f>'All Binaries'!Q174</f>
        <v>OK</v>
      </c>
    </row>
    <row r="50" spans="1:28">
      <c r="A50" s="55" t="str">
        <f>'All Binaries'!A175</f>
        <v>HD 63602</v>
      </c>
      <c r="D50" s="4">
        <f>'2MASS Binaries'!J47</f>
        <v>2.4744108849523236</v>
      </c>
      <c r="E50" s="4">
        <f>'2MASS Binaries'!K47</f>
        <v>2.7379108849523188</v>
      </c>
      <c r="F50" s="4">
        <f>'2MASS Binaries'!L47</f>
        <v>2.623410884952321</v>
      </c>
      <c r="G50" s="48">
        <f>'All Binaries'!H176</f>
        <v>3.0008332176247314E-2</v>
      </c>
      <c r="H50" s="48">
        <f>'All Binaries'!I176</f>
        <v>3.0008332176247314E-2</v>
      </c>
      <c r="I50" s="48">
        <f>'All Binaries'!J176</f>
        <v>3.0008332176247314E-2</v>
      </c>
      <c r="J50" s="48">
        <f>'All Binaries'!O176</f>
        <v>1.2890775141935356E-2</v>
      </c>
      <c r="K50" s="48">
        <f>'All Binaries'!P176</f>
        <v>0.5</v>
      </c>
    </row>
    <row r="51" spans="1:28">
      <c r="A51" s="1" t="str">
        <f>'All Binaries'!A177</f>
        <v>M47 a</v>
      </c>
      <c r="B51" s="1" t="str">
        <f>'All Binaries'!B177</f>
        <v>A3V</v>
      </c>
      <c r="C51" s="1">
        <f>'All Binaries'!D177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Binaries'!H177</f>
        <v>8.5318827414266636</v>
      </c>
      <c r="H51" s="4">
        <f>'All Binaries'!I177</f>
        <v>7.519275222194147</v>
      </c>
      <c r="I51" s="4">
        <f>'All Binaries'!J177</f>
        <v>7.3851493040454637</v>
      </c>
      <c r="J51" s="4">
        <f>'All Binaries'!O177</f>
        <v>3.4854848631810413</v>
      </c>
      <c r="K51" s="4">
        <f>'All Binaries'!P177</f>
        <v>29.981530513172224</v>
      </c>
      <c r="L51" s="42" t="str">
        <f>'All Binaries'!Q177</f>
        <v>PSF Done</v>
      </c>
    </row>
    <row r="52" spans="1:28">
      <c r="A52" s="55" t="str">
        <f>'All Binaries'!A178</f>
        <v>HD 62974</v>
      </c>
      <c r="D52" s="4">
        <f>'2MASS Binaries'!J49</f>
        <v>10.136793626378982</v>
      </c>
      <c r="E52" s="4">
        <f>'2MASS Binaries'!K49</f>
        <v>9.0641861071464653</v>
      </c>
      <c r="F52" s="4">
        <f>'2MASS Binaries'!L49</f>
        <v>8.8660601889977819</v>
      </c>
      <c r="G52" s="48">
        <f>'All Binaries'!H179</f>
        <v>5.0019996001599204E-2</v>
      </c>
      <c r="H52" s="48">
        <f>'All Binaries'!I179</f>
        <v>5.0019996001599204E-2</v>
      </c>
      <c r="I52" s="48">
        <f>'All Binaries'!J179</f>
        <v>5.0019996001599204E-2</v>
      </c>
      <c r="J52" s="48">
        <f>'All Binaries'!O179</f>
        <v>2.091290917908625E-2</v>
      </c>
      <c r="K52" s="48">
        <f>'All Binaries'!P179</f>
        <v>0.5</v>
      </c>
    </row>
    <row r="53" spans="1:28">
      <c r="A53" s="1" t="str">
        <f>'All Binaries'!A180</f>
        <v>M47 b</v>
      </c>
      <c r="B53" s="1" t="str">
        <f>'All Binaries'!B180</f>
        <v>A3V</v>
      </c>
      <c r="C53" s="1">
        <f>'All Binaries'!D180</f>
        <v>184</v>
      </c>
      <c r="D53" s="4">
        <f>'2MASS Binaries'!J50</f>
        <v>1.6049108849523179</v>
      </c>
      <c r="E53" s="4">
        <f>'2MASS Binaries'!K50</f>
        <v>1.5449108849523174</v>
      </c>
      <c r="F53" s="4">
        <f>'2MASS Binaries'!L50</f>
        <v>1.4809108849523174</v>
      </c>
      <c r="G53" s="4">
        <f>'All Binaries'!H180</f>
        <v>1.892404878284264</v>
      </c>
      <c r="H53" s="4">
        <f>'All Binaries'!I180</f>
        <v>1.6195437047215933</v>
      </c>
      <c r="I53" s="4">
        <f>'All Binaries'!J180</f>
        <v>1.4836495489151122</v>
      </c>
      <c r="J53" s="54">
        <f>'All Binaries'!O180</f>
        <v>0.75185599499999989</v>
      </c>
      <c r="K53" s="4">
        <f>'All Binaries'!P180</f>
        <v>46.294130000000024</v>
      </c>
      <c r="L53" s="1" t="str">
        <f>'All Binaries'!Q180</f>
        <v>PSF Done</v>
      </c>
    </row>
    <row r="54" spans="1:28">
      <c r="A54" s="55" t="str">
        <f>'All Binaries'!A181</f>
        <v>HD 62974</v>
      </c>
      <c r="D54" s="4">
        <f>'2MASS Binaries'!J51</f>
        <v>3.4973157632365819</v>
      </c>
      <c r="E54" s="4">
        <f>'2MASS Binaries'!K51</f>
        <v>3.1644545896739107</v>
      </c>
      <c r="F54" s="4">
        <f>'2MASS Binaries'!L51</f>
        <v>2.9645604338674296</v>
      </c>
      <c r="G54" s="48">
        <f>'All Binaries'!H182</f>
        <v>5.5162098789451011E-2</v>
      </c>
      <c r="H54" s="48">
        <f>'All Binaries'!I182</f>
        <v>5.0849919230578938E-2</v>
      </c>
      <c r="I54" s="48">
        <f>'All Binaries'!J182</f>
        <v>5.0267143517829467E-2</v>
      </c>
      <c r="J54" s="51">
        <f>'All Binaries'!O182</f>
        <v>4.6323463834134024E-3</v>
      </c>
      <c r="K54" s="48">
        <f>'All Binaries'!P182</f>
        <v>0.50274804808174056</v>
      </c>
    </row>
    <row r="55" spans="1:28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</row>
    <row r="56" spans="1:28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51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</row>
    <row r="58" spans="1:28">
      <c r="A58" s="1" t="str">
        <f>'All Binaries'!A92</f>
        <v>M155</v>
      </c>
      <c r="B58" s="1" t="str">
        <f>'All Binaries'!B92</f>
        <v>A0IV</v>
      </c>
      <c r="C58" s="1">
        <f>'All Binaries'!D92</f>
        <v>412</v>
      </c>
      <c r="D58" s="4">
        <f>'2MASS Binaries'!J52</f>
        <v>0.15051391983432616</v>
      </c>
      <c r="E58" s="4">
        <f>'2MASS Binaries'!K52</f>
        <v>0.17051391983432573</v>
      </c>
      <c r="F58" s="4">
        <f>'2MASS Binaries'!L52</f>
        <v>0.18251391983432619</v>
      </c>
      <c r="G58" s="4">
        <f>'All Binaries'!H92</f>
        <v>0.7634870026660785</v>
      </c>
      <c r="H58" s="4">
        <f>'All Binaries'!I92</f>
        <v>0.65900874430839451</v>
      </c>
      <c r="I58" s="4">
        <f>'All Binaries'!J92</f>
        <v>0.65900874430839451</v>
      </c>
      <c r="J58" s="54">
        <f>'All Binaries'!O92</f>
        <v>0.45971392499999997</v>
      </c>
      <c r="K58" s="4">
        <f>'All Binaries'!P92</f>
        <v>6.9779549999999801</v>
      </c>
      <c r="L58" s="1" t="str">
        <f>'All Binaries'!Q92</f>
        <v>PSF Done</v>
      </c>
    </row>
    <row r="59" spans="1:28">
      <c r="A59" s="55" t="str">
        <f>'All Binaries'!A93</f>
        <v>HD 96213</v>
      </c>
      <c r="D59" s="4">
        <f>'2MASS Binaries'!J53</f>
        <v>0.91400092250040466</v>
      </c>
      <c r="E59" s="4">
        <f>'2MASS Binaries'!K53</f>
        <v>0.82952266414272025</v>
      </c>
      <c r="F59" s="4">
        <f>'2MASS Binaries'!L53</f>
        <v>0.8415226641427207</v>
      </c>
      <c r="G59" s="48">
        <f>'All Binaries'!H94</f>
        <v>0.19510070659606951</v>
      </c>
      <c r="H59" s="48">
        <f>'All Binaries'!I94</f>
        <v>0.10218156109871963</v>
      </c>
      <c r="I59" s="48">
        <f>'All Binaries'!J94</f>
        <v>7.1101034752365899E-2</v>
      </c>
      <c r="J59" s="51">
        <f>'All Binaries'!O94</f>
        <v>4.7837580449322011E-3</v>
      </c>
      <c r="K59" s="48">
        <f>'All Binaries'!P94</f>
        <v>0.66335017659819584</v>
      </c>
    </row>
    <row r="60" spans="1:28">
      <c r="A60" s="1" t="str">
        <f>'All Binaries'!A95</f>
        <v>M278</v>
      </c>
      <c r="B60" s="1" t="str">
        <f>'All Binaries'!B95</f>
        <v>A0</v>
      </c>
      <c r="C60" s="1">
        <f>'All Binaries'!D95</f>
        <v>412</v>
      </c>
      <c r="D60" s="4">
        <f>'2MASS Binaries'!J54</f>
        <v>5.4513919834326074E-2</v>
      </c>
      <c r="E60" s="4">
        <f>'2MASS Binaries'!K54</f>
        <v>9.3513919834325776E-2</v>
      </c>
      <c r="F60" s="4">
        <f>'2MASS Binaries'!L54</f>
        <v>5.9513919834326856E-2</v>
      </c>
      <c r="G60" s="4">
        <f>'All Binaries'!H95</f>
        <v>5.7925000000000004</v>
      </c>
      <c r="H60" s="4">
        <f>'All Binaries'!I95</f>
        <v>5.142000000000003</v>
      </c>
      <c r="I60" s="4">
        <f>'All Binaries'!J95</f>
        <v>4.9629999999999992</v>
      </c>
      <c r="J60" s="4">
        <f>'All Binaries'!O95</f>
        <v>3.8137083133195055</v>
      </c>
      <c r="K60" s="4">
        <f>'All Binaries'!P95</f>
        <v>130.37474193196957</v>
      </c>
      <c r="L60" s="1" t="str">
        <f>'All Binaries'!Q95</f>
        <v>OK</v>
      </c>
    </row>
    <row r="61" spans="1:28">
      <c r="A61" s="55" t="str">
        <f>'All Binaries'!A96</f>
        <v>HD 96137</v>
      </c>
      <c r="D61" s="4">
        <f>'2MASS Binaries'!J55</f>
        <v>5.8470139198343265</v>
      </c>
      <c r="E61" s="4">
        <f>'2MASS Binaries'!K55</f>
        <v>5.2355139198343288</v>
      </c>
      <c r="F61" s="4">
        <f>'2MASS Binaries'!L55</f>
        <v>5.022513919834326</v>
      </c>
      <c r="G61" s="48">
        <f>'All Binaries'!H97</f>
        <v>3.1819805153394637E-2</v>
      </c>
      <c r="H61" s="48">
        <f>'All Binaries'!I97</f>
        <v>3.1276988346066827E-2</v>
      </c>
      <c r="I61" s="48">
        <f>'All Binaries'!J97</f>
        <v>3.0907118921051181E-2</v>
      </c>
      <c r="J61" s="48">
        <f>'All Binaries'!O97</f>
        <v>2.2882249879917035E-2</v>
      </c>
      <c r="K61" s="48">
        <f>'All Binaries'!P97</f>
        <v>0.5</v>
      </c>
    </row>
    <row r="62" spans="1:28">
      <c r="A62" s="1" t="str">
        <f>'All Binaries'!A101</f>
        <v>M50</v>
      </c>
      <c r="B62" s="1" t="str">
        <f>'All Binaries'!B101</f>
        <v>A0</v>
      </c>
      <c r="C62" s="1">
        <f>'All Binaries'!D101</f>
        <v>412</v>
      </c>
      <c r="D62" s="4">
        <f>'2MASS Binaries'!J56</f>
        <v>0.13551391983432737</v>
      </c>
      <c r="E62" s="4">
        <f>'2MASS Binaries'!K56</f>
        <v>0.21051391983432666</v>
      </c>
      <c r="F62" s="4">
        <f>'2MASS Binaries'!L56</f>
        <v>4.9513919834327069E-2</v>
      </c>
      <c r="G62" s="4">
        <f>'All Binaries'!H101</f>
        <v>8.4549999999999965</v>
      </c>
      <c r="H62" s="4">
        <f>'All Binaries'!I101</f>
        <v>7.8074999999999992</v>
      </c>
      <c r="I62" s="4">
        <f>'All Binaries'!J101</f>
        <v>7.040499999999998</v>
      </c>
      <c r="J62" s="4">
        <f>'All Binaries'!O101</f>
        <v>4.7511066803648285</v>
      </c>
      <c r="K62" s="4">
        <f>'All Binaries'!P101</f>
        <v>203.22314130776135</v>
      </c>
      <c r="L62" s="1" t="str">
        <f>'All Binaries'!Q101</f>
        <v>OK</v>
      </c>
    </row>
    <row r="63" spans="1:28">
      <c r="A63" s="55" t="str">
        <f>'All Binaries'!A102</f>
        <v>HD 96246</v>
      </c>
      <c r="D63" s="4">
        <f>'2MASS Binaries'!J57</f>
        <v>8.5905139198343239</v>
      </c>
      <c r="E63" s="4">
        <f>'2MASS Binaries'!K57</f>
        <v>8.0180139198343259</v>
      </c>
      <c r="F63" s="4">
        <f>'2MASS Binaries'!L57</f>
        <v>7.0900139198343251</v>
      </c>
      <c r="G63" s="48">
        <f>'All Binaries'!H103</f>
        <v>7.2789078851157291E-2</v>
      </c>
      <c r="H63" s="48">
        <f>'All Binaries'!I103</f>
        <v>5.4890800686453814E-2</v>
      </c>
      <c r="I63" s="48">
        <f>'All Binaries'!J103</f>
        <v>4.8117044797036351E-2</v>
      </c>
      <c r="J63" s="48">
        <f>'All Binaries'!O103</f>
        <v>2.8506640082188971E-2</v>
      </c>
      <c r="K63" s="48">
        <f>'All Binaries'!P103</f>
        <v>0.5</v>
      </c>
    </row>
    <row r="64" spans="1:28">
      <c r="A64" s="1" t="str">
        <f>'All Binaries'!A104</f>
        <v>M317 a</v>
      </c>
      <c r="B64" s="1" t="str">
        <f>'All Binaries'!B104</f>
        <v>B9.5V</v>
      </c>
      <c r="C64" s="1">
        <f>'All Binaries'!D104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Binaries'!H104</f>
        <v>-</v>
      </c>
      <c r="H64" s="4" t="str">
        <f>'All Binaries'!I104</f>
        <v>-</v>
      </c>
      <c r="I64" s="4">
        <f>'All Binaries'!J104</f>
        <v>6.5259999999999998</v>
      </c>
      <c r="J64" s="4">
        <f>'All Binaries'!O104</f>
        <v>3.185413776312946</v>
      </c>
      <c r="K64" s="4">
        <f>'All Binaries'!P104</f>
        <v>185.61057544178556</v>
      </c>
      <c r="L64" s="1" t="str">
        <f>'All Binaries'!Q104</f>
        <v>Not Specified</v>
      </c>
    </row>
    <row r="65" spans="1:14">
      <c r="A65" s="55" t="str">
        <f>'All Binaries'!A105</f>
        <v>HD 96473</v>
      </c>
      <c r="D65" s="4"/>
      <c r="E65" s="4"/>
      <c r="F65" s="4">
        <f>'2MASS Binaries'!L59</f>
        <v>6.8915139198343258</v>
      </c>
      <c r="G65" s="4"/>
      <c r="H65" s="4"/>
      <c r="I65" s="48">
        <f>'All Binaries'!J106</f>
        <v>3.2522381668103263E-2</v>
      </c>
      <c r="J65" s="48">
        <f>'All Binaries'!O106</f>
        <v>1.9112482657877676E-2</v>
      </c>
      <c r="K65" s="48">
        <f>'All Binaries'!P106</f>
        <v>0.5</v>
      </c>
    </row>
    <row r="66" spans="1:14">
      <c r="A66" s="1" t="str">
        <f>'All Binaries'!A107</f>
        <v>M317 b</v>
      </c>
      <c r="B66" s="1" t="str">
        <f>'All Binaries'!B107</f>
        <v>B9.5V</v>
      </c>
      <c r="C66" s="1">
        <f>'All Binaries'!D107</f>
        <v>412</v>
      </c>
      <c r="D66" s="4">
        <f>'2MASS Binaries'!J60</f>
        <v>0.36051391983432701</v>
      </c>
      <c r="E66" s="4">
        <f>'2MASS Binaries'!K60</f>
        <v>0.41451391983432728</v>
      </c>
      <c r="F66" s="4">
        <f>'2MASS Binaries'!L60</f>
        <v>0.36551391983432602</v>
      </c>
      <c r="G66" s="4" t="str">
        <f>'All Binaries'!H107</f>
        <v>-</v>
      </c>
      <c r="H66" s="4" t="str">
        <f>'All Binaries'!I107</f>
        <v>-</v>
      </c>
      <c r="I66" s="4">
        <f>'All Binaries'!J107</f>
        <v>7.8030000000000008</v>
      </c>
      <c r="J66" s="4">
        <f>'All Binaries'!O107</f>
        <v>3.5872937270329137</v>
      </c>
      <c r="K66" s="4">
        <f>'All Binaries'!P107</f>
        <v>200.98754951042156</v>
      </c>
      <c r="L66" s="1" t="str">
        <f>'All Binaries'!Q107</f>
        <v>Not Specified</v>
      </c>
    </row>
    <row r="67" spans="1:14">
      <c r="A67" s="55" t="str">
        <f>'All Binaries'!A108</f>
        <v>HD 96473</v>
      </c>
      <c r="D67" s="4"/>
      <c r="E67" s="4"/>
      <c r="F67" s="4">
        <f>'2MASS Binaries'!L61</f>
        <v>8.1685139198343268</v>
      </c>
      <c r="G67" s="4"/>
      <c r="H67" s="4"/>
      <c r="I67" s="48">
        <f>'All Binaries'!J109</f>
        <v>4.2778124357333511E-2</v>
      </c>
      <c r="J67" s="48">
        <f>'All Binaries'!O109</f>
        <v>2.1523762362197482E-2</v>
      </c>
      <c r="K67" s="48">
        <f>'All Binaries'!P109</f>
        <v>0.5</v>
      </c>
    </row>
    <row r="68" spans="1:14">
      <c r="A68" s="1" t="str">
        <f>'All Binaries'!A119</f>
        <v>M409</v>
      </c>
      <c r="B68" s="42" t="str">
        <f>'All Binaries'!B119</f>
        <v>B8 E</v>
      </c>
      <c r="C68" s="1">
        <f>'All Binaries'!D119</f>
        <v>412</v>
      </c>
      <c r="D68" s="4">
        <f>'2MASS Binaries'!J62</f>
        <v>0.14051391983432637</v>
      </c>
      <c r="E68" s="4">
        <f>'2MASS Binaries'!K62</f>
        <v>0.1935139198343272</v>
      </c>
      <c r="F68" s="4">
        <f>'2MASS Binaries'!L62</f>
        <v>0.20951391983432721</v>
      </c>
      <c r="G68" s="4" t="str">
        <f>'All Binaries'!H119</f>
        <v>-</v>
      </c>
      <c r="H68" s="4" t="str">
        <f>'All Binaries'!I119</f>
        <v>-</v>
      </c>
      <c r="I68" s="4">
        <f>'All Binaries'!J119</f>
        <v>5.4326913184154897</v>
      </c>
      <c r="J68" s="54">
        <f>'All Binaries'!O119</f>
        <v>0.98900329486649996</v>
      </c>
      <c r="K68" s="4">
        <f>'All Binaries'!P119</f>
        <v>274.65151203749997</v>
      </c>
      <c r="L68" s="1" t="str">
        <f>'All Binaries'!Q119</f>
        <v>Leakage Subtacted</v>
      </c>
      <c r="M68" s="1" t="str">
        <f>'All Binaries'!R119</f>
        <v>Last thing done!  Calculations are shown in log!</v>
      </c>
    </row>
    <row r="69" spans="1:14">
      <c r="A69" s="55" t="str">
        <f>'All Binaries'!A120</f>
        <v>HD 96226</v>
      </c>
      <c r="D69" s="4"/>
      <c r="E69" s="4"/>
      <c r="F69" s="4">
        <f>'2MASS Binaries'!L63</f>
        <v>5.6422052382498169</v>
      </c>
      <c r="G69" s="4"/>
      <c r="H69" s="4"/>
      <c r="I69" s="48">
        <f>'All Binaries'!J121</f>
        <v>0.14430589362478768</v>
      </c>
      <c r="J69" s="51">
        <f>'All Binaries'!O121</f>
        <v>5.9340197691990001E-3</v>
      </c>
      <c r="K69" s="48">
        <f>'All Binaries'!P121</f>
        <v>0.5</v>
      </c>
    </row>
    <row r="70" spans="1:14">
      <c r="A70" s="1" t="str">
        <f>'All Binaries'!A125</f>
        <v>M49 a</v>
      </c>
      <c r="B70" s="42" t="str">
        <f>'All Binaries'!B125</f>
        <v>A0/A1IV/V D</v>
      </c>
      <c r="C70" s="1">
        <f>'All Binaries'!D125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Binaries'!H125</f>
        <v>-</v>
      </c>
      <c r="H70" s="4" t="str">
        <f>'All Binaries'!I125</f>
        <v>-</v>
      </c>
      <c r="I70" s="4">
        <f>'All Binaries'!J125</f>
        <v>6.0344655105099996</v>
      </c>
      <c r="J70" s="4">
        <f>'All Binaries'!O125</f>
        <v>4.6200677048149998</v>
      </c>
      <c r="K70" s="4">
        <f>'All Binaries'!P125</f>
        <v>20.938009119</v>
      </c>
      <c r="L70" s="42" t="str">
        <f>'All Binaries'!Q125</f>
        <v>OK</v>
      </c>
    </row>
    <row r="71" spans="1:14">
      <c r="A71" s="55" t="str">
        <f>'All Binaries'!A126</f>
        <v>HD 96305</v>
      </c>
      <c r="D71" s="4"/>
      <c r="E71" s="4"/>
      <c r="F71" s="4">
        <f>'2MASS Binaries'!L65</f>
        <v>6.5029794303443254</v>
      </c>
      <c r="G71" s="4"/>
      <c r="H71" s="4"/>
      <c r="I71" s="48">
        <f>'All Binaries'!J127</f>
        <v>3.5331905039857725E-2</v>
      </c>
      <c r="J71" s="48">
        <f>'All Binaries'!O127</f>
        <v>2.772040622889E-2</v>
      </c>
      <c r="K71" s="48">
        <f>'All Binaries'!P127</f>
        <v>0.5</v>
      </c>
    </row>
    <row r="72" spans="1:14">
      <c r="A72" s="1" t="str">
        <f>'All Binaries'!A128</f>
        <v>M49 b</v>
      </c>
      <c r="B72" s="42" t="str">
        <f>'All Binaries'!B128</f>
        <v>A0/A1IV/V D</v>
      </c>
      <c r="C72" s="1">
        <f>'All Binaries'!D128</f>
        <v>412</v>
      </c>
      <c r="D72" s="4">
        <f>'2MASS Binaries'!J66</f>
        <v>0.46451391983432622</v>
      </c>
      <c r="E72" s="4">
        <f>'2MASS Binaries'!K66</f>
        <v>0.53151391983432639</v>
      </c>
      <c r="F72" s="4">
        <f>'2MASS Binaries'!L66</f>
        <v>0.46851391983432578</v>
      </c>
      <c r="G72" s="4" t="str">
        <f>'All Binaries'!H128</f>
        <v>-</v>
      </c>
      <c r="H72" s="4" t="str">
        <f>'All Binaries'!I128</f>
        <v>-</v>
      </c>
      <c r="I72" s="4">
        <f>'All Binaries'!J128</f>
        <v>7.9113200304250002</v>
      </c>
      <c r="J72" s="4">
        <f>'All Binaries'!O128</f>
        <v>2.735295995215</v>
      </c>
      <c r="K72" s="4">
        <f>'All Binaries'!P128</f>
        <v>137.16797976699999</v>
      </c>
      <c r="L72" s="42" t="str">
        <f>'All Binaries'!Q128</f>
        <v>OK</v>
      </c>
    </row>
    <row r="73" spans="1:14">
      <c r="A73" s="55" t="str">
        <f>'All Binaries'!A129</f>
        <v>HD 96305</v>
      </c>
      <c r="D73" s="4"/>
      <c r="E73" s="4"/>
      <c r="F73" s="4">
        <f>'2MASS Binaries'!L67</f>
        <v>8.3798339502593251</v>
      </c>
      <c r="G73" s="4"/>
      <c r="H73" s="4"/>
      <c r="I73" s="48">
        <f>'All Binaries'!J130</f>
        <v>0.13490836961071853</v>
      </c>
      <c r="J73" s="48">
        <f>'All Binaries'!O130</f>
        <v>1.641177597129E-2</v>
      </c>
      <c r="K73" s="48">
        <f>'All Binaries'!P130</f>
        <v>0.5</v>
      </c>
      <c r="L73" s="25"/>
    </row>
    <row r="74" spans="1:14">
      <c r="A74" s="1" t="str">
        <f>'All Binaries'!A183</f>
        <v>M665</v>
      </c>
      <c r="B74" s="1" t="str">
        <f>'All Binaries'!B183</f>
        <v>A2IV</v>
      </c>
      <c r="C74" s="1">
        <f>'All Binaries'!D183</f>
        <v>412</v>
      </c>
      <c r="D74" s="4">
        <f>'2MASS Binaries'!J68</f>
        <v>-0.45148608016567326</v>
      </c>
      <c r="E74" s="4">
        <f>'2MASS Binaries'!K68</f>
        <v>-0.47048608016567339</v>
      </c>
      <c r="F74" s="4">
        <f>'2MASS Binaries'!L68</f>
        <v>-0.5044860801656732</v>
      </c>
      <c r="G74" s="4">
        <f>'All Binaries'!H183</f>
        <v>5.8354999999999979</v>
      </c>
      <c r="H74" s="4">
        <f>'All Binaries'!I183</f>
        <v>5.6439999999999966</v>
      </c>
      <c r="I74" s="4">
        <f>'All Binaries'!J183</f>
        <v>5.6759999999999984</v>
      </c>
      <c r="J74" s="4">
        <f>'All Binaries'!O183</f>
        <v>2.5909844766860215</v>
      </c>
      <c r="K74" s="4">
        <f>'All Binaries'!P183</f>
        <v>300.11715893275459</v>
      </c>
      <c r="L74" s="1" t="str">
        <f>'All Binaries'!Q183</f>
        <v>OK</v>
      </c>
    </row>
    <row r="75" spans="1:14">
      <c r="A75" s="55" t="str">
        <f>'All Binaries'!A184</f>
        <v>HD 97000</v>
      </c>
      <c r="D75" s="4">
        <f>'2MASS Binaries'!J69</f>
        <v>5.3840139198343246</v>
      </c>
      <c r="E75" s="4">
        <f>'2MASS Binaries'!K69</f>
        <v>5.1735139198343232</v>
      </c>
      <c r="F75" s="4">
        <f>'2MASS Binaries'!L69</f>
        <v>5.1715139198343252</v>
      </c>
      <c r="G75" s="48">
        <f>'All Binaries'!H185</f>
        <v>3.2729955698106286E-2</v>
      </c>
      <c r="H75" s="48">
        <f>'All Binaries'!I185</f>
        <v>3.3166247903554019E-2</v>
      </c>
      <c r="I75" s="48">
        <f>'All Binaries'!J185</f>
        <v>3.4124771061503113E-2</v>
      </c>
      <c r="J75" s="48">
        <f>'All Binaries'!O185</f>
        <v>1.5545906860116129E-2</v>
      </c>
      <c r="K75" s="48">
        <f>'All Binaries'!P185</f>
        <v>0.5</v>
      </c>
    </row>
    <row r="76" spans="1:14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</row>
    <row r="77" spans="1:14">
      <c r="A77" s="1" t="str">
        <f>'All Binaries'!A18</f>
        <v>R110</v>
      </c>
      <c r="B77" s="1" t="str">
        <f>'All Binaries'!B18</f>
        <v>B9.5V</v>
      </c>
      <c r="C77" s="1">
        <f>'All Binaries'!D18</f>
        <v>149</v>
      </c>
      <c r="D77" s="4">
        <f>'2MASS Binaries'!J70</f>
        <v>0.523068657938631</v>
      </c>
      <c r="E77" s="4">
        <f>'2MASS Binaries'!K70</f>
        <v>0.54306865793863057</v>
      </c>
      <c r="F77" s="4">
        <f>'2MASS Binaries'!L70</f>
        <v>0.48706865793863052</v>
      </c>
      <c r="G77" s="4">
        <f>'All Binaries'!H18</f>
        <v>0.8352661361639182</v>
      </c>
      <c r="H77" s="4">
        <f>'All Binaries'!I18</f>
        <v>1.2867106666626649</v>
      </c>
      <c r="I77" s="4">
        <f>'All Binaries'!J18</f>
        <v>1.0831699275344508</v>
      </c>
      <c r="J77" s="4">
        <f>'All Binaries'!O18</f>
        <v>0.15354597500000003</v>
      </c>
      <c r="K77" s="4">
        <f>'All Binaries'!P18</f>
        <v>300.91838055555559</v>
      </c>
      <c r="L77" s="1" t="str">
        <f>'All Binaries'!Q18</f>
        <v>PSF Done</v>
      </c>
    </row>
    <row r="78" spans="1:14">
      <c r="A78" s="55" t="str">
        <f>'All Binaries'!A19</f>
        <v>HD 93738</v>
      </c>
      <c r="D78" s="4">
        <f>'2MASS Binaries'!J71</f>
        <v>1.3583347941025492</v>
      </c>
      <c r="E78" s="4">
        <f>'2MASS Binaries'!K71</f>
        <v>1.8297793246012954</v>
      </c>
      <c r="F78" s="4">
        <f>'2MASS Binaries'!L71</f>
        <v>1.5702385854730814</v>
      </c>
      <c r="G78" s="48">
        <f>'All Binaries'!H20</f>
        <v>0.19386547066071388</v>
      </c>
      <c r="H78" s="48">
        <f>'All Binaries'!I20</f>
        <v>8.6509702180903036E-2</v>
      </c>
      <c r="I78" s="48">
        <f>'All Binaries'!J20</f>
        <v>0.11475906437899752</v>
      </c>
      <c r="J78" s="48">
        <f>'All Binaries'!O20</f>
        <v>8.4732730534508444E-3</v>
      </c>
      <c r="K78" s="48">
        <f>'All Binaries'!P20</f>
        <v>2.7317430040700641</v>
      </c>
    </row>
    <row r="79" spans="1:14">
      <c r="A79" s="1" t="str">
        <f>'All Binaries'!A24</f>
        <v>R22b</v>
      </c>
      <c r="B79" s="1" t="str">
        <f>'All Binaries'!B24</f>
        <v>F0</v>
      </c>
      <c r="C79" s="1">
        <f>'All Binaries'!D24</f>
        <v>149</v>
      </c>
      <c r="D79" s="4">
        <f>'2MASS Binaries'!J72</f>
        <v>1.7940686579386309</v>
      </c>
      <c r="E79" s="4">
        <f>'2MASS Binaries'!K72</f>
        <v>1.7460686579386309</v>
      </c>
      <c r="F79" s="4">
        <f>'2MASS Binaries'!L72</f>
        <v>1.6740686579386308</v>
      </c>
      <c r="G79" s="4">
        <f>'All Binaries'!H24</f>
        <v>1.4634999999999989</v>
      </c>
      <c r="H79" s="4">
        <f>'All Binaries'!I24</f>
        <v>1.3639999999999981</v>
      </c>
      <c r="I79" s="4">
        <f>'All Binaries'!J24</f>
        <v>1.3429999999999982</v>
      </c>
      <c r="J79" s="4">
        <f>'All Binaries'!O24</f>
        <v>2.896157275171265</v>
      </c>
      <c r="K79" s="4">
        <f>'All Binaries'!P24</f>
        <v>230.0698203483272</v>
      </c>
      <c r="L79" s="1" t="str">
        <f>'All Binaries'!Q24</f>
        <v>OK</v>
      </c>
    </row>
    <row r="80" spans="1:14">
      <c r="A80" s="55" t="str">
        <f>'All Binaries'!A25</f>
        <v>HD 307860</v>
      </c>
      <c r="D80" s="4">
        <f>'2MASS Binaries'!J73</f>
        <v>3.2575686579386298</v>
      </c>
      <c r="E80" s="4">
        <f>'2MASS Binaries'!K73</f>
        <v>3.110068657938629</v>
      </c>
      <c r="F80" s="4">
        <f>'2MASS Binaries'!L73</f>
        <v>3.017068657938629</v>
      </c>
      <c r="G80" s="48">
        <f>'All Binaries'!H26</f>
        <v>3.0016662039607268E-2</v>
      </c>
      <c r="H80" s="48">
        <f>'All Binaries'!I26</f>
        <v>3.0016662039607268E-2</v>
      </c>
      <c r="I80" s="48">
        <f>'All Binaries'!J26</f>
        <v>3.0016662039607268E-2</v>
      </c>
      <c r="J80" s="48">
        <f>'All Binaries'!O26</f>
        <v>1.7376943651027592E-2</v>
      </c>
      <c r="K80" s="48">
        <f>'All Binaries'!P26</f>
        <v>0.5</v>
      </c>
    </row>
    <row r="81" spans="1:12">
      <c r="A81" s="1" t="str">
        <f>'All Binaries'!A27</f>
        <v>R84 a</v>
      </c>
      <c r="B81" s="1" t="str">
        <f>'All Binaries'!B27</f>
        <v>B6V</v>
      </c>
      <c r="C81" s="1">
        <f>'All Binaries'!D27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Binaries'!H27</f>
        <v>3.1005000000000003</v>
      </c>
      <c r="H81" s="4">
        <f>'All Binaries'!I27</f>
        <v>3.0185000000000137</v>
      </c>
      <c r="I81" s="4">
        <f>'All Binaries'!J27</f>
        <v>3.0675000000000185</v>
      </c>
      <c r="J81" s="4">
        <f>'All Binaries'!O27</f>
        <v>1.105231210812925</v>
      </c>
      <c r="K81" s="4">
        <f>'All Binaries'!P27</f>
        <v>309.29731899795195</v>
      </c>
      <c r="L81" s="1" t="str">
        <f>'All Binaries'!Q27</f>
        <v>OK</v>
      </c>
    </row>
    <row r="82" spans="1:12">
      <c r="A82" s="55" t="str">
        <f>'All Binaries'!A28</f>
        <v>HD 93540</v>
      </c>
      <c r="D82" s="4">
        <f>'2MASS Binaries'!J75</f>
        <v>2.710568657938631</v>
      </c>
      <c r="E82" s="4">
        <f>'2MASS Binaries'!K75</f>
        <v>2.6445686579386445</v>
      </c>
      <c r="F82" s="4">
        <f>'2MASS Binaries'!L75</f>
        <v>2.6805686579386494</v>
      </c>
      <c r="G82" s="48">
        <f>'All Binaries'!H29</f>
        <v>3.605551275463989E-2</v>
      </c>
      <c r="H82" s="48">
        <f>'All Binaries'!I29</f>
        <v>3.0066592756745815E-2</v>
      </c>
      <c r="I82" s="48">
        <f>'All Binaries'!J29</f>
        <v>3.0149626863362672E-2</v>
      </c>
      <c r="J82" s="48">
        <f>'All Binaries'!O29</f>
        <v>6.6313872648775503E-3</v>
      </c>
      <c r="K82" s="48">
        <f>'All Binaries'!P29</f>
        <v>0.5</v>
      </c>
    </row>
    <row r="83" spans="1:12">
      <c r="A83" s="1" t="str">
        <f>'All Binaries'!A30</f>
        <v>R84 b</v>
      </c>
      <c r="B83" s="1" t="str">
        <f>'All Binaries'!B30</f>
        <v>B6V</v>
      </c>
      <c r="C83" s="1">
        <f>'All Binaries'!D30</f>
        <v>149</v>
      </c>
      <c r="D83" s="4">
        <f>'2MASS Binaries'!J76</f>
        <v>-0.38993134206136926</v>
      </c>
      <c r="E83" s="4">
        <f>'2MASS Binaries'!K76</f>
        <v>-0.37393134206136924</v>
      </c>
      <c r="F83" s="4">
        <f>'2MASS Binaries'!L76</f>
        <v>-0.38693134206136914</v>
      </c>
      <c r="G83" s="4">
        <f>'All Binaries'!H30</f>
        <v>5.3000000000000007</v>
      </c>
      <c r="H83" s="4">
        <f>'All Binaries'!I30</f>
        <v>4.3189999999999991</v>
      </c>
      <c r="I83" s="4">
        <f>'All Binaries'!J30</f>
        <v>4.0069999999999979</v>
      </c>
      <c r="J83" s="4">
        <f>'All Binaries'!O30</f>
        <v>3.5406327888925384</v>
      </c>
      <c r="K83" s="4">
        <f>'All Binaries'!P30</f>
        <v>86.716074340893854</v>
      </c>
      <c r="L83" s="1" t="str">
        <f>'All Binaries'!Q30</f>
        <v>OK</v>
      </c>
    </row>
    <row r="84" spans="1:12">
      <c r="A84" s="55" t="str">
        <f>'All Binaries'!A31</f>
        <v>HD 93540</v>
      </c>
      <c r="D84" s="4">
        <f>'2MASS Binaries'!J77</f>
        <v>4.9100686579386315</v>
      </c>
      <c r="E84" s="4">
        <f>'2MASS Binaries'!K77</f>
        <v>3.9450686579386298</v>
      </c>
      <c r="F84" s="4">
        <f>'2MASS Binaries'!L77</f>
        <v>3.6200686579386288</v>
      </c>
      <c r="G84" s="48">
        <f>'All Binaries'!H32</f>
        <v>3.1622776601683791E-2</v>
      </c>
      <c r="H84" s="48">
        <f>'All Binaries'!I32</f>
        <v>3.059411708155671E-2</v>
      </c>
      <c r="I84" s="48">
        <f>'All Binaries'!J32</f>
        <v>3.026549190084311E-2</v>
      </c>
      <c r="J84" s="48">
        <f>'All Binaries'!O32</f>
        <v>2.124379673335523E-2</v>
      </c>
      <c r="K84" s="48">
        <f>'All Binaries'!P32</f>
        <v>0.5</v>
      </c>
    </row>
    <row r="85" spans="1:12">
      <c r="A85" s="1" t="str">
        <f>'All Binaries'!A33</f>
        <v>R86</v>
      </c>
      <c r="B85" s="1" t="str">
        <f>'All Binaries'!B33</f>
        <v>B7IV</v>
      </c>
      <c r="C85" s="1">
        <f>'All Binaries'!D33</f>
        <v>149</v>
      </c>
      <c r="D85" s="4">
        <f>'2MASS Binaries'!J78</f>
        <v>-0.5029313420613688</v>
      </c>
      <c r="E85" s="4">
        <f>'2MASS Binaries'!K78</f>
        <v>-0.52193134206136893</v>
      </c>
      <c r="F85" s="4">
        <f>'2MASS Binaries'!L78</f>
        <v>-0.54293134206136884</v>
      </c>
      <c r="G85" s="4">
        <f>'All Binaries'!H33</f>
        <v>2.6709999999999994</v>
      </c>
      <c r="H85" s="4">
        <f>'All Binaries'!I33</f>
        <v>2.5779999999999967</v>
      </c>
      <c r="I85" s="4">
        <f>'All Binaries'!J33</f>
        <v>2.5579999999999963</v>
      </c>
      <c r="J85" s="54">
        <f>'All Binaries'!O33</f>
        <v>0.74484088114639457</v>
      </c>
      <c r="K85" s="4">
        <f>'All Binaries'!P33</f>
        <v>189.6</v>
      </c>
      <c r="L85" s="1" t="str">
        <f>'All Binaries'!Q33</f>
        <v>OK</v>
      </c>
    </row>
    <row r="86" spans="1:12">
      <c r="A86" s="55" t="str">
        <f>'All Binaries'!A34</f>
        <v>HD 93549</v>
      </c>
      <c r="D86" s="4">
        <f>'2MASS Binaries'!J79</f>
        <v>2.1680686579386306</v>
      </c>
      <c r="E86" s="4">
        <f>'2MASS Binaries'!K79</f>
        <v>2.0560686579386278</v>
      </c>
      <c r="F86" s="4">
        <f>'2MASS Binaries'!L79</f>
        <v>2.0150686579386274</v>
      </c>
      <c r="G86" s="48">
        <f>'All Binaries'!H35</f>
        <v>3.0066592756745815E-2</v>
      </c>
      <c r="H86" s="48">
        <f>'All Binaries'!I35</f>
        <v>3.0066592756745815E-2</v>
      </c>
      <c r="I86" s="48">
        <f>'All Binaries'!J35</f>
        <v>3.0066592756745815E-2</v>
      </c>
      <c r="J86" s="51">
        <f>'All Binaries'!O35</f>
        <v>4.4690452868783679E-3</v>
      </c>
      <c r="K86" s="48">
        <f>'All Binaries'!P35</f>
        <v>0.5</v>
      </c>
    </row>
    <row r="87" spans="1:12">
      <c r="A87" s="1" t="str">
        <f>'All Binaries'!A36</f>
        <v>R36</v>
      </c>
      <c r="B87" s="1" t="str">
        <f>'All Binaries'!B36</f>
        <v>A1IV</v>
      </c>
      <c r="C87" s="1">
        <f>'All Binaries'!D36</f>
        <v>149</v>
      </c>
      <c r="D87" s="4">
        <f>'2MASS Binaries'!J80</f>
        <v>0.98206865793863063</v>
      </c>
      <c r="E87" s="4">
        <f>'2MASS Binaries'!K80</f>
        <v>1.0050686579386312</v>
      </c>
      <c r="F87" s="4">
        <f>'2MASS Binaries'!L80</f>
        <v>0.92506865793863113</v>
      </c>
      <c r="G87" s="4">
        <f>'All Binaries'!H36</f>
        <v>0.87349999999999905</v>
      </c>
      <c r="H87" s="4">
        <f>'All Binaries'!I36</f>
        <v>0.74299999999999766</v>
      </c>
      <c r="I87" s="4">
        <f>'All Binaries'!J36</f>
        <v>0.72300000000000075</v>
      </c>
      <c r="J87" s="4">
        <f>'All Binaries'!O36</f>
        <v>2.0494356610400613</v>
      </c>
      <c r="K87" s="4">
        <f>'All Binaries'!P36</f>
        <v>19.464085108451002</v>
      </c>
      <c r="L87" s="1" t="str">
        <f>'All Binaries'!Q36</f>
        <v>OK</v>
      </c>
    </row>
    <row r="88" spans="1:12">
      <c r="A88" s="55" t="str">
        <f>'All Binaries'!A37</f>
        <v>HD 92467</v>
      </c>
      <c r="D88" s="4">
        <f>'2MASS Binaries'!J81</f>
        <v>1.8555686579386297</v>
      </c>
      <c r="E88" s="4">
        <f>'2MASS Binaries'!K81</f>
        <v>1.7480686579386289</v>
      </c>
      <c r="F88" s="4">
        <f>'2MASS Binaries'!L81</f>
        <v>1.6480686579386319</v>
      </c>
      <c r="G88" s="48">
        <f>'All Binaries'!H38</f>
        <v>3.0016662039607268E-2</v>
      </c>
      <c r="H88" s="48">
        <f>'All Binaries'!I38</f>
        <v>3.0016662039607268E-2</v>
      </c>
      <c r="I88" s="48">
        <f>'All Binaries'!J38</f>
        <v>3.0016662039607268E-2</v>
      </c>
      <c r="J88" s="48">
        <f>'All Binaries'!O38</f>
        <v>1.2296613966240369E-2</v>
      </c>
      <c r="K88" s="48">
        <f>'All Binaries'!P38</f>
        <v>0.5</v>
      </c>
    </row>
    <row r="89" spans="1:12">
      <c r="A89" s="1" t="str">
        <f>'All Binaries'!A39</f>
        <v>R90</v>
      </c>
      <c r="B89" s="1" t="str">
        <f>'All Binaries'!B39</f>
        <v>A0V n</v>
      </c>
      <c r="C89" s="1">
        <f>'All Binaries'!D39</f>
        <v>149</v>
      </c>
      <c r="D89" s="4">
        <f>'2MASS Binaries'!J82</f>
        <v>1.6750686579386311</v>
      </c>
      <c r="E89" s="4">
        <f>'2MASS Binaries'!K82</f>
        <v>1.7080686579386306</v>
      </c>
      <c r="F89" s="4">
        <f>'2MASS Binaries'!L82</f>
        <v>1.608068657938631</v>
      </c>
      <c r="G89" s="4">
        <f>'All Binaries'!H39</f>
        <v>7.1234999999999991</v>
      </c>
      <c r="H89" s="4">
        <f>'All Binaries'!I39</f>
        <v>6.7410000000000005</v>
      </c>
      <c r="I89" s="4">
        <f>'All Binaries'!J39</f>
        <v>6.6850000000000005</v>
      </c>
      <c r="J89" s="4">
        <f>'All Binaries'!O39</f>
        <v>3.9026246767887423</v>
      </c>
      <c r="K89" s="4">
        <f>'All Binaries'!P39</f>
        <v>12.787338361015387</v>
      </c>
      <c r="L89" s="1" t="str">
        <f>'All Binaries'!Q39</f>
        <v>OK</v>
      </c>
    </row>
    <row r="90" spans="1:12">
      <c r="A90" s="55" t="str">
        <f>'All Binaries'!A40</f>
        <v>HD 93648</v>
      </c>
      <c r="D90" s="4">
        <f>'2MASS Binaries'!J83</f>
        <v>8.7985686579386311</v>
      </c>
      <c r="E90" s="4">
        <f>'2MASS Binaries'!K83</f>
        <v>8.449068657938632</v>
      </c>
      <c r="F90" s="4">
        <f>'2MASS Binaries'!L83</f>
        <v>8.2930686579386315</v>
      </c>
      <c r="G90" s="48">
        <f>'All Binaries'!H41</f>
        <v>3.9051248379533277E-2</v>
      </c>
      <c r="H90" s="48">
        <f>'All Binaries'!I41</f>
        <v>3.5510561809129405E-2</v>
      </c>
      <c r="I90" s="48">
        <f>'All Binaries'!J41</f>
        <v>3.9698866482558416E-2</v>
      </c>
      <c r="J90" s="48">
        <f>'All Binaries'!O41</f>
        <v>2.3415748060732454E-2</v>
      </c>
      <c r="K90" s="48">
        <f>'All Binaries'!P41</f>
        <v>0.5</v>
      </c>
    </row>
    <row r="91" spans="1:12">
      <c r="A91" s="1" t="str">
        <f>'All Binaries'!A42</f>
        <v>W14</v>
      </c>
      <c r="B91" s="1" t="str">
        <f>'All Binaries'!B42</f>
        <v>A3IV</v>
      </c>
      <c r="C91" s="1">
        <f>'All Binaries'!D42</f>
        <v>149</v>
      </c>
      <c r="D91" s="4">
        <f>'2MASS Binaries'!J84</f>
        <v>1.0020686579386311</v>
      </c>
      <c r="E91" s="4">
        <f>'2MASS Binaries'!K84</f>
        <v>0.97806865793863107</v>
      </c>
      <c r="F91" s="4">
        <f>'2MASS Binaries'!L84</f>
        <v>0.89006865793863099</v>
      </c>
      <c r="G91" s="4">
        <f>'All Binaries'!H42</f>
        <v>5.3999999999999382E-2</v>
      </c>
      <c r="H91" s="4">
        <f>'All Binaries'!I42</f>
        <v>2.9000000000000803E-2</v>
      </c>
      <c r="I91" s="4">
        <f>'All Binaries'!J42</f>
        <v>2.6000000000002466E-2</v>
      </c>
      <c r="J91" s="54">
        <f>'All Binaries'!O42</f>
        <v>0.52969083983528298</v>
      </c>
      <c r="K91" s="4">
        <f>'All Binaries'!P42</f>
        <v>72.79333652951108</v>
      </c>
      <c r="L91" s="1" t="str">
        <f>'All Binaries'!Q42</f>
        <v>OK</v>
      </c>
    </row>
    <row r="92" spans="1:12">
      <c r="A92" s="55" t="str">
        <f>'All Binaries'!A43</f>
        <v>HD 92896</v>
      </c>
      <c r="D92" s="4">
        <f>'2MASS Binaries'!J85</f>
        <v>1.0560686579386305</v>
      </c>
      <c r="E92" s="4">
        <f>'2MASS Binaries'!K85</f>
        <v>1.0070686579386319</v>
      </c>
      <c r="F92" s="4">
        <f>'2MASS Binaries'!L85</f>
        <v>0.91606865793863346</v>
      </c>
      <c r="G92" s="48">
        <f>'All Binaries'!H44</f>
        <v>3.0016662039607268E-2</v>
      </c>
      <c r="H92" s="48">
        <f>'All Binaries'!I44</f>
        <v>3.0016662039607268E-2</v>
      </c>
      <c r="I92" s="48">
        <f>'All Binaries'!J44</f>
        <v>3.0016662039607268E-2</v>
      </c>
      <c r="J92" s="51">
        <f>'All Binaries'!O44</f>
        <v>3.1781450390116978E-3</v>
      </c>
      <c r="K92" s="48">
        <f>'All Binaries'!P44</f>
        <v>0.5</v>
      </c>
    </row>
    <row r="93" spans="1:12">
      <c r="A93" s="1" t="str">
        <f>'All Binaries'!A45</f>
        <v>W3</v>
      </c>
      <c r="B93" s="1" t="str">
        <f>'All Binaries'!B45</f>
        <v>A0V</v>
      </c>
      <c r="C93" s="1">
        <f>'All Binaries'!D45</f>
        <v>149</v>
      </c>
      <c r="D93" s="4">
        <f>'2MASS Binaries'!J86</f>
        <v>1.5690686579386304</v>
      </c>
      <c r="E93" s="4">
        <f>'2MASS Binaries'!K86</f>
        <v>1.5840686579386309</v>
      </c>
      <c r="F93" s="4">
        <f>'2MASS Binaries'!L86</f>
        <v>1.6130686579386309</v>
      </c>
      <c r="G93" s="4">
        <f>'All Binaries'!H45</f>
        <v>4.7864999999999993</v>
      </c>
      <c r="H93" s="4">
        <f>'All Binaries'!I45</f>
        <v>4.1664999999999983</v>
      </c>
      <c r="I93" s="4">
        <f>'All Binaries'!J45</f>
        <v>3.9104999999999972</v>
      </c>
      <c r="J93" s="4">
        <f>'All Binaries'!O45</f>
        <v>3.4166080416074096</v>
      </c>
      <c r="K93" s="4">
        <f>'All Binaries'!P45</f>
        <v>16.707349630115999</v>
      </c>
      <c r="L93" s="1" t="str">
        <f>'All Binaries'!Q45</f>
        <v>OK</v>
      </c>
    </row>
    <row r="94" spans="1:12">
      <c r="A94" s="55" t="str">
        <f>'All Binaries'!A46</f>
        <v>HD 92478</v>
      </c>
      <c r="D94" s="4">
        <f>'2MASS Binaries'!J87</f>
        <v>6.3555686579386297</v>
      </c>
      <c r="E94" s="4">
        <f>'2MASS Binaries'!K87</f>
        <v>5.7505686579386293</v>
      </c>
      <c r="F94" s="4">
        <f>'2MASS Binaries'!L87</f>
        <v>5.5235686579386281</v>
      </c>
      <c r="G94" s="48">
        <f>'All Binaries'!H47</f>
        <v>3.026549190084311E-2</v>
      </c>
      <c r="H94" s="48">
        <f>'All Binaries'!I47</f>
        <v>3.026549190084311E-2</v>
      </c>
      <c r="I94" s="48">
        <f>'All Binaries'!J47</f>
        <v>3.026549190084311E-2</v>
      </c>
      <c r="J94" s="48">
        <f>'All Binaries'!O47</f>
        <v>2.0499648249644457E-2</v>
      </c>
      <c r="K94" s="48">
        <f>'All Binaries'!P47</f>
        <v>0.5</v>
      </c>
    </row>
    <row r="95" spans="1:12">
      <c r="A95" s="1" t="str">
        <f>'All Binaries'!A48</f>
        <v>W13</v>
      </c>
      <c r="B95" s="1" t="str">
        <f>'All Binaries'!B48</f>
        <v>A0IV</v>
      </c>
      <c r="C95" s="1">
        <f>'All Binaries'!D48</f>
        <v>149</v>
      </c>
      <c r="D95" s="4">
        <f>'2MASS Binaries'!J88</f>
        <v>1.2780686579386309</v>
      </c>
      <c r="E95" s="4">
        <f>'2MASS Binaries'!K88</f>
        <v>1.3250686579386306</v>
      </c>
      <c r="F95" s="4">
        <f>'2MASS Binaries'!L88</f>
        <v>1.3280686579386307</v>
      </c>
      <c r="G95" s="4" t="str">
        <f>'All Binaries'!H48</f>
        <v>-</v>
      </c>
      <c r="H95" s="4" t="str">
        <f>'All Binaries'!I48</f>
        <v>-</v>
      </c>
      <c r="I95" s="4">
        <f>'All Binaries'!J48</f>
        <v>5.7759999999999998</v>
      </c>
      <c r="J95" s="4">
        <f>'All Binaries'!O48</f>
        <v>2.6165811559581762</v>
      </c>
      <c r="K95" s="4">
        <f>'All Binaries'!P48</f>
        <v>175.66519831577341</v>
      </c>
      <c r="L95" s="1" t="str">
        <f>'All Binaries'!Q48</f>
        <v>OK</v>
      </c>
    </row>
    <row r="96" spans="1:12">
      <c r="A96" s="55" t="str">
        <f>'All Binaries'!A49</f>
        <v>HD 92837</v>
      </c>
      <c r="D96" s="4"/>
      <c r="E96" s="4"/>
      <c r="F96" s="4">
        <f>'2MASS Binaries'!L89</f>
        <v>7.1040686579386305</v>
      </c>
      <c r="G96" s="48"/>
      <c r="H96" s="48"/>
      <c r="I96" s="48">
        <f>'All Binaries'!J50</f>
        <v>3.3999999999999996E-2</v>
      </c>
      <c r="J96" s="48">
        <f>'All Binaries'!O50</f>
        <v>1.5699486935749057E-2</v>
      </c>
      <c r="K96" s="48">
        <f>'All Binaries'!P50</f>
        <v>0.5</v>
      </c>
    </row>
    <row r="97" spans="1:12">
      <c r="A97" s="1" t="str">
        <f>'All Binaries'!A51</f>
        <v>R97</v>
      </c>
      <c r="B97" s="42" t="str">
        <f>'All Binaries'!B51</f>
        <v>A0V C</v>
      </c>
      <c r="C97" s="1">
        <f>'All Binaries'!D51</f>
        <v>149</v>
      </c>
      <c r="D97" s="4">
        <f>'2MASS Binaries'!J90</f>
        <v>1.6030686579386311</v>
      </c>
      <c r="E97" s="4">
        <f>'2MASS Binaries'!K90</f>
        <v>1.5600686579386309</v>
      </c>
      <c r="F97" s="4">
        <f>'2MASS Binaries'!L90</f>
        <v>1.4610686579386307</v>
      </c>
      <c r="G97" s="4">
        <f>'All Binaries'!H51</f>
        <v>8.3708069801149989</v>
      </c>
      <c r="H97" s="4">
        <f>'All Binaries'!I51</f>
        <v>7.8420291090349998</v>
      </c>
      <c r="I97" s="4">
        <f>'All Binaries'!J51</f>
        <v>7.551610808945</v>
      </c>
      <c r="J97" s="4">
        <f>'All Binaries'!O51</f>
        <v>4.7959707275649999</v>
      </c>
      <c r="K97" s="4">
        <f>'All Binaries'!P51</f>
        <v>8.8925922947116671</v>
      </c>
      <c r="L97" s="42" t="str">
        <f>'All Binaries'!Q51</f>
        <v>OK</v>
      </c>
    </row>
    <row r="98" spans="1:12">
      <c r="A98" s="55" t="str">
        <f>'All Binaries'!A52</f>
        <v>HD 94174</v>
      </c>
      <c r="D98" s="4">
        <f>'2MASS Binaries'!J91</f>
        <v>9.9738756380536309</v>
      </c>
      <c r="E98" s="4">
        <f>'2MASS Binaries'!K91</f>
        <v>9.4020977669736308</v>
      </c>
      <c r="F98" s="4">
        <f>'2MASS Binaries'!L91</f>
        <v>9.0126794668836308</v>
      </c>
      <c r="G98" s="48">
        <f>'All Binaries'!H53</f>
        <v>9.4948886893496467E-2</v>
      </c>
      <c r="H98" s="48">
        <f>'All Binaries'!I53</f>
        <v>6.7695922890261162E-2</v>
      </c>
      <c r="I98" s="48">
        <f>'All Binaries'!J53</f>
        <v>6.1923407045371033E-2</v>
      </c>
      <c r="J98" s="48">
        <f>'All Binaries'!O53</f>
        <v>2.8775824365390001E-2</v>
      </c>
      <c r="K98" s="48">
        <f>'All Binaries'!P53</f>
        <v>0.5</v>
      </c>
    </row>
    <row r="99" spans="1:12">
      <c r="A99" s="1" t="str">
        <f>'All Binaries'!A54</f>
        <v>W17</v>
      </c>
      <c r="B99" s="42" t="str">
        <f>'All Binaries'!B54</f>
        <v>A0V C</v>
      </c>
      <c r="C99" s="1">
        <f>'All Binaries'!D54</f>
        <v>149</v>
      </c>
      <c r="D99" s="4">
        <f>'2MASS Binaries'!J92</f>
        <v>1.6280686579386305</v>
      </c>
      <c r="E99" s="4">
        <f>'2MASS Binaries'!K92</f>
        <v>1.6690686579386309</v>
      </c>
      <c r="F99" s="4">
        <f>'2MASS Binaries'!L92</f>
        <v>1.6010686579386304</v>
      </c>
      <c r="G99" s="4" t="str">
        <f>'All Binaries'!H54</f>
        <v>-</v>
      </c>
      <c r="H99" s="4" t="str">
        <f>'All Binaries'!I54</f>
        <v>-</v>
      </c>
      <c r="I99" s="4">
        <f>'All Binaries'!J54</f>
        <v>6.450751462905</v>
      </c>
      <c r="J99" s="4">
        <f>'All Binaries'!O54</f>
        <v>4.5496268424400004</v>
      </c>
      <c r="K99" s="4">
        <f>'All Binaries'!P54</f>
        <v>347.98235461299998</v>
      </c>
      <c r="L99" s="42" t="str">
        <f>'All Binaries'!Q54</f>
        <v>OK</v>
      </c>
    </row>
    <row r="100" spans="1:12">
      <c r="A100" s="55" t="str">
        <f>'All Binaries'!A55</f>
        <v>HD 92989</v>
      </c>
      <c r="D100" s="4"/>
      <c r="E100" s="4"/>
      <c r="F100" s="4">
        <f>'2MASS Binaries'!L93</f>
        <v>8.0518201208436295</v>
      </c>
      <c r="G100" s="48"/>
      <c r="H100" s="48"/>
      <c r="I100" s="48">
        <f>'All Binaries'!J56</f>
        <v>3.605551275463989E-2</v>
      </c>
      <c r="J100" s="48">
        <f>'All Binaries'!O56</f>
        <v>2.7297761054640001E-2</v>
      </c>
      <c r="K100" s="48">
        <f>'All Binaries'!P56</f>
        <v>0.5</v>
      </c>
    </row>
    <row r="101" spans="1:12">
      <c r="A101" s="1" t="str">
        <f>'All Binaries'!A58</f>
        <v>B62</v>
      </c>
      <c r="B101" s="1" t="str">
        <f>'All Binaries'!B58</f>
        <v>K1III</v>
      </c>
      <c r="C101" s="1">
        <f>'All Binaries'!D58</f>
        <v>149</v>
      </c>
      <c r="D101" s="4">
        <f>'2MASS Binaries'!J94</f>
        <v>0.51606865793863044</v>
      </c>
      <c r="E101" s="4">
        <f>'2MASS Binaries'!K94</f>
        <v>-0.16093134206136916</v>
      </c>
      <c r="F101" s="4">
        <f>'2MASS Binaries'!L94</f>
        <v>-0.3389313420613691</v>
      </c>
      <c r="G101" s="4">
        <f>'All Binaries'!H58</f>
        <v>0.61031286081877134</v>
      </c>
      <c r="H101" s="4">
        <f>'All Binaries'!I58</f>
        <v>0.53667541247308215</v>
      </c>
      <c r="I101" s="4">
        <f>'All Binaries'!J58</f>
        <v>0.38725489996435769</v>
      </c>
      <c r="J101" s="54">
        <f>'All Binaries'!O58</f>
        <v>0.21134288999999998</v>
      </c>
      <c r="K101" s="4">
        <f>'All Binaries'!P58</f>
        <v>34.055024444444001</v>
      </c>
      <c r="L101" s="1" t="str">
        <f>'All Binaries'!Q58</f>
        <v>PSF Done</v>
      </c>
    </row>
    <row r="102" spans="1:12">
      <c r="A102" s="55" t="str">
        <f>'All Binaries'!A59</f>
        <v>HD 94115</v>
      </c>
      <c r="D102" s="4">
        <f>'2MASS Binaries'!J95</f>
        <v>1.1263815187574018</v>
      </c>
      <c r="E102" s="4">
        <f>'2MASS Binaries'!K95</f>
        <v>0.37574407041171298</v>
      </c>
      <c r="F102" s="4">
        <f>'2MASS Binaries'!L95</f>
        <v>4.832355790298859E-2</v>
      </c>
      <c r="G102" s="48">
        <f>'All Binaries'!H60</f>
        <v>0.2553423453594541</v>
      </c>
      <c r="H102" s="48">
        <f>'All Binaries'!I60</f>
        <v>0.11729051843392983</v>
      </c>
      <c r="I102" s="48">
        <f>'All Binaries'!J60</f>
        <v>5.9641787843280315E-2</v>
      </c>
      <c r="J102" s="51">
        <f>'All Binaries'!O60</f>
        <v>6.2958793082084595E-3</v>
      </c>
      <c r="K102" s="48">
        <f>'All Binaries'!P60</f>
        <v>1.011491489572983</v>
      </c>
    </row>
    <row r="103" spans="1:12">
      <c r="A103" s="1" t="str">
        <f>'All Binaries'!A67</f>
        <v>W24 / R81 a</v>
      </c>
      <c r="B103" s="1" t="str">
        <f>'All Binaries'!B67</f>
        <v>A2V</v>
      </c>
      <c r="C103" s="1">
        <f>'All Binaries'!D67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Binaries'!H67</f>
        <v>9.1389056704599998</v>
      </c>
      <c r="H103" s="4">
        <f>'All Binaries'!I67</f>
        <v>8.6377105631166664</v>
      </c>
      <c r="I103" s="4">
        <f>'All Binaries'!J67</f>
        <v>8.7663485556266689</v>
      </c>
      <c r="J103" s="4">
        <f>'All Binaries'!O67</f>
        <v>4.2692539377300003</v>
      </c>
      <c r="K103" s="4">
        <f>'All Binaries'!P67</f>
        <v>206.75962024466668</v>
      </c>
      <c r="L103" s="42" t="str">
        <f>'All Binaries'!Q67</f>
        <v>OK</v>
      </c>
    </row>
    <row r="104" spans="1:12">
      <c r="A104" s="55" t="str">
        <f>'All Binaries'!A68</f>
        <v>HD 93424</v>
      </c>
      <c r="D104" s="4">
        <f>'2MASS Binaries'!J97</f>
        <v>11.085974328398631</v>
      </c>
      <c r="E104" s="4">
        <f>'2MASS Binaries'!K97</f>
        <v>10.537779221055297</v>
      </c>
      <c r="F104" s="4">
        <f>'2MASS Binaries'!L97</f>
        <v>10.665417213565298</v>
      </c>
      <c r="G104" s="48">
        <f>'All Binaries'!H69</f>
        <v>0.16906868845600989</v>
      </c>
      <c r="H104" s="48">
        <f>'All Binaries'!I69</f>
        <v>0.19281791899225048</v>
      </c>
      <c r="I104" s="48">
        <f>'All Binaries'!J69</f>
        <v>6.9076010189668288E-2</v>
      </c>
      <c r="J104" s="48">
        <f>'All Binaries'!O69</f>
        <v>2.5615523626380001E-2</v>
      </c>
      <c r="K104" s="48">
        <f>'All Binaries'!P69</f>
        <v>0.5</v>
      </c>
    </row>
    <row r="105" spans="1:12">
      <c r="A105" s="1" t="str">
        <f>'All Binaries'!A70</f>
        <v>W24 / R81 b</v>
      </c>
      <c r="B105" s="1" t="str">
        <f>'All Binaries'!B70</f>
        <v>A2V</v>
      </c>
      <c r="C105" s="1">
        <f>'All Binaries'!D70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Binaries'!H70</f>
        <v>7.5933333333333337</v>
      </c>
      <c r="H105" s="4">
        <f>'All Binaries'!I70</f>
        <v>7.2226666666666688</v>
      </c>
      <c r="I105" s="4">
        <f>'All Binaries'!J70</f>
        <v>7.1186666666666687</v>
      </c>
      <c r="J105" s="4">
        <f>'All Binaries'!O70</f>
        <v>2.7573129260470126</v>
      </c>
      <c r="K105" s="4">
        <f>'All Binaries'!P70</f>
        <v>236.28137622235892</v>
      </c>
      <c r="L105" s="1" t="str">
        <f>'All Binaries'!Q70</f>
        <v>OK</v>
      </c>
    </row>
    <row r="106" spans="1:12">
      <c r="A106" s="55" t="str">
        <f>'All Binaries'!A71</f>
        <v>HD 93424</v>
      </c>
      <c r="D106" s="4">
        <f>'2MASS Binaries'!J99</f>
        <v>9.5404019912719633</v>
      </c>
      <c r="E106" s="4">
        <f>'2MASS Binaries'!K99</f>
        <v>9.1227353246052996</v>
      </c>
      <c r="F106" s="4">
        <f>'2MASS Binaries'!L99</f>
        <v>9.0177353246052991</v>
      </c>
      <c r="G106" s="48">
        <f>'All Binaries'!H72</f>
        <v>5.2646620657613628E-2</v>
      </c>
      <c r="H106" s="48">
        <f>'All Binaries'!I72</f>
        <v>4.2449970553582239E-2</v>
      </c>
      <c r="I106" s="48">
        <f>'All Binaries'!J72</f>
        <v>4.4560819860800016E-2</v>
      </c>
      <c r="J106" s="48">
        <f>'All Binaries'!O72</f>
        <v>1.6543877556282074E-2</v>
      </c>
      <c r="K106" s="48">
        <f>'All Binaries'!P72</f>
        <v>0.5</v>
      </c>
    </row>
    <row r="107" spans="1:12">
      <c r="A107" s="1" t="str">
        <f>'All Binaries'!A73</f>
        <v>W24 / R81 c</v>
      </c>
      <c r="B107" s="1" t="str">
        <f>'All Binaries'!B73</f>
        <v>A2V</v>
      </c>
      <c r="C107" s="1">
        <f>'All Binaries'!D73</f>
        <v>149</v>
      </c>
      <c r="D107" s="4">
        <f>'2MASS Binaries'!J100</f>
        <v>1.9470686579386305</v>
      </c>
      <c r="E107" s="4">
        <f>'2MASS Binaries'!K100</f>
        <v>1.9000686579386308</v>
      </c>
      <c r="F107" s="4">
        <f>'2MASS Binaries'!L100</f>
        <v>1.8990686579386304</v>
      </c>
      <c r="G107" s="4">
        <f>'All Binaries'!H73</f>
        <v>4.71</v>
      </c>
      <c r="H107" s="4">
        <f>'All Binaries'!I73</f>
        <v>4.08</v>
      </c>
      <c r="I107" s="4">
        <f>'All Binaries'!J73</f>
        <v>3.89</v>
      </c>
      <c r="J107" s="4">
        <f>'All Binaries'!O73</f>
        <v>4.5047062432049998</v>
      </c>
      <c r="K107" s="4">
        <f>'All Binaries'!P73</f>
        <v>342.41</v>
      </c>
      <c r="L107" s="1" t="str">
        <f>'All Binaries'!Q73</f>
        <v>OK</v>
      </c>
    </row>
    <row r="108" spans="1:12">
      <c r="A108" s="55" t="str">
        <f>'All Binaries'!A74</f>
        <v>HD 93424</v>
      </c>
      <c r="D108" s="4">
        <f>'2MASS Binaries'!J101</f>
        <v>6.6570686579386305</v>
      </c>
      <c r="E108" s="4">
        <f>'2MASS Binaries'!K101</f>
        <v>5.9800686579386308</v>
      </c>
      <c r="F108" s="4">
        <f>'2MASS Binaries'!L101</f>
        <v>5.7890686579386301</v>
      </c>
      <c r="G108" s="48">
        <f>'All Binaries'!H75</f>
        <v>3.2781500941919096E-2</v>
      </c>
      <c r="H108" s="48">
        <f>'All Binaries'!I75</f>
        <v>3.0560224011564899E-2</v>
      </c>
      <c r="I108" s="48">
        <f>'All Binaries'!J75</f>
        <v>3.0719672054718823E-2</v>
      </c>
      <c r="J108" s="48">
        <f>'All Binaries'!O75</f>
        <v>2.7028237459229998E-2</v>
      </c>
      <c r="K108" s="48">
        <f>'All Binaries'!P75</f>
        <v>0.5</v>
      </c>
    </row>
    <row r="109" spans="1:12">
      <c r="A109" s="1" t="str">
        <f>'All Binaries'!A76</f>
        <v>W25 a</v>
      </c>
      <c r="B109" s="1" t="str">
        <f>'All Binaries'!B76</f>
        <v>A1V</v>
      </c>
      <c r="C109" s="1">
        <f>'All Binaries'!D76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Binaries'!H76</f>
        <v>7.2099999999999973</v>
      </c>
      <c r="H109" s="4">
        <f>'All Binaries'!I76</f>
        <v>6.7009999999999996</v>
      </c>
      <c r="I109" s="4">
        <f>'All Binaries'!J76</f>
        <v>6.400333333333335</v>
      </c>
      <c r="J109" s="4">
        <f>'All Binaries'!O76</f>
        <v>2.5909688865016824</v>
      </c>
      <c r="K109" s="4">
        <f>'All Binaries'!P76</f>
        <v>64.353255912549784</v>
      </c>
      <c r="L109" s="1" t="str">
        <f>'All Binaries'!Q76</f>
        <v>OK</v>
      </c>
    </row>
    <row r="110" spans="1:12">
      <c r="A110" s="55" t="str">
        <f>'All Binaries'!A77</f>
        <v>HD 93517</v>
      </c>
      <c r="D110" s="4">
        <f>'2MASS Binaries'!J103</f>
        <v>8.9720686579386282</v>
      </c>
      <c r="E110" s="4">
        <f>'2MASS Binaries'!K103</f>
        <v>8.4980686579386315</v>
      </c>
      <c r="F110" s="4">
        <f>'2MASS Binaries'!L103</f>
        <v>8.1434019912719648</v>
      </c>
      <c r="G110" s="48">
        <f>'All Binaries'!H78</f>
        <v>4.1243181254602551E-2</v>
      </c>
      <c r="H110" s="48">
        <f>'All Binaries'!I78</f>
        <v>3.4936450242627058E-2</v>
      </c>
      <c r="I110" s="48">
        <f>'All Binaries'!J78</f>
        <v>3.9176239964776829E-2</v>
      </c>
      <c r="J110" s="48">
        <f>'All Binaries'!O78</f>
        <v>1.5545813319010095E-2</v>
      </c>
      <c r="K110" s="48">
        <f>'All Binaries'!P78</f>
        <v>0.5</v>
      </c>
    </row>
    <row r="111" spans="1:12">
      <c r="A111" s="1" t="str">
        <f>'All Binaries'!A79</f>
        <v>W25 b</v>
      </c>
      <c r="B111" s="1" t="str">
        <f>'All Binaries'!B79</f>
        <v>A1V</v>
      </c>
      <c r="C111" s="1">
        <f>'All Binaries'!D79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Binaries'!H79</f>
        <v>8.6165127510600001</v>
      </c>
      <c r="H111" s="4">
        <f>'All Binaries'!I79</f>
        <v>8.2624603012333342</v>
      </c>
      <c r="I111" s="4">
        <f>'All Binaries'!J79</f>
        <v>7.9644215158599998</v>
      </c>
      <c r="J111" s="4">
        <f>'All Binaries'!O79</f>
        <v>3.4646575185059993</v>
      </c>
      <c r="K111" s="4">
        <f>'All Binaries'!P79</f>
        <v>85.13475904148001</v>
      </c>
      <c r="L111" s="42" t="str">
        <f>'All Binaries'!Q79</f>
        <v>OK</v>
      </c>
    </row>
    <row r="112" spans="1:12">
      <c r="A112" s="55" t="str">
        <f>'All Binaries'!A80</f>
        <v>HD 93517</v>
      </c>
      <c r="D112" s="4">
        <f>'2MASS Binaries'!J105</f>
        <v>10.378581408998631</v>
      </c>
      <c r="E112" s="4">
        <f>'2MASS Binaries'!K105</f>
        <v>10.059528959171965</v>
      </c>
      <c r="F112" s="4">
        <f>'2MASS Binaries'!L105</f>
        <v>9.7074901737986306</v>
      </c>
      <c r="G112" s="48">
        <f>'All Binaries'!H81</f>
        <v>0.18125470552863918</v>
      </c>
      <c r="H112" s="48">
        <f>'All Binaries'!I81</f>
        <v>0.100552551248783</v>
      </c>
      <c r="I112" s="48">
        <f>'All Binaries'!J81</f>
        <v>0.14655609333581351</v>
      </c>
      <c r="J112" s="48">
        <f>'All Binaries'!O81</f>
        <v>2.0787945111035995E-2</v>
      </c>
      <c r="K112" s="48">
        <f>'All Binaries'!P81</f>
        <v>0.5</v>
      </c>
    </row>
    <row r="113" spans="1:13">
      <c r="A113" s="1" t="str">
        <f>'All Binaries'!A82</f>
        <v>W25 c</v>
      </c>
      <c r="B113" s="1" t="str">
        <f>'All Binaries'!B82</f>
        <v>A1V</v>
      </c>
      <c r="C113" s="1">
        <f>'All Binaries'!D82</f>
        <v>149</v>
      </c>
      <c r="D113" s="4">
        <f>'2MASS Binaries'!J106</f>
        <v>1.7620686579386309</v>
      </c>
      <c r="E113" s="4">
        <f>'2MASS Binaries'!K106</f>
        <v>1.797068657938631</v>
      </c>
      <c r="F113" s="4">
        <f>'2MASS Binaries'!L106</f>
        <v>1.7430686579386307</v>
      </c>
      <c r="G113" s="4">
        <f>'All Binaries'!H82</f>
        <v>7.8909409646233328</v>
      </c>
      <c r="H113" s="4">
        <f>'All Binaries'!I82</f>
        <v>6.8297564570600002</v>
      </c>
      <c r="I113" s="4">
        <f>'All Binaries'!J82</f>
        <v>7.0754927434850003</v>
      </c>
      <c r="J113" s="4">
        <f>'All Binaries'!O82</f>
        <v>4.2342255378969993</v>
      </c>
      <c r="K113" s="4">
        <f>'All Binaries'!P82</f>
        <v>181.50030710890002</v>
      </c>
      <c r="L113" s="42" t="str">
        <f>'All Binaries'!Q82</f>
        <v>OK</v>
      </c>
    </row>
    <row r="114" spans="1:13">
      <c r="A114" s="55" t="str">
        <f>'All Binaries'!A83</f>
        <v>HD 93517</v>
      </c>
      <c r="D114" s="4">
        <f>'2MASS Binaries'!J107</f>
        <v>9.6530096225619637</v>
      </c>
      <c r="E114" s="4">
        <f>'2MASS Binaries'!K107</f>
        <v>8.6268251149986312</v>
      </c>
      <c r="F114" s="4">
        <f>'2MASS Binaries'!L107</f>
        <v>8.8185614014236311</v>
      </c>
      <c r="G114" s="48">
        <f>'All Binaries'!H84</f>
        <v>3.4478040371288154E-2</v>
      </c>
      <c r="H114" s="48">
        <f>'All Binaries'!I84</f>
        <v>3.307255363692535E-2</v>
      </c>
      <c r="I114" s="48">
        <f>'All Binaries'!J84</f>
        <v>5.2790779722138373E-2</v>
      </c>
      <c r="J114" s="48">
        <f>'All Binaries'!O84</f>
        <v>2.5405353227381997E-2</v>
      </c>
      <c r="K114" s="48">
        <f>'All Binaries'!P84</f>
        <v>0.5</v>
      </c>
    </row>
    <row r="115" spans="1:13">
      <c r="A115" s="1" t="str">
        <f>'All Binaries'!A85</f>
        <v>B1</v>
      </c>
      <c r="B115" s="1" t="str">
        <f>'All Binaries'!B85</f>
        <v>B6V</v>
      </c>
      <c r="C115" s="1">
        <f>'All Binaries'!D85</f>
        <v>149</v>
      </c>
      <c r="D115" s="4">
        <f>'2MASS Binaries'!J108</f>
        <v>2.0680686579386309</v>
      </c>
      <c r="E115" s="4">
        <f>'2MASS Binaries'!K108</f>
        <v>2.1180686579386307</v>
      </c>
      <c r="F115" s="4">
        <f>'2MASS Binaries'!L108</f>
        <v>2.1370686579386309</v>
      </c>
      <c r="G115" s="4" t="str">
        <f>'All Binaries'!H85</f>
        <v>-</v>
      </c>
      <c r="H115" s="4" t="str">
        <f>'All Binaries'!I85</f>
        <v>-</v>
      </c>
      <c r="I115" s="4">
        <f>'All Binaries'!J85</f>
        <v>8.2649999999999988</v>
      </c>
      <c r="J115" s="4">
        <f>'All Binaries'!O85</f>
        <v>3.6039668811331285</v>
      </c>
      <c r="K115" s="4">
        <f>'All Binaries'!P85</f>
        <v>70.531358802751384</v>
      </c>
      <c r="L115" s="1" t="str">
        <f>'All Binaries'!Q85</f>
        <v>OK</v>
      </c>
    </row>
    <row r="116" spans="1:13">
      <c r="A116" s="55" t="str">
        <f>'All Binaries'!A86</f>
        <v>HD 91698</v>
      </c>
      <c r="D116" s="4"/>
      <c r="E116" s="4"/>
      <c r="F116" s="4">
        <f>'2MASS Binaries'!L109</f>
        <v>10.40206865793863</v>
      </c>
      <c r="G116" s="48"/>
      <c r="H116" s="48"/>
      <c r="I116" s="48">
        <f>'All Binaries'!J87</f>
        <v>4.131567845410361E-2</v>
      </c>
      <c r="J116" s="48">
        <f>'All Binaries'!O87</f>
        <v>2.162380128679877E-2</v>
      </c>
      <c r="K116" s="48">
        <f>'All Binaries'!P87</f>
        <v>0.5</v>
      </c>
    </row>
    <row r="117" spans="1:13">
      <c r="A117" s="1" t="str">
        <f>'All Binaries'!A87</f>
        <v xml:space="preserve"> </v>
      </c>
      <c r="M117" s="24" t="s">
        <v>676</v>
      </c>
    </row>
    <row r="118" spans="1:13">
      <c r="M118" s="1" t="s">
        <v>677</v>
      </c>
    </row>
    <row r="119" spans="1:13">
      <c r="M119" s="74" t="s">
        <v>19</v>
      </c>
    </row>
    <row r="120" spans="1:13">
      <c r="M120" s="66" t="s">
        <v>53</v>
      </c>
    </row>
    <row r="121" spans="1:13">
      <c r="M121" s="66" t="s">
        <v>304</v>
      </c>
    </row>
    <row r="122" spans="1:13">
      <c r="M122" s="66" t="s">
        <v>224</v>
      </c>
    </row>
    <row r="123" spans="1:13">
      <c r="M123" s="74" t="s">
        <v>49</v>
      </c>
    </row>
    <row r="124" spans="1:13">
      <c r="M124" s="74" t="s">
        <v>77</v>
      </c>
    </row>
    <row r="125" spans="1:13">
      <c r="M125" s="66" t="s">
        <v>74</v>
      </c>
    </row>
    <row r="127" spans="1:13">
      <c r="M127" s="1" t="s">
        <v>678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131"/>
  <sheetViews>
    <sheetView workbookViewId="0">
      <selection activeCell="H18" sqref="H18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5" si="0">STDEV(H2,I2,J2)</f>
        <v>9.1816846674961317E-2</v>
      </c>
      <c r="L2" s="53">
        <f t="shared" ref="L2:L35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679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8" si="7">ABS(M3-H3)</f>
        <v>1.8000000000000016E-2</v>
      </c>
      <c r="P3" s="54">
        <f t="shared" ref="P3:P68" si="8">ABS(N3-H3)</f>
        <v>1.7000000000000126E-2</v>
      </c>
      <c r="Q3" s="51">
        <f t="shared" ref="Q3:Q68" si="9">AVERAGE(O3, P3)</f>
        <v>1.7500000000000071E-2</v>
      </c>
      <c r="R3" s="4">
        <v>1.627</v>
      </c>
      <c r="S3" s="4">
        <v>1.6739999999999999</v>
      </c>
      <c r="T3" s="54">
        <f t="shared" ref="T3:T68" si="10">ABS(R3-I3)</f>
        <v>2.4000000000000021E-2</v>
      </c>
      <c r="U3" s="54">
        <f t="shared" ref="U3:U68" si="11">ABS(S3-I3)</f>
        <v>2.2999999999999909E-2</v>
      </c>
      <c r="V3" s="51">
        <f t="shared" ref="V3:V68" si="12">AVERAGE(T3, U3)</f>
        <v>2.3499999999999965E-2</v>
      </c>
      <c r="W3" s="28">
        <v>1.5169999999999999</v>
      </c>
      <c r="X3" s="28">
        <v>1.5580000000000001</v>
      </c>
      <c r="Y3" s="72">
        <f t="shared" ref="Y3:Y68" si="13">ABS(W3-J3)</f>
        <v>2.0000000000000018E-2</v>
      </c>
      <c r="Z3" s="54">
        <f t="shared" ref="Z3:Z68" si="14">ABS(X3-J3)</f>
        <v>2.100000000000013E-2</v>
      </c>
      <c r="AA3" s="51">
        <f t="shared" ref="AA3:AA68" si="15">AVERAGE(Y3, Z3)</f>
        <v>2.0500000000000074E-2</v>
      </c>
      <c r="AB3" s="4"/>
      <c r="AC3" s="28" t="s">
        <v>680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681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686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91">
        <v>4</v>
      </c>
      <c r="B6" s="33"/>
      <c r="C6" s="33" t="s">
        <v>19</v>
      </c>
      <c r="D6" s="33" t="s">
        <v>187</v>
      </c>
      <c r="E6" s="33">
        <f>'2MASS Binaries'!J6</f>
        <v>2.2311599888251283</v>
      </c>
      <c r="F6" s="33">
        <f>'2MASS Binaries'!K6</f>
        <v>2.0441599888251281</v>
      </c>
      <c r="G6" s="33">
        <f>'2MASS Binaries'!L6</f>
        <v>1.9991599888251281</v>
      </c>
      <c r="H6" s="33">
        <v>3.718</v>
      </c>
      <c r="I6" s="33">
        <v>3.8220000000000001</v>
      </c>
      <c r="J6" s="33">
        <v>3.9849999999999999</v>
      </c>
      <c r="K6" s="33">
        <f t="shared" ref="K6:K7" si="16">STDEV(H6,I6,J6)</f>
        <v>0.13458206913750925</v>
      </c>
      <c r="L6" s="90">
        <f t="shared" ref="L6:L7" si="17">K6/(AVERAGE(H6,I6,J6))</f>
        <v>3.5032208886119541E-2</v>
      </c>
      <c r="M6" s="33">
        <v>3.702</v>
      </c>
      <c r="N6" s="33">
        <v>3.734</v>
      </c>
      <c r="O6" s="71">
        <f t="shared" ref="O6:O7" si="18">ABS(M6-H6)</f>
        <v>1.6000000000000014E-2</v>
      </c>
      <c r="P6" s="71">
        <f t="shared" ref="P6:P7" si="19">ABS(N6-H6)</f>
        <v>1.6000000000000014E-2</v>
      </c>
      <c r="Q6" s="90">
        <f t="shared" si="9"/>
        <v>1.6000000000000014E-2</v>
      </c>
      <c r="R6" s="33">
        <v>3.806</v>
      </c>
      <c r="S6" s="33">
        <v>3.8380000000000001</v>
      </c>
      <c r="T6" s="71">
        <f t="shared" ref="T6:T7" si="20">ABS(R6-I6)</f>
        <v>1.6000000000000014E-2</v>
      </c>
      <c r="U6" s="71">
        <f t="shared" ref="U6:U7" si="21">ABS(S6-I6)</f>
        <v>1.6000000000000014E-2</v>
      </c>
      <c r="V6" s="90">
        <f t="shared" si="12"/>
        <v>1.6000000000000014E-2</v>
      </c>
      <c r="W6" s="33">
        <v>3.9670000000000001</v>
      </c>
      <c r="X6" s="33">
        <v>4.0030000000000001</v>
      </c>
      <c r="Y6" s="71">
        <f t="shared" ref="Y6:Y7" si="22">ABS(W6-J6)</f>
        <v>1.7999999999999794E-2</v>
      </c>
      <c r="Z6" s="71">
        <f t="shared" ref="Z6:Z7" si="23">ABS(X6-J6)</f>
        <v>1.8000000000000238E-2</v>
      </c>
      <c r="AA6" s="90">
        <f t="shared" si="15"/>
        <v>1.8000000000000016E-2</v>
      </c>
      <c r="AB6" s="33" t="s">
        <v>851</v>
      </c>
      <c r="AC6" s="28"/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91">
        <v>5</v>
      </c>
      <c r="B7" s="33"/>
      <c r="C7" s="33"/>
      <c r="D7" s="33"/>
      <c r="E7" s="33">
        <f>'2MASS Binaries'!J7</f>
        <v>2.6176599888251264</v>
      </c>
      <c r="F7" s="33">
        <f>'2MASS Binaries'!K7</f>
        <v>2.4156599888251273</v>
      </c>
      <c r="G7" s="33">
        <f>'2MASS Binaries'!L7</f>
        <v>2.3476599888251277</v>
      </c>
      <c r="H7" s="33">
        <v>4.2679999999999998</v>
      </c>
      <c r="I7" s="33">
        <v>4.343</v>
      </c>
      <c r="J7" s="33">
        <v>4.4820000000000002</v>
      </c>
      <c r="K7" s="33">
        <f t="shared" si="16"/>
        <v>0.10858330135584099</v>
      </c>
      <c r="L7" s="90">
        <f t="shared" si="17"/>
        <v>2.4879699386505992E-2</v>
      </c>
      <c r="M7" s="33">
        <v>4.2229999999999999</v>
      </c>
      <c r="N7" s="33">
        <v>4.3129999999999997</v>
      </c>
      <c r="O7" s="71">
        <f t="shared" si="18"/>
        <v>4.4999999999999929E-2</v>
      </c>
      <c r="P7" s="71">
        <f t="shared" si="19"/>
        <v>4.4999999999999929E-2</v>
      </c>
      <c r="Q7" s="90">
        <f t="shared" si="9"/>
        <v>4.4999999999999929E-2</v>
      </c>
      <c r="R7" s="33">
        <v>4.2969999999999997</v>
      </c>
      <c r="S7" s="33">
        <v>4.3869999999999996</v>
      </c>
      <c r="T7" s="71">
        <f t="shared" si="20"/>
        <v>4.6000000000000263E-2</v>
      </c>
      <c r="U7" s="71">
        <f t="shared" si="21"/>
        <v>4.3999999999999595E-2</v>
      </c>
      <c r="V7" s="90">
        <f t="shared" si="12"/>
        <v>4.4999999999999929E-2</v>
      </c>
      <c r="W7" s="33">
        <v>4.4370000000000003</v>
      </c>
      <c r="X7" s="33">
        <v>4.5259999999999998</v>
      </c>
      <c r="Y7" s="71">
        <f t="shared" si="22"/>
        <v>4.4999999999999929E-2</v>
      </c>
      <c r="Z7" s="71">
        <f t="shared" si="23"/>
        <v>4.3999999999999595E-2</v>
      </c>
      <c r="AA7" s="90">
        <f t="shared" si="15"/>
        <v>4.4499999999999762E-2</v>
      </c>
      <c r="AB7" s="33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166</v>
      </c>
      <c r="D8" s="28" t="s">
        <v>175</v>
      </c>
      <c r="E8" s="4">
        <f>'2MASS Binaries'!J8</f>
        <v>0.77115998882512837</v>
      </c>
      <c r="F8" s="4">
        <f>'2MASS Binaries'!K8</f>
        <v>0.79315998882512773</v>
      </c>
      <c r="G8" s="4">
        <f>'2MASS Binaries'!L8</f>
        <v>0.8031599888251284</v>
      </c>
      <c r="H8" s="4">
        <v>3.1880000000000002</v>
      </c>
      <c r="I8" s="4">
        <v>3.2170000000000001</v>
      </c>
      <c r="J8" s="4">
        <v>3.246</v>
      </c>
      <c r="K8" s="4">
        <f t="shared" si="0"/>
        <v>2.8999999999999915E-2</v>
      </c>
      <c r="L8" s="53">
        <f t="shared" si="1"/>
        <v>9.0146098849859854E-3</v>
      </c>
      <c r="M8" s="4">
        <v>3.1760000000000002</v>
      </c>
      <c r="N8" s="4">
        <v>3.2</v>
      </c>
      <c r="O8" s="54">
        <f t="shared" si="7"/>
        <v>1.2000000000000011E-2</v>
      </c>
      <c r="P8" s="54">
        <f t="shared" si="8"/>
        <v>1.2000000000000011E-2</v>
      </c>
      <c r="Q8" s="51">
        <f t="shared" si="9"/>
        <v>1.2000000000000011E-2</v>
      </c>
      <c r="R8" s="4">
        <v>3.2050000000000001</v>
      </c>
      <c r="S8" s="4">
        <v>3.23</v>
      </c>
      <c r="T8" s="54">
        <f t="shared" si="10"/>
        <v>1.2000000000000011E-2</v>
      </c>
      <c r="U8" s="54">
        <f t="shared" si="11"/>
        <v>1.2999999999999901E-2</v>
      </c>
      <c r="V8" s="51">
        <f t="shared" si="12"/>
        <v>1.2499999999999956E-2</v>
      </c>
      <c r="W8" s="28">
        <v>3.234</v>
      </c>
      <c r="X8" s="28">
        <v>3.2589999999999999</v>
      </c>
      <c r="Y8" s="72">
        <f t="shared" si="13"/>
        <v>1.2000000000000011E-2</v>
      </c>
      <c r="Z8" s="54">
        <f t="shared" si="14"/>
        <v>1.2999999999999901E-2</v>
      </c>
      <c r="AA8" s="51">
        <f t="shared" si="15"/>
        <v>1.2499999999999956E-2</v>
      </c>
      <c r="AB8" s="4"/>
      <c r="AC8" s="28" t="s">
        <v>687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4.5471599888251237</v>
      </c>
      <c r="F9" s="4">
        <f>'2MASS Binaries'!K9</f>
        <v>4.5408266554918182</v>
      </c>
      <c r="G9" s="4">
        <f>'2MASS Binaries'!L9</f>
        <v>4.4758266554917876</v>
      </c>
      <c r="H9" s="4">
        <v>0.88300000000000001</v>
      </c>
      <c r="I9" s="4">
        <v>0.74299999999999999</v>
      </c>
      <c r="J9" s="4">
        <v>0.73399999999999999</v>
      </c>
      <c r="K9" s="4">
        <f t="shared" si="0"/>
        <v>8.3548389172582699E-2</v>
      </c>
      <c r="L9" s="53">
        <f t="shared" si="1"/>
        <v>0.10620557945667293</v>
      </c>
      <c r="M9" s="4">
        <v>0.871</v>
      </c>
      <c r="N9" s="4">
        <v>0.89500000000000002</v>
      </c>
      <c r="O9" s="54">
        <f t="shared" si="7"/>
        <v>1.2000000000000011E-2</v>
      </c>
      <c r="P9" s="54">
        <f t="shared" si="8"/>
        <v>1.2000000000000011E-2</v>
      </c>
      <c r="Q9" s="51">
        <f t="shared" si="9"/>
        <v>1.2000000000000011E-2</v>
      </c>
      <c r="R9" s="4">
        <v>0.73699999999999999</v>
      </c>
      <c r="S9" s="4">
        <v>0.748</v>
      </c>
      <c r="T9" s="54">
        <f t="shared" si="10"/>
        <v>6.0000000000000053E-3</v>
      </c>
      <c r="U9" s="54">
        <f t="shared" si="11"/>
        <v>5.0000000000000044E-3</v>
      </c>
      <c r="V9" s="51">
        <f t="shared" si="12"/>
        <v>5.5000000000000049E-3</v>
      </c>
      <c r="W9" s="28">
        <v>0.72799999999999998</v>
      </c>
      <c r="X9" s="28">
        <v>0.73899999999999999</v>
      </c>
      <c r="Y9" s="72">
        <f t="shared" si="13"/>
        <v>6.0000000000000053E-3</v>
      </c>
      <c r="Z9" s="54">
        <f t="shared" si="14"/>
        <v>5.0000000000000044E-3</v>
      </c>
      <c r="AA9" s="51">
        <f t="shared" si="15"/>
        <v>5.5000000000000049E-3</v>
      </c>
      <c r="AB9" s="4"/>
      <c r="AC9" s="28"/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4" t="s">
        <v>31</v>
      </c>
      <c r="D10" s="28" t="s">
        <v>176</v>
      </c>
      <c r="E10" s="4">
        <f>'2MASS Binaries'!J10</f>
        <v>1.4051599888251278</v>
      </c>
      <c r="F10" s="4">
        <f>'2MASS Binaries'!K10</f>
        <v>1.4471599888251276</v>
      </c>
      <c r="G10" s="4">
        <f>'2MASS Binaries'!L10</f>
        <v>1.3531599888251282</v>
      </c>
      <c r="H10" s="4">
        <v>2.5139999999999998</v>
      </c>
      <c r="I10" s="4">
        <v>2.5030000000000001</v>
      </c>
      <c r="J10" s="4">
        <v>2.6190000000000002</v>
      </c>
      <c r="K10" s="4">
        <f t="shared" si="0"/>
        <v>6.4033845217457863E-2</v>
      </c>
      <c r="L10" s="53">
        <f t="shared" si="1"/>
        <v>2.515735144740356E-2</v>
      </c>
      <c r="M10" s="4">
        <v>2.504</v>
      </c>
      <c r="N10" s="4">
        <v>2.5230000000000001</v>
      </c>
      <c r="O10" s="54">
        <f t="shared" si="7"/>
        <v>9.9999999999997868E-3</v>
      </c>
      <c r="P10" s="54">
        <f t="shared" si="8"/>
        <v>9.0000000000003411E-3</v>
      </c>
      <c r="Q10" s="51">
        <f t="shared" si="9"/>
        <v>9.5000000000000639E-3</v>
      </c>
      <c r="R10" s="4">
        <v>2.4929999999999999</v>
      </c>
      <c r="S10" s="4">
        <v>2.5129999999999999</v>
      </c>
      <c r="T10" s="54">
        <f t="shared" si="10"/>
        <v>1.0000000000000231E-2</v>
      </c>
      <c r="U10" s="54">
        <f t="shared" si="11"/>
        <v>9.9999999999997868E-3</v>
      </c>
      <c r="V10" s="51">
        <f t="shared" si="12"/>
        <v>1.0000000000000009E-2</v>
      </c>
      <c r="W10" s="28">
        <v>2.6080000000000001</v>
      </c>
      <c r="X10" s="28">
        <v>2.63</v>
      </c>
      <c r="Y10" s="72">
        <f t="shared" si="13"/>
        <v>1.1000000000000121E-2</v>
      </c>
      <c r="Z10" s="54">
        <f t="shared" si="14"/>
        <v>1.0999999999999677E-2</v>
      </c>
      <c r="AA10" s="51">
        <f t="shared" si="15"/>
        <v>1.0999999999999899E-2</v>
      </c>
      <c r="AB10" s="4"/>
      <c r="AC10" s="28" t="s">
        <v>688</v>
      </c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3.3751599888251302</v>
      </c>
      <c r="F11" s="4">
        <f>'2MASS Binaries'!K11</f>
        <v>3.2521599888251309</v>
      </c>
      <c r="G11" s="4">
        <f>'2MASS Binaries'!L11</f>
        <v>3.1536599888251304</v>
      </c>
      <c r="H11" s="4">
        <v>1.196</v>
      </c>
      <c r="I11" s="4">
        <v>1.131</v>
      </c>
      <c r="J11" s="4">
        <v>1.147</v>
      </c>
      <c r="K11" s="4">
        <f t="shared" si="0"/>
        <v>3.3867388443752165E-2</v>
      </c>
      <c r="L11" s="53">
        <f t="shared" si="1"/>
        <v>2.9246449433292021E-2</v>
      </c>
      <c r="M11" s="4">
        <v>1.1879999999999999</v>
      </c>
      <c r="N11" s="4">
        <v>1.204</v>
      </c>
      <c r="O11" s="54">
        <f t="shared" si="7"/>
        <v>8.0000000000000071E-3</v>
      </c>
      <c r="P11" s="54">
        <f t="shared" si="8"/>
        <v>8.0000000000000071E-3</v>
      </c>
      <c r="Q11" s="51">
        <f t="shared" si="9"/>
        <v>8.0000000000000071E-3</v>
      </c>
      <c r="R11" s="4">
        <v>1.119</v>
      </c>
      <c r="S11" s="4">
        <v>1.1419999999999999</v>
      </c>
      <c r="T11" s="54">
        <f t="shared" si="10"/>
        <v>1.2000000000000011E-2</v>
      </c>
      <c r="U11" s="54">
        <f t="shared" si="11"/>
        <v>1.0999999999999899E-2</v>
      </c>
      <c r="V11" s="51">
        <f t="shared" si="12"/>
        <v>1.1499999999999955E-2</v>
      </c>
      <c r="W11" s="28">
        <v>1.135</v>
      </c>
      <c r="X11" s="28">
        <v>1.159</v>
      </c>
      <c r="Y11" s="72">
        <f t="shared" si="13"/>
        <v>1.2000000000000011E-2</v>
      </c>
      <c r="Z11" s="54">
        <f t="shared" si="14"/>
        <v>1.2000000000000011E-2</v>
      </c>
      <c r="AA11" s="51">
        <f t="shared" si="15"/>
        <v>1.2000000000000011E-2</v>
      </c>
      <c r="AB11" s="4"/>
      <c r="AC11" s="28" t="s">
        <v>689</v>
      </c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28" t="s">
        <v>32</v>
      </c>
      <c r="D12" s="28" t="s">
        <v>177</v>
      </c>
      <c r="E12" s="4">
        <f>'2MASS Binaries'!J12</f>
        <v>-6.2840011174872146E-2</v>
      </c>
      <c r="F12" s="4">
        <f>'2MASS Binaries'!K12</f>
        <v>1.5998882512846535E-4</v>
      </c>
      <c r="G12" s="4">
        <f>'2MASS Binaries'!L12</f>
        <v>2.1599888251282451E-3</v>
      </c>
      <c r="H12" s="4">
        <v>4.399</v>
      </c>
      <c r="I12" s="4">
        <v>4.3849999999999998</v>
      </c>
      <c r="J12" s="4">
        <v>4.5199999999999996</v>
      </c>
      <c r="K12" s="28">
        <f t="shared" si="0"/>
        <v>7.4231619498252271E-2</v>
      </c>
      <c r="L12" s="53">
        <f t="shared" si="1"/>
        <v>1.6738940055228267E-2</v>
      </c>
      <c r="M12" s="4">
        <v>4.3849999999999998</v>
      </c>
      <c r="N12" s="4">
        <v>4.4119999999999999</v>
      </c>
      <c r="O12" s="54">
        <f t="shared" si="7"/>
        <v>1.4000000000000234E-2</v>
      </c>
      <c r="P12" s="54">
        <f t="shared" si="8"/>
        <v>1.2999999999999901E-2</v>
      </c>
      <c r="Q12" s="51">
        <f t="shared" si="9"/>
        <v>1.3500000000000068E-2</v>
      </c>
      <c r="R12" s="4">
        <v>4.3710000000000004</v>
      </c>
      <c r="S12" s="4">
        <v>4.399</v>
      </c>
      <c r="T12" s="54">
        <f t="shared" si="10"/>
        <v>1.3999999999999346E-2</v>
      </c>
      <c r="U12" s="54">
        <f t="shared" si="11"/>
        <v>1.4000000000000234E-2</v>
      </c>
      <c r="V12" s="51">
        <f t="shared" si="12"/>
        <v>1.399999999999979E-2</v>
      </c>
      <c r="W12" s="28">
        <v>4.5069999999999997</v>
      </c>
      <c r="X12" s="28">
        <v>4.5339999999999998</v>
      </c>
      <c r="Y12" s="72">
        <f t="shared" si="13"/>
        <v>1.2999999999999901E-2</v>
      </c>
      <c r="Z12" s="54">
        <f t="shared" si="14"/>
        <v>1.4000000000000234E-2</v>
      </c>
      <c r="AA12" s="51">
        <f t="shared" si="15"/>
        <v>1.3500000000000068E-2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1.3816599888251266</v>
      </c>
      <c r="F13" s="4">
        <f>'2MASS Binaries'!K13</f>
        <v>1.4706599888251342</v>
      </c>
      <c r="G13" s="4">
        <f>'2MASS Binaries'!L13</f>
        <v>1.4806599888251304</v>
      </c>
      <c r="H13" s="4">
        <v>2.5369999999999999</v>
      </c>
      <c r="I13" s="4">
        <v>2.48</v>
      </c>
      <c r="J13" s="4">
        <v>2.4900000000000002</v>
      </c>
      <c r="K13" s="28">
        <f t="shared" si="0"/>
        <v>3.0435724623102508E-2</v>
      </c>
      <c r="L13" s="53">
        <f t="shared" si="1"/>
        <v>1.2162937773985284E-2</v>
      </c>
      <c r="M13" s="4">
        <v>2.5059999999999998</v>
      </c>
      <c r="N13" s="4">
        <v>2.569</v>
      </c>
      <c r="O13" s="54">
        <f t="shared" si="7"/>
        <v>3.1000000000000139E-2</v>
      </c>
      <c r="P13" s="54">
        <f t="shared" si="8"/>
        <v>3.2000000000000028E-2</v>
      </c>
      <c r="Q13" s="51">
        <f t="shared" si="9"/>
        <v>3.1500000000000083E-2</v>
      </c>
      <c r="R13" s="4">
        <v>2.4510000000000001</v>
      </c>
      <c r="S13" s="4">
        <v>2.5110000000000001</v>
      </c>
      <c r="T13" s="54">
        <f t="shared" si="10"/>
        <v>2.8999999999999915E-2</v>
      </c>
      <c r="U13" s="54">
        <f t="shared" si="11"/>
        <v>3.1000000000000139E-2</v>
      </c>
      <c r="V13" s="51">
        <f t="shared" si="12"/>
        <v>3.0000000000000027E-2</v>
      </c>
      <c r="W13" s="28">
        <v>2.4609999999999999</v>
      </c>
      <c r="X13" s="28">
        <v>2.52</v>
      </c>
      <c r="Y13" s="72">
        <f t="shared" si="13"/>
        <v>2.9000000000000359E-2</v>
      </c>
      <c r="Z13" s="54">
        <f t="shared" si="14"/>
        <v>2.9999999999999805E-2</v>
      </c>
      <c r="AA13" s="51">
        <f t="shared" si="15"/>
        <v>2.9500000000000082E-2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4"/>
      <c r="C14" s="60" t="s">
        <v>66</v>
      </c>
      <c r="D14" s="28" t="s">
        <v>187</v>
      </c>
      <c r="E14" s="4">
        <f>'2MASS Binaries'!J14</f>
        <v>2.8941599888251286</v>
      </c>
      <c r="F14" s="4">
        <f>'2MASS Binaries'!K14</f>
        <v>2.6681599888251277</v>
      </c>
      <c r="G14" s="4">
        <f>'2MASS Binaries'!L14</f>
        <v>2.5571599888251288</v>
      </c>
      <c r="H14" s="4">
        <v>1.343</v>
      </c>
      <c r="I14" s="4">
        <v>1.3140000000000001</v>
      </c>
      <c r="J14" s="4">
        <v>1.361</v>
      </c>
      <c r="K14" s="28">
        <f t="shared" si="0"/>
        <v>2.3713568549109842E-2</v>
      </c>
      <c r="L14" s="53">
        <f t="shared" si="1"/>
        <v>1.7705501654387636E-2</v>
      </c>
      <c r="M14" s="28">
        <v>1.3380000000000001</v>
      </c>
      <c r="N14" s="28">
        <v>1.3480000000000001</v>
      </c>
      <c r="O14" s="54">
        <f t="shared" si="7"/>
        <v>4.9999999999998934E-3</v>
      </c>
      <c r="P14" s="54">
        <f t="shared" si="8"/>
        <v>5.0000000000001155E-3</v>
      </c>
      <c r="Q14" s="51">
        <f t="shared" si="9"/>
        <v>5.0000000000000044E-3</v>
      </c>
      <c r="R14" s="28">
        <v>1.3089999999999999</v>
      </c>
      <c r="S14" s="28">
        <v>1.319</v>
      </c>
      <c r="T14" s="54">
        <f t="shared" si="10"/>
        <v>5.0000000000001155E-3</v>
      </c>
      <c r="U14" s="54">
        <f t="shared" si="11"/>
        <v>4.9999999999998934E-3</v>
      </c>
      <c r="V14" s="51">
        <f t="shared" si="12"/>
        <v>5.0000000000000044E-3</v>
      </c>
      <c r="W14" s="28">
        <v>1.351</v>
      </c>
      <c r="X14" s="28">
        <v>1.3720000000000001</v>
      </c>
      <c r="Y14" s="72">
        <f t="shared" si="13"/>
        <v>1.0000000000000009E-2</v>
      </c>
      <c r="Z14" s="54">
        <f t="shared" si="14"/>
        <v>1.1000000000000121E-2</v>
      </c>
      <c r="AA14" s="51">
        <f t="shared" si="15"/>
        <v>1.0500000000000065E-2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7.4741599888251287</v>
      </c>
      <c r="F15" s="4">
        <f>'2MASS Binaries'!K15</f>
        <v>6.0681599888251281</v>
      </c>
      <c r="G15" s="4">
        <f>'2MASS Binaries'!L15</f>
        <v>5.677159988825129</v>
      </c>
      <c r="H15" s="4">
        <v>0.23100000000000001</v>
      </c>
      <c r="I15" s="4">
        <v>0.39500000000000002</v>
      </c>
      <c r="J15" s="4">
        <v>0.41899999999999998</v>
      </c>
      <c r="K15" s="28">
        <f t="shared" si="0"/>
        <v>0.10231976022906517</v>
      </c>
      <c r="L15" s="53">
        <f t="shared" si="1"/>
        <v>0.29374093845664639</v>
      </c>
      <c r="M15" s="28">
        <v>0.2</v>
      </c>
      <c r="N15" s="28">
        <v>0.26700000000000002</v>
      </c>
      <c r="O15" s="54">
        <f t="shared" si="7"/>
        <v>3.1E-2</v>
      </c>
      <c r="P15" s="54">
        <f t="shared" si="8"/>
        <v>3.6000000000000004E-2</v>
      </c>
      <c r="Q15" s="51">
        <f t="shared" si="9"/>
        <v>3.3500000000000002E-2</v>
      </c>
      <c r="R15" s="28">
        <v>0.35899999999999999</v>
      </c>
      <c r="S15" s="28">
        <v>0.436</v>
      </c>
      <c r="T15" s="54">
        <f t="shared" si="10"/>
        <v>3.6000000000000032E-2</v>
      </c>
      <c r="U15" s="54">
        <f t="shared" si="11"/>
        <v>4.0999999999999981E-2</v>
      </c>
      <c r="V15" s="51">
        <f t="shared" si="12"/>
        <v>3.8500000000000006E-2</v>
      </c>
      <c r="W15" s="28">
        <v>0.38600000000000001</v>
      </c>
      <c r="X15" s="28">
        <v>0.45600000000000002</v>
      </c>
      <c r="Y15" s="72">
        <f t="shared" si="13"/>
        <v>3.2999999999999974E-2</v>
      </c>
      <c r="Z15" s="54">
        <f t="shared" si="14"/>
        <v>3.7000000000000033E-2</v>
      </c>
      <c r="AA15" s="51">
        <f t="shared" si="15"/>
        <v>3.5000000000000003E-2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76" t="s">
        <v>92</v>
      </c>
      <c r="C16" s="60" t="s">
        <v>290</v>
      </c>
      <c r="D16" s="28" t="s">
        <v>175</v>
      </c>
      <c r="E16" s="4">
        <f>'2MASS Binaries'!J16</f>
        <v>-0.94881882079493707</v>
      </c>
      <c r="F16" s="4">
        <f>'2MASS Binaries'!K16</f>
        <v>-0.95581882079493763</v>
      </c>
      <c r="G16" s="4">
        <f>'2MASS Binaries'!L16</f>
        <v>-0.98281882079493688</v>
      </c>
      <c r="H16" s="4">
        <v>4.1950000000000003</v>
      </c>
      <c r="I16" s="4">
        <v>4.3310000000000004</v>
      </c>
      <c r="J16" s="4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5.0169317324800629</v>
      </c>
      <c r="F17" s="28">
        <f>'2MASS Binaries'!K17</f>
        <v>5.1075093977250621</v>
      </c>
      <c r="G17" s="28">
        <f>'2MASS Binaries'!L17</f>
        <v>5.2347526745300632</v>
      </c>
      <c r="H17" s="28">
        <v>0.79500000000000004</v>
      </c>
      <c r="I17" s="28">
        <v>0.66200000000000003</v>
      </c>
      <c r="J17" s="28">
        <v>0.60499999999999998</v>
      </c>
      <c r="K17" s="28">
        <f t="shared" si="0"/>
        <v>9.7500427349490548E-2</v>
      </c>
      <c r="L17" s="53">
        <f t="shared" si="1"/>
        <v>0.1418531920700638</v>
      </c>
      <c r="M17" s="28">
        <v>0.78500000000000003</v>
      </c>
      <c r="N17" s="28">
        <v>0.80500000000000005</v>
      </c>
      <c r="O17" s="54">
        <f t="shared" si="7"/>
        <v>1.0000000000000009E-2</v>
      </c>
      <c r="P17" s="54">
        <f t="shared" si="8"/>
        <v>1.0000000000000009E-2</v>
      </c>
      <c r="Q17" s="51">
        <f t="shared" si="9"/>
        <v>1.0000000000000009E-2</v>
      </c>
      <c r="R17" s="28">
        <v>0.65100000000000002</v>
      </c>
      <c r="S17" s="28">
        <v>0.67200000000000004</v>
      </c>
      <c r="T17" s="54">
        <f t="shared" si="10"/>
        <v>1.100000000000001E-2</v>
      </c>
      <c r="U17" s="54">
        <f t="shared" si="11"/>
        <v>1.0000000000000009E-2</v>
      </c>
      <c r="V17" s="51">
        <f t="shared" si="12"/>
        <v>1.0500000000000009E-2</v>
      </c>
      <c r="W17" s="28">
        <v>0.59499999999999997</v>
      </c>
      <c r="X17" s="28">
        <v>0.61599999999999999</v>
      </c>
      <c r="Y17" s="72">
        <f t="shared" si="13"/>
        <v>1.0000000000000009E-2</v>
      </c>
      <c r="Z17" s="54">
        <f t="shared" si="14"/>
        <v>1.100000000000001E-2</v>
      </c>
      <c r="AA17" s="51">
        <f t="shared" si="15"/>
        <v>1.0500000000000009E-2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283</v>
      </c>
      <c r="D18" s="28" t="s">
        <v>175</v>
      </c>
      <c r="E18" s="4">
        <f>'2MASS Binaries'!J18</f>
        <v>-0.94881882079493707</v>
      </c>
      <c r="F18" s="28">
        <f>'2MASS Binaries'!K18</f>
        <v>-0.95581882079493763</v>
      </c>
      <c r="G18" s="28">
        <f>'2MASS Binaries'!L18</f>
        <v>-0.98281882079493688</v>
      </c>
      <c r="H18" s="28">
        <v>4.1950000000000003</v>
      </c>
      <c r="I18" s="28">
        <v>4.3310000000000004</v>
      </c>
      <c r="J18" s="28">
        <v>4.5620000000000003</v>
      </c>
      <c r="K18" s="28">
        <f t="shared" si="0"/>
        <v>0.18553795658391123</v>
      </c>
      <c r="L18" s="53">
        <f t="shared" si="1"/>
        <v>4.2528565842889186E-2</v>
      </c>
      <c r="M18" s="28">
        <v>4.1749999999999998</v>
      </c>
      <c r="N18" s="28">
        <v>4.2160000000000002</v>
      </c>
      <c r="O18" s="54">
        <f t="shared" si="7"/>
        <v>2.0000000000000462E-2</v>
      </c>
      <c r="P18" s="54">
        <f t="shared" si="8"/>
        <v>2.0999999999999908E-2</v>
      </c>
      <c r="Q18" s="51">
        <f t="shared" si="9"/>
        <v>2.0500000000000185E-2</v>
      </c>
      <c r="R18" s="28">
        <v>4.3040000000000003</v>
      </c>
      <c r="S18" s="28">
        <v>4.3579999999999997</v>
      </c>
      <c r="T18" s="54">
        <f t="shared" si="10"/>
        <v>2.7000000000000135E-2</v>
      </c>
      <c r="U18" s="54">
        <f t="shared" si="11"/>
        <v>2.6999999999999247E-2</v>
      </c>
      <c r="V18" s="51">
        <f t="shared" si="12"/>
        <v>2.6999999999999691E-2</v>
      </c>
      <c r="W18" s="28">
        <v>4.5270000000000001</v>
      </c>
      <c r="X18" s="28">
        <v>4.5979999999999999</v>
      </c>
      <c r="Y18" s="72">
        <f t="shared" si="13"/>
        <v>3.5000000000000142E-2</v>
      </c>
      <c r="Z18" s="54">
        <f t="shared" si="14"/>
        <v>3.5999999999999588E-2</v>
      </c>
      <c r="AA18" s="51">
        <f t="shared" si="15"/>
        <v>3.5499999999999865E-2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4">
        <f>'2MASS Binaries'!J19</f>
        <v>-0.94881773505818945</v>
      </c>
      <c r="F19" s="28">
        <f>'2MASS Binaries'!K19</f>
        <v>-0.67204563372614246</v>
      </c>
      <c r="G19" s="28">
        <f>'2MASS Binaries'!L19</f>
        <v>-0.71999296265806834</v>
      </c>
      <c r="H19" s="28">
        <v>4.1950000000000003</v>
      </c>
      <c r="I19" s="28">
        <v>3.8159999999999998</v>
      </c>
      <c r="J19" s="28">
        <v>3.9340000000000002</v>
      </c>
      <c r="K19" s="28">
        <f t="shared" si="0"/>
        <v>0.1939441500363788</v>
      </c>
      <c r="L19" s="53">
        <f t="shared" si="1"/>
        <v>4.8709288414327027E-2</v>
      </c>
      <c r="M19" s="28">
        <v>4.0970000000000004</v>
      </c>
      <c r="N19" s="28">
        <v>4.3099999999999996</v>
      </c>
      <c r="O19" s="54">
        <f t="shared" si="7"/>
        <v>9.7999999999999865E-2</v>
      </c>
      <c r="P19" s="54">
        <f t="shared" si="8"/>
        <v>0.11499999999999932</v>
      </c>
      <c r="Q19" s="51">
        <f t="shared" si="9"/>
        <v>0.10649999999999959</v>
      </c>
      <c r="R19" s="28">
        <v>3.677</v>
      </c>
      <c r="S19" s="28">
        <v>4.0039999999999996</v>
      </c>
      <c r="T19" s="54">
        <f t="shared" si="10"/>
        <v>0.13899999999999979</v>
      </c>
      <c r="U19" s="54">
        <f t="shared" si="11"/>
        <v>0.18799999999999972</v>
      </c>
      <c r="V19" s="51">
        <f t="shared" si="12"/>
        <v>0.16349999999999976</v>
      </c>
      <c r="W19" s="28">
        <v>3.7839999999999998</v>
      </c>
      <c r="X19" s="28">
        <v>4.1349999999999998</v>
      </c>
      <c r="Y19" s="72">
        <f t="shared" si="13"/>
        <v>0.15000000000000036</v>
      </c>
      <c r="Z19" s="54">
        <f t="shared" si="14"/>
        <v>0.20099999999999962</v>
      </c>
      <c r="AA19" s="51">
        <f t="shared" si="15"/>
        <v>0.17549999999999999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54</v>
      </c>
      <c r="D20" s="28" t="s">
        <v>178</v>
      </c>
      <c r="E20" s="4">
        <f>'2MASS Binaries'!J20</f>
        <v>-0.72381882079493742</v>
      </c>
      <c r="F20" s="28">
        <f>'2MASS Binaries'!K20</f>
        <v>-0.73281882079493688</v>
      </c>
      <c r="G20" s="28">
        <f>'2MASS Binaries'!L20</f>
        <v>-0.71981882079493698</v>
      </c>
      <c r="H20" s="28">
        <v>3.8410000000000002</v>
      </c>
      <c r="I20" s="28">
        <v>3.8959999999999999</v>
      </c>
      <c r="J20" s="28">
        <v>3.9340000000000002</v>
      </c>
      <c r="K20" s="28">
        <f t="shared" si="0"/>
        <v>4.6758243479982552E-2</v>
      </c>
      <c r="L20" s="53">
        <f t="shared" si="1"/>
        <v>1.2019084092189844E-2</v>
      </c>
      <c r="M20" s="28">
        <v>3.8290000000000002</v>
      </c>
      <c r="N20" s="28">
        <v>3.8530000000000002</v>
      </c>
      <c r="O20" s="54">
        <f t="shared" si="7"/>
        <v>1.2000000000000011E-2</v>
      </c>
      <c r="P20" s="54">
        <f t="shared" si="8"/>
        <v>1.2000000000000011E-2</v>
      </c>
      <c r="Q20" s="51">
        <f t="shared" si="9"/>
        <v>1.2000000000000011E-2</v>
      </c>
      <c r="R20" s="28">
        <v>3.8820000000000001</v>
      </c>
      <c r="S20" s="28">
        <v>3.911</v>
      </c>
      <c r="T20" s="54">
        <f t="shared" si="10"/>
        <v>1.399999999999979E-2</v>
      </c>
      <c r="U20" s="54">
        <f t="shared" si="11"/>
        <v>1.5000000000000124E-2</v>
      </c>
      <c r="V20" s="51">
        <f t="shared" si="12"/>
        <v>1.4499999999999957E-2</v>
      </c>
      <c r="W20" s="28">
        <v>3.9180000000000001</v>
      </c>
      <c r="X20" s="28">
        <v>3.95</v>
      </c>
      <c r="Y20" s="72">
        <f t="shared" si="13"/>
        <v>1.6000000000000014E-2</v>
      </c>
      <c r="Z20" s="54">
        <f t="shared" si="14"/>
        <v>1.6000000000000014E-2</v>
      </c>
      <c r="AA20" s="51">
        <f t="shared" si="15"/>
        <v>1.6000000000000014E-2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28">
        <f>'2MASS Binaries'!J21</f>
        <v>6.1386672605050618</v>
      </c>
      <c r="F21" s="28">
        <f>'2MASS Binaries'!K21</f>
        <v>5.2675449422483958</v>
      </c>
      <c r="G21" s="28">
        <f>'2MASS Binaries'!L21</f>
        <v>5.0640032002350637</v>
      </c>
      <c r="H21" s="28">
        <v>0.58699999999999997</v>
      </c>
      <c r="I21" s="28">
        <v>0.629</v>
      </c>
      <c r="J21" s="28">
        <v>0.64200000000000002</v>
      </c>
      <c r="K21" s="28">
        <f t="shared" si="0"/>
        <v>2.8746014216467206E-2</v>
      </c>
      <c r="L21" s="53">
        <f t="shared" si="1"/>
        <v>4.6414447066416363E-2</v>
      </c>
      <c r="M21" s="28">
        <v>0.56599999999999995</v>
      </c>
      <c r="N21" s="28">
        <v>0.61</v>
      </c>
      <c r="O21" s="54">
        <f t="shared" si="7"/>
        <v>2.1000000000000019E-2</v>
      </c>
      <c r="P21" s="54">
        <f t="shared" si="8"/>
        <v>2.300000000000002E-2</v>
      </c>
      <c r="Q21" s="51">
        <f t="shared" si="9"/>
        <v>2.200000000000002E-2</v>
      </c>
      <c r="R21" s="28">
        <v>0.61799999999999999</v>
      </c>
      <c r="S21" s="28">
        <v>0.63900000000000001</v>
      </c>
      <c r="T21" s="54">
        <f t="shared" si="10"/>
        <v>1.100000000000001E-2</v>
      </c>
      <c r="U21" s="54">
        <f t="shared" si="11"/>
        <v>1.0000000000000009E-2</v>
      </c>
      <c r="V21" s="51">
        <f t="shared" si="12"/>
        <v>1.0500000000000009E-2</v>
      </c>
      <c r="W21" s="28">
        <v>0.63300000000000001</v>
      </c>
      <c r="X21" s="28">
        <v>0.65100000000000002</v>
      </c>
      <c r="Y21" s="72">
        <f t="shared" si="13"/>
        <v>9.000000000000008E-3</v>
      </c>
      <c r="Z21" s="54">
        <f t="shared" si="14"/>
        <v>9.000000000000008E-3</v>
      </c>
      <c r="AA21" s="51">
        <f t="shared" si="15"/>
        <v>9.000000000000008E-3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305</v>
      </c>
      <c r="D22" s="28" t="s">
        <v>193</v>
      </c>
      <c r="E22" s="28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28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0.41218117920506248</v>
      </c>
      <c r="F23" s="28">
        <f>'2MASS Binaries'!K23</f>
        <v>0.21118117920506307</v>
      </c>
      <c r="G23" s="28">
        <f>'2MASS Binaries'!L23</f>
        <v>0.26618117920506323</v>
      </c>
      <c r="H23" s="28">
        <v>3.06</v>
      </c>
      <c r="I23" s="28">
        <v>3.1909999999999998</v>
      </c>
      <c r="J23" s="28">
        <v>3.1739999999999999</v>
      </c>
      <c r="K23" s="28">
        <f t="shared" si="0"/>
        <v>7.1234355007491423E-2</v>
      </c>
      <c r="L23" s="53">
        <f t="shared" si="1"/>
        <v>2.2674065254373932E-2</v>
      </c>
      <c r="M23" s="28">
        <v>2.9260000000000002</v>
      </c>
      <c r="N23" s="28">
        <v>3.181</v>
      </c>
      <c r="O23" s="54">
        <f t="shared" si="7"/>
        <v>0.1339999999999999</v>
      </c>
      <c r="P23" s="54">
        <f t="shared" si="8"/>
        <v>0.121</v>
      </c>
      <c r="Q23" s="51">
        <f t="shared" si="9"/>
        <v>0.12749999999999995</v>
      </c>
      <c r="R23" s="28">
        <v>3.129</v>
      </c>
      <c r="S23" s="28">
        <v>3.2509999999999999</v>
      </c>
      <c r="T23" s="54">
        <f t="shared" si="10"/>
        <v>6.1999999999999833E-2</v>
      </c>
      <c r="U23" s="54">
        <f t="shared" si="11"/>
        <v>6.0000000000000053E-2</v>
      </c>
      <c r="V23" s="51">
        <f t="shared" si="12"/>
        <v>6.0999999999999943E-2</v>
      </c>
      <c r="W23" s="28">
        <v>3.1110000000000002</v>
      </c>
      <c r="X23" s="28">
        <v>3.2349999999999999</v>
      </c>
      <c r="Y23" s="72">
        <f t="shared" si="13"/>
        <v>6.2999999999999723E-2</v>
      </c>
      <c r="Z23" s="54">
        <f t="shared" si="14"/>
        <v>6.0999999999999943E-2</v>
      </c>
      <c r="AA23" s="51">
        <f t="shared" si="15"/>
        <v>6.1999999999999833E-2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4"/>
      <c r="C24" s="60" t="s">
        <v>292</v>
      </c>
      <c r="D24" s="28" t="s">
        <v>193</v>
      </c>
      <c r="E24" s="4">
        <f>'2MASS Binaries'!J24</f>
        <v>-1.2878188207949375</v>
      </c>
      <c r="F24" s="28">
        <f>'2MASS Binaries'!K24</f>
        <v>-1.2888188207949369</v>
      </c>
      <c r="G24" s="28">
        <f>'2MASS Binaries'!L24</f>
        <v>-1.3338188207949369</v>
      </c>
      <c r="H24" s="28">
        <v>5.1449999999999996</v>
      </c>
      <c r="I24" s="28">
        <v>5.2809999999999997</v>
      </c>
      <c r="J24" s="28">
        <v>5.5339999999999998</v>
      </c>
      <c r="K24" s="28">
        <f t="shared" si="0"/>
        <v>0.19741073932286471</v>
      </c>
      <c r="L24" s="53">
        <f t="shared" si="1"/>
        <v>3.7107281827606149E-2</v>
      </c>
      <c r="M24" s="28">
        <v>5.1210000000000004</v>
      </c>
      <c r="N24" s="28">
        <v>5.1680000000000001</v>
      </c>
      <c r="O24" s="54">
        <f t="shared" si="7"/>
        <v>2.3999999999999133E-2</v>
      </c>
      <c r="P24" s="54">
        <f t="shared" si="8"/>
        <v>2.3000000000000576E-2</v>
      </c>
      <c r="Q24" s="51">
        <f t="shared" si="9"/>
        <v>2.3499999999999854E-2</v>
      </c>
      <c r="R24" s="28">
        <v>5.26</v>
      </c>
      <c r="S24" s="28">
        <v>5.3029999999999999</v>
      </c>
      <c r="T24" s="54">
        <f t="shared" si="10"/>
        <v>2.0999999999999908E-2</v>
      </c>
      <c r="U24" s="54">
        <f t="shared" si="11"/>
        <v>2.2000000000000242E-2</v>
      </c>
      <c r="V24" s="51">
        <f t="shared" si="12"/>
        <v>2.1500000000000075E-2</v>
      </c>
      <c r="W24" s="28">
        <v>5.5129999999999999</v>
      </c>
      <c r="X24" s="28">
        <v>5.5549999999999997</v>
      </c>
      <c r="Y24" s="72">
        <f t="shared" si="13"/>
        <v>2.0999999999999908E-2</v>
      </c>
      <c r="Z24" s="54">
        <f t="shared" si="14"/>
        <v>2.0999999999999908E-2</v>
      </c>
      <c r="AA24" s="51">
        <f t="shared" si="15"/>
        <v>2.0999999999999908E-2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6.8138853411000628</v>
      </c>
      <c r="F25" s="28">
        <f>'2MASS Binaries'!K25</f>
        <v>6.2216249067600629</v>
      </c>
      <c r="G25" s="28">
        <f>'2MASS Binaries'!L25</f>
        <v>6.0032070694100632</v>
      </c>
      <c r="H25" s="28">
        <v>0.47199999999999998</v>
      </c>
      <c r="I25" s="28">
        <v>0.47099999999999997</v>
      </c>
      <c r="J25" s="28">
        <v>0.46200000000000002</v>
      </c>
      <c r="K25" s="28">
        <f t="shared" si="0"/>
        <v>5.5075705472860748E-3</v>
      </c>
      <c r="L25" s="53">
        <f t="shared" si="1"/>
        <v>1.1759937111642865E-2</v>
      </c>
      <c r="M25" s="28">
        <v>0.46200000000000002</v>
      </c>
      <c r="N25" s="28">
        <v>0.48199999999999998</v>
      </c>
      <c r="O25" s="54">
        <f t="shared" si="7"/>
        <v>9.9999999999999534E-3</v>
      </c>
      <c r="P25" s="54">
        <f t="shared" si="8"/>
        <v>1.0000000000000009E-2</v>
      </c>
      <c r="Q25" s="51">
        <f t="shared" si="9"/>
        <v>9.9999999999999811E-3</v>
      </c>
      <c r="R25" s="28">
        <v>0.46300000000000002</v>
      </c>
      <c r="S25" s="28">
        <v>0.47899999999999998</v>
      </c>
      <c r="T25" s="54">
        <f t="shared" si="10"/>
        <v>7.9999999999999516E-3</v>
      </c>
      <c r="U25" s="54">
        <f t="shared" si="11"/>
        <v>8.0000000000000071E-3</v>
      </c>
      <c r="V25" s="51">
        <f t="shared" si="12"/>
        <v>7.9999999999999793E-3</v>
      </c>
      <c r="W25" s="28">
        <v>0.45200000000000001</v>
      </c>
      <c r="X25" s="28">
        <v>0.47199999999999998</v>
      </c>
      <c r="Y25" s="72">
        <f t="shared" si="13"/>
        <v>1.0000000000000009E-2</v>
      </c>
      <c r="Z25" s="54">
        <f t="shared" si="14"/>
        <v>9.9999999999999534E-3</v>
      </c>
      <c r="AA25" s="51">
        <f t="shared" si="15"/>
        <v>9.9999999999999811E-3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76" t="s">
        <v>93</v>
      </c>
      <c r="C26" s="4" t="s">
        <v>171</v>
      </c>
      <c r="D26" s="28" t="s">
        <v>194</v>
      </c>
      <c r="E26" s="4">
        <f>'2MASS Binaries'!J26</f>
        <v>2.4579108849523177</v>
      </c>
      <c r="F26" s="28">
        <f>'2MASS Binaries'!K26</f>
        <v>2.4989108849523181</v>
      </c>
      <c r="G26" s="28">
        <f>'2MASS Binaries'!L26</f>
        <v>2.4639108849523179</v>
      </c>
      <c r="H26" s="28">
        <v>1.5489999999999999</v>
      </c>
      <c r="I26" s="28">
        <v>1.4430000000000001</v>
      </c>
      <c r="J26" s="28">
        <v>1.44</v>
      </c>
      <c r="K26" s="28">
        <f t="shared" si="0"/>
        <v>6.208327740489647E-2</v>
      </c>
      <c r="L26" s="53">
        <f t="shared" si="1"/>
        <v>4.202387910981259E-2</v>
      </c>
      <c r="M26" s="28">
        <v>1.544</v>
      </c>
      <c r="N26" s="28">
        <v>1.554</v>
      </c>
      <c r="O26" s="54">
        <f t="shared" si="7"/>
        <v>4.9999999999998934E-3</v>
      </c>
      <c r="P26" s="54">
        <f t="shared" si="8"/>
        <v>5.0000000000001155E-3</v>
      </c>
      <c r="Q26" s="51">
        <f t="shared" si="9"/>
        <v>5.0000000000000044E-3</v>
      </c>
      <c r="R26" s="28">
        <v>1.4370000000000001</v>
      </c>
      <c r="S26" s="28">
        <v>1.4490000000000001</v>
      </c>
      <c r="T26" s="54">
        <f t="shared" si="10"/>
        <v>6.0000000000000053E-3</v>
      </c>
      <c r="U26" s="54">
        <f t="shared" si="11"/>
        <v>6.0000000000000053E-3</v>
      </c>
      <c r="V26" s="51">
        <f t="shared" si="12"/>
        <v>6.0000000000000053E-3</v>
      </c>
      <c r="W26" s="28">
        <v>1.4339999999999999</v>
      </c>
      <c r="X26" s="28">
        <v>1.446</v>
      </c>
      <c r="Y26" s="72">
        <f t="shared" si="13"/>
        <v>6.0000000000000053E-3</v>
      </c>
      <c r="Z26" s="54">
        <f t="shared" si="14"/>
        <v>6.0000000000000053E-3</v>
      </c>
      <c r="AA26" s="51">
        <f t="shared" si="15"/>
        <v>6.0000000000000053E-3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8.903910884952321</v>
      </c>
      <c r="F27" s="28">
        <f>'2MASS Binaries'!K27</f>
        <v>8.367410884952319</v>
      </c>
      <c r="G27" s="28">
        <f>'2MASS Binaries'!L27</f>
        <v>8.3459108849523176</v>
      </c>
      <c r="H27" s="28">
        <v>8.8999999999999996E-2</v>
      </c>
      <c r="I27" s="28">
        <v>8.6999999999999994E-2</v>
      </c>
      <c r="J27" s="28">
        <v>6.7000000000000004E-2</v>
      </c>
      <c r="K27" s="28">
        <f t="shared" si="0"/>
        <v>1.2165525060596462E-2</v>
      </c>
      <c r="L27" s="53">
        <f t="shared" si="1"/>
        <v>0.15019166741477114</v>
      </c>
      <c r="M27" s="28">
        <v>8.6999999999999994E-2</v>
      </c>
      <c r="N27" s="28">
        <v>9.1999999999999998E-2</v>
      </c>
      <c r="O27" s="54">
        <f t="shared" si="7"/>
        <v>2.0000000000000018E-3</v>
      </c>
      <c r="P27" s="54">
        <f t="shared" si="8"/>
        <v>3.0000000000000027E-3</v>
      </c>
      <c r="Q27" s="51">
        <f t="shared" si="9"/>
        <v>2.5000000000000022E-3</v>
      </c>
      <c r="R27" s="28">
        <v>8.4000000000000005E-2</v>
      </c>
      <c r="S27" s="28">
        <v>8.8999999999999996E-2</v>
      </c>
      <c r="T27" s="54">
        <f t="shared" si="10"/>
        <v>2.9999999999999888E-3</v>
      </c>
      <c r="U27" s="54">
        <f t="shared" si="11"/>
        <v>2.0000000000000018E-3</v>
      </c>
      <c r="V27" s="51">
        <f t="shared" si="12"/>
        <v>2.4999999999999953E-3</v>
      </c>
      <c r="W27" s="28">
        <v>6.5000000000000002E-2</v>
      </c>
      <c r="X27" s="28">
        <v>6.9000000000000006E-2</v>
      </c>
      <c r="Y27" s="72">
        <f t="shared" si="13"/>
        <v>2.0000000000000018E-3</v>
      </c>
      <c r="Z27" s="54">
        <f t="shared" si="14"/>
        <v>2.0000000000000018E-3</v>
      </c>
      <c r="AA27" s="51">
        <f t="shared" si="15"/>
        <v>2.0000000000000018E-3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277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28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3.3439108849523178</v>
      </c>
      <c r="F29" s="28">
        <f>'2MASS Binaries'!K29</f>
        <v>2.9099108849523176</v>
      </c>
      <c r="G29" s="28">
        <f>'2MASS Binaries'!L29</f>
        <v>2.503910884952318</v>
      </c>
      <c r="H29" s="28">
        <v>1.204</v>
      </c>
      <c r="I29" s="28">
        <v>1.238</v>
      </c>
      <c r="J29" s="28">
        <v>1.413</v>
      </c>
      <c r="K29" s="28">
        <f t="shared" si="0"/>
        <v>0.11214722466472368</v>
      </c>
      <c r="L29" s="53">
        <f t="shared" si="1"/>
        <v>8.7274104797450333E-2</v>
      </c>
      <c r="M29" s="28">
        <v>1.202</v>
      </c>
      <c r="N29" s="28">
        <v>1.2070000000000001</v>
      </c>
      <c r="O29" s="54">
        <f t="shared" si="7"/>
        <v>2.0000000000000018E-3</v>
      </c>
      <c r="P29" s="54">
        <f t="shared" si="8"/>
        <v>3.0000000000001137E-3</v>
      </c>
      <c r="Q29" s="51">
        <f t="shared" si="9"/>
        <v>2.5000000000000577E-3</v>
      </c>
      <c r="R29" s="28">
        <v>1.208</v>
      </c>
      <c r="S29" s="28">
        <v>1.268</v>
      </c>
      <c r="T29" s="54">
        <f t="shared" si="10"/>
        <v>3.0000000000000027E-2</v>
      </c>
      <c r="U29" s="54">
        <f t="shared" si="11"/>
        <v>3.0000000000000027E-2</v>
      </c>
      <c r="V29" s="51">
        <f t="shared" si="12"/>
        <v>3.0000000000000027E-2</v>
      </c>
      <c r="W29" s="28">
        <v>1.3169999999999999</v>
      </c>
      <c r="X29" s="28">
        <v>1.4810000000000001</v>
      </c>
      <c r="Y29" s="72">
        <f t="shared" si="13"/>
        <v>9.6000000000000085E-2</v>
      </c>
      <c r="Z29" s="54">
        <f t="shared" si="14"/>
        <v>6.800000000000006E-2</v>
      </c>
      <c r="AA29" s="51">
        <f t="shared" si="15"/>
        <v>8.2000000000000073E-2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60" t="s">
        <v>278</v>
      </c>
      <c r="D30" s="28" t="s">
        <v>194</v>
      </c>
      <c r="E30" s="4">
        <f>'2MASS Binaries'!J30</f>
        <v>-0.15608911504768219</v>
      </c>
      <c r="F30" s="28">
        <f>'2MASS Binaries'!K30</f>
        <v>-0.18008911504768221</v>
      </c>
      <c r="G30" s="28">
        <f>'2MASS Binaries'!L30</f>
        <v>-0.23608911504768226</v>
      </c>
      <c r="H30" s="28">
        <v>4.5250000000000004</v>
      </c>
      <c r="I30" s="28">
        <v>4.6310000000000002</v>
      </c>
      <c r="J30" s="28">
        <v>4.8339999999999996</v>
      </c>
      <c r="K30" s="28">
        <f t="shared" si="0"/>
        <v>0.15701698421932964</v>
      </c>
      <c r="L30" s="53">
        <f t="shared" si="1"/>
        <v>3.3670547009148601E-2</v>
      </c>
      <c r="M30" s="28">
        <v>4.5119999999999996</v>
      </c>
      <c r="N30" s="28">
        <v>4.5380000000000003</v>
      </c>
      <c r="O30" s="54">
        <f t="shared" si="7"/>
        <v>1.3000000000000789E-2</v>
      </c>
      <c r="P30" s="54">
        <f t="shared" si="8"/>
        <v>1.2999999999999901E-2</v>
      </c>
      <c r="Q30" s="51">
        <f t="shared" si="9"/>
        <v>1.3000000000000345E-2</v>
      </c>
      <c r="R30" s="28">
        <v>4.617</v>
      </c>
      <c r="S30" s="28">
        <v>4.6440000000000001</v>
      </c>
      <c r="T30" s="54">
        <f t="shared" si="10"/>
        <v>1.4000000000000234E-2</v>
      </c>
      <c r="U30" s="54">
        <f t="shared" si="11"/>
        <v>1.2999999999999901E-2</v>
      </c>
      <c r="V30" s="51">
        <f t="shared" si="12"/>
        <v>1.3500000000000068E-2</v>
      </c>
      <c r="W30" s="28">
        <v>4.8209999999999997</v>
      </c>
      <c r="X30" s="28">
        <v>4.8460000000000001</v>
      </c>
      <c r="Y30" s="72">
        <f t="shared" si="13"/>
        <v>1.2999999999999901E-2</v>
      </c>
      <c r="Z30" s="54">
        <f t="shared" si="14"/>
        <v>1.2000000000000455E-2</v>
      </c>
      <c r="AA30" s="51">
        <f t="shared" si="15"/>
        <v>1.2500000000000178E-2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7.7439108849523182</v>
      </c>
      <c r="F31" s="28">
        <f>'2MASS Binaries'!K31</f>
        <v>7.2099108849523175</v>
      </c>
      <c r="G31" s="28">
        <f>'2MASS Binaries'!L31</f>
        <v>6.8139108849523176</v>
      </c>
      <c r="H31" s="28">
        <v>0.192</v>
      </c>
      <c r="I31" s="28">
        <v>0.185</v>
      </c>
      <c r="J31" s="28">
        <v>0.192</v>
      </c>
      <c r="K31" s="28">
        <f t="shared" si="0"/>
        <v>4.0414518843273836E-3</v>
      </c>
      <c r="L31" s="53">
        <f t="shared" si="1"/>
        <v>2.1308182166928209E-2</v>
      </c>
      <c r="M31" s="28">
        <v>0.16800000000000001</v>
      </c>
      <c r="N31" s="28">
        <v>0.222</v>
      </c>
      <c r="O31" s="54">
        <f t="shared" si="7"/>
        <v>2.3999999999999994E-2</v>
      </c>
      <c r="P31" s="54">
        <f t="shared" si="8"/>
        <v>0.03</v>
      </c>
      <c r="Q31" s="51">
        <f t="shared" si="9"/>
        <v>2.6999999999999996E-2</v>
      </c>
      <c r="R31" s="28">
        <v>0.17299999999999999</v>
      </c>
      <c r="S31" s="28">
        <v>0.19900000000000001</v>
      </c>
      <c r="T31" s="54">
        <f t="shared" si="10"/>
        <v>1.2000000000000011E-2</v>
      </c>
      <c r="U31" s="54">
        <f t="shared" si="11"/>
        <v>1.4000000000000012E-2</v>
      </c>
      <c r="V31" s="51">
        <f t="shared" si="12"/>
        <v>1.3000000000000012E-2</v>
      </c>
      <c r="W31" s="28">
        <v>0.17799999999999999</v>
      </c>
      <c r="X31" s="28">
        <v>0.20699999999999999</v>
      </c>
      <c r="Y31" s="72">
        <f t="shared" si="13"/>
        <v>1.4000000000000012E-2</v>
      </c>
      <c r="Z31" s="54">
        <f t="shared" si="14"/>
        <v>1.4999999999999986E-2</v>
      </c>
      <c r="AA31" s="51">
        <f t="shared" si="15"/>
        <v>1.4499999999999999E-2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79</v>
      </c>
      <c r="D32" s="28" t="s">
        <v>195</v>
      </c>
      <c r="E32" s="4">
        <f>'2MASS Binaries'!J32</f>
        <v>2.2729108849523172</v>
      </c>
      <c r="F32" s="28">
        <f>'2MASS Binaries'!K32</f>
        <v>2.3399108849523174</v>
      </c>
      <c r="G32" s="28">
        <f>'2MASS Binaries'!L32</f>
        <v>2.362910884952317</v>
      </c>
      <c r="H32" s="28">
        <v>1.6479999999999999</v>
      </c>
      <c r="I32" s="28">
        <v>1.5349999999999999</v>
      </c>
      <c r="J32" s="28">
        <v>1.498</v>
      </c>
      <c r="K32" s="28">
        <f t="shared" si="0"/>
        <v>7.814303125252646E-2</v>
      </c>
      <c r="L32" s="53">
        <f t="shared" si="1"/>
        <v>5.0080985635030842E-2</v>
      </c>
      <c r="M32" s="4">
        <v>1.643</v>
      </c>
      <c r="N32" s="4">
        <v>1.6539999999999999</v>
      </c>
      <c r="O32" s="54">
        <f t="shared" si="7"/>
        <v>4.9999999999998934E-3</v>
      </c>
      <c r="P32" s="54">
        <f t="shared" si="8"/>
        <v>6.0000000000000053E-3</v>
      </c>
      <c r="Q32" s="51">
        <f t="shared" si="9"/>
        <v>5.4999999999999494E-3</v>
      </c>
      <c r="R32" s="4">
        <v>1.5289999999999999</v>
      </c>
      <c r="S32" s="4">
        <v>1.5409999999999999</v>
      </c>
      <c r="T32" s="54">
        <f t="shared" si="10"/>
        <v>6.0000000000000053E-3</v>
      </c>
      <c r="U32" s="54">
        <f t="shared" si="11"/>
        <v>6.0000000000000053E-3</v>
      </c>
      <c r="V32" s="51">
        <f t="shared" si="12"/>
        <v>6.0000000000000053E-3</v>
      </c>
      <c r="W32" s="28">
        <v>1.4930000000000001</v>
      </c>
      <c r="X32" s="28">
        <v>1.504</v>
      </c>
      <c r="Y32" s="72">
        <f t="shared" si="13"/>
        <v>4.9999999999998934E-3</v>
      </c>
      <c r="Z32" s="54">
        <f t="shared" si="14"/>
        <v>6.0000000000000053E-3</v>
      </c>
      <c r="AA32" s="51">
        <f t="shared" si="15"/>
        <v>5.4999999999999494E-3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9.3179108849523224</v>
      </c>
      <c r="F33" s="28">
        <f>'2MASS Binaries'!K33</f>
        <v>8.5069108849523154</v>
      </c>
      <c r="G33" s="28">
        <f>'2MASS Binaries'!L33</f>
        <v>8.4034108849523186</v>
      </c>
      <c r="H33" s="28">
        <v>6.8000000000000005E-2</v>
      </c>
      <c r="I33" s="28">
        <v>0.08</v>
      </c>
      <c r="J33" s="28">
        <v>6.4000000000000001E-2</v>
      </c>
      <c r="K33" s="28">
        <f t="shared" si="0"/>
        <v>8.3266639978645304E-3</v>
      </c>
      <c r="L33" s="53">
        <f t="shared" si="1"/>
        <v>0.11783015091317731</v>
      </c>
      <c r="M33" s="4">
        <v>6.5000000000000002E-2</v>
      </c>
      <c r="N33" s="4">
        <v>7.0999999999999994E-2</v>
      </c>
      <c r="O33" s="54">
        <f t="shared" si="7"/>
        <v>3.0000000000000027E-3</v>
      </c>
      <c r="P33" s="54">
        <f t="shared" si="8"/>
        <v>2.9999999999999888E-3</v>
      </c>
      <c r="Q33" s="51">
        <f t="shared" si="9"/>
        <v>2.9999999999999957E-3</v>
      </c>
      <c r="R33" s="4">
        <v>7.8E-2</v>
      </c>
      <c r="S33" s="4">
        <v>8.2000000000000003E-2</v>
      </c>
      <c r="T33" s="54">
        <f t="shared" si="10"/>
        <v>2.0000000000000018E-3</v>
      </c>
      <c r="U33" s="54">
        <f t="shared" si="11"/>
        <v>2.0000000000000018E-3</v>
      </c>
      <c r="V33" s="51">
        <f t="shared" si="12"/>
        <v>2.0000000000000018E-3</v>
      </c>
      <c r="W33" s="28">
        <v>6.2E-2</v>
      </c>
      <c r="X33" s="28">
        <v>6.6000000000000003E-2</v>
      </c>
      <c r="Y33" s="72">
        <f t="shared" si="13"/>
        <v>2.0000000000000018E-3</v>
      </c>
      <c r="Z33" s="54">
        <f t="shared" si="14"/>
        <v>2.0000000000000018E-3</v>
      </c>
      <c r="AA33" s="51">
        <f t="shared" si="15"/>
        <v>2.0000000000000018E-3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6</v>
      </c>
      <c r="D34" s="28" t="s">
        <v>196</v>
      </c>
      <c r="E34" s="4">
        <f>'2MASS Binaries'!J34</f>
        <v>-0.40508911504768275</v>
      </c>
      <c r="F34" s="28">
        <f>'2MASS Binaries'!K34</f>
        <v>-0.31908911504768245</v>
      </c>
      <c r="G34" s="28">
        <f>'2MASS Binaries'!L34</f>
        <v>-0.34108911504768269</v>
      </c>
      <c r="H34" s="28">
        <v>4.8460000000000001</v>
      </c>
      <c r="I34" s="28">
        <v>4.8109999999999999</v>
      </c>
      <c r="J34" s="28">
        <v>4.9649999999999999</v>
      </c>
      <c r="K34" s="28">
        <f t="shared" si="0"/>
        <v>8.0727938162695495E-2</v>
      </c>
      <c r="L34" s="53">
        <f t="shared" si="1"/>
        <v>1.6562974592264156E-2</v>
      </c>
      <c r="M34" s="4">
        <v>4.8330000000000002</v>
      </c>
      <c r="N34" s="4">
        <v>4.8579999999999997</v>
      </c>
      <c r="O34" s="54">
        <f t="shared" si="7"/>
        <v>1.2999999999999901E-2</v>
      </c>
      <c r="P34" s="54">
        <f t="shared" si="8"/>
        <v>1.1999999999999567E-2</v>
      </c>
      <c r="Q34" s="51">
        <f t="shared" si="9"/>
        <v>1.2499999999999734E-2</v>
      </c>
      <c r="R34" s="4">
        <v>4.798</v>
      </c>
      <c r="S34" s="4">
        <v>4.8239999999999998</v>
      </c>
      <c r="T34" s="54">
        <f t="shared" si="10"/>
        <v>1.2999999999999901E-2</v>
      </c>
      <c r="U34" s="54">
        <f t="shared" si="11"/>
        <v>1.2999999999999901E-2</v>
      </c>
      <c r="V34" s="51">
        <f t="shared" si="12"/>
        <v>1.2999999999999901E-2</v>
      </c>
      <c r="W34" s="28">
        <v>4.952</v>
      </c>
      <c r="X34" s="28">
        <v>4.9770000000000003</v>
      </c>
      <c r="Y34" s="72">
        <f t="shared" si="13"/>
        <v>1.2999999999999901E-2</v>
      </c>
      <c r="Z34" s="54">
        <f t="shared" si="14"/>
        <v>1.2000000000000455E-2</v>
      </c>
      <c r="AA34" s="51">
        <f t="shared" si="15"/>
        <v>1.2500000000000178E-2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1.8474108849523079</v>
      </c>
      <c r="F35" s="28">
        <f>'2MASS Binaries'!K35</f>
        <v>1.822910884952317</v>
      </c>
      <c r="G35" s="28">
        <f>'2MASS Binaries'!L35</f>
        <v>1.7089108849523296</v>
      </c>
      <c r="H35" s="28">
        <v>1.9590000000000001</v>
      </c>
      <c r="I35" s="28">
        <v>1.964</v>
      </c>
      <c r="J35" s="28">
        <v>2.2519999999999998</v>
      </c>
      <c r="K35" s="28">
        <f t="shared" si="0"/>
        <v>0.16773888438085333</v>
      </c>
      <c r="L35" s="53">
        <f t="shared" si="1"/>
        <v>8.1492575407702023E-2</v>
      </c>
      <c r="M35" s="4">
        <v>1.9350000000000001</v>
      </c>
      <c r="N35" s="4">
        <v>1.9850000000000001</v>
      </c>
      <c r="O35" s="54">
        <f t="shared" si="7"/>
        <v>2.4000000000000021E-2</v>
      </c>
      <c r="P35" s="54">
        <f t="shared" si="8"/>
        <v>2.6000000000000023E-2</v>
      </c>
      <c r="Q35" s="51">
        <f t="shared" si="9"/>
        <v>2.5000000000000022E-2</v>
      </c>
      <c r="R35" s="4">
        <v>1.931</v>
      </c>
      <c r="S35" s="4">
        <v>1.998</v>
      </c>
      <c r="T35" s="54">
        <f t="shared" si="10"/>
        <v>3.2999999999999918E-2</v>
      </c>
      <c r="U35" s="54">
        <f t="shared" si="11"/>
        <v>3.400000000000003E-2</v>
      </c>
      <c r="V35" s="51">
        <f t="shared" si="12"/>
        <v>3.3499999999999974E-2</v>
      </c>
      <c r="W35" s="28">
        <v>2.0539999999999998</v>
      </c>
      <c r="X35" s="28">
        <v>2.298</v>
      </c>
      <c r="Y35" s="72">
        <f t="shared" si="13"/>
        <v>0.19799999999999995</v>
      </c>
      <c r="Z35" s="54">
        <f t="shared" si="14"/>
        <v>4.6000000000000263E-2</v>
      </c>
      <c r="AA35" s="51">
        <f t="shared" si="15"/>
        <v>0.12200000000000011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4" t="s">
        <v>7</v>
      </c>
      <c r="D36" s="28" t="s">
        <v>193</v>
      </c>
      <c r="E36" s="4">
        <f>'2MASS Binaries'!J36</f>
        <v>2.0779108849523169</v>
      </c>
      <c r="F36" s="28">
        <f>'2MASS Binaries'!K36</f>
        <v>2.1509108849523173</v>
      </c>
      <c r="G36" s="28">
        <f>'2MASS Binaries'!L36</f>
        <v>2.1099108849523169</v>
      </c>
      <c r="H36" s="28">
        <v>1.7549999999999999</v>
      </c>
      <c r="I36" s="28">
        <v>1.6659999999999999</v>
      </c>
      <c r="J36" s="28">
        <v>1.675</v>
      </c>
      <c r="K36" s="28">
        <f t="shared" ref="K36:K57" si="24">STDEV(H36,I36,J36)</f>
        <v>4.8993196806631514E-2</v>
      </c>
      <c r="L36" s="53">
        <f t="shared" ref="L36:L57" si="25">K36/(AVERAGE(H36,I36,J36))</f>
        <v>2.8842148826509918E-2</v>
      </c>
      <c r="M36" s="4">
        <v>1.75</v>
      </c>
      <c r="N36" s="4">
        <v>1.7609999999999999</v>
      </c>
      <c r="O36" s="54">
        <f t="shared" si="7"/>
        <v>4.9999999999998934E-3</v>
      </c>
      <c r="P36" s="54">
        <f t="shared" si="8"/>
        <v>6.0000000000000053E-3</v>
      </c>
      <c r="Q36" s="51">
        <f t="shared" si="9"/>
        <v>5.4999999999999494E-3</v>
      </c>
      <c r="R36" s="4">
        <v>1.659</v>
      </c>
      <c r="S36" s="4">
        <v>1.673</v>
      </c>
      <c r="T36" s="54">
        <f t="shared" si="10"/>
        <v>6.9999999999998952E-3</v>
      </c>
      <c r="U36" s="54">
        <f t="shared" si="11"/>
        <v>7.0000000000001172E-3</v>
      </c>
      <c r="V36" s="51">
        <f t="shared" si="12"/>
        <v>7.0000000000000062E-3</v>
      </c>
      <c r="W36" s="28">
        <v>1.6679999999999999</v>
      </c>
      <c r="X36" s="28">
        <v>1.681</v>
      </c>
      <c r="Y36" s="72">
        <f t="shared" si="13"/>
        <v>7.0000000000001172E-3</v>
      </c>
      <c r="Z36" s="54">
        <f t="shared" si="14"/>
        <v>6.0000000000000053E-3</v>
      </c>
      <c r="AA36" s="51">
        <f t="shared" si="15"/>
        <v>6.5000000000000613E-3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7.5619108849523151</v>
      </c>
      <c r="F37" s="28">
        <f>'2MASS Binaries'!K37</f>
        <v>7.0509108849523159</v>
      </c>
      <c r="G37" s="28">
        <f>'2MASS Binaries'!L37</f>
        <v>6.8934108849523152</v>
      </c>
      <c r="H37" s="28">
        <v>0.218</v>
      </c>
      <c r="I37" s="28">
        <v>0.20599999999999999</v>
      </c>
      <c r="J37" s="28">
        <v>0.182</v>
      </c>
      <c r="K37" s="28">
        <f t="shared" si="24"/>
        <v>1.8330302779823362E-2</v>
      </c>
      <c r="L37" s="53">
        <f t="shared" si="25"/>
        <v>9.0744073167442388E-2</v>
      </c>
      <c r="M37" s="28">
        <v>0.21299999999999999</v>
      </c>
      <c r="N37" s="28">
        <v>0.223</v>
      </c>
      <c r="O37" s="54">
        <f t="shared" si="7"/>
        <v>5.0000000000000044E-3</v>
      </c>
      <c r="P37" s="54">
        <f t="shared" si="8"/>
        <v>5.0000000000000044E-3</v>
      </c>
      <c r="Q37" s="51">
        <f t="shared" si="9"/>
        <v>5.0000000000000044E-3</v>
      </c>
      <c r="R37" s="4">
        <v>0.20100000000000001</v>
      </c>
      <c r="S37" s="4">
        <v>0.21</v>
      </c>
      <c r="T37" s="54">
        <f t="shared" si="10"/>
        <v>4.9999999999999767E-3</v>
      </c>
      <c r="U37" s="54">
        <f t="shared" si="11"/>
        <v>4.0000000000000036E-3</v>
      </c>
      <c r="V37" s="51">
        <f t="shared" si="12"/>
        <v>4.4999999999999901E-3</v>
      </c>
      <c r="W37" s="28">
        <v>0.17799999999999999</v>
      </c>
      <c r="X37" s="28">
        <v>0.186</v>
      </c>
      <c r="Y37" s="72">
        <f t="shared" si="13"/>
        <v>4.0000000000000036E-3</v>
      </c>
      <c r="Z37" s="54">
        <f t="shared" si="14"/>
        <v>4.0000000000000036E-3</v>
      </c>
      <c r="AA37" s="51">
        <f t="shared" si="15"/>
        <v>4.0000000000000036E-3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28" t="s">
        <v>225</v>
      </c>
      <c r="D38" s="28" t="s">
        <v>198</v>
      </c>
      <c r="E38" s="4">
        <f>'2MASS Binaries'!J38</f>
        <v>1.6359108849523176</v>
      </c>
      <c r="F38" s="28">
        <f>'2MASS Binaries'!K38</f>
        <v>1.4889108849523174</v>
      </c>
      <c r="G38" s="28">
        <f>'2MASS Binaries'!L38</f>
        <v>1.3969108849523177</v>
      </c>
      <c r="H38" s="28">
        <v>2.3109999999999999</v>
      </c>
      <c r="I38" s="28">
        <v>2.4630000000000001</v>
      </c>
      <c r="J38" s="28">
        <v>2.573</v>
      </c>
      <c r="K38" s="28">
        <f t="shared" si="24"/>
        <v>0.13155987230154947</v>
      </c>
      <c r="L38" s="53">
        <f t="shared" si="25"/>
        <v>5.3719833524519998E-2</v>
      </c>
      <c r="M38" s="28">
        <v>2.3010000000000002</v>
      </c>
      <c r="N38" s="28">
        <v>2.3210000000000002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4">
        <v>2.4540000000000002</v>
      </c>
      <c r="S38" s="4">
        <v>2.4729999999999999</v>
      </c>
      <c r="T38" s="54">
        <f t="shared" si="10"/>
        <v>8.999999999999897E-3</v>
      </c>
      <c r="U38" s="54">
        <f t="shared" si="11"/>
        <v>9.9999999999997868E-3</v>
      </c>
      <c r="V38" s="51">
        <f t="shared" si="12"/>
        <v>9.4999999999998419E-3</v>
      </c>
      <c r="W38" s="28">
        <v>2.5619999999999998</v>
      </c>
      <c r="X38" s="28">
        <v>2.5830000000000002</v>
      </c>
      <c r="Y38" s="72">
        <f t="shared" si="13"/>
        <v>1.1000000000000121E-2</v>
      </c>
      <c r="Z38" s="54">
        <f t="shared" si="14"/>
        <v>1.0000000000000231E-2</v>
      </c>
      <c r="AA38" s="51">
        <f t="shared" si="15"/>
        <v>1.0500000000000176E-2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9.0559108849523184</v>
      </c>
      <c r="F39" s="28">
        <f>'2MASS Binaries'!K39</f>
        <v>8.4489108849523173</v>
      </c>
      <c r="G39" s="28">
        <f>'2MASS Binaries'!L39</f>
        <v>8.070407337212318</v>
      </c>
      <c r="H39" s="28">
        <v>8.1000000000000003E-2</v>
      </c>
      <c r="I39" s="28">
        <v>8.2000000000000003E-2</v>
      </c>
      <c r="J39" s="28">
        <v>8.1000000000000003E-2</v>
      </c>
      <c r="K39" s="28">
        <f t="shared" si="24"/>
        <v>5.7735026918962634E-4</v>
      </c>
      <c r="L39" s="53">
        <f t="shared" si="25"/>
        <v>7.0985688834790126E-3</v>
      </c>
      <c r="M39" s="28">
        <v>7.5999999999999998E-2</v>
      </c>
      <c r="N39" s="28">
        <v>8.5999999999999993E-2</v>
      </c>
      <c r="O39" s="54">
        <f t="shared" si="7"/>
        <v>5.0000000000000044E-3</v>
      </c>
      <c r="P39" s="54">
        <f t="shared" si="8"/>
        <v>4.9999999999999906E-3</v>
      </c>
      <c r="Q39" s="51">
        <f t="shared" si="9"/>
        <v>4.9999999999999975E-3</v>
      </c>
      <c r="R39" s="4">
        <v>7.9000000000000001E-2</v>
      </c>
      <c r="S39" s="4">
        <v>8.5999999999999993E-2</v>
      </c>
      <c r="T39" s="54">
        <f t="shared" si="10"/>
        <v>3.0000000000000027E-3</v>
      </c>
      <c r="U39" s="54">
        <f t="shared" si="11"/>
        <v>3.9999999999999897E-3</v>
      </c>
      <c r="V39" s="51">
        <f t="shared" si="12"/>
        <v>3.4999999999999962E-3</v>
      </c>
      <c r="W39" s="28">
        <v>7.9000000000000001E-2</v>
      </c>
      <c r="X39" s="28">
        <v>8.4000000000000005E-2</v>
      </c>
      <c r="Y39" s="72">
        <f t="shared" si="13"/>
        <v>2.0000000000000018E-3</v>
      </c>
      <c r="Z39" s="54">
        <f t="shared" si="14"/>
        <v>3.0000000000000027E-3</v>
      </c>
      <c r="AA39" s="51">
        <f t="shared" si="15"/>
        <v>2.5000000000000022E-3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4" t="s">
        <v>8</v>
      </c>
      <c r="D40" s="28" t="s">
        <v>193</v>
      </c>
      <c r="E40" s="4">
        <f>'2MASS Binaries'!J40</f>
        <v>1.0289108849523174</v>
      </c>
      <c r="F40" s="28">
        <f>'2MASS Binaries'!K40</f>
        <v>1.0789108849523172</v>
      </c>
      <c r="G40" s="28">
        <f>'2MASS Binaries'!L40</f>
        <v>1.0319108849523175</v>
      </c>
      <c r="H40" s="28">
        <v>2.9079999999999999</v>
      </c>
      <c r="I40" s="28">
        <v>2.8929999999999998</v>
      </c>
      <c r="J40" s="28">
        <v>2.9750000000000001</v>
      </c>
      <c r="K40" s="28">
        <f t="shared" si="24"/>
        <v>4.3661577311560174E-2</v>
      </c>
      <c r="L40" s="53">
        <f t="shared" si="25"/>
        <v>1.4925334085537891E-2</v>
      </c>
      <c r="M40" s="28">
        <v>2.8980000000000001</v>
      </c>
      <c r="N40" s="28">
        <v>2.9180000000000001</v>
      </c>
      <c r="O40" s="54">
        <f t="shared" si="7"/>
        <v>9.9999999999997868E-3</v>
      </c>
      <c r="P40" s="54">
        <f t="shared" si="8"/>
        <v>1.0000000000000231E-2</v>
      </c>
      <c r="Q40" s="51">
        <f t="shared" si="9"/>
        <v>1.0000000000000009E-2</v>
      </c>
      <c r="R40" s="28">
        <v>2.8820000000000001</v>
      </c>
      <c r="S40" s="28">
        <v>2.9039999999999999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2.964</v>
      </c>
      <c r="X40" s="28">
        <v>2.9860000000000002</v>
      </c>
      <c r="Y40" s="72">
        <f t="shared" si="13"/>
        <v>1.1000000000000121E-2</v>
      </c>
      <c r="Z40" s="54">
        <f t="shared" si="14"/>
        <v>1.1000000000000121E-2</v>
      </c>
      <c r="AA40" s="51">
        <f t="shared" si="15"/>
        <v>1.1000000000000121E-2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5.9089108849523164</v>
      </c>
      <c r="F41" s="28">
        <f>'2MASS Binaries'!K41</f>
        <v>5.2479108849523186</v>
      </c>
      <c r="G41" s="28">
        <f>'2MASS Binaries'!L41</f>
        <v>5.0214108849523171</v>
      </c>
      <c r="H41" s="28">
        <v>0.59299999999999997</v>
      </c>
      <c r="I41" s="28">
        <v>0.59099999999999997</v>
      </c>
      <c r="J41" s="28">
        <v>0.61</v>
      </c>
      <c r="K41" s="28">
        <f t="shared" si="24"/>
        <v>1.0440306508910559E-2</v>
      </c>
      <c r="L41" s="53">
        <f t="shared" si="25"/>
        <v>1.7458706536639734E-2</v>
      </c>
      <c r="M41" s="28">
        <v>0.58499999999999996</v>
      </c>
      <c r="N41" s="28">
        <v>0.60099999999999998</v>
      </c>
      <c r="O41" s="54">
        <f t="shared" si="7"/>
        <v>8.0000000000000071E-3</v>
      </c>
      <c r="P41" s="54">
        <f t="shared" si="8"/>
        <v>8.0000000000000071E-3</v>
      </c>
      <c r="Q41" s="51">
        <f t="shared" si="9"/>
        <v>8.0000000000000071E-3</v>
      </c>
      <c r="R41" s="28">
        <v>0.58299999999999996</v>
      </c>
      <c r="S41" s="28">
        <v>0.59799999999999998</v>
      </c>
      <c r="T41" s="54">
        <f t="shared" si="10"/>
        <v>8.0000000000000071E-3</v>
      </c>
      <c r="U41" s="54">
        <f t="shared" si="11"/>
        <v>7.0000000000000062E-3</v>
      </c>
      <c r="V41" s="51">
        <f t="shared" si="12"/>
        <v>7.5000000000000067E-3</v>
      </c>
      <c r="W41" s="28">
        <v>0.60199999999999998</v>
      </c>
      <c r="X41" s="28">
        <v>0.61899999999999999</v>
      </c>
      <c r="Y41" s="72">
        <f t="shared" si="13"/>
        <v>8.0000000000000071E-3</v>
      </c>
      <c r="Z41" s="54">
        <f t="shared" si="14"/>
        <v>9.000000000000008E-3</v>
      </c>
      <c r="AA41" s="51">
        <f t="shared" si="15"/>
        <v>8.5000000000000075E-3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60" t="s">
        <v>9</v>
      </c>
      <c r="D42" s="28" t="s">
        <v>175</v>
      </c>
      <c r="E42" s="4">
        <f>'2MASS Binaries'!J42</f>
        <v>1.2349108849523178</v>
      </c>
      <c r="F42" s="28">
        <f>'2MASS Binaries'!K42</f>
        <v>1.2979108849523175</v>
      </c>
      <c r="G42" s="28">
        <f>'2MASS Binaries'!L42</f>
        <v>1.2479108849523177</v>
      </c>
      <c r="H42" s="28">
        <v>2.6949999999999998</v>
      </c>
      <c r="I42" s="28">
        <v>2.6589999999999998</v>
      </c>
      <c r="J42" s="28">
        <v>2.7360000000000002</v>
      </c>
      <c r="K42" s="28">
        <f t="shared" si="24"/>
        <v>3.8527046776691165E-2</v>
      </c>
      <c r="L42" s="53">
        <f t="shared" si="25"/>
        <v>1.4286914750318108E-2</v>
      </c>
      <c r="M42" s="28">
        <v>2.6840000000000002</v>
      </c>
      <c r="N42" s="28">
        <v>2.706</v>
      </c>
      <c r="O42" s="54">
        <f t="shared" si="7"/>
        <v>1.0999999999999677E-2</v>
      </c>
      <c r="P42" s="54">
        <f t="shared" si="8"/>
        <v>1.1000000000000121E-2</v>
      </c>
      <c r="Q42" s="51">
        <f t="shared" si="9"/>
        <v>1.0999999999999899E-2</v>
      </c>
      <c r="R42" s="28">
        <v>2.6480000000000001</v>
      </c>
      <c r="S42" s="28">
        <v>2.67</v>
      </c>
      <c r="T42" s="54">
        <f t="shared" si="10"/>
        <v>1.0999999999999677E-2</v>
      </c>
      <c r="U42" s="54">
        <f t="shared" si="11"/>
        <v>1.1000000000000121E-2</v>
      </c>
      <c r="V42" s="51">
        <f t="shared" si="12"/>
        <v>1.0999999999999899E-2</v>
      </c>
      <c r="W42" s="28">
        <v>2.7240000000000002</v>
      </c>
      <c r="X42" s="28">
        <v>2.7469999999999999</v>
      </c>
      <c r="Y42" s="72">
        <f t="shared" si="13"/>
        <v>1.2000000000000011E-2</v>
      </c>
      <c r="Z42" s="54">
        <f t="shared" si="14"/>
        <v>1.0999999999999677E-2</v>
      </c>
      <c r="AA42" s="51">
        <f t="shared" si="15"/>
        <v>1.1499999999999844E-2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3.3891541395366138</v>
      </c>
      <c r="F43" s="28">
        <f>'2MASS Binaries'!K43</f>
        <v>3.5999577698332557</v>
      </c>
      <c r="G43" s="28">
        <f>'2MASS Binaries'!L43</f>
        <v>3.6444291720567552</v>
      </c>
      <c r="H43" s="28">
        <v>1.1919999999999999</v>
      </c>
      <c r="I43" s="28">
        <v>1.024</v>
      </c>
      <c r="J43" s="28">
        <v>0.99299999999999999</v>
      </c>
      <c r="K43" s="28">
        <f t="shared" si="24"/>
        <v>0.10707162711630624</v>
      </c>
      <c r="L43" s="53">
        <f t="shared" si="25"/>
        <v>0.10009812444653123</v>
      </c>
      <c r="M43" s="28">
        <v>1.171</v>
      </c>
      <c r="N43" s="28">
        <v>1.2130000000000001</v>
      </c>
      <c r="O43" s="54">
        <f t="shared" si="7"/>
        <v>2.0999999999999908E-2</v>
      </c>
      <c r="P43" s="54">
        <f t="shared" si="8"/>
        <v>2.100000000000013E-2</v>
      </c>
      <c r="Q43" s="51">
        <f t="shared" si="9"/>
        <v>2.1000000000000019E-2</v>
      </c>
      <c r="R43" s="28">
        <v>1.0109999999999999</v>
      </c>
      <c r="S43" s="28">
        <v>1.038</v>
      </c>
      <c r="T43" s="54">
        <f t="shared" si="10"/>
        <v>1.3000000000000123E-2</v>
      </c>
      <c r="U43" s="54">
        <f t="shared" si="11"/>
        <v>1.4000000000000012E-2</v>
      </c>
      <c r="V43" s="51">
        <f t="shared" si="12"/>
        <v>1.3500000000000068E-2</v>
      </c>
      <c r="W43" s="28">
        <v>0.97899999999999998</v>
      </c>
      <c r="X43" s="28">
        <v>1.0069999999999999</v>
      </c>
      <c r="Y43" s="72">
        <f t="shared" si="13"/>
        <v>1.4000000000000012E-2</v>
      </c>
      <c r="Z43" s="54">
        <f t="shared" si="14"/>
        <v>1.3999999999999901E-2</v>
      </c>
      <c r="AA43" s="51">
        <f t="shared" si="15"/>
        <v>1.3999999999999957E-2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28" t="s">
        <v>10</v>
      </c>
      <c r="D44" s="28" t="s">
        <v>199</v>
      </c>
      <c r="E44" s="4">
        <f>'2MASS Binaries'!J44</f>
        <v>1.6989108849523173</v>
      </c>
      <c r="F44" s="28">
        <f>'2MASS Binaries'!K44</f>
        <v>1.7399108849523177</v>
      </c>
      <c r="G44" s="28">
        <f>'2MASS Binaries'!L44</f>
        <v>1.6839108849523168</v>
      </c>
      <c r="H44" s="28">
        <v>2.2370000000000001</v>
      </c>
      <c r="I44" s="28">
        <v>2.1269999999999998</v>
      </c>
      <c r="J44" s="28">
        <v>2.29</v>
      </c>
      <c r="K44" s="28">
        <f t="shared" si="24"/>
        <v>8.3144452611103439E-2</v>
      </c>
      <c r="L44" s="53">
        <f t="shared" si="25"/>
        <v>3.7486227507260342E-2</v>
      </c>
      <c r="M44" s="28">
        <v>2.2210000000000001</v>
      </c>
      <c r="N44" s="28">
        <v>2.2509999999999999</v>
      </c>
      <c r="O44" s="54">
        <f t="shared" si="7"/>
        <v>1.6000000000000014E-2</v>
      </c>
      <c r="P44" s="54">
        <f t="shared" si="8"/>
        <v>1.399999999999979E-2</v>
      </c>
      <c r="Q44" s="51">
        <f t="shared" si="9"/>
        <v>1.4999999999999902E-2</v>
      </c>
      <c r="R44" s="28">
        <v>2.0830000000000002</v>
      </c>
      <c r="S44" s="28">
        <v>2.1709999999999998</v>
      </c>
      <c r="T44" s="54">
        <f t="shared" si="10"/>
        <v>4.3999999999999595E-2</v>
      </c>
      <c r="U44" s="54">
        <f t="shared" si="11"/>
        <v>4.4000000000000039E-2</v>
      </c>
      <c r="V44" s="51">
        <f t="shared" si="12"/>
        <v>4.3999999999999817E-2</v>
      </c>
      <c r="W44" s="28">
        <v>2.2759999999999998</v>
      </c>
      <c r="X44" s="28">
        <v>2.302</v>
      </c>
      <c r="Y44" s="72">
        <f t="shared" si="13"/>
        <v>1.4000000000000234E-2</v>
      </c>
      <c r="Z44" s="54">
        <f t="shared" si="14"/>
        <v>1.2000000000000011E-2</v>
      </c>
      <c r="AA44" s="51">
        <f t="shared" si="15"/>
        <v>1.3000000000000123E-2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4.5794108849523258</v>
      </c>
      <c r="F45" s="28">
        <f>'2MASS Binaries'!K45</f>
        <v>4.9384108849522974</v>
      </c>
      <c r="G45" s="28">
        <f>'2MASS Binaries'!L45</f>
        <v>5.2439108849523208</v>
      </c>
      <c r="H45" s="28">
        <v>0.87</v>
      </c>
      <c r="I45" s="28">
        <v>0.66700000000000004</v>
      </c>
      <c r="J45" s="28">
        <v>0.55200000000000005</v>
      </c>
      <c r="K45" s="28">
        <f t="shared" si="24"/>
        <v>0.16101656229510522</v>
      </c>
      <c r="L45" s="53">
        <f t="shared" si="25"/>
        <v>0.23123489080197016</v>
      </c>
      <c r="M45" s="28">
        <v>0.85799999999999998</v>
      </c>
      <c r="N45" s="28">
        <v>0.88300000000000001</v>
      </c>
      <c r="O45" s="54">
        <f t="shared" si="7"/>
        <v>1.2000000000000011E-2</v>
      </c>
      <c r="P45" s="54">
        <f t="shared" si="8"/>
        <v>1.3000000000000012E-2</v>
      </c>
      <c r="Q45" s="51">
        <f t="shared" si="9"/>
        <v>1.2500000000000011E-2</v>
      </c>
      <c r="R45" s="28">
        <v>0.66</v>
      </c>
      <c r="S45" s="28">
        <v>0.67400000000000004</v>
      </c>
      <c r="T45" s="54">
        <f t="shared" si="10"/>
        <v>7.0000000000000062E-3</v>
      </c>
      <c r="U45" s="54">
        <f t="shared" si="11"/>
        <v>7.0000000000000062E-3</v>
      </c>
      <c r="V45" s="51">
        <f t="shared" si="12"/>
        <v>7.0000000000000062E-3</v>
      </c>
      <c r="W45" s="28">
        <v>0.54300000000000004</v>
      </c>
      <c r="X45" s="28">
        <v>0.56000000000000005</v>
      </c>
      <c r="Y45" s="72">
        <f t="shared" si="13"/>
        <v>9.000000000000008E-3</v>
      </c>
      <c r="Z45" s="54">
        <f t="shared" si="14"/>
        <v>8.0000000000000071E-3</v>
      </c>
      <c r="AA45" s="51">
        <f t="shared" si="15"/>
        <v>8.5000000000000075E-3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4" t="s">
        <v>11</v>
      </c>
      <c r="D46" s="28" t="s">
        <v>200</v>
      </c>
      <c r="E46" s="4">
        <f>'2MASS Binaries'!J46</f>
        <v>1.9059108849523181</v>
      </c>
      <c r="F46" s="28">
        <f>'2MASS Binaries'!K46</f>
        <v>2.157910884952317</v>
      </c>
      <c r="G46" s="28">
        <f>'2MASS Binaries'!L46</f>
        <v>2.0669108849523177</v>
      </c>
      <c r="H46" s="28">
        <v>1.913</v>
      </c>
      <c r="I46" s="28">
        <v>1.661</v>
      </c>
      <c r="J46" s="28">
        <v>1.702</v>
      </c>
      <c r="K46" s="28">
        <f t="shared" si="24"/>
        <v>0.13521957451986505</v>
      </c>
      <c r="L46" s="53">
        <f t="shared" si="25"/>
        <v>7.6887551849809541E-2</v>
      </c>
      <c r="M46" s="28">
        <v>1.9039999999999999</v>
      </c>
      <c r="N46" s="28">
        <v>1.921</v>
      </c>
      <c r="O46" s="54">
        <f t="shared" si="7"/>
        <v>9.000000000000119E-3</v>
      </c>
      <c r="P46" s="54">
        <f t="shared" si="8"/>
        <v>8.0000000000000071E-3</v>
      </c>
      <c r="Q46" s="51">
        <f t="shared" si="9"/>
        <v>8.5000000000000631E-3</v>
      </c>
      <c r="R46" s="28">
        <v>1.6539999999999999</v>
      </c>
      <c r="S46" s="28">
        <v>1.6679999999999999</v>
      </c>
      <c r="T46" s="54">
        <f t="shared" si="10"/>
        <v>7.0000000000001172E-3</v>
      </c>
      <c r="U46" s="54">
        <f t="shared" si="11"/>
        <v>6.9999999999998952E-3</v>
      </c>
      <c r="V46" s="51">
        <f t="shared" si="12"/>
        <v>7.0000000000000062E-3</v>
      </c>
      <c r="W46" s="28">
        <v>1.696</v>
      </c>
      <c r="X46" s="28">
        <v>1.708</v>
      </c>
      <c r="Y46" s="72">
        <f t="shared" si="13"/>
        <v>6.0000000000000053E-3</v>
      </c>
      <c r="Z46" s="54">
        <f t="shared" si="14"/>
        <v>6.0000000000000053E-3</v>
      </c>
      <c r="AA46" s="51">
        <f t="shared" si="15"/>
        <v>6.0000000000000053E-3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2.4744108849523236</v>
      </c>
      <c r="F47" s="28">
        <f>'2MASS Binaries'!K47</f>
        <v>2.7379108849523188</v>
      </c>
      <c r="G47" s="28">
        <f>'2MASS Binaries'!L47</f>
        <v>2.623410884952321</v>
      </c>
      <c r="H47" s="28">
        <v>1.5409999999999999</v>
      </c>
      <c r="I47" s="28">
        <v>1.286</v>
      </c>
      <c r="J47" s="28">
        <v>1.3120000000000001</v>
      </c>
      <c r="K47" s="28">
        <f t="shared" si="24"/>
        <v>0.14032224817659286</v>
      </c>
      <c r="L47" s="53">
        <f t="shared" si="25"/>
        <v>0.10170735552785179</v>
      </c>
      <c r="M47" s="28">
        <v>1.5249999999999999</v>
      </c>
      <c r="N47" s="28">
        <v>1.5569999999999999</v>
      </c>
      <c r="O47" s="54">
        <f t="shared" si="7"/>
        <v>1.6000000000000014E-2</v>
      </c>
      <c r="P47" s="54">
        <f t="shared" si="8"/>
        <v>1.6000000000000014E-2</v>
      </c>
      <c r="Q47" s="51">
        <f t="shared" si="9"/>
        <v>1.6000000000000014E-2</v>
      </c>
      <c r="R47" s="28">
        <v>1.276</v>
      </c>
      <c r="S47" s="28">
        <v>1.298</v>
      </c>
      <c r="T47" s="54">
        <f t="shared" si="10"/>
        <v>1.0000000000000009E-2</v>
      </c>
      <c r="U47" s="54">
        <f t="shared" si="11"/>
        <v>1.2000000000000011E-2</v>
      </c>
      <c r="V47" s="51">
        <f t="shared" si="12"/>
        <v>1.100000000000001E-2</v>
      </c>
      <c r="W47" s="28">
        <v>1.298</v>
      </c>
      <c r="X47" s="28">
        <v>1.331</v>
      </c>
      <c r="Y47" s="72">
        <f t="shared" si="13"/>
        <v>1.4000000000000012E-2</v>
      </c>
      <c r="Z47" s="54">
        <f t="shared" si="14"/>
        <v>1.8999999999999906E-2</v>
      </c>
      <c r="AA47" s="51">
        <f t="shared" si="15"/>
        <v>1.6499999999999959E-2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291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28">
        <v>2.4900000000000002</v>
      </c>
      <c r="K48" s="28">
        <f t="shared" si="24"/>
        <v>7.5035547131565322E-2</v>
      </c>
      <c r="L48" s="53">
        <f t="shared" si="25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10.136793626378982</v>
      </c>
      <c r="F49" s="28">
        <f>'2MASS Binaries'!K49</f>
        <v>9.0641861071464653</v>
      </c>
      <c r="G49" s="28">
        <f>'2MASS Binaries'!L49</f>
        <v>8.8660601889977819</v>
      </c>
      <c r="H49" s="28">
        <v>4.2000000000000003E-2</v>
      </c>
      <c r="I49" s="28">
        <v>5.6000000000000001E-2</v>
      </c>
      <c r="J49" s="28">
        <v>4.8000000000000001E-2</v>
      </c>
      <c r="K49" s="28">
        <f t="shared" si="24"/>
        <v>7.0237691685684439E-3</v>
      </c>
      <c r="L49" s="53">
        <f t="shared" si="25"/>
        <v>0.14432402401168035</v>
      </c>
      <c r="M49" s="28">
        <v>0.04</v>
      </c>
      <c r="N49" s="28">
        <v>4.2999999999999997E-2</v>
      </c>
      <c r="O49" s="54">
        <f t="shared" si="7"/>
        <v>2.0000000000000018E-3</v>
      </c>
      <c r="P49" s="54">
        <f t="shared" si="8"/>
        <v>9.9999999999999395E-4</v>
      </c>
      <c r="Q49" s="51">
        <f t="shared" si="9"/>
        <v>1.4999999999999979E-3</v>
      </c>
      <c r="R49" s="28">
        <v>5.3999999999999999E-2</v>
      </c>
      <c r="S49" s="28">
        <v>5.7000000000000002E-2</v>
      </c>
      <c r="T49" s="54">
        <f t="shared" si="10"/>
        <v>2.0000000000000018E-3</v>
      </c>
      <c r="U49" s="54">
        <f t="shared" si="11"/>
        <v>1.0000000000000009E-3</v>
      </c>
      <c r="V49" s="51">
        <f t="shared" si="12"/>
        <v>1.5000000000000013E-3</v>
      </c>
      <c r="W49" s="28">
        <v>4.5999999999999999E-2</v>
      </c>
      <c r="X49" s="28">
        <v>4.9000000000000002E-2</v>
      </c>
      <c r="Y49" s="72">
        <f t="shared" si="13"/>
        <v>2.0000000000000018E-3</v>
      </c>
      <c r="Z49" s="54">
        <f t="shared" si="14"/>
        <v>1.0000000000000009E-3</v>
      </c>
      <c r="AA49" s="51">
        <f t="shared" si="15"/>
        <v>1.5000000000000013E-3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4"/>
      <c r="C50" s="60" t="s">
        <v>280</v>
      </c>
      <c r="D50" s="28" t="s">
        <v>201</v>
      </c>
      <c r="E50" s="4">
        <f>'2MASS Binaries'!J50</f>
        <v>1.6049108849523179</v>
      </c>
      <c r="F50" s="28">
        <f>'2MASS Binaries'!K50</f>
        <v>1.5449108849523174</v>
      </c>
      <c r="G50" s="28">
        <f>'2MASS Binaries'!L50</f>
        <v>1.4809108849523174</v>
      </c>
      <c r="H50" s="28">
        <v>2.34</v>
      </c>
      <c r="I50" s="28">
        <v>2.411</v>
      </c>
      <c r="J50" s="28">
        <v>2.4900000000000002</v>
      </c>
      <c r="K50" s="28">
        <f t="shared" si="24"/>
        <v>7.5035547131565322E-2</v>
      </c>
      <c r="L50" s="53">
        <f t="shared" si="25"/>
        <v>3.1087783647934814E-2</v>
      </c>
      <c r="M50" s="28">
        <v>2.331</v>
      </c>
      <c r="N50" s="28">
        <v>2.3490000000000002</v>
      </c>
      <c r="O50" s="54">
        <f t="shared" si="7"/>
        <v>8.999999999999897E-3</v>
      </c>
      <c r="P50" s="54">
        <f t="shared" si="8"/>
        <v>9.0000000000003411E-3</v>
      </c>
      <c r="Q50" s="51">
        <f t="shared" si="9"/>
        <v>9.000000000000119E-3</v>
      </c>
      <c r="R50" s="28">
        <v>2.4020000000000001</v>
      </c>
      <c r="S50" s="28">
        <v>2.4209999999999998</v>
      </c>
      <c r="T50" s="54">
        <f t="shared" si="10"/>
        <v>8.999999999999897E-3</v>
      </c>
      <c r="U50" s="54">
        <f t="shared" si="11"/>
        <v>9.9999999999997868E-3</v>
      </c>
      <c r="V50" s="51">
        <f t="shared" si="12"/>
        <v>9.4999999999998419E-3</v>
      </c>
      <c r="W50" s="28">
        <v>2.4809999999999999</v>
      </c>
      <c r="X50" s="28">
        <v>2.4990000000000001</v>
      </c>
      <c r="Y50" s="72">
        <f t="shared" si="13"/>
        <v>9.0000000000003411E-3</v>
      </c>
      <c r="Z50" s="54">
        <f t="shared" si="14"/>
        <v>8.999999999999897E-3</v>
      </c>
      <c r="AA50" s="51">
        <f t="shared" si="15"/>
        <v>9.000000000000119E-3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3.4973157632365819</v>
      </c>
      <c r="F51" s="28">
        <f>'2MASS Binaries'!K51</f>
        <v>3.1644545896739107</v>
      </c>
      <c r="G51" s="28">
        <f>'2MASS Binaries'!L51</f>
        <v>2.9645604338674296</v>
      </c>
      <c r="H51" s="28">
        <v>1.1639999999999999</v>
      </c>
      <c r="I51" s="28">
        <v>1.163</v>
      </c>
      <c r="J51" s="28">
        <v>1.21</v>
      </c>
      <c r="K51" s="28">
        <f t="shared" si="24"/>
        <v>2.6851443164195094E-2</v>
      </c>
      <c r="L51" s="53">
        <f t="shared" si="25"/>
        <v>2.2774760953515771E-2</v>
      </c>
      <c r="M51" s="28">
        <v>1.1479999999999999</v>
      </c>
      <c r="N51" s="28">
        <v>1.18</v>
      </c>
      <c r="O51" s="54">
        <f t="shared" si="7"/>
        <v>1.6000000000000014E-2</v>
      </c>
      <c r="P51" s="54">
        <f t="shared" si="8"/>
        <v>1.6000000000000014E-2</v>
      </c>
      <c r="Q51" s="51">
        <f t="shared" si="9"/>
        <v>1.6000000000000014E-2</v>
      </c>
      <c r="R51" s="28">
        <v>1.1439999999999999</v>
      </c>
      <c r="S51" s="28">
        <v>1.18</v>
      </c>
      <c r="T51" s="54">
        <f t="shared" si="10"/>
        <v>1.9000000000000128E-2</v>
      </c>
      <c r="U51" s="54">
        <f t="shared" si="11"/>
        <v>1.6999999999999904E-2</v>
      </c>
      <c r="V51" s="51">
        <f t="shared" si="12"/>
        <v>1.8000000000000016E-2</v>
      </c>
      <c r="W51" s="28">
        <v>1.1950000000000001</v>
      </c>
      <c r="X51" s="28">
        <v>1.224</v>
      </c>
      <c r="Y51" s="72">
        <f t="shared" si="13"/>
        <v>1.4999999999999902E-2</v>
      </c>
      <c r="Z51" s="54">
        <f t="shared" si="14"/>
        <v>1.4000000000000012E-2</v>
      </c>
      <c r="AA51" s="51">
        <f t="shared" si="15"/>
        <v>1.4499999999999957E-2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76" t="s">
        <v>95</v>
      </c>
      <c r="C52" s="60" t="s">
        <v>2</v>
      </c>
      <c r="D52" s="28" t="s">
        <v>191</v>
      </c>
      <c r="E52" s="4">
        <f>'2MASS Binaries'!J52</f>
        <v>0.15051391983432616</v>
      </c>
      <c r="F52" s="28">
        <f>'2MASS Binaries'!K52</f>
        <v>0.17051391983432573</v>
      </c>
      <c r="G52" s="28">
        <f>'2MASS Binaries'!L52</f>
        <v>0.18251391983432619</v>
      </c>
      <c r="H52" s="28">
        <v>2.93</v>
      </c>
      <c r="I52" s="28">
        <v>2.9249999999999998</v>
      </c>
      <c r="J52" s="28">
        <v>2.92</v>
      </c>
      <c r="K52" s="28">
        <f t="shared" si="24"/>
        <v>5.0000000000001155E-3</v>
      </c>
      <c r="L52" s="53">
        <f t="shared" si="25"/>
        <v>1.7094017094017486E-3</v>
      </c>
      <c r="M52" s="28">
        <v>2.9249999999999998</v>
      </c>
      <c r="N52" s="28">
        <v>2.9350000000000001</v>
      </c>
      <c r="O52" s="54">
        <f t="shared" si="7"/>
        <v>5.0000000000003375E-3</v>
      </c>
      <c r="P52" s="54">
        <f t="shared" si="8"/>
        <v>4.9999999999998934E-3</v>
      </c>
      <c r="Q52" s="51">
        <f t="shared" si="9"/>
        <v>5.0000000000001155E-3</v>
      </c>
      <c r="R52" s="28">
        <v>2.92</v>
      </c>
      <c r="S52" s="28">
        <v>2.93</v>
      </c>
      <c r="T52" s="54">
        <f t="shared" si="10"/>
        <v>4.9999999999998934E-3</v>
      </c>
      <c r="U52" s="54">
        <f t="shared" si="11"/>
        <v>5.0000000000003375E-3</v>
      </c>
      <c r="V52" s="51">
        <f t="shared" si="12"/>
        <v>5.0000000000001155E-3</v>
      </c>
      <c r="W52" s="28">
        <v>2.915</v>
      </c>
      <c r="X52" s="28">
        <v>2.9249999999999998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0.91400092250040466</v>
      </c>
      <c r="F53" s="28">
        <f>'2MASS Binaries'!K53</f>
        <v>0.82952266414272025</v>
      </c>
      <c r="G53" s="28">
        <f>'2MASS Binaries'!L53</f>
        <v>0.8415226641427207</v>
      </c>
      <c r="H53" s="28">
        <v>2.5510000000000002</v>
      </c>
      <c r="I53" s="28">
        <v>2.6040000000000001</v>
      </c>
      <c r="J53" s="28">
        <v>2.6040000000000001</v>
      </c>
      <c r="K53" s="28">
        <f t="shared" si="24"/>
        <v>3.0599564267050128E-2</v>
      </c>
      <c r="L53" s="53">
        <f t="shared" si="25"/>
        <v>1.1831253099774505E-2</v>
      </c>
      <c r="M53" s="28">
        <v>2.3980000000000001</v>
      </c>
      <c r="N53" s="28">
        <v>2.6629999999999998</v>
      </c>
      <c r="O53" s="54">
        <f t="shared" si="7"/>
        <v>0.15300000000000002</v>
      </c>
      <c r="P53" s="54">
        <f t="shared" si="8"/>
        <v>0.11199999999999966</v>
      </c>
      <c r="Q53" s="51">
        <f t="shared" si="9"/>
        <v>0.13249999999999984</v>
      </c>
      <c r="R53" s="28">
        <v>2.5419999999999998</v>
      </c>
      <c r="S53" s="28">
        <v>2.6589999999999998</v>
      </c>
      <c r="T53" s="54">
        <f t="shared" si="10"/>
        <v>6.2000000000000277E-2</v>
      </c>
      <c r="U53" s="54">
        <f t="shared" si="11"/>
        <v>5.4999999999999716E-2</v>
      </c>
      <c r="V53" s="51">
        <f t="shared" si="12"/>
        <v>5.8499999999999996E-2</v>
      </c>
      <c r="W53" s="28">
        <v>2.5609999999999999</v>
      </c>
      <c r="X53" s="28">
        <v>2.6429999999999998</v>
      </c>
      <c r="Y53" s="72">
        <f t="shared" si="13"/>
        <v>4.3000000000000149E-2</v>
      </c>
      <c r="Z53" s="54">
        <f t="shared" si="14"/>
        <v>3.8999999999999702E-2</v>
      </c>
      <c r="AA53" s="51">
        <f t="shared" si="15"/>
        <v>4.0999999999999925E-2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4" t="s">
        <v>69</v>
      </c>
      <c r="D54" s="28" t="s">
        <v>192</v>
      </c>
      <c r="E54" s="4">
        <f>'2MASS Binaries'!J54</f>
        <v>5.4513919834326074E-2</v>
      </c>
      <c r="F54" s="28">
        <f>'2MASS Binaries'!K54</f>
        <v>9.3513919834325776E-2</v>
      </c>
      <c r="G54" s="28">
        <f>'2MASS Binaries'!L54</f>
        <v>5.9513919834326856E-2</v>
      </c>
      <c r="H54" s="28">
        <v>2.9769999999999999</v>
      </c>
      <c r="I54" s="28">
        <v>2.9620000000000002</v>
      </c>
      <c r="J54" s="28">
        <v>2.98</v>
      </c>
      <c r="K54" s="28">
        <f t="shared" si="24"/>
        <v>9.643650760992814E-3</v>
      </c>
      <c r="L54" s="53">
        <f t="shared" si="25"/>
        <v>3.2437439492071351E-3</v>
      </c>
      <c r="M54" s="28">
        <v>2.972</v>
      </c>
      <c r="N54" s="28">
        <v>2.9820000000000002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28">
        <v>2.9580000000000002</v>
      </c>
      <c r="S54" s="28">
        <v>2.9670000000000001</v>
      </c>
      <c r="T54" s="54">
        <f t="shared" si="10"/>
        <v>4.0000000000000036E-3</v>
      </c>
      <c r="U54" s="54">
        <f t="shared" si="11"/>
        <v>4.9999999999998934E-3</v>
      </c>
      <c r="V54" s="51">
        <f t="shared" si="12"/>
        <v>4.4999999999999485E-3</v>
      </c>
      <c r="W54" s="28">
        <v>2.9750000000000001</v>
      </c>
      <c r="X54" s="28">
        <v>2.9849999999999999</v>
      </c>
      <c r="Y54" s="72">
        <f t="shared" si="13"/>
        <v>4.9999999999998934E-3</v>
      </c>
      <c r="Z54" s="54">
        <f t="shared" si="14"/>
        <v>4.9999999999998934E-3</v>
      </c>
      <c r="AA54" s="51">
        <f t="shared" si="15"/>
        <v>4.9999999999998934E-3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5.8470139198343265</v>
      </c>
      <c r="F55" s="28">
        <f>'2MASS Binaries'!K55</f>
        <v>5.2355139198343288</v>
      </c>
      <c r="G55" s="28">
        <f>'2MASS Binaries'!L55</f>
        <v>5.022513919834326</v>
      </c>
      <c r="H55" s="28">
        <v>0.64200000000000002</v>
      </c>
      <c r="I55" s="28">
        <v>0.63300000000000001</v>
      </c>
      <c r="J55" s="28">
        <v>0.65</v>
      </c>
      <c r="K55" s="28">
        <f t="shared" si="24"/>
        <v>8.5049005481153891E-3</v>
      </c>
      <c r="L55" s="53">
        <f t="shared" si="25"/>
        <v>1.3254390464595412E-2</v>
      </c>
      <c r="M55" s="28">
        <v>0.63600000000000001</v>
      </c>
      <c r="N55" s="28">
        <v>0.64800000000000002</v>
      </c>
      <c r="O55" s="54">
        <f t="shared" si="7"/>
        <v>6.0000000000000053E-3</v>
      </c>
      <c r="P55" s="54">
        <f t="shared" si="8"/>
        <v>6.0000000000000053E-3</v>
      </c>
      <c r="Q55" s="51">
        <f t="shared" si="9"/>
        <v>6.0000000000000053E-3</v>
      </c>
      <c r="R55" s="28">
        <v>0.626</v>
      </c>
      <c r="S55" s="28">
        <v>0.64</v>
      </c>
      <c r="T55" s="54">
        <f t="shared" si="10"/>
        <v>7.0000000000000062E-3</v>
      </c>
      <c r="U55" s="54">
        <f t="shared" si="11"/>
        <v>7.0000000000000062E-3</v>
      </c>
      <c r="V55" s="51">
        <f t="shared" si="12"/>
        <v>7.0000000000000062E-3</v>
      </c>
      <c r="W55" s="28">
        <v>0.64300000000000002</v>
      </c>
      <c r="X55" s="28">
        <v>0.65800000000000003</v>
      </c>
      <c r="Y55" s="72">
        <f t="shared" si="13"/>
        <v>7.0000000000000062E-3</v>
      </c>
      <c r="Z55" s="54">
        <f t="shared" si="14"/>
        <v>8.0000000000000071E-3</v>
      </c>
      <c r="AA55" s="51">
        <f t="shared" si="15"/>
        <v>7.5000000000000067E-3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28" t="s">
        <v>78</v>
      </c>
      <c r="D56" s="28" t="s">
        <v>192</v>
      </c>
      <c r="E56" s="4">
        <f>'2MASS Binaries'!J56</f>
        <v>0.13551391983432737</v>
      </c>
      <c r="F56" s="28">
        <f>'2MASS Binaries'!K56</f>
        <v>0.21051391983432666</v>
      </c>
      <c r="G56" s="28">
        <f>'2MASS Binaries'!L56</f>
        <v>4.9513919834327069E-2</v>
      </c>
      <c r="H56" s="28">
        <v>2.9369999999999998</v>
      </c>
      <c r="I56" s="28">
        <v>2.9060000000000001</v>
      </c>
      <c r="J56" s="28">
        <v>2.9849999999999999</v>
      </c>
      <c r="K56" s="28">
        <f t="shared" si="24"/>
        <v>3.9803684921541169E-2</v>
      </c>
      <c r="L56" s="53">
        <f t="shared" si="25"/>
        <v>1.352639949757856E-2</v>
      </c>
      <c r="M56" s="28">
        <v>2.9319999999999999</v>
      </c>
      <c r="N56" s="28">
        <v>2.9420000000000002</v>
      </c>
      <c r="O56" s="54">
        <f t="shared" si="7"/>
        <v>4.9999999999998934E-3</v>
      </c>
      <c r="P56" s="54">
        <f t="shared" si="8"/>
        <v>5.0000000000003375E-3</v>
      </c>
      <c r="Q56" s="51">
        <f t="shared" si="9"/>
        <v>5.0000000000001155E-3</v>
      </c>
      <c r="R56" s="4">
        <v>2.9009999999999998</v>
      </c>
      <c r="S56" s="4">
        <v>2.911</v>
      </c>
      <c r="T56" s="54">
        <f t="shared" si="10"/>
        <v>5.0000000000003375E-3</v>
      </c>
      <c r="U56" s="54">
        <f t="shared" si="11"/>
        <v>4.9999999999998934E-3</v>
      </c>
      <c r="V56" s="51">
        <f t="shared" si="12"/>
        <v>5.0000000000001155E-3</v>
      </c>
      <c r="W56" s="28">
        <v>2.98</v>
      </c>
      <c r="X56" s="28">
        <v>2.99</v>
      </c>
      <c r="Y56" s="72">
        <f t="shared" si="13"/>
        <v>4.9999999999998934E-3</v>
      </c>
      <c r="Z56" s="54">
        <f t="shared" si="14"/>
        <v>5.0000000000003375E-3</v>
      </c>
      <c r="AA56" s="51">
        <f t="shared" si="15"/>
        <v>5.0000000000001155E-3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>
        <f>'2MASS Binaries'!J57</f>
        <v>8.5905139198343239</v>
      </c>
      <c r="F57" s="28">
        <f>'2MASS Binaries'!K57</f>
        <v>8.0180139198343259</v>
      </c>
      <c r="G57" s="28">
        <f>'2MASS Binaries'!L57</f>
        <v>7.0900139198343251</v>
      </c>
      <c r="H57" s="28">
        <v>0.20300000000000001</v>
      </c>
      <c r="I57" s="28">
        <v>0.20200000000000001</v>
      </c>
      <c r="J57" s="28">
        <v>0.27800000000000002</v>
      </c>
      <c r="K57" s="28">
        <f t="shared" si="24"/>
        <v>4.3592812863284279E-2</v>
      </c>
      <c r="L57" s="53">
        <f t="shared" si="25"/>
        <v>0.19147648402613884</v>
      </c>
      <c r="M57" s="28">
        <v>0.19500000000000001</v>
      </c>
      <c r="N57" s="28">
        <v>0.21</v>
      </c>
      <c r="O57" s="54">
        <f t="shared" si="7"/>
        <v>8.0000000000000071E-3</v>
      </c>
      <c r="P57" s="54">
        <f t="shared" si="8"/>
        <v>6.9999999999999785E-3</v>
      </c>
      <c r="Q57" s="51">
        <f t="shared" si="9"/>
        <v>7.4999999999999928E-3</v>
      </c>
      <c r="R57" s="4">
        <v>0.19600000000000001</v>
      </c>
      <c r="S57" s="4">
        <v>0.20699999999999999</v>
      </c>
      <c r="T57" s="54">
        <f t="shared" si="10"/>
        <v>6.0000000000000053E-3</v>
      </c>
      <c r="U57" s="54">
        <f t="shared" si="11"/>
        <v>4.9999999999999767E-3</v>
      </c>
      <c r="V57" s="51">
        <f t="shared" si="12"/>
        <v>5.499999999999991E-3</v>
      </c>
      <c r="W57" s="28">
        <v>0.27100000000000002</v>
      </c>
      <c r="X57" s="28">
        <v>0.28599999999999998</v>
      </c>
      <c r="Y57" s="72">
        <f t="shared" si="13"/>
        <v>7.0000000000000062E-3</v>
      </c>
      <c r="Z57" s="54">
        <f t="shared" si="14"/>
        <v>7.9999999999999516E-3</v>
      </c>
      <c r="AA57" s="51">
        <f t="shared" si="15"/>
        <v>7.4999999999999789E-3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251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28">
        <v>2.8359999999999999</v>
      </c>
      <c r="K58" s="28">
        <f t="shared" ref="K58" si="26">STDEV(H58,I58,J58)</f>
        <v>1.2662279942148419E-2</v>
      </c>
      <c r="L58" s="53">
        <f t="shared" ref="L58" si="27">K58/(AVERAGE(H58,I58,J58))</f>
        <v>4.4801084828924708E-3</v>
      </c>
      <c r="M58" s="28">
        <v>2.827</v>
      </c>
      <c r="N58" s="28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6.8915139198343258</v>
      </c>
      <c r="H59" s="28"/>
      <c r="I59" s="28"/>
      <c r="J59" s="28">
        <v>0.311</v>
      </c>
      <c r="K59" s="28"/>
      <c r="L59" s="53"/>
      <c r="M59" s="28"/>
      <c r="N59" s="28"/>
      <c r="O59" s="54"/>
      <c r="P59" s="54"/>
      <c r="Q59" s="51"/>
      <c r="R59" s="4"/>
      <c r="S59" s="4"/>
      <c r="T59" s="54"/>
      <c r="U59" s="54"/>
      <c r="V59" s="51"/>
      <c r="W59" s="28">
        <v>0.30499999999999999</v>
      </c>
      <c r="X59" s="28">
        <v>0.316</v>
      </c>
      <c r="Y59" s="72">
        <f t="shared" si="13"/>
        <v>6.0000000000000053E-3</v>
      </c>
      <c r="Z59" s="54">
        <f t="shared" si="14"/>
        <v>5.0000000000000044E-3</v>
      </c>
      <c r="AA59" s="51">
        <f t="shared" si="15"/>
        <v>5.5000000000000049E-3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4" t="s">
        <v>252</v>
      </c>
      <c r="D60" s="28" t="s">
        <v>178</v>
      </c>
      <c r="E60" s="4">
        <f>'2MASS Binaries'!J60</f>
        <v>0.36051391983432701</v>
      </c>
      <c r="F60" s="28">
        <f>'2MASS Binaries'!K60</f>
        <v>0.41451391983432728</v>
      </c>
      <c r="G60" s="28">
        <f>'2MASS Binaries'!L60</f>
        <v>0.36551391983432602</v>
      </c>
      <c r="H60" s="28">
        <v>2.831</v>
      </c>
      <c r="I60" s="28">
        <v>2.8119999999999998</v>
      </c>
      <c r="J60" s="28">
        <v>2.8359999999999999</v>
      </c>
      <c r="K60" s="28">
        <f t="shared" ref="K60" si="28">STDEV(H60,I60,J60)</f>
        <v>1.2662279942148419E-2</v>
      </c>
      <c r="L60" s="53">
        <f t="shared" ref="L60" si="29">K60/(AVERAGE(H60,I60,J60))</f>
        <v>4.4801084828924708E-3</v>
      </c>
      <c r="M60" s="4">
        <v>2.827</v>
      </c>
      <c r="N60" s="4">
        <v>2.8359999999999999</v>
      </c>
      <c r="O60" s="54">
        <f t="shared" si="7"/>
        <v>4.0000000000000036E-3</v>
      </c>
      <c r="P60" s="54">
        <f t="shared" si="8"/>
        <v>4.9999999999998934E-3</v>
      </c>
      <c r="Q60" s="51">
        <f t="shared" si="9"/>
        <v>4.4999999999999485E-3</v>
      </c>
      <c r="R60" s="4">
        <v>2.8069999999999999</v>
      </c>
      <c r="S60" s="4">
        <v>2.8159999999999998</v>
      </c>
      <c r="T60" s="54">
        <f t="shared" si="10"/>
        <v>4.9999999999998934E-3</v>
      </c>
      <c r="U60" s="54">
        <f t="shared" si="11"/>
        <v>4.0000000000000036E-3</v>
      </c>
      <c r="V60" s="51">
        <f t="shared" si="12"/>
        <v>4.4999999999999485E-3</v>
      </c>
      <c r="W60" s="28">
        <v>2.8319999999999999</v>
      </c>
      <c r="X60" s="28">
        <v>2.8410000000000002</v>
      </c>
      <c r="Y60" s="72">
        <f t="shared" si="13"/>
        <v>4.0000000000000036E-3</v>
      </c>
      <c r="Z60" s="54">
        <f t="shared" si="14"/>
        <v>5.0000000000003375E-3</v>
      </c>
      <c r="AA60" s="51">
        <f t="shared" si="15"/>
        <v>4.5000000000001705E-3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8.1685139198343268</v>
      </c>
      <c r="H61" s="28"/>
      <c r="I61" s="28"/>
      <c r="J61" s="28">
        <v>0.156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0.153</v>
      </c>
      <c r="X61" s="28">
        <v>0.16</v>
      </c>
      <c r="Y61" s="72">
        <f t="shared" si="13"/>
        <v>3.0000000000000027E-3</v>
      </c>
      <c r="Z61" s="54">
        <f t="shared" si="14"/>
        <v>4.0000000000000036E-3</v>
      </c>
      <c r="AA61" s="51">
        <f t="shared" si="15"/>
        <v>3.5000000000000031E-3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60" t="s">
        <v>266</v>
      </c>
      <c r="D62" s="28" t="s">
        <v>664</v>
      </c>
      <c r="E62" s="4">
        <f>'2MASS Binaries'!J62</f>
        <v>0.14051391983432637</v>
      </c>
      <c r="F62" s="28">
        <f>'2MASS Binaries'!K62</f>
        <v>0.1935139198343272</v>
      </c>
      <c r="G62" s="28">
        <f>'2MASS Binaries'!L62</f>
        <v>0.20951391983432721</v>
      </c>
      <c r="H62" s="28">
        <v>2.9350000000000001</v>
      </c>
      <c r="I62" s="28">
        <v>2.9140000000000001</v>
      </c>
      <c r="J62" s="28">
        <v>2.907</v>
      </c>
      <c r="K62" s="28">
        <f t="shared" ref="K62" si="30">STDEV(H62,I62,J62)</f>
        <v>1.4571661996262924E-2</v>
      </c>
      <c r="L62" s="53">
        <f t="shared" ref="L62" si="31">K62/(AVERAGE(H62,I62,J62))</f>
        <v>4.9925749187744147E-3</v>
      </c>
      <c r="M62" s="4">
        <v>2.93</v>
      </c>
      <c r="N62" s="4">
        <v>2.9390000000000001</v>
      </c>
      <c r="O62" s="54">
        <f t="shared" si="7"/>
        <v>4.9999999999998934E-3</v>
      </c>
      <c r="P62" s="54">
        <f t="shared" si="8"/>
        <v>4.0000000000000036E-3</v>
      </c>
      <c r="Q62" s="51">
        <f t="shared" si="9"/>
        <v>4.4999999999999485E-3</v>
      </c>
      <c r="R62" s="4">
        <v>2.9089999999999998</v>
      </c>
      <c r="S62" s="4">
        <v>2.919</v>
      </c>
      <c r="T62" s="54">
        <f t="shared" si="10"/>
        <v>5.0000000000003375E-3</v>
      </c>
      <c r="U62" s="54">
        <f t="shared" si="11"/>
        <v>4.9999999999998934E-3</v>
      </c>
      <c r="V62" s="51">
        <f t="shared" si="12"/>
        <v>5.0000000000001155E-3</v>
      </c>
      <c r="W62" s="28">
        <v>2.903</v>
      </c>
      <c r="X62" s="28">
        <v>2.9119999999999999</v>
      </c>
      <c r="Y62" s="72">
        <f t="shared" si="13"/>
        <v>4.0000000000000036E-3</v>
      </c>
      <c r="Z62" s="54">
        <f t="shared" si="14"/>
        <v>4.9999999999998934E-3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5.6422052382498169</v>
      </c>
      <c r="H63" s="28"/>
      <c r="I63" s="28"/>
      <c r="J63" s="28">
        <v>0.52700000000000002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0.501</v>
      </c>
      <c r="X63" s="28">
        <v>0.55200000000000005</v>
      </c>
      <c r="Y63" s="72">
        <f t="shared" si="13"/>
        <v>2.6000000000000023E-2</v>
      </c>
      <c r="Z63" s="54">
        <f t="shared" si="14"/>
        <v>2.5000000000000022E-2</v>
      </c>
      <c r="AA63" s="51">
        <f t="shared" si="15"/>
        <v>2.5500000000000023E-2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275</v>
      </c>
      <c r="D64" s="28" t="s">
        <v>665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28">
        <v>2.79</v>
      </c>
      <c r="K64" s="28">
        <f t="shared" ref="K64" si="32">STDEV(H64,I64,J64)</f>
        <v>1.7387735140993232E-2</v>
      </c>
      <c r="L64" s="53">
        <f t="shared" ref="L64" si="33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6.5029794303443254</v>
      </c>
      <c r="H65" s="28"/>
      <c r="I65" s="28"/>
      <c r="J65" s="28">
        <v>0.38</v>
      </c>
      <c r="K65" s="28"/>
      <c r="L65" s="53"/>
      <c r="M65" s="4"/>
      <c r="N65" s="4"/>
      <c r="O65" s="54"/>
      <c r="P65" s="54"/>
      <c r="Q65" s="51"/>
      <c r="R65" s="4"/>
      <c r="S65" s="4"/>
      <c r="T65" s="54"/>
      <c r="U65" s="54"/>
      <c r="V65" s="51"/>
      <c r="W65" s="28">
        <v>0.373</v>
      </c>
      <c r="X65" s="28">
        <v>0.38700000000000001</v>
      </c>
      <c r="Y65" s="72">
        <f t="shared" si="13"/>
        <v>7.0000000000000062E-3</v>
      </c>
      <c r="Z65" s="54">
        <f t="shared" si="14"/>
        <v>7.0000000000000062E-3</v>
      </c>
      <c r="AA65" s="51">
        <f t="shared" si="15"/>
        <v>7.0000000000000062E-3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276</v>
      </c>
      <c r="D66" s="28" t="s">
        <v>665</v>
      </c>
      <c r="E66" s="4">
        <f>'2MASS Binaries'!J66</f>
        <v>0.46451391983432622</v>
      </c>
      <c r="F66" s="28">
        <f>'2MASS Binaries'!K66</f>
        <v>0.53151391983432639</v>
      </c>
      <c r="G66" s="28">
        <f>'2MASS Binaries'!L66</f>
        <v>0.46851391983432578</v>
      </c>
      <c r="H66" s="28">
        <v>2.7829999999999999</v>
      </c>
      <c r="I66" s="28">
        <v>2.7570000000000001</v>
      </c>
      <c r="J66" s="28">
        <v>2.79</v>
      </c>
      <c r="K66" s="28">
        <f t="shared" ref="K66" si="34">STDEV(H66,I66,J66)</f>
        <v>1.7387735140993232E-2</v>
      </c>
      <c r="L66" s="53">
        <f t="shared" ref="L66" si="35">K66/(AVERAGE(H66,I66,J66))</f>
        <v>6.2620894865521842E-3</v>
      </c>
      <c r="M66" s="4">
        <v>2.7789999999999999</v>
      </c>
      <c r="N66" s="4">
        <v>2.7879999999999998</v>
      </c>
      <c r="O66" s="54">
        <f t="shared" si="7"/>
        <v>4.0000000000000036E-3</v>
      </c>
      <c r="P66" s="54">
        <f t="shared" si="8"/>
        <v>4.9999999999998934E-3</v>
      </c>
      <c r="Q66" s="51">
        <f t="shared" si="9"/>
        <v>4.4999999999999485E-3</v>
      </c>
      <c r="R66" s="4">
        <v>2.7530000000000001</v>
      </c>
      <c r="S66" s="4">
        <v>2.762</v>
      </c>
      <c r="T66" s="54">
        <f t="shared" si="10"/>
        <v>4.0000000000000036E-3</v>
      </c>
      <c r="U66" s="54">
        <f t="shared" si="11"/>
        <v>4.9999999999998934E-3</v>
      </c>
      <c r="V66" s="51">
        <f t="shared" si="12"/>
        <v>4.4999999999999485E-3</v>
      </c>
      <c r="W66" s="28">
        <v>2.7850000000000001</v>
      </c>
      <c r="X66" s="28">
        <v>2.794</v>
      </c>
      <c r="Y66" s="72">
        <f t="shared" si="13"/>
        <v>4.9999999999998934E-3</v>
      </c>
      <c r="Z66" s="54">
        <f t="shared" si="14"/>
        <v>4.0000000000000036E-3</v>
      </c>
      <c r="AA66" s="51">
        <f t="shared" si="15"/>
        <v>4.4999999999999485E-3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/>
      <c r="F67" s="28"/>
      <c r="G67" s="28">
        <f>'2MASS Binaries'!L67</f>
        <v>8.3798339502593251</v>
      </c>
      <c r="H67" s="28"/>
      <c r="I67" s="28"/>
      <c r="J67" s="28">
        <v>0.14099999999999999</v>
      </c>
      <c r="K67" s="28"/>
      <c r="L67" s="53"/>
      <c r="M67" s="4"/>
      <c r="N67" s="4"/>
      <c r="O67" s="54"/>
      <c r="P67" s="54"/>
      <c r="Q67" s="51"/>
      <c r="R67" s="28"/>
      <c r="S67" s="28"/>
      <c r="T67" s="54"/>
      <c r="U67" s="54"/>
      <c r="V67" s="51"/>
      <c r="W67" s="28">
        <v>0.13200000000000001</v>
      </c>
      <c r="X67" s="28">
        <v>0.15</v>
      </c>
      <c r="Y67" s="72">
        <f t="shared" si="13"/>
        <v>8.9999999999999802E-3</v>
      </c>
      <c r="Z67" s="54">
        <f t="shared" si="14"/>
        <v>9.000000000000008E-3</v>
      </c>
      <c r="AA67" s="51">
        <f t="shared" si="15"/>
        <v>8.9999999999999941E-3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4"/>
      <c r="C68" s="4" t="s">
        <v>172</v>
      </c>
      <c r="D68" s="28" t="s">
        <v>202</v>
      </c>
      <c r="E68" s="4">
        <f>'2MASS Binaries'!J68</f>
        <v>-0.45148608016567326</v>
      </c>
      <c r="F68" s="28">
        <f>'2MASS Binaries'!K68</f>
        <v>-0.47048608016567339</v>
      </c>
      <c r="G68" s="28">
        <f>'2MASS Binaries'!L68</f>
        <v>-0.5044860801656732</v>
      </c>
      <c r="H68" s="28">
        <v>3.3119999999999998</v>
      </c>
      <c r="I68" s="28">
        <v>3.3519999999999999</v>
      </c>
      <c r="J68" s="28">
        <v>3.407</v>
      </c>
      <c r="K68" s="28">
        <f t="shared" ref="K68:K88" si="36">STDEV(H68,I68,J68)</f>
        <v>4.7696960070847387E-2</v>
      </c>
      <c r="L68" s="53">
        <f t="shared" ref="L68:L88" si="37">K68/(AVERAGE(H68,I68,J68))</f>
        <v>1.420820973215591E-2</v>
      </c>
      <c r="M68" s="4">
        <v>3.3029999999999999</v>
      </c>
      <c r="N68" s="4">
        <v>3.3210000000000002</v>
      </c>
      <c r="O68" s="54">
        <f t="shared" si="7"/>
        <v>8.999999999999897E-3</v>
      </c>
      <c r="P68" s="54">
        <f t="shared" si="8"/>
        <v>9.0000000000003411E-3</v>
      </c>
      <c r="Q68" s="51">
        <f t="shared" si="9"/>
        <v>9.000000000000119E-3</v>
      </c>
      <c r="R68" s="28">
        <v>3.3420000000000001</v>
      </c>
      <c r="S68" s="28">
        <v>3.363</v>
      </c>
      <c r="T68" s="54">
        <f t="shared" si="10"/>
        <v>9.9999999999997868E-3</v>
      </c>
      <c r="U68" s="54">
        <f t="shared" si="11"/>
        <v>1.1000000000000121E-2</v>
      </c>
      <c r="V68" s="51">
        <f t="shared" si="12"/>
        <v>1.0499999999999954E-2</v>
      </c>
      <c r="W68" s="28">
        <v>3.3940000000000001</v>
      </c>
      <c r="X68" s="28">
        <v>3.419</v>
      </c>
      <c r="Y68" s="72">
        <f t="shared" si="13"/>
        <v>1.2999999999999901E-2</v>
      </c>
      <c r="Z68" s="54">
        <f t="shared" si="14"/>
        <v>1.2000000000000011E-2</v>
      </c>
      <c r="AA68" s="51">
        <f t="shared" si="15"/>
        <v>1.2499999999999956E-2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5.3840139198343246</v>
      </c>
      <c r="F69" s="28">
        <f>'2MASS Binaries'!K69</f>
        <v>5.1735139198343232</v>
      </c>
      <c r="G69" s="28">
        <f>'2MASS Binaries'!L69</f>
        <v>5.1715139198343252</v>
      </c>
      <c r="H69" s="28">
        <v>0.72699999999999998</v>
      </c>
      <c r="I69" s="28">
        <v>0.64600000000000002</v>
      </c>
      <c r="J69" s="28">
        <v>0.61699999999999999</v>
      </c>
      <c r="K69" s="28">
        <f t="shared" si="36"/>
        <v>5.7011694706729531E-2</v>
      </c>
      <c r="L69" s="53">
        <f t="shared" si="37"/>
        <v>8.5947278452356071E-2</v>
      </c>
      <c r="M69" s="28">
        <v>0.72199999999999998</v>
      </c>
      <c r="N69" s="28">
        <v>0.73299999999999998</v>
      </c>
      <c r="O69" s="54">
        <f t="shared" ref="O69:O108" si="38">ABS(M69-H69)</f>
        <v>5.0000000000000044E-3</v>
      </c>
      <c r="P69" s="54">
        <f t="shared" ref="P69:P108" si="39">ABS(N69-H69)</f>
        <v>6.0000000000000053E-3</v>
      </c>
      <c r="Q69" s="51">
        <f t="shared" ref="Q69:Q108" si="40">AVERAGE(O69, P69)</f>
        <v>5.5000000000000049E-3</v>
      </c>
      <c r="R69" s="28">
        <v>0.63900000000000001</v>
      </c>
      <c r="S69" s="28">
        <v>0.65200000000000002</v>
      </c>
      <c r="T69" s="54">
        <f t="shared" ref="T69:T108" si="41">ABS(R69-I69)</f>
        <v>7.0000000000000062E-3</v>
      </c>
      <c r="U69" s="54">
        <f t="shared" ref="U69:U108" si="42">ABS(S69-I69)</f>
        <v>6.0000000000000053E-3</v>
      </c>
      <c r="V69" s="51">
        <f t="shared" ref="V69:V108" si="43">AVERAGE(T69, U69)</f>
        <v>6.5000000000000058E-3</v>
      </c>
      <c r="W69" s="28">
        <v>0.61</v>
      </c>
      <c r="X69" s="28">
        <v>0.624</v>
      </c>
      <c r="Y69" s="72">
        <f t="shared" ref="Y69:Y109" si="44">ABS(W69-J69)</f>
        <v>7.0000000000000062E-3</v>
      </c>
      <c r="Z69" s="54">
        <f t="shared" ref="Z69:Z109" si="45">ABS(X69-J69)</f>
        <v>7.0000000000000062E-3</v>
      </c>
      <c r="AA69" s="51">
        <f t="shared" ref="AA69:AA109" si="46">AVERAGE(Y69, Z69)</f>
        <v>7.0000000000000062E-3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76" t="s">
        <v>96</v>
      </c>
      <c r="C70" s="60" t="s">
        <v>71</v>
      </c>
      <c r="D70" s="28" t="s">
        <v>178</v>
      </c>
      <c r="E70" s="4">
        <f>'2MASS Binaries'!J70</f>
        <v>0.523068657938631</v>
      </c>
      <c r="F70" s="28">
        <f>'2MASS Binaries'!K70</f>
        <v>0.54306865793863057</v>
      </c>
      <c r="G70" s="28">
        <f>'2MASS Binaries'!L70</f>
        <v>0.48706865793863052</v>
      </c>
      <c r="H70" s="28">
        <v>3.5720000000000001</v>
      </c>
      <c r="I70" s="28">
        <v>3.621</v>
      </c>
      <c r="J70" s="28">
        <v>3.835</v>
      </c>
      <c r="K70" s="28">
        <f t="shared" si="36"/>
        <v>0.13986064492915792</v>
      </c>
      <c r="L70" s="53">
        <f t="shared" si="37"/>
        <v>3.804696543230629E-2</v>
      </c>
      <c r="M70" s="28">
        <v>3.556</v>
      </c>
      <c r="N70" s="28">
        <v>3.5880000000000001</v>
      </c>
      <c r="O70" s="54">
        <f t="shared" si="38"/>
        <v>1.6000000000000014E-2</v>
      </c>
      <c r="P70" s="54">
        <f t="shared" si="39"/>
        <v>1.6000000000000014E-2</v>
      </c>
      <c r="Q70" s="51">
        <f t="shared" si="40"/>
        <v>1.6000000000000014E-2</v>
      </c>
      <c r="R70" s="28">
        <v>3.605</v>
      </c>
      <c r="S70" s="28">
        <v>3.637</v>
      </c>
      <c r="T70" s="54">
        <f t="shared" si="41"/>
        <v>1.6000000000000014E-2</v>
      </c>
      <c r="U70" s="54">
        <f t="shared" si="42"/>
        <v>1.6000000000000014E-2</v>
      </c>
      <c r="V70" s="51">
        <f t="shared" si="43"/>
        <v>1.6000000000000014E-2</v>
      </c>
      <c r="W70" s="28">
        <v>3.8149999999999999</v>
      </c>
      <c r="X70" s="28">
        <v>3.8540000000000001</v>
      </c>
      <c r="Y70" s="72">
        <f t="shared" si="44"/>
        <v>2.0000000000000018E-2</v>
      </c>
      <c r="Z70" s="54">
        <f t="shared" si="45"/>
        <v>1.9000000000000128E-2</v>
      </c>
      <c r="AA70" s="51">
        <f t="shared" si="46"/>
        <v>1.9500000000000073E-2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1.3583347941025492</v>
      </c>
      <c r="F71" s="28">
        <f>'2MASS Binaries'!K71</f>
        <v>1.8297793246012954</v>
      </c>
      <c r="G71" s="28">
        <f>'2MASS Binaries'!L71</f>
        <v>1.5702385854730814</v>
      </c>
      <c r="H71" s="28">
        <v>2.5819999999999999</v>
      </c>
      <c r="I71" s="28">
        <v>1.962</v>
      </c>
      <c r="J71" s="28">
        <v>2.4159999999999999</v>
      </c>
      <c r="K71" s="28">
        <f t="shared" si="36"/>
        <v>0.32095482548172294</v>
      </c>
      <c r="L71" s="53">
        <f t="shared" si="37"/>
        <v>0.13834259719039782</v>
      </c>
      <c r="M71" s="28">
        <v>2.4039999999999999</v>
      </c>
      <c r="N71" s="28">
        <v>2.7879999999999998</v>
      </c>
      <c r="O71" s="54">
        <f t="shared" si="38"/>
        <v>0.17799999999999994</v>
      </c>
      <c r="P71" s="54">
        <f t="shared" si="39"/>
        <v>0.20599999999999996</v>
      </c>
      <c r="Q71" s="51">
        <f t="shared" si="40"/>
        <v>0.19199999999999995</v>
      </c>
      <c r="R71" s="28">
        <v>1.827</v>
      </c>
      <c r="S71" s="28">
        <v>2.161</v>
      </c>
      <c r="T71" s="54">
        <f t="shared" si="41"/>
        <v>0.13500000000000001</v>
      </c>
      <c r="U71" s="54">
        <f t="shared" si="42"/>
        <v>0.19900000000000007</v>
      </c>
      <c r="V71" s="51">
        <f t="shared" si="43"/>
        <v>0.16700000000000004</v>
      </c>
      <c r="W71" s="28">
        <v>2.3029999999999999</v>
      </c>
      <c r="X71" s="28">
        <v>2.52</v>
      </c>
      <c r="Y71" s="72">
        <f t="shared" si="44"/>
        <v>0.11299999999999999</v>
      </c>
      <c r="Z71" s="54">
        <f t="shared" si="45"/>
        <v>0.10400000000000009</v>
      </c>
      <c r="AA71" s="51">
        <f t="shared" si="46"/>
        <v>0.10850000000000004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33</v>
      </c>
      <c r="D72" s="28" t="s">
        <v>179</v>
      </c>
      <c r="E72" s="4">
        <f>'2MASS Binaries'!J72</f>
        <v>1.7940686579386309</v>
      </c>
      <c r="F72" s="28">
        <f>'2MASS Binaries'!K72</f>
        <v>1.7460686579386309</v>
      </c>
      <c r="G72" s="28">
        <f>'2MASS Binaries'!L72</f>
        <v>1.6740686579386308</v>
      </c>
      <c r="H72" s="28">
        <v>2.02</v>
      </c>
      <c r="I72" s="28">
        <v>2.105</v>
      </c>
      <c r="J72" s="28">
        <v>2.3109999999999999</v>
      </c>
      <c r="K72" s="28">
        <f t="shared" si="36"/>
        <v>0.14963399791936766</v>
      </c>
      <c r="L72" s="53">
        <f t="shared" si="37"/>
        <v>6.9748600646069442E-2</v>
      </c>
      <c r="M72" s="28">
        <v>2.0070000000000001</v>
      </c>
      <c r="N72" s="28">
        <v>2.0350000000000001</v>
      </c>
      <c r="O72" s="54">
        <f t="shared" si="38"/>
        <v>1.2999999999999901E-2</v>
      </c>
      <c r="P72" s="54">
        <f t="shared" si="39"/>
        <v>1.5000000000000124E-2</v>
      </c>
      <c r="Q72" s="51">
        <f t="shared" si="40"/>
        <v>1.4000000000000012E-2</v>
      </c>
      <c r="R72" s="28">
        <v>2.0590000000000002</v>
      </c>
      <c r="S72" s="28">
        <v>2.1779999999999999</v>
      </c>
      <c r="T72" s="54">
        <f t="shared" si="41"/>
        <v>4.5999999999999819E-2</v>
      </c>
      <c r="U72" s="54">
        <f t="shared" si="42"/>
        <v>7.2999999999999954E-2</v>
      </c>
      <c r="V72" s="51">
        <f t="shared" si="43"/>
        <v>5.9499999999999886E-2</v>
      </c>
      <c r="W72" s="28">
        <v>2.2989999999999999</v>
      </c>
      <c r="X72" s="28">
        <v>2.323</v>
      </c>
      <c r="Y72" s="72">
        <f t="shared" si="44"/>
        <v>1.2000000000000011E-2</v>
      </c>
      <c r="Z72" s="54">
        <f t="shared" si="45"/>
        <v>1.2000000000000011E-2</v>
      </c>
      <c r="AA72" s="51">
        <f t="shared" si="46"/>
        <v>1.2000000000000011E-2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3.2575686579386298</v>
      </c>
      <c r="F73" s="28">
        <f>'2MASS Binaries'!K73</f>
        <v>3.110068657938629</v>
      </c>
      <c r="G73" s="28">
        <f>'2MASS Binaries'!L73</f>
        <v>3.017068657938629</v>
      </c>
      <c r="H73" s="28">
        <v>1.232</v>
      </c>
      <c r="I73" s="28">
        <v>1.1879999999999999</v>
      </c>
      <c r="J73" s="28">
        <v>1.2010000000000001</v>
      </c>
      <c r="K73" s="28">
        <f t="shared" si="36"/>
        <v>2.2605309110914636E-2</v>
      </c>
      <c r="L73" s="53">
        <f t="shared" si="37"/>
        <v>1.8728507962646756E-2</v>
      </c>
      <c r="M73" s="28">
        <v>1.2250000000000001</v>
      </c>
      <c r="N73" s="28">
        <v>1.2390000000000001</v>
      </c>
      <c r="O73" s="54">
        <f t="shared" si="38"/>
        <v>6.9999999999998952E-3</v>
      </c>
      <c r="P73" s="54">
        <f t="shared" si="39"/>
        <v>7.0000000000001172E-3</v>
      </c>
      <c r="Q73" s="51">
        <f t="shared" si="40"/>
        <v>7.0000000000000062E-3</v>
      </c>
      <c r="R73" s="28">
        <v>1.177</v>
      </c>
      <c r="S73" s="28">
        <v>1.198</v>
      </c>
      <c r="T73" s="54">
        <f t="shared" si="41"/>
        <v>1.0999999999999899E-2</v>
      </c>
      <c r="U73" s="54">
        <f t="shared" si="42"/>
        <v>1.0000000000000009E-2</v>
      </c>
      <c r="V73" s="51">
        <f t="shared" si="43"/>
        <v>1.0499999999999954E-2</v>
      </c>
      <c r="W73" s="28">
        <v>1.1910000000000001</v>
      </c>
      <c r="X73" s="28">
        <v>1.21</v>
      </c>
      <c r="Y73" s="72">
        <f t="shared" si="44"/>
        <v>1.0000000000000009E-2</v>
      </c>
      <c r="Z73" s="54">
        <f t="shared" si="45"/>
        <v>8.999999999999897E-3</v>
      </c>
      <c r="AA73" s="51">
        <f t="shared" si="46"/>
        <v>9.4999999999999529E-3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307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28">
        <v>5.2240000000000002</v>
      </c>
      <c r="K74" s="28">
        <f t="shared" si="36"/>
        <v>0.1234274415733119</v>
      </c>
      <c r="L74" s="53">
        <f t="shared" si="37"/>
        <v>2.4264896770637985E-2</v>
      </c>
      <c r="M74" s="4">
        <v>4.9710000000000001</v>
      </c>
      <c r="N74" s="4">
        <v>5</v>
      </c>
      <c r="O74" s="54">
        <f t="shared" si="38"/>
        <v>1.4000000000000234E-2</v>
      </c>
      <c r="P74" s="54">
        <f t="shared" si="39"/>
        <v>1.499999999999968E-2</v>
      </c>
      <c r="Q74" s="51">
        <f t="shared" si="40"/>
        <v>1.4499999999999957E-2</v>
      </c>
      <c r="R74" s="28">
        <v>5.0359999999999996</v>
      </c>
      <c r="S74" s="28">
        <v>5.0659999999999998</v>
      </c>
      <c r="T74" s="54">
        <f t="shared" si="41"/>
        <v>1.5000000000000568E-2</v>
      </c>
      <c r="U74" s="54">
        <f t="shared" si="42"/>
        <v>1.499999999999968E-2</v>
      </c>
      <c r="V74" s="51">
        <f t="shared" si="43"/>
        <v>1.5000000000000124E-2</v>
      </c>
      <c r="W74" s="28">
        <v>5.2080000000000002</v>
      </c>
      <c r="X74" s="28">
        <v>5.2389999999999999</v>
      </c>
      <c r="Y74" s="72">
        <f t="shared" si="44"/>
        <v>1.6000000000000014E-2</v>
      </c>
      <c r="Z74" s="54">
        <f t="shared" si="45"/>
        <v>1.499999999999968E-2</v>
      </c>
      <c r="AA74" s="51">
        <f t="shared" si="46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2.710568657938631</v>
      </c>
      <c r="F75" s="28">
        <f>'2MASS Binaries'!K75</f>
        <v>2.6445686579386445</v>
      </c>
      <c r="G75" s="28">
        <f>'2MASS Binaries'!L75</f>
        <v>2.6805686579386494</v>
      </c>
      <c r="H75" s="28">
        <v>1.4339999999999999</v>
      </c>
      <c r="I75" s="28">
        <v>1.32</v>
      </c>
      <c r="J75" s="28">
        <v>1.29</v>
      </c>
      <c r="K75" s="28">
        <f t="shared" si="36"/>
        <v>7.5973679652890258E-2</v>
      </c>
      <c r="L75" s="53">
        <f t="shared" si="37"/>
        <v>5.6360296478405229E-2</v>
      </c>
      <c r="M75" s="4">
        <v>1.4139999999999999</v>
      </c>
      <c r="N75" s="4">
        <v>1.452</v>
      </c>
      <c r="O75" s="54">
        <f t="shared" si="38"/>
        <v>2.0000000000000018E-2</v>
      </c>
      <c r="P75" s="54">
        <f t="shared" si="39"/>
        <v>1.8000000000000016E-2</v>
      </c>
      <c r="Q75" s="51">
        <f t="shared" si="40"/>
        <v>1.9000000000000017E-2</v>
      </c>
      <c r="R75" s="4">
        <v>1.3049999999999999</v>
      </c>
      <c r="S75" s="4">
        <v>1.3420000000000001</v>
      </c>
      <c r="T75" s="54">
        <f t="shared" si="41"/>
        <v>1.5000000000000124E-2</v>
      </c>
      <c r="U75" s="54">
        <f t="shared" si="42"/>
        <v>2.200000000000002E-2</v>
      </c>
      <c r="V75" s="51">
        <f t="shared" si="43"/>
        <v>1.8500000000000072E-2</v>
      </c>
      <c r="W75" s="28">
        <v>1.28</v>
      </c>
      <c r="X75" s="28">
        <v>1.3</v>
      </c>
      <c r="Y75" s="72">
        <f t="shared" si="44"/>
        <v>1.0000000000000009E-2</v>
      </c>
      <c r="Z75" s="54">
        <f t="shared" si="45"/>
        <v>1.0000000000000009E-2</v>
      </c>
      <c r="AA75" s="51">
        <f t="shared" si="46"/>
        <v>1.0000000000000009E-2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306</v>
      </c>
      <c r="D76" s="28" t="s">
        <v>180</v>
      </c>
      <c r="E76" s="4">
        <f>'2MASS Binaries'!J76</f>
        <v>-0.38993134206136926</v>
      </c>
      <c r="F76" s="28">
        <f>'2MASS Binaries'!K76</f>
        <v>-0.37393134206136924</v>
      </c>
      <c r="G76" s="28">
        <f>'2MASS Binaries'!L76</f>
        <v>-0.38693134206136914</v>
      </c>
      <c r="H76" s="28">
        <v>4.9850000000000003</v>
      </c>
      <c r="I76" s="28">
        <v>5.0510000000000002</v>
      </c>
      <c r="J76" s="28">
        <v>5.2240000000000002</v>
      </c>
      <c r="K76" s="28">
        <f t="shared" si="36"/>
        <v>0.1234274415733119</v>
      </c>
      <c r="L76" s="53">
        <f t="shared" si="37"/>
        <v>2.4264896770637985E-2</v>
      </c>
      <c r="M76" s="4">
        <v>4.9710000000000001</v>
      </c>
      <c r="N76" s="4">
        <v>5</v>
      </c>
      <c r="O76" s="54">
        <f t="shared" si="38"/>
        <v>1.4000000000000234E-2</v>
      </c>
      <c r="P76" s="54">
        <f t="shared" si="39"/>
        <v>1.499999999999968E-2</v>
      </c>
      <c r="Q76" s="51">
        <f t="shared" si="40"/>
        <v>1.4499999999999957E-2</v>
      </c>
      <c r="R76" s="4">
        <v>5.0359999999999996</v>
      </c>
      <c r="S76" s="4">
        <v>5.0659999999999998</v>
      </c>
      <c r="T76" s="54">
        <f t="shared" si="41"/>
        <v>1.5000000000000568E-2</v>
      </c>
      <c r="U76" s="54">
        <f t="shared" si="42"/>
        <v>1.499999999999968E-2</v>
      </c>
      <c r="V76" s="51">
        <f t="shared" si="43"/>
        <v>1.5000000000000124E-2</v>
      </c>
      <c r="W76" s="28">
        <v>5.2080000000000002</v>
      </c>
      <c r="X76" s="28">
        <v>5.2389999999999999</v>
      </c>
      <c r="Y76" s="72">
        <f t="shared" si="44"/>
        <v>1.6000000000000014E-2</v>
      </c>
      <c r="Z76" s="54">
        <f t="shared" si="45"/>
        <v>1.499999999999968E-2</v>
      </c>
      <c r="AA76" s="51">
        <f t="shared" si="46"/>
        <v>1.5499999999999847E-2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4.9100686579386315</v>
      </c>
      <c r="F77" s="28">
        <f>'2MASS Binaries'!K77</f>
        <v>3.9450686579386298</v>
      </c>
      <c r="G77" s="28">
        <f>'2MASS Binaries'!L77</f>
        <v>3.6200686579386288</v>
      </c>
      <c r="H77" s="28">
        <v>0.79500000000000004</v>
      </c>
      <c r="I77" s="28">
        <v>0.876</v>
      </c>
      <c r="J77" s="28">
        <v>0.97199999999999998</v>
      </c>
      <c r="K77" s="28">
        <f t="shared" si="36"/>
        <v>8.8605868880114222E-2</v>
      </c>
      <c r="L77" s="53">
        <f t="shared" si="37"/>
        <v>0.10057419850183227</v>
      </c>
      <c r="M77" s="4">
        <v>0.78900000000000003</v>
      </c>
      <c r="N77" s="4">
        <v>0.8</v>
      </c>
      <c r="O77" s="54">
        <f t="shared" si="38"/>
        <v>6.0000000000000053E-3</v>
      </c>
      <c r="P77" s="54">
        <f t="shared" si="39"/>
        <v>5.0000000000000044E-3</v>
      </c>
      <c r="Q77" s="51">
        <f t="shared" si="40"/>
        <v>5.5000000000000049E-3</v>
      </c>
      <c r="R77" s="4">
        <v>0.86799999999999999</v>
      </c>
      <c r="S77" s="4">
        <v>0.88400000000000001</v>
      </c>
      <c r="T77" s="54">
        <f t="shared" si="41"/>
        <v>8.0000000000000071E-3</v>
      </c>
      <c r="U77" s="54">
        <f t="shared" si="42"/>
        <v>8.0000000000000071E-3</v>
      </c>
      <c r="V77" s="51">
        <f t="shared" si="43"/>
        <v>8.0000000000000071E-3</v>
      </c>
      <c r="W77" s="28">
        <v>0.95399999999999996</v>
      </c>
      <c r="X77" s="28">
        <v>0.98799999999999999</v>
      </c>
      <c r="Y77" s="72">
        <f t="shared" si="44"/>
        <v>1.8000000000000016E-2</v>
      </c>
      <c r="Z77" s="54">
        <f t="shared" si="45"/>
        <v>1.6000000000000014E-2</v>
      </c>
      <c r="AA77" s="51">
        <f t="shared" si="46"/>
        <v>1.7000000000000015E-2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35</v>
      </c>
      <c r="D78" s="28" t="s">
        <v>181</v>
      </c>
      <c r="E78" s="4">
        <f>'2MASS Binaries'!J78</f>
        <v>-0.5029313420613688</v>
      </c>
      <c r="F78" s="28">
        <f>'2MASS Binaries'!K78</f>
        <v>-0.52193134206136893</v>
      </c>
      <c r="G78" s="28">
        <f>'2MASS Binaries'!L78</f>
        <v>-0.54293134206136884</v>
      </c>
      <c r="H78" s="28">
        <v>5.1529999999999996</v>
      </c>
      <c r="I78" s="28">
        <v>5.2770000000000001</v>
      </c>
      <c r="J78" s="28">
        <v>5.4640000000000004</v>
      </c>
      <c r="K78" s="28">
        <f t="shared" si="36"/>
        <v>0.15655989269286091</v>
      </c>
      <c r="L78" s="53">
        <f t="shared" si="37"/>
        <v>2.9550753622661553E-2</v>
      </c>
      <c r="M78" s="4">
        <v>5.1379999999999999</v>
      </c>
      <c r="N78" s="4">
        <v>5.1680000000000001</v>
      </c>
      <c r="O78" s="54">
        <f t="shared" si="38"/>
        <v>1.499999999999968E-2</v>
      </c>
      <c r="P78" s="54">
        <f t="shared" si="39"/>
        <v>1.5000000000000568E-2</v>
      </c>
      <c r="Q78" s="51">
        <f t="shared" si="40"/>
        <v>1.5000000000000124E-2</v>
      </c>
      <c r="R78" s="4">
        <v>5.2619999999999996</v>
      </c>
      <c r="S78" s="4">
        <v>5.2919999999999998</v>
      </c>
      <c r="T78" s="54">
        <f t="shared" si="41"/>
        <v>1.5000000000000568E-2</v>
      </c>
      <c r="U78" s="54">
        <f t="shared" si="42"/>
        <v>1.499999999999968E-2</v>
      </c>
      <c r="V78" s="51">
        <f t="shared" si="43"/>
        <v>1.5000000000000124E-2</v>
      </c>
      <c r="W78" s="28">
        <v>5.4489999999999998</v>
      </c>
      <c r="X78" s="28">
        <v>5.48</v>
      </c>
      <c r="Y78" s="72">
        <f t="shared" si="44"/>
        <v>1.5000000000000568E-2</v>
      </c>
      <c r="Z78" s="54">
        <f t="shared" si="45"/>
        <v>1.6000000000000014E-2</v>
      </c>
      <c r="AA78" s="51">
        <f t="shared" si="46"/>
        <v>1.5500000000000291E-2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2.1680686579386306</v>
      </c>
      <c r="F79" s="28">
        <f>'2MASS Binaries'!K79</f>
        <v>2.0560686579386278</v>
      </c>
      <c r="G79" s="28">
        <f>'2MASS Binaries'!L79</f>
        <v>2.0150686579386274</v>
      </c>
      <c r="H79" s="28">
        <v>1.706</v>
      </c>
      <c r="I79" s="28">
        <v>1.7250000000000001</v>
      </c>
      <c r="J79" s="28">
        <v>1.7310000000000001</v>
      </c>
      <c r="K79" s="28">
        <f t="shared" si="36"/>
        <v>1.3051181300301336E-2</v>
      </c>
      <c r="L79" s="53">
        <f t="shared" si="37"/>
        <v>7.5849561993227453E-3</v>
      </c>
      <c r="M79" s="4">
        <v>1.6890000000000001</v>
      </c>
      <c r="N79" s="4">
        <v>1.7230000000000001</v>
      </c>
      <c r="O79" s="54">
        <f t="shared" si="38"/>
        <v>1.6999999999999904E-2</v>
      </c>
      <c r="P79" s="54">
        <f t="shared" si="39"/>
        <v>1.7000000000000126E-2</v>
      </c>
      <c r="Q79" s="51">
        <f t="shared" si="40"/>
        <v>1.7000000000000015E-2</v>
      </c>
      <c r="R79" s="4">
        <v>1.7070000000000001</v>
      </c>
      <c r="S79" s="4">
        <v>1.7430000000000001</v>
      </c>
      <c r="T79" s="54">
        <f t="shared" si="41"/>
        <v>1.8000000000000016E-2</v>
      </c>
      <c r="U79" s="54">
        <f t="shared" si="42"/>
        <v>1.8000000000000016E-2</v>
      </c>
      <c r="V79" s="51">
        <f t="shared" si="43"/>
        <v>1.8000000000000016E-2</v>
      </c>
      <c r="W79" s="28">
        <v>1.7130000000000001</v>
      </c>
      <c r="X79" s="28">
        <v>1.748</v>
      </c>
      <c r="Y79" s="72">
        <f t="shared" si="44"/>
        <v>1.8000000000000016E-2</v>
      </c>
      <c r="Z79" s="54">
        <f t="shared" si="45"/>
        <v>1.6999999999999904E-2</v>
      </c>
      <c r="AA79" s="51">
        <f t="shared" si="46"/>
        <v>1.749999999999996E-2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34</v>
      </c>
      <c r="D80" s="28" t="s">
        <v>182</v>
      </c>
      <c r="E80" s="4">
        <f>'2MASS Binaries'!J80</f>
        <v>0.98206865793863063</v>
      </c>
      <c r="F80" s="28">
        <f>'2MASS Binaries'!K80</f>
        <v>1.0050686579386312</v>
      </c>
      <c r="G80" s="28">
        <f>'2MASS Binaries'!L80</f>
        <v>0.92506865793863113</v>
      </c>
      <c r="H80" s="28">
        <v>2.9870000000000001</v>
      </c>
      <c r="I80" s="28">
        <v>3.0059999999999998</v>
      </c>
      <c r="J80" s="28">
        <v>3.14</v>
      </c>
      <c r="K80" s="28">
        <f t="shared" si="36"/>
        <v>8.3392645559026049E-2</v>
      </c>
      <c r="L80" s="53">
        <f t="shared" si="37"/>
        <v>2.7392744626856248E-2</v>
      </c>
      <c r="M80" s="4">
        <v>2.976</v>
      </c>
      <c r="N80" s="4">
        <v>2.9980000000000002</v>
      </c>
      <c r="O80" s="54">
        <f t="shared" si="38"/>
        <v>1.1000000000000121E-2</v>
      </c>
      <c r="P80" s="54">
        <f t="shared" si="39"/>
        <v>1.1000000000000121E-2</v>
      </c>
      <c r="Q80" s="51">
        <f t="shared" si="40"/>
        <v>1.1000000000000121E-2</v>
      </c>
      <c r="R80" s="4">
        <v>2.9940000000000002</v>
      </c>
      <c r="S80" s="4">
        <v>3.0169999999999999</v>
      </c>
      <c r="T80" s="54">
        <f t="shared" si="41"/>
        <v>1.1999999999999567E-2</v>
      </c>
      <c r="U80" s="54">
        <f t="shared" si="42"/>
        <v>1.1000000000000121E-2</v>
      </c>
      <c r="V80" s="51">
        <f t="shared" si="43"/>
        <v>1.1499999999999844E-2</v>
      </c>
      <c r="W80" s="28">
        <v>3.1269999999999998</v>
      </c>
      <c r="X80" s="28">
        <v>3.153</v>
      </c>
      <c r="Y80" s="72">
        <f t="shared" si="44"/>
        <v>1.3000000000000345E-2</v>
      </c>
      <c r="Z80" s="54">
        <f t="shared" si="45"/>
        <v>1.2999999999999901E-2</v>
      </c>
      <c r="AA80" s="51">
        <f t="shared" si="46"/>
        <v>1.3000000000000123E-2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1.8555686579386297</v>
      </c>
      <c r="F81" s="28">
        <f>'2MASS Binaries'!K81</f>
        <v>1.7480686579386289</v>
      </c>
      <c r="G81" s="28">
        <f>'2MASS Binaries'!L81</f>
        <v>1.6480686579386319</v>
      </c>
      <c r="H81" s="28">
        <v>1.9570000000000001</v>
      </c>
      <c r="I81" s="28">
        <v>2.0920000000000001</v>
      </c>
      <c r="J81" s="28">
        <v>2.34</v>
      </c>
      <c r="K81" s="28">
        <f t="shared" si="36"/>
        <v>0.19425841895097698</v>
      </c>
      <c r="L81" s="53">
        <f t="shared" si="37"/>
        <v>9.1215410369843625E-2</v>
      </c>
      <c r="M81" s="4">
        <v>1.931</v>
      </c>
      <c r="N81" s="4">
        <v>1.986</v>
      </c>
      <c r="O81" s="54">
        <f t="shared" si="38"/>
        <v>2.6000000000000023E-2</v>
      </c>
      <c r="P81" s="54">
        <f t="shared" si="39"/>
        <v>2.8999999999999915E-2</v>
      </c>
      <c r="Q81" s="51">
        <f t="shared" si="40"/>
        <v>2.7499999999999969E-2</v>
      </c>
      <c r="R81" s="4">
        <v>2.0129999999999999</v>
      </c>
      <c r="S81" s="4">
        <v>2.2309999999999999</v>
      </c>
      <c r="T81" s="54">
        <f t="shared" si="41"/>
        <v>7.9000000000000181E-2</v>
      </c>
      <c r="U81" s="54">
        <f t="shared" si="42"/>
        <v>0.13899999999999979</v>
      </c>
      <c r="V81" s="51">
        <f t="shared" si="43"/>
        <v>0.10899999999999999</v>
      </c>
      <c r="W81" s="28">
        <v>2.3050000000000002</v>
      </c>
      <c r="X81" s="28">
        <v>2.3719999999999999</v>
      </c>
      <c r="Y81" s="72">
        <f t="shared" si="44"/>
        <v>3.4999999999999698E-2</v>
      </c>
      <c r="Z81" s="54">
        <f t="shared" si="45"/>
        <v>3.2000000000000028E-2</v>
      </c>
      <c r="AA81" s="51">
        <f t="shared" si="46"/>
        <v>3.3499999999999863E-2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76</v>
      </c>
      <c r="D82" s="28" t="s">
        <v>197</v>
      </c>
      <c r="E82" s="4">
        <f>'2MASS Binaries'!J82</f>
        <v>1.6750686579386311</v>
      </c>
      <c r="F82" s="28">
        <f>'2MASS Binaries'!K82</f>
        <v>1.7080686579386306</v>
      </c>
      <c r="G82" s="28">
        <f>'2MASS Binaries'!L82</f>
        <v>1.608068657938631</v>
      </c>
      <c r="H82" s="28">
        <v>2.2810000000000001</v>
      </c>
      <c r="I82" s="28">
        <v>2.2450000000000001</v>
      </c>
      <c r="J82" s="28">
        <v>2.38</v>
      </c>
      <c r="K82" s="28">
        <f t="shared" si="36"/>
        <v>6.9907081186386139E-2</v>
      </c>
      <c r="L82" s="53">
        <f t="shared" si="37"/>
        <v>3.036797618869945E-2</v>
      </c>
      <c r="M82" s="4">
        <v>2.27</v>
      </c>
      <c r="N82" s="4">
        <v>2.2930000000000001</v>
      </c>
      <c r="O82" s="54">
        <f t="shared" si="38"/>
        <v>1.1000000000000121E-2</v>
      </c>
      <c r="P82" s="54">
        <f t="shared" si="39"/>
        <v>1.2000000000000011E-2</v>
      </c>
      <c r="Q82" s="51">
        <f t="shared" si="40"/>
        <v>1.1500000000000066E-2</v>
      </c>
      <c r="R82" s="4">
        <v>2.2280000000000002</v>
      </c>
      <c r="S82" s="4">
        <v>2.2610000000000001</v>
      </c>
      <c r="T82" s="54">
        <f t="shared" si="41"/>
        <v>1.6999999999999904E-2</v>
      </c>
      <c r="U82" s="54">
        <f t="shared" si="42"/>
        <v>1.6000000000000014E-2</v>
      </c>
      <c r="V82" s="51">
        <f t="shared" si="43"/>
        <v>1.6499999999999959E-2</v>
      </c>
      <c r="W82" s="28">
        <v>2.37</v>
      </c>
      <c r="X82" s="28">
        <v>2.39</v>
      </c>
      <c r="Y82" s="72">
        <f t="shared" si="44"/>
        <v>9.9999999999997868E-3</v>
      </c>
      <c r="Z82" s="54">
        <f t="shared" si="45"/>
        <v>1.0000000000000231E-2</v>
      </c>
      <c r="AA82" s="51">
        <f t="shared" si="46"/>
        <v>1.0000000000000009E-2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8.7985686579386311</v>
      </c>
      <c r="F83" s="28">
        <f>'2MASS Binaries'!K83</f>
        <v>8.449068657938632</v>
      </c>
      <c r="G83" s="28">
        <f>'2MASS Binaries'!L83</f>
        <v>8.2930686579386315</v>
      </c>
      <c r="H83" s="28">
        <v>8.5000000000000006E-2</v>
      </c>
      <c r="I83" s="28">
        <v>7.3999999999999996E-2</v>
      </c>
      <c r="J83" s="28">
        <v>6.0999999999999999E-2</v>
      </c>
      <c r="K83" s="28">
        <f t="shared" si="36"/>
        <v>1.2013880860626724E-2</v>
      </c>
      <c r="L83" s="53">
        <f t="shared" si="37"/>
        <v>0.16382564809945532</v>
      </c>
      <c r="M83" s="4">
        <v>8.3000000000000004E-2</v>
      </c>
      <c r="N83" s="4">
        <v>8.7999999999999995E-2</v>
      </c>
      <c r="O83" s="54">
        <f t="shared" si="38"/>
        <v>2.0000000000000018E-3</v>
      </c>
      <c r="P83" s="54">
        <f t="shared" si="39"/>
        <v>2.9999999999999888E-3</v>
      </c>
      <c r="Q83" s="51">
        <f t="shared" si="40"/>
        <v>2.4999999999999953E-3</v>
      </c>
      <c r="R83" s="4">
        <v>7.1999999999999995E-2</v>
      </c>
      <c r="S83" s="4">
        <v>7.5999999999999998E-2</v>
      </c>
      <c r="T83" s="54">
        <f t="shared" si="41"/>
        <v>2.0000000000000018E-3</v>
      </c>
      <c r="U83" s="54">
        <f t="shared" si="42"/>
        <v>2.0000000000000018E-3</v>
      </c>
      <c r="V83" s="51">
        <f t="shared" si="43"/>
        <v>2.0000000000000018E-3</v>
      </c>
      <c r="W83" s="28">
        <v>0.06</v>
      </c>
      <c r="X83" s="28">
        <v>6.3E-2</v>
      </c>
      <c r="Y83" s="72">
        <f t="shared" si="44"/>
        <v>1.0000000000000009E-3</v>
      </c>
      <c r="Z83" s="54">
        <f t="shared" si="45"/>
        <v>2.0000000000000018E-3</v>
      </c>
      <c r="AA83" s="51">
        <f t="shared" si="46"/>
        <v>1.5000000000000013E-3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36</v>
      </c>
      <c r="D84" s="28" t="s">
        <v>183</v>
      </c>
      <c r="E84" s="4">
        <f>'2MASS Binaries'!J84</f>
        <v>1.0020686579386311</v>
      </c>
      <c r="F84" s="28">
        <f>'2MASS Binaries'!K84</f>
        <v>0.97806865793863107</v>
      </c>
      <c r="G84" s="28">
        <f>'2MASS Binaries'!L84</f>
        <v>0.89006865793863099</v>
      </c>
      <c r="H84" s="28">
        <v>2.9649999999999999</v>
      </c>
      <c r="I84" s="28">
        <v>3.036</v>
      </c>
      <c r="J84" s="28">
        <v>3.1850000000000001</v>
      </c>
      <c r="K84" s="28">
        <f t="shared" si="36"/>
        <v>0.112280897752022</v>
      </c>
      <c r="L84" s="53">
        <f t="shared" si="37"/>
        <v>3.6669137084265842E-2</v>
      </c>
      <c r="M84" s="4">
        <v>2.9540000000000002</v>
      </c>
      <c r="N84" s="4">
        <v>2.976</v>
      </c>
      <c r="O84" s="54">
        <f t="shared" si="38"/>
        <v>1.0999999999999677E-2</v>
      </c>
      <c r="P84" s="54">
        <f t="shared" si="39"/>
        <v>1.1000000000000121E-2</v>
      </c>
      <c r="Q84" s="51">
        <f t="shared" si="40"/>
        <v>1.0999999999999899E-2</v>
      </c>
      <c r="R84" s="4">
        <v>3.0249999999999999</v>
      </c>
      <c r="S84" s="4">
        <v>3.048</v>
      </c>
      <c r="T84" s="54">
        <f t="shared" si="41"/>
        <v>1.1000000000000121E-2</v>
      </c>
      <c r="U84" s="54">
        <f t="shared" si="42"/>
        <v>1.2000000000000011E-2</v>
      </c>
      <c r="V84" s="51">
        <f t="shared" si="43"/>
        <v>1.1500000000000066E-2</v>
      </c>
      <c r="W84" s="28">
        <v>3.1720000000000002</v>
      </c>
      <c r="X84" s="28">
        <v>3.1970000000000001</v>
      </c>
      <c r="Y84" s="72">
        <f t="shared" si="44"/>
        <v>1.2999999999999901E-2</v>
      </c>
      <c r="Z84" s="54">
        <f t="shared" si="45"/>
        <v>1.2000000000000011E-2</v>
      </c>
      <c r="AA84" s="51">
        <f t="shared" si="46"/>
        <v>1.2499999999999956E-2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1.0560686579386305</v>
      </c>
      <c r="F85" s="28">
        <f>'2MASS Binaries'!K85</f>
        <v>1.0070686579386319</v>
      </c>
      <c r="G85" s="28">
        <f>'2MASS Binaries'!L85</f>
        <v>0.91606865793863346</v>
      </c>
      <c r="H85" s="28">
        <v>2.907</v>
      </c>
      <c r="I85" s="28">
        <v>3.0030000000000001</v>
      </c>
      <c r="J85" s="28">
        <v>3.1509999999999998</v>
      </c>
      <c r="K85" s="28">
        <f t="shared" si="36"/>
        <v>0.12292002820262164</v>
      </c>
      <c r="L85" s="53">
        <f t="shared" si="37"/>
        <v>4.0697504095338809E-2</v>
      </c>
      <c r="M85" s="4">
        <v>2.8740000000000001</v>
      </c>
      <c r="N85" s="4">
        <v>2.9409999999999998</v>
      </c>
      <c r="O85" s="54">
        <f t="shared" si="38"/>
        <v>3.2999999999999918E-2</v>
      </c>
      <c r="P85" s="54">
        <f t="shared" si="39"/>
        <v>3.3999999999999808E-2</v>
      </c>
      <c r="Q85" s="51">
        <f t="shared" si="40"/>
        <v>3.3499999999999863E-2</v>
      </c>
      <c r="R85" s="4">
        <v>2.968</v>
      </c>
      <c r="S85" s="4">
        <v>3.0390000000000001</v>
      </c>
      <c r="T85" s="54">
        <f t="shared" si="41"/>
        <v>3.5000000000000142E-2</v>
      </c>
      <c r="U85" s="54">
        <f t="shared" si="42"/>
        <v>3.6000000000000032E-2</v>
      </c>
      <c r="V85" s="51">
        <f t="shared" si="43"/>
        <v>3.5500000000000087E-2</v>
      </c>
      <c r="W85" s="28">
        <v>3.1120000000000001</v>
      </c>
      <c r="X85" s="28">
        <v>3.1920000000000002</v>
      </c>
      <c r="Y85" s="72">
        <f t="shared" si="44"/>
        <v>3.8999999999999702E-2</v>
      </c>
      <c r="Z85" s="54">
        <f t="shared" si="45"/>
        <v>4.1000000000000369E-2</v>
      </c>
      <c r="AA85" s="51">
        <f t="shared" si="46"/>
        <v>4.0000000000000036E-2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168</v>
      </c>
      <c r="D86" s="28" t="s">
        <v>174</v>
      </c>
      <c r="E86" s="4">
        <f>'2MASS Binaries'!J86</f>
        <v>1.5690686579386304</v>
      </c>
      <c r="F86" s="28">
        <f>'2MASS Binaries'!K86</f>
        <v>1.5840686579386309</v>
      </c>
      <c r="G86" s="28">
        <f>'2MASS Binaries'!L86</f>
        <v>1.6130686579386309</v>
      </c>
      <c r="H86" s="28">
        <v>2.3860000000000001</v>
      </c>
      <c r="I86" s="28">
        <v>2.3849999999999998</v>
      </c>
      <c r="J86" s="28">
        <v>2.375</v>
      </c>
      <c r="K86" s="28">
        <f t="shared" si="36"/>
        <v>6.0827625302982066E-3</v>
      </c>
      <c r="L86" s="53">
        <f t="shared" si="37"/>
        <v>2.5536366625937054E-3</v>
      </c>
      <c r="M86" s="4">
        <v>2.3769999999999998</v>
      </c>
      <c r="N86" s="4">
        <v>2.3940000000000001</v>
      </c>
      <c r="O86" s="54">
        <f t="shared" si="38"/>
        <v>9.0000000000003411E-3</v>
      </c>
      <c r="P86" s="54">
        <f t="shared" si="39"/>
        <v>8.0000000000000071E-3</v>
      </c>
      <c r="Q86" s="51">
        <f t="shared" si="40"/>
        <v>8.5000000000001741E-3</v>
      </c>
      <c r="R86" s="4">
        <v>2.375</v>
      </c>
      <c r="S86" s="4">
        <v>2.3940000000000001</v>
      </c>
      <c r="T86" s="54">
        <f t="shared" si="41"/>
        <v>9.9999999999997868E-3</v>
      </c>
      <c r="U86" s="54">
        <f t="shared" si="42"/>
        <v>9.0000000000003411E-3</v>
      </c>
      <c r="V86" s="51">
        <f t="shared" si="43"/>
        <v>9.5000000000000639E-3</v>
      </c>
      <c r="W86" s="28">
        <v>2.3650000000000002</v>
      </c>
      <c r="X86" s="28">
        <v>2.3849999999999998</v>
      </c>
      <c r="Y86" s="72">
        <f t="shared" si="44"/>
        <v>9.9999999999997868E-3</v>
      </c>
      <c r="Z86" s="54">
        <f t="shared" si="45"/>
        <v>9.9999999999997868E-3</v>
      </c>
      <c r="AA86" s="51">
        <f t="shared" si="46"/>
        <v>9.9999999999997868E-3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>
        <f>'2MASS Binaries'!J87</f>
        <v>6.3555686579386297</v>
      </c>
      <c r="F87" s="28">
        <f>'2MASS Binaries'!K87</f>
        <v>5.7505686579386293</v>
      </c>
      <c r="G87" s="28">
        <f>'2MASS Binaries'!L87</f>
        <v>5.5235686579386281</v>
      </c>
      <c r="H87" s="28">
        <v>0.44</v>
      </c>
      <c r="I87" s="28">
        <v>0.438</v>
      </c>
      <c r="J87" s="28">
        <v>0.42</v>
      </c>
      <c r="K87" s="28">
        <f t="shared" si="36"/>
        <v>1.1015141094572214E-2</v>
      </c>
      <c r="L87" s="53">
        <f t="shared" si="37"/>
        <v>2.5458723639226993E-2</v>
      </c>
      <c r="M87" s="4">
        <v>0.432</v>
      </c>
      <c r="N87" s="4">
        <v>0.44900000000000001</v>
      </c>
      <c r="O87" s="54">
        <f t="shared" si="38"/>
        <v>8.0000000000000071E-3</v>
      </c>
      <c r="P87" s="54">
        <f t="shared" si="39"/>
        <v>9.000000000000008E-3</v>
      </c>
      <c r="Q87" s="51">
        <f t="shared" si="40"/>
        <v>8.5000000000000075E-3</v>
      </c>
      <c r="R87" s="28">
        <v>0.43</v>
      </c>
      <c r="S87" s="28">
        <v>0.44700000000000001</v>
      </c>
      <c r="T87" s="54">
        <f t="shared" si="41"/>
        <v>8.0000000000000071E-3</v>
      </c>
      <c r="U87" s="54">
        <f t="shared" si="42"/>
        <v>9.000000000000008E-3</v>
      </c>
      <c r="V87" s="51">
        <f t="shared" si="43"/>
        <v>8.5000000000000075E-3</v>
      </c>
      <c r="W87" s="28">
        <v>0.41099999999999998</v>
      </c>
      <c r="X87" s="28">
        <v>0.42899999999999999</v>
      </c>
      <c r="Y87" s="72">
        <f t="shared" si="44"/>
        <v>9.000000000000008E-3</v>
      </c>
      <c r="Z87" s="54">
        <f t="shared" si="45"/>
        <v>9.000000000000008E-3</v>
      </c>
      <c r="AA87" s="51">
        <f t="shared" si="46"/>
        <v>9.000000000000008E-3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249</v>
      </c>
      <c r="D88" s="28" t="s">
        <v>191</v>
      </c>
      <c r="E88" s="4">
        <f>'2MASS Binaries'!J88</f>
        <v>1.2780686579386309</v>
      </c>
      <c r="F88" s="28">
        <f>'2MASS Binaries'!K88</f>
        <v>1.3250686579386306</v>
      </c>
      <c r="G88" s="28">
        <f>'2MASS Binaries'!L88</f>
        <v>1.3280686579386307</v>
      </c>
      <c r="H88" s="28">
        <v>2.669</v>
      </c>
      <c r="I88" s="28">
        <v>2.6469999999999998</v>
      </c>
      <c r="J88" s="28">
        <v>2.6669999999999998</v>
      </c>
      <c r="K88" s="28">
        <f t="shared" si="36"/>
        <v>1.2165525060596523E-2</v>
      </c>
      <c r="L88" s="53">
        <f t="shared" si="37"/>
        <v>4.5717869449817825E-3</v>
      </c>
      <c r="M88" s="4">
        <v>2.6579999999999999</v>
      </c>
      <c r="N88" s="4">
        <v>2.68</v>
      </c>
      <c r="O88" s="54">
        <f t="shared" si="38"/>
        <v>1.1000000000000121E-2</v>
      </c>
      <c r="P88" s="54">
        <f t="shared" si="39"/>
        <v>1.1000000000000121E-2</v>
      </c>
      <c r="Q88" s="51">
        <f t="shared" si="40"/>
        <v>1.1000000000000121E-2</v>
      </c>
      <c r="R88" s="28">
        <v>2.6360000000000001</v>
      </c>
      <c r="S88" s="28">
        <v>2.6589999999999998</v>
      </c>
      <c r="T88" s="54">
        <f t="shared" si="41"/>
        <v>1.0999999999999677E-2</v>
      </c>
      <c r="U88" s="54">
        <f t="shared" si="42"/>
        <v>1.2000000000000011E-2</v>
      </c>
      <c r="V88" s="51">
        <f t="shared" si="43"/>
        <v>1.1499999999999844E-2</v>
      </c>
      <c r="W88" s="28">
        <v>2.6549999999999998</v>
      </c>
      <c r="X88" s="28">
        <v>2.6789999999999998</v>
      </c>
      <c r="Y88" s="72">
        <f t="shared" si="44"/>
        <v>1.2000000000000011E-2</v>
      </c>
      <c r="Z88" s="54">
        <f t="shared" si="45"/>
        <v>1.2000000000000011E-2</v>
      </c>
      <c r="AA88" s="51">
        <f t="shared" si="46"/>
        <v>1.2000000000000011E-2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/>
      <c r="F89" s="28"/>
      <c r="G89" s="28">
        <f>'2MASS Binaries'!L89</f>
        <v>7.1040686579386305</v>
      </c>
      <c r="H89" s="28"/>
      <c r="I89" s="28"/>
      <c r="J89" s="28">
        <v>0.14000000000000001</v>
      </c>
      <c r="K89" s="28"/>
      <c r="L89" s="53"/>
      <c r="M89" s="4"/>
      <c r="N89" s="4"/>
      <c r="O89" s="54"/>
      <c r="P89" s="54"/>
      <c r="Q89" s="51"/>
      <c r="R89" s="28"/>
      <c r="S89" s="28"/>
      <c r="T89" s="54"/>
      <c r="U89" s="54"/>
      <c r="V89" s="51"/>
      <c r="W89" s="28">
        <v>0.13700000000000001</v>
      </c>
      <c r="X89" s="28">
        <v>0.14299999999999999</v>
      </c>
      <c r="Y89" s="72">
        <f t="shared" si="44"/>
        <v>3.0000000000000027E-3</v>
      </c>
      <c r="Z89" s="54">
        <f t="shared" si="45"/>
        <v>2.9999999999999749E-3</v>
      </c>
      <c r="AA89" s="51">
        <f t="shared" si="46"/>
        <v>2.9999999999999888E-3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263</v>
      </c>
      <c r="D90" s="28" t="s">
        <v>662</v>
      </c>
      <c r="E90" s="4">
        <f>'2MASS Binaries'!J90</f>
        <v>1.6030686579386311</v>
      </c>
      <c r="F90" s="28">
        <f>'2MASS Binaries'!K90</f>
        <v>1.5600686579386309</v>
      </c>
      <c r="G90" s="28">
        <f>'2MASS Binaries'!L90</f>
        <v>1.4610686579386307</v>
      </c>
      <c r="H90" s="28">
        <v>2.355</v>
      </c>
      <c r="I90" s="28">
        <v>2.407</v>
      </c>
      <c r="J90" s="28">
        <v>2.5190000000000001</v>
      </c>
      <c r="K90" s="28">
        <f>STDEV(H90,I90,J90)</f>
        <v>8.3809307359027932E-2</v>
      </c>
      <c r="L90" s="53">
        <f>K90/(AVERAGE(H90,I90,J90))</f>
        <v>3.4532059068408706E-2</v>
      </c>
      <c r="M90" s="28">
        <v>2.3450000000000002</v>
      </c>
      <c r="N90" s="28">
        <v>2.3639999999999999</v>
      </c>
      <c r="O90" s="54">
        <f t="shared" si="38"/>
        <v>9.9999999999997868E-3</v>
      </c>
      <c r="P90" s="54">
        <f t="shared" si="39"/>
        <v>8.999999999999897E-3</v>
      </c>
      <c r="Q90" s="51">
        <f t="shared" si="40"/>
        <v>9.4999999999998419E-3</v>
      </c>
      <c r="R90" s="28">
        <v>2.3980000000000001</v>
      </c>
      <c r="S90" s="28">
        <v>2.4159999999999999</v>
      </c>
      <c r="T90" s="54">
        <f t="shared" si="41"/>
        <v>8.999999999999897E-3</v>
      </c>
      <c r="U90" s="54">
        <f t="shared" si="42"/>
        <v>8.999999999999897E-3</v>
      </c>
      <c r="V90" s="51">
        <f t="shared" si="43"/>
        <v>8.999999999999897E-3</v>
      </c>
      <c r="W90" s="28">
        <v>2.5089999999999999</v>
      </c>
      <c r="X90" s="28">
        <v>2.5289999999999999</v>
      </c>
      <c r="Y90" s="72">
        <f t="shared" si="44"/>
        <v>1.0000000000000231E-2</v>
      </c>
      <c r="Z90" s="54">
        <f t="shared" si="45"/>
        <v>9.9999999999997868E-3</v>
      </c>
      <c r="AA90" s="51">
        <f t="shared" si="46"/>
        <v>1.0000000000000009E-2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>
        <f>'2MASS Binaries'!J91</f>
        <v>9.9738756380536309</v>
      </c>
      <c r="F91" s="28">
        <f>'2MASS Binaries'!K91</f>
        <v>9.4020977669736308</v>
      </c>
      <c r="G91" s="28">
        <f>'2MASS Binaries'!L91</f>
        <v>9.0126794668836308</v>
      </c>
      <c r="H91" s="28">
        <v>0.04</v>
      </c>
      <c r="I91" s="28">
        <v>0.04</v>
      </c>
      <c r="J91" s="28">
        <v>3.9E-2</v>
      </c>
      <c r="K91" s="28">
        <f>STDEV(H91,I91,J91)</f>
        <v>5.7735026918962634E-4</v>
      </c>
      <c r="L91" s="53">
        <f>K91/(AVERAGE(H91,I91,J91))</f>
        <v>1.4555048803099825E-2</v>
      </c>
      <c r="M91" s="28">
        <v>3.7999999999999999E-2</v>
      </c>
      <c r="N91" s="28">
        <v>4.2999999999999997E-2</v>
      </c>
      <c r="O91" s="54">
        <f t="shared" si="38"/>
        <v>2.0000000000000018E-3</v>
      </c>
      <c r="P91" s="54">
        <f t="shared" si="39"/>
        <v>2.9999999999999957E-3</v>
      </c>
      <c r="Q91" s="51">
        <f t="shared" si="40"/>
        <v>2.4999999999999988E-3</v>
      </c>
      <c r="R91" s="28">
        <v>3.9E-2</v>
      </c>
      <c r="S91" s="28">
        <v>4.2000000000000003E-2</v>
      </c>
      <c r="T91" s="54">
        <f t="shared" si="41"/>
        <v>1.0000000000000009E-3</v>
      </c>
      <c r="U91" s="54">
        <f t="shared" si="42"/>
        <v>2.0000000000000018E-3</v>
      </c>
      <c r="V91" s="51">
        <f t="shared" si="43"/>
        <v>1.5000000000000013E-3</v>
      </c>
      <c r="W91" s="28">
        <v>3.6999999999999998E-2</v>
      </c>
      <c r="X91" s="28">
        <v>0.04</v>
      </c>
      <c r="Y91" s="72">
        <f t="shared" si="44"/>
        <v>2.0000000000000018E-3</v>
      </c>
      <c r="Z91" s="54">
        <f t="shared" si="45"/>
        <v>1.0000000000000009E-3</v>
      </c>
      <c r="AA91" s="51">
        <f t="shared" si="46"/>
        <v>1.5000000000000013E-3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4" t="s">
        <v>264</v>
      </c>
      <c r="D92" s="28" t="s">
        <v>662</v>
      </c>
      <c r="E92" s="4">
        <f>'2MASS Binaries'!J92</f>
        <v>1.6280686579386305</v>
      </c>
      <c r="F92" s="28">
        <f>'2MASS Binaries'!K92</f>
        <v>1.6690686579386309</v>
      </c>
      <c r="G92" s="28">
        <f>'2MASS Binaries'!L92</f>
        <v>1.6010686579386304</v>
      </c>
      <c r="H92" s="28">
        <v>2.331</v>
      </c>
      <c r="I92" s="28">
        <v>2.298</v>
      </c>
      <c r="J92" s="28">
        <v>2.387</v>
      </c>
      <c r="K92" s="28">
        <f t="shared" ref="K92" si="47">STDEV(H92,I92,J92)</f>
        <v>4.4992591982829046E-2</v>
      </c>
      <c r="L92" s="53">
        <f t="shared" ref="L92" si="48">K92/(AVERAGE(H92,I92,J92))</f>
        <v>1.9238565557081973E-2</v>
      </c>
      <c r="M92" s="28">
        <v>2.3210000000000002</v>
      </c>
      <c r="N92" s="28">
        <v>2.3410000000000002</v>
      </c>
      <c r="O92" s="54">
        <f t="shared" si="38"/>
        <v>9.9999999999997868E-3</v>
      </c>
      <c r="P92" s="54">
        <f t="shared" si="39"/>
        <v>1.0000000000000231E-2</v>
      </c>
      <c r="Q92" s="51">
        <f t="shared" si="40"/>
        <v>1.0000000000000009E-2</v>
      </c>
      <c r="R92" s="28">
        <v>2.286</v>
      </c>
      <c r="S92" s="28">
        <v>2.31</v>
      </c>
      <c r="T92" s="54">
        <f t="shared" si="41"/>
        <v>1.2000000000000011E-2</v>
      </c>
      <c r="U92" s="54">
        <f t="shared" si="42"/>
        <v>1.2000000000000011E-2</v>
      </c>
      <c r="V92" s="51">
        <f t="shared" si="43"/>
        <v>1.2000000000000011E-2</v>
      </c>
      <c r="W92" s="28">
        <v>2.3769999999999998</v>
      </c>
      <c r="X92" s="28">
        <v>2.3959999999999999</v>
      </c>
      <c r="Y92" s="72">
        <f t="shared" si="44"/>
        <v>1.0000000000000231E-2</v>
      </c>
      <c r="Z92" s="54">
        <f t="shared" si="45"/>
        <v>8.999999999999897E-3</v>
      </c>
      <c r="AA92" s="51">
        <f t="shared" si="46"/>
        <v>9.5000000000000639E-3</v>
      </c>
      <c r="AB92" s="4"/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4"/>
      <c r="F93" s="28"/>
      <c r="G93" s="28">
        <f>'2MASS Binaries'!L93</f>
        <v>8.0518201208436295</v>
      </c>
      <c r="H93" s="28"/>
      <c r="I93" s="28"/>
      <c r="J93" s="28">
        <v>7.2999999999999995E-2</v>
      </c>
      <c r="K93" s="28"/>
      <c r="L93" s="53"/>
      <c r="M93" s="28"/>
      <c r="N93" s="28"/>
      <c r="O93" s="54"/>
      <c r="P93" s="54"/>
      <c r="Q93" s="51"/>
      <c r="R93" s="28"/>
      <c r="S93" s="28"/>
      <c r="T93" s="54"/>
      <c r="U93" s="54"/>
      <c r="V93" s="51"/>
      <c r="W93" s="28">
        <v>7.0999999999999994E-2</v>
      </c>
      <c r="X93" s="28">
        <v>7.4999999999999997E-2</v>
      </c>
      <c r="Y93" s="72">
        <f t="shared" si="44"/>
        <v>2.0000000000000018E-3</v>
      </c>
      <c r="Z93" s="54">
        <f t="shared" si="45"/>
        <v>2.0000000000000018E-3</v>
      </c>
      <c r="AA93" s="51">
        <f t="shared" si="46"/>
        <v>2.0000000000000018E-3</v>
      </c>
      <c r="AB93" s="4"/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60" t="s">
        <v>169</v>
      </c>
      <c r="D94" s="28" t="s">
        <v>186</v>
      </c>
      <c r="E94" s="28">
        <f>'2MASS Binaries'!J94</f>
        <v>0.51606865793863044</v>
      </c>
      <c r="F94" s="28">
        <f>'2MASS Binaries'!K94</f>
        <v>-0.16093134206136916</v>
      </c>
      <c r="G94" s="28">
        <f>'2MASS Binaries'!L94</f>
        <v>-0.3389313420613691</v>
      </c>
      <c r="H94" s="28">
        <v>3.5830000000000002</v>
      </c>
      <c r="I94" s="28">
        <v>4.7350000000000003</v>
      </c>
      <c r="J94" s="28">
        <v>5.15</v>
      </c>
      <c r="K94" s="28">
        <f t="shared" ref="K94:K108" si="49">STDEV(H94,I94,J94)</f>
        <v>0.81187211636644641</v>
      </c>
      <c r="L94" s="53">
        <f t="shared" ref="L94:L108" si="50">K94/(AVERAGE(H94,I94,J94))</f>
        <v>0.1808446947653207</v>
      </c>
      <c r="M94" s="28">
        <v>3.5670000000000002</v>
      </c>
      <c r="N94" s="28">
        <v>3.5990000000000002</v>
      </c>
      <c r="O94" s="54">
        <f t="shared" si="38"/>
        <v>1.6000000000000014E-2</v>
      </c>
      <c r="P94" s="54">
        <f t="shared" si="39"/>
        <v>1.6000000000000014E-2</v>
      </c>
      <c r="Q94" s="51">
        <f t="shared" si="40"/>
        <v>1.6000000000000014E-2</v>
      </c>
      <c r="R94" s="28">
        <v>4.72</v>
      </c>
      <c r="S94" s="28">
        <v>4.75</v>
      </c>
      <c r="T94" s="54">
        <f t="shared" si="41"/>
        <v>1.5000000000000568E-2</v>
      </c>
      <c r="U94" s="54">
        <f t="shared" si="42"/>
        <v>1.499999999999968E-2</v>
      </c>
      <c r="V94" s="51">
        <f t="shared" si="43"/>
        <v>1.5000000000000124E-2</v>
      </c>
      <c r="W94" s="28">
        <v>5.1349999999999998</v>
      </c>
      <c r="X94" s="28">
        <v>5.165</v>
      </c>
      <c r="Y94" s="72">
        <f t="shared" si="44"/>
        <v>1.5000000000000568E-2</v>
      </c>
      <c r="Z94" s="54">
        <f t="shared" si="45"/>
        <v>1.499999999999968E-2</v>
      </c>
      <c r="AA94" s="51">
        <f t="shared" si="46"/>
        <v>1.5000000000000124E-2</v>
      </c>
      <c r="AB94" s="4" t="s">
        <v>684</v>
      </c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1.1263815187574018</v>
      </c>
      <c r="F95" s="28">
        <f>'2MASS Binaries'!K95</f>
        <v>0.37574407041171298</v>
      </c>
      <c r="G95" s="28">
        <f>'2MASS Binaries'!L95</f>
        <v>4.832355790298859E-2</v>
      </c>
      <c r="H95" s="28">
        <v>2.8330000000000002</v>
      </c>
      <c r="I95" s="28">
        <v>3.9049999999999998</v>
      </c>
      <c r="J95" s="28">
        <v>4.5709999999999997</v>
      </c>
      <c r="K95" s="28">
        <f t="shared" si="49"/>
        <v>0.876867910995342</v>
      </c>
      <c r="L95" s="53">
        <f t="shared" si="50"/>
        <v>0.23261152471359328</v>
      </c>
      <c r="M95" s="28">
        <v>2.552</v>
      </c>
      <c r="N95" s="28">
        <v>3.117</v>
      </c>
      <c r="O95" s="54">
        <f t="shared" si="38"/>
        <v>0.28100000000000014</v>
      </c>
      <c r="P95" s="54">
        <f t="shared" si="39"/>
        <v>0.28399999999999981</v>
      </c>
      <c r="Q95" s="51">
        <f t="shared" si="40"/>
        <v>0.28249999999999997</v>
      </c>
      <c r="R95" s="28">
        <v>3.6989999999999998</v>
      </c>
      <c r="S95" s="28">
        <v>4.1059999999999999</v>
      </c>
      <c r="T95" s="54">
        <f t="shared" si="41"/>
        <v>0.20599999999999996</v>
      </c>
      <c r="U95" s="54">
        <f t="shared" si="42"/>
        <v>0.20100000000000007</v>
      </c>
      <c r="V95" s="51">
        <f t="shared" si="43"/>
        <v>0.20350000000000001</v>
      </c>
      <c r="W95" s="28">
        <v>4.4779999999999998</v>
      </c>
      <c r="X95" s="28">
        <v>4.6619999999999999</v>
      </c>
      <c r="Y95" s="72">
        <f t="shared" si="44"/>
        <v>9.2999999999999972E-2</v>
      </c>
      <c r="Z95" s="54">
        <f t="shared" si="45"/>
        <v>9.1000000000000192E-2</v>
      </c>
      <c r="AA95" s="51">
        <f t="shared" si="46"/>
        <v>9.2000000000000082E-2</v>
      </c>
      <c r="AB95" s="4" t="s">
        <v>685</v>
      </c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220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28">
        <v>1.8140000000000001</v>
      </c>
      <c r="K96" s="28">
        <f t="shared" si="49"/>
        <v>3.5529330606322046E-2</v>
      </c>
      <c r="L96" s="53">
        <f t="shared" si="50"/>
        <v>1.9160163907777479E-2</v>
      </c>
      <c r="M96" s="28">
        <v>1.8560000000000001</v>
      </c>
      <c r="N96" s="28">
        <v>1.881</v>
      </c>
      <c r="O96" s="54">
        <f t="shared" si="38"/>
        <v>1.2000000000000011E-2</v>
      </c>
      <c r="P96" s="54">
        <f t="shared" si="39"/>
        <v>1.2999999999999901E-2</v>
      </c>
      <c r="Q96" s="51">
        <f t="shared" si="40"/>
        <v>1.2499999999999956E-2</v>
      </c>
      <c r="R96" s="28">
        <v>1.8520000000000001</v>
      </c>
      <c r="S96" s="28">
        <v>1.9</v>
      </c>
      <c r="T96" s="54">
        <f t="shared" si="41"/>
        <v>2.8999999999999915E-2</v>
      </c>
      <c r="U96" s="54">
        <f t="shared" si="42"/>
        <v>1.8999999999999906E-2</v>
      </c>
      <c r="V96" s="51">
        <f t="shared" si="43"/>
        <v>2.399999999999991E-2</v>
      </c>
      <c r="W96" s="28">
        <v>1.8009999999999999</v>
      </c>
      <c r="X96" s="28">
        <v>1.835</v>
      </c>
      <c r="Y96" s="72">
        <f t="shared" si="44"/>
        <v>1.3000000000000123E-2</v>
      </c>
      <c r="Z96" s="54">
        <f t="shared" si="45"/>
        <v>2.0999999999999908E-2</v>
      </c>
      <c r="AA96" s="51">
        <f t="shared" si="46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11.085974328398631</v>
      </c>
      <c r="F97" s="28">
        <f>'2MASS Binaries'!K97</f>
        <v>10.537779221055297</v>
      </c>
      <c r="G97" s="28">
        <f>'2MASS Binaries'!L97</f>
        <v>10.665417213565298</v>
      </c>
      <c r="H97" s="28">
        <v>2.1999999999999999E-2</v>
      </c>
      <c r="I97" s="28">
        <v>2.1999999999999999E-2</v>
      </c>
      <c r="J97" s="33">
        <v>0.02</v>
      </c>
      <c r="K97" s="28">
        <f t="shared" si="49"/>
        <v>1.1547005383792505E-3</v>
      </c>
      <c r="L97" s="53">
        <f t="shared" si="50"/>
        <v>5.4126587736527371E-2</v>
      </c>
      <c r="M97" s="28">
        <v>0.02</v>
      </c>
      <c r="N97" s="28">
        <v>2.4E-2</v>
      </c>
      <c r="O97" s="54">
        <f t="shared" si="38"/>
        <v>1.9999999999999983E-3</v>
      </c>
      <c r="P97" s="54">
        <f t="shared" si="39"/>
        <v>2.0000000000000018E-3</v>
      </c>
      <c r="Q97" s="51">
        <f t="shared" si="40"/>
        <v>2E-3</v>
      </c>
      <c r="R97" s="28">
        <v>0.02</v>
      </c>
      <c r="S97" s="28">
        <v>2.4E-2</v>
      </c>
      <c r="T97" s="54">
        <f t="shared" si="41"/>
        <v>1.9999999999999983E-3</v>
      </c>
      <c r="U97" s="54">
        <f t="shared" si="42"/>
        <v>2.0000000000000018E-3</v>
      </c>
      <c r="V97" s="51">
        <f t="shared" si="43"/>
        <v>2E-3</v>
      </c>
      <c r="W97" s="4">
        <v>0.02</v>
      </c>
      <c r="X97" s="4">
        <v>0.02</v>
      </c>
      <c r="Y97" s="72">
        <f t="shared" si="44"/>
        <v>0</v>
      </c>
      <c r="Z97" s="54">
        <f t="shared" si="45"/>
        <v>0</v>
      </c>
      <c r="AA97" s="51">
        <f t="shared" si="46"/>
        <v>0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219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28">
        <v>1.8140000000000001</v>
      </c>
      <c r="K98" s="28">
        <f t="shared" si="49"/>
        <v>3.5529330606322046E-2</v>
      </c>
      <c r="L98" s="53">
        <f t="shared" si="50"/>
        <v>1.9160163907777479E-2</v>
      </c>
      <c r="M98" s="28">
        <v>1.8560000000000001</v>
      </c>
      <c r="N98" s="28">
        <v>1.881</v>
      </c>
      <c r="O98" s="54">
        <f t="shared" si="38"/>
        <v>1.2000000000000011E-2</v>
      </c>
      <c r="P98" s="54">
        <f t="shared" si="39"/>
        <v>1.2999999999999901E-2</v>
      </c>
      <c r="Q98" s="51">
        <f t="shared" si="40"/>
        <v>1.2499999999999956E-2</v>
      </c>
      <c r="R98" s="28">
        <v>1.8520000000000001</v>
      </c>
      <c r="S98" s="28">
        <v>1.9</v>
      </c>
      <c r="T98" s="54">
        <f t="shared" si="41"/>
        <v>2.8999999999999915E-2</v>
      </c>
      <c r="U98" s="54">
        <f t="shared" si="42"/>
        <v>1.8999999999999906E-2</v>
      </c>
      <c r="V98" s="51">
        <f t="shared" si="43"/>
        <v>2.399999999999991E-2</v>
      </c>
      <c r="W98" s="4">
        <v>1.8009999999999999</v>
      </c>
      <c r="X98" s="4">
        <v>1.835</v>
      </c>
      <c r="Y98" s="72">
        <f t="shared" si="44"/>
        <v>1.3000000000000123E-2</v>
      </c>
      <c r="Z98" s="54">
        <f t="shared" si="45"/>
        <v>2.0999999999999908E-2</v>
      </c>
      <c r="AA98" s="51">
        <f t="shared" si="46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9.5404019912719633</v>
      </c>
      <c r="F99" s="28">
        <f>'2MASS Binaries'!K99</f>
        <v>9.1227353246052996</v>
      </c>
      <c r="G99" s="28">
        <f>'2MASS Binaries'!L99</f>
        <v>9.0177353246052991</v>
      </c>
      <c r="H99" s="28">
        <v>5.2999999999999999E-2</v>
      </c>
      <c r="I99" s="28">
        <v>4.8000000000000001E-2</v>
      </c>
      <c r="J99" s="28">
        <v>3.7999999999999999E-2</v>
      </c>
      <c r="K99" s="28">
        <f t="shared" si="49"/>
        <v>7.6376261582596534E-3</v>
      </c>
      <c r="L99" s="53">
        <f t="shared" si="50"/>
        <v>0.16484085233653928</v>
      </c>
      <c r="M99" s="28">
        <v>5.0999999999999997E-2</v>
      </c>
      <c r="N99" s="28">
        <v>5.3999999999999999E-2</v>
      </c>
      <c r="O99" s="54">
        <f t="shared" si="38"/>
        <v>2.0000000000000018E-3</v>
      </c>
      <c r="P99" s="54">
        <f t="shared" si="39"/>
        <v>1.0000000000000009E-3</v>
      </c>
      <c r="Q99" s="51">
        <f t="shared" si="40"/>
        <v>1.5000000000000013E-3</v>
      </c>
      <c r="R99" s="28">
        <v>4.7E-2</v>
      </c>
      <c r="S99" s="28">
        <v>4.9000000000000002E-2</v>
      </c>
      <c r="T99" s="54">
        <f t="shared" si="41"/>
        <v>1.0000000000000009E-3</v>
      </c>
      <c r="U99" s="54">
        <f t="shared" si="42"/>
        <v>1.0000000000000009E-3</v>
      </c>
      <c r="V99" s="51">
        <f t="shared" si="43"/>
        <v>1.0000000000000009E-3</v>
      </c>
      <c r="W99" s="4">
        <v>3.6999999999999998E-2</v>
      </c>
      <c r="X99" s="4">
        <v>3.9E-2</v>
      </c>
      <c r="Y99" s="72">
        <f t="shared" si="44"/>
        <v>1.0000000000000009E-3</v>
      </c>
      <c r="Z99" s="54">
        <f t="shared" si="45"/>
        <v>1.0000000000000009E-3</v>
      </c>
      <c r="AA99" s="51">
        <f t="shared" si="46"/>
        <v>1.0000000000000009E-3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288</v>
      </c>
      <c r="D100" s="28" t="s">
        <v>188</v>
      </c>
      <c r="E100" s="28">
        <f>'2MASS Binaries'!J100</f>
        <v>1.9470686579386305</v>
      </c>
      <c r="F100" s="28">
        <f>'2MASS Binaries'!K100</f>
        <v>1.9000686579386308</v>
      </c>
      <c r="G100" s="28">
        <f>'2MASS Binaries'!L100</f>
        <v>1.8990686579386304</v>
      </c>
      <c r="H100" s="28">
        <v>1.8680000000000001</v>
      </c>
      <c r="I100" s="28">
        <v>1.881</v>
      </c>
      <c r="J100" s="28">
        <v>1.8140000000000001</v>
      </c>
      <c r="K100" s="28">
        <f t="shared" si="49"/>
        <v>3.5529330606322046E-2</v>
      </c>
      <c r="L100" s="53">
        <f t="shared" si="50"/>
        <v>1.9160163907777479E-2</v>
      </c>
      <c r="M100" s="28">
        <v>1.8560000000000001</v>
      </c>
      <c r="N100" s="28">
        <v>1.881</v>
      </c>
      <c r="O100" s="54">
        <f t="shared" si="38"/>
        <v>1.2000000000000011E-2</v>
      </c>
      <c r="P100" s="54">
        <f t="shared" si="39"/>
        <v>1.2999999999999901E-2</v>
      </c>
      <c r="Q100" s="51">
        <f t="shared" si="40"/>
        <v>1.2499999999999956E-2</v>
      </c>
      <c r="R100" s="28">
        <v>1.8520000000000001</v>
      </c>
      <c r="S100" s="28">
        <v>1.9</v>
      </c>
      <c r="T100" s="54">
        <f t="shared" si="41"/>
        <v>2.8999999999999915E-2</v>
      </c>
      <c r="U100" s="54">
        <f t="shared" si="42"/>
        <v>1.8999999999999906E-2</v>
      </c>
      <c r="V100" s="51">
        <f t="shared" si="43"/>
        <v>2.399999999999991E-2</v>
      </c>
      <c r="W100" s="4">
        <v>1.8009999999999999</v>
      </c>
      <c r="X100" s="4">
        <v>1.835</v>
      </c>
      <c r="Y100" s="72">
        <f t="shared" si="44"/>
        <v>1.3000000000000123E-2</v>
      </c>
      <c r="Z100" s="54">
        <f t="shared" si="45"/>
        <v>2.0999999999999908E-2</v>
      </c>
      <c r="AA100" s="51">
        <f t="shared" si="46"/>
        <v>1.7000000000000015E-2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6.6570686579386305</v>
      </c>
      <c r="F101" s="28">
        <f>'2MASS Binaries'!K101</f>
        <v>5.9800686579386308</v>
      </c>
      <c r="G101" s="28">
        <f>'2MASS Binaries'!L101</f>
        <v>5.7890686579386301</v>
      </c>
      <c r="H101" s="28">
        <v>0.35899999999999999</v>
      </c>
      <c r="I101" s="28">
        <v>0.377</v>
      </c>
      <c r="J101" s="28">
        <v>0.34799999999999998</v>
      </c>
      <c r="K101" s="28">
        <f t="shared" si="49"/>
        <v>1.4640127503998512E-2</v>
      </c>
      <c r="L101" s="53">
        <f t="shared" si="50"/>
        <v>4.0516958036896249E-2</v>
      </c>
      <c r="M101" s="28">
        <v>0.35099999999999998</v>
      </c>
      <c r="N101" s="28">
        <v>0.36699999999999999</v>
      </c>
      <c r="O101" s="54">
        <f t="shared" si="38"/>
        <v>8.0000000000000071E-3</v>
      </c>
      <c r="P101" s="54">
        <f t="shared" si="39"/>
        <v>8.0000000000000071E-3</v>
      </c>
      <c r="Q101" s="51">
        <f t="shared" si="40"/>
        <v>8.0000000000000071E-3</v>
      </c>
      <c r="R101" s="28">
        <v>0.36899999999999999</v>
      </c>
      <c r="S101" s="28">
        <v>0.38600000000000001</v>
      </c>
      <c r="T101" s="54">
        <f t="shared" si="41"/>
        <v>8.0000000000000071E-3</v>
      </c>
      <c r="U101" s="54">
        <f t="shared" si="42"/>
        <v>9.000000000000008E-3</v>
      </c>
      <c r="V101" s="51">
        <f t="shared" si="43"/>
        <v>8.5000000000000075E-3</v>
      </c>
      <c r="W101" s="4">
        <v>0.34</v>
      </c>
      <c r="X101" s="4">
        <v>0.35599999999999998</v>
      </c>
      <c r="Y101" s="72">
        <f t="shared" si="44"/>
        <v>7.9999999999999516E-3</v>
      </c>
      <c r="Z101" s="54">
        <f t="shared" si="45"/>
        <v>8.0000000000000071E-3</v>
      </c>
      <c r="AA101" s="51">
        <f t="shared" si="46"/>
        <v>7.9999999999999793E-3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289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28">
        <v>2.1859999999999999</v>
      </c>
      <c r="K102" s="28">
        <f t="shared" si="49"/>
        <v>9.7001718197840855E-2</v>
      </c>
      <c r="L102" s="53">
        <f t="shared" si="50"/>
        <v>4.6441933385496736E-2</v>
      </c>
      <c r="M102" s="28">
        <v>2.06</v>
      </c>
      <c r="N102" s="28">
        <v>2.1280000000000001</v>
      </c>
      <c r="O102" s="54">
        <f t="shared" si="38"/>
        <v>2.8000000000000025E-2</v>
      </c>
      <c r="P102" s="54">
        <f t="shared" si="39"/>
        <v>4.0000000000000036E-2</v>
      </c>
      <c r="Q102" s="51">
        <f t="shared" si="40"/>
        <v>3.400000000000003E-2</v>
      </c>
      <c r="R102" s="28">
        <v>1.982</v>
      </c>
      <c r="S102" s="28">
        <v>2.0030000000000001</v>
      </c>
      <c r="T102" s="54">
        <f t="shared" si="41"/>
        <v>1.0000000000000009E-2</v>
      </c>
      <c r="U102" s="54">
        <f t="shared" si="42"/>
        <v>1.1000000000000121E-2</v>
      </c>
      <c r="V102" s="51">
        <f t="shared" si="43"/>
        <v>1.0500000000000065E-2</v>
      </c>
      <c r="W102" s="4">
        <v>2.0550000000000002</v>
      </c>
      <c r="X102" s="4">
        <v>2.2210000000000001</v>
      </c>
      <c r="Y102" s="72">
        <f t="shared" si="44"/>
        <v>0.13099999999999978</v>
      </c>
      <c r="Z102" s="54">
        <f t="shared" si="45"/>
        <v>3.5000000000000142E-2</v>
      </c>
      <c r="AA102" s="51">
        <f t="shared" si="46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8.9720686579386282</v>
      </c>
      <c r="F103" s="28">
        <f>'2MASS Binaries'!K103</f>
        <v>8.4980686579386315</v>
      </c>
      <c r="G103" s="28">
        <f>'2MASS Binaries'!L103</f>
        <v>8.1434019912719648</v>
      </c>
      <c r="H103" s="28">
        <v>7.6999999999999999E-2</v>
      </c>
      <c r="I103" s="28">
        <v>7.0999999999999994E-2</v>
      </c>
      <c r="J103" s="28">
        <v>6.8000000000000005E-2</v>
      </c>
      <c r="K103" s="28">
        <f t="shared" si="49"/>
        <v>4.5825756949558379E-3</v>
      </c>
      <c r="L103" s="53">
        <f t="shared" si="50"/>
        <v>6.364688465216442E-2</v>
      </c>
      <c r="M103" s="4">
        <v>7.4999999999999997E-2</v>
      </c>
      <c r="N103" s="4">
        <v>7.9000000000000001E-2</v>
      </c>
      <c r="O103" s="54">
        <f t="shared" si="38"/>
        <v>2.0000000000000018E-3</v>
      </c>
      <c r="P103" s="54">
        <f t="shared" si="39"/>
        <v>2.0000000000000018E-3</v>
      </c>
      <c r="Q103" s="51">
        <f t="shared" si="40"/>
        <v>2.0000000000000018E-3</v>
      </c>
      <c r="R103" s="28">
        <v>6.9000000000000006E-2</v>
      </c>
      <c r="S103" s="28">
        <v>7.2999999999999995E-2</v>
      </c>
      <c r="T103" s="54">
        <f t="shared" si="41"/>
        <v>1.9999999999999879E-3</v>
      </c>
      <c r="U103" s="54">
        <f t="shared" si="42"/>
        <v>2.0000000000000018E-3</v>
      </c>
      <c r="V103" s="51">
        <f t="shared" si="43"/>
        <v>1.9999999999999948E-3</v>
      </c>
      <c r="W103" s="28">
        <v>6.6000000000000003E-2</v>
      </c>
      <c r="X103" s="4">
        <v>7.0000000000000007E-2</v>
      </c>
      <c r="Y103" s="72">
        <f t="shared" si="44"/>
        <v>2.0000000000000018E-3</v>
      </c>
      <c r="Z103" s="54">
        <f t="shared" si="45"/>
        <v>2.0000000000000018E-3</v>
      </c>
      <c r="AA103" s="51">
        <f t="shared" si="46"/>
        <v>2.0000000000000018E-3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271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28">
        <v>2.1859999999999999</v>
      </c>
      <c r="K104" s="28">
        <f t="shared" si="49"/>
        <v>9.7001718197840855E-2</v>
      </c>
      <c r="L104" s="53">
        <f t="shared" si="50"/>
        <v>4.6441933385496736E-2</v>
      </c>
      <c r="M104" s="4">
        <v>2.06</v>
      </c>
      <c r="N104" s="4">
        <v>2.1280000000000001</v>
      </c>
      <c r="O104" s="54">
        <f t="shared" si="38"/>
        <v>2.8000000000000025E-2</v>
      </c>
      <c r="P104" s="54">
        <f t="shared" si="39"/>
        <v>4.0000000000000036E-2</v>
      </c>
      <c r="Q104" s="51">
        <f t="shared" si="40"/>
        <v>3.400000000000003E-2</v>
      </c>
      <c r="R104" s="28">
        <v>1.982</v>
      </c>
      <c r="S104" s="28">
        <v>2.0030000000000001</v>
      </c>
      <c r="T104" s="54">
        <f t="shared" si="41"/>
        <v>1.0000000000000009E-2</v>
      </c>
      <c r="U104" s="54">
        <f t="shared" si="42"/>
        <v>1.1000000000000121E-2</v>
      </c>
      <c r="V104" s="51">
        <f t="shared" si="43"/>
        <v>1.0500000000000065E-2</v>
      </c>
      <c r="W104" s="28">
        <v>2.0550000000000002</v>
      </c>
      <c r="X104" s="4">
        <v>2.2210000000000001</v>
      </c>
      <c r="Y104" s="72">
        <f t="shared" si="44"/>
        <v>0.13099999999999978</v>
      </c>
      <c r="Z104" s="54">
        <f t="shared" si="45"/>
        <v>3.5000000000000142E-2</v>
      </c>
      <c r="AA104" s="51">
        <f t="shared" si="46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10.378581408998631</v>
      </c>
      <c r="F105" s="28">
        <f>'2MASS Binaries'!K105</f>
        <v>10.059528959171965</v>
      </c>
      <c r="G105" s="28">
        <f>'2MASS Binaries'!L105</f>
        <v>9.7074901737986306</v>
      </c>
      <c r="H105" s="28">
        <v>3.2000000000000001E-2</v>
      </c>
      <c r="I105" s="28">
        <v>2.8000000000000001E-2</v>
      </c>
      <c r="J105" s="28">
        <v>2.5999999999999999E-2</v>
      </c>
      <c r="K105" s="28">
        <f t="shared" si="49"/>
        <v>3.0550504633038941E-3</v>
      </c>
      <c r="L105" s="53">
        <f t="shared" si="50"/>
        <v>0.10657152778967073</v>
      </c>
      <c r="M105" s="4">
        <v>2.9000000000000001E-2</v>
      </c>
      <c r="N105" s="4">
        <v>3.5999999999999997E-2</v>
      </c>
      <c r="O105" s="54">
        <f t="shared" si="38"/>
        <v>2.9999999999999992E-3</v>
      </c>
      <c r="P105" s="54">
        <f t="shared" si="39"/>
        <v>3.9999999999999966E-3</v>
      </c>
      <c r="Q105" s="51">
        <f t="shared" si="40"/>
        <v>3.4999999999999979E-3</v>
      </c>
      <c r="R105" s="28">
        <v>2.7E-2</v>
      </c>
      <c r="S105" s="28">
        <v>0.03</v>
      </c>
      <c r="T105" s="54">
        <f t="shared" si="41"/>
        <v>1.0000000000000009E-3</v>
      </c>
      <c r="U105" s="54">
        <f t="shared" si="42"/>
        <v>1.9999999999999983E-3</v>
      </c>
      <c r="V105" s="51">
        <f t="shared" si="43"/>
        <v>1.4999999999999996E-3</v>
      </c>
      <c r="W105" s="28">
        <v>2.4E-2</v>
      </c>
      <c r="X105" s="4">
        <v>2.8000000000000001E-2</v>
      </c>
      <c r="Y105" s="72">
        <f t="shared" si="44"/>
        <v>1.9999999999999983E-3</v>
      </c>
      <c r="Z105" s="54">
        <f t="shared" si="45"/>
        <v>2.0000000000000018E-3</v>
      </c>
      <c r="AA105" s="51">
        <f t="shared" si="46"/>
        <v>2E-3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272</v>
      </c>
      <c r="D106" s="28" t="s">
        <v>189</v>
      </c>
      <c r="E106" s="28">
        <f>'2MASS Binaries'!J106</f>
        <v>1.7620686579386309</v>
      </c>
      <c r="F106" s="28">
        <f>'2MASS Binaries'!K106</f>
        <v>1.797068657938631</v>
      </c>
      <c r="G106" s="28">
        <f>'2MASS Binaries'!L106</f>
        <v>1.7430686579386307</v>
      </c>
      <c r="H106" s="28">
        <v>2.0880000000000001</v>
      </c>
      <c r="I106" s="28">
        <v>1.992</v>
      </c>
      <c r="J106" s="28">
        <v>2.1859999999999999</v>
      </c>
      <c r="K106" s="28">
        <f t="shared" si="49"/>
        <v>9.7001718197840855E-2</v>
      </c>
      <c r="L106" s="53">
        <f t="shared" si="50"/>
        <v>4.6441933385496736E-2</v>
      </c>
      <c r="M106" s="4">
        <v>2.06</v>
      </c>
      <c r="N106" s="4">
        <v>2.1280000000000001</v>
      </c>
      <c r="O106" s="54">
        <f t="shared" si="38"/>
        <v>2.8000000000000025E-2</v>
      </c>
      <c r="P106" s="54">
        <f t="shared" si="39"/>
        <v>4.0000000000000036E-2</v>
      </c>
      <c r="Q106" s="51">
        <f t="shared" si="40"/>
        <v>3.400000000000003E-2</v>
      </c>
      <c r="R106" s="28">
        <v>1.982</v>
      </c>
      <c r="S106" s="28">
        <v>2.0030000000000001</v>
      </c>
      <c r="T106" s="54">
        <f t="shared" si="41"/>
        <v>1.0000000000000009E-2</v>
      </c>
      <c r="U106" s="54">
        <f t="shared" si="42"/>
        <v>1.1000000000000121E-2</v>
      </c>
      <c r="V106" s="51">
        <f t="shared" si="43"/>
        <v>1.0500000000000065E-2</v>
      </c>
      <c r="W106" s="28">
        <v>2.0550000000000002</v>
      </c>
      <c r="X106" s="4">
        <v>2.2210000000000001</v>
      </c>
      <c r="Y106" s="72">
        <f t="shared" si="44"/>
        <v>0.13099999999999978</v>
      </c>
      <c r="Z106" s="54">
        <f t="shared" si="45"/>
        <v>3.5000000000000142E-2</v>
      </c>
      <c r="AA106" s="51">
        <f t="shared" si="46"/>
        <v>8.2999999999999963E-2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>
        <f>'2MASS Binaries'!J107</f>
        <v>9.6530096225619637</v>
      </c>
      <c r="F107" s="28">
        <f>'2MASS Binaries'!K107</f>
        <v>8.6268251149986312</v>
      </c>
      <c r="G107" s="28">
        <f>'2MASS Binaries'!L107</f>
        <v>8.8185614014236311</v>
      </c>
      <c r="H107" s="28">
        <v>4.9000000000000002E-2</v>
      </c>
      <c r="I107" s="28">
        <v>6.5000000000000002E-2</v>
      </c>
      <c r="J107" s="28">
        <v>4.3999999999999997E-2</v>
      </c>
      <c r="K107" s="28">
        <f t="shared" si="49"/>
        <v>1.0969655114602893E-2</v>
      </c>
      <c r="L107" s="53">
        <f t="shared" si="50"/>
        <v>0.20828459078359923</v>
      </c>
      <c r="M107" s="4">
        <v>4.8000000000000001E-2</v>
      </c>
      <c r="N107" s="4">
        <v>0.05</v>
      </c>
      <c r="O107" s="54">
        <f t="shared" si="38"/>
        <v>1.0000000000000009E-3</v>
      </c>
      <c r="P107" s="54">
        <f t="shared" si="39"/>
        <v>1.0000000000000009E-3</v>
      </c>
      <c r="Q107" s="51">
        <f t="shared" si="40"/>
        <v>1.0000000000000009E-3</v>
      </c>
      <c r="R107" s="4">
        <v>6.4000000000000001E-2</v>
      </c>
      <c r="S107" s="4">
        <v>6.6000000000000003E-2</v>
      </c>
      <c r="T107" s="54">
        <f t="shared" si="41"/>
        <v>1.0000000000000009E-3</v>
      </c>
      <c r="U107" s="54">
        <f t="shared" si="42"/>
        <v>1.0000000000000009E-3</v>
      </c>
      <c r="V107" s="51">
        <f t="shared" si="43"/>
        <v>1.0000000000000009E-3</v>
      </c>
      <c r="W107" s="28">
        <v>4.2000000000000003E-2</v>
      </c>
      <c r="X107" s="4">
        <v>4.4999999999999998E-2</v>
      </c>
      <c r="Y107" s="72">
        <f t="shared" si="44"/>
        <v>1.9999999999999948E-3</v>
      </c>
      <c r="Z107" s="54">
        <f t="shared" si="45"/>
        <v>1.0000000000000009E-3</v>
      </c>
      <c r="AA107" s="51">
        <f t="shared" si="46"/>
        <v>1.4999999999999979E-3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A108" s="56">
        <v>106</v>
      </c>
      <c r="B108" s="4"/>
      <c r="C108" s="4" t="s">
        <v>250</v>
      </c>
      <c r="D108" s="28" t="s">
        <v>180</v>
      </c>
      <c r="E108" s="28">
        <f>'2MASS Binaries'!J108</f>
        <v>2.0680686579386309</v>
      </c>
      <c r="F108" s="28">
        <f>'2MASS Binaries'!K108</f>
        <v>2.1180686579386307</v>
      </c>
      <c r="G108" s="28">
        <f>'2MASS Binaries'!L108</f>
        <v>2.1370686579386309</v>
      </c>
      <c r="H108" s="28">
        <v>1.7609999999999999</v>
      </c>
      <c r="I108" s="28">
        <v>1.6890000000000001</v>
      </c>
      <c r="J108" s="28">
        <v>1.655</v>
      </c>
      <c r="K108" s="28">
        <f t="shared" si="49"/>
        <v>5.4123315986119379E-2</v>
      </c>
      <c r="L108" s="53">
        <f t="shared" si="50"/>
        <v>3.1806062283713639E-2</v>
      </c>
      <c r="M108" s="4">
        <v>1.7549999999999999</v>
      </c>
      <c r="N108" s="4">
        <v>1.7669999999999999</v>
      </c>
      <c r="O108" s="54">
        <f t="shared" si="38"/>
        <v>6.0000000000000053E-3</v>
      </c>
      <c r="P108" s="54">
        <f t="shared" si="39"/>
        <v>6.0000000000000053E-3</v>
      </c>
      <c r="Q108" s="51">
        <f t="shared" si="40"/>
        <v>6.0000000000000053E-3</v>
      </c>
      <c r="R108" s="4">
        <v>1.6819999999999999</v>
      </c>
      <c r="S108" s="4">
        <v>1.6950000000000001</v>
      </c>
      <c r="T108" s="54">
        <f t="shared" si="41"/>
        <v>7.0000000000001172E-3</v>
      </c>
      <c r="U108" s="54">
        <f t="shared" si="42"/>
        <v>6.0000000000000053E-3</v>
      </c>
      <c r="V108" s="51">
        <f t="shared" si="43"/>
        <v>6.5000000000000613E-3</v>
      </c>
      <c r="W108" s="28">
        <v>1.6479999999999999</v>
      </c>
      <c r="X108" s="4">
        <v>1.663</v>
      </c>
      <c r="Y108" s="72">
        <f t="shared" si="44"/>
        <v>7.0000000000001172E-3</v>
      </c>
      <c r="Z108" s="54">
        <f t="shared" si="45"/>
        <v>8.0000000000000071E-3</v>
      </c>
      <c r="AA108" s="51">
        <f t="shared" si="46"/>
        <v>7.5000000000000622E-3</v>
      </c>
      <c r="AB108" s="4"/>
      <c r="AC108" s="4"/>
      <c r="AD108" s="4"/>
      <c r="AE108" s="4"/>
      <c r="AF108" s="4"/>
      <c r="AG108" s="4"/>
      <c r="AH108" s="4"/>
      <c r="AI108" s="4"/>
      <c r="AJ108" s="4"/>
      <c r="AM108" s="4"/>
      <c r="AN108" s="4"/>
      <c r="AO108" s="4"/>
      <c r="AP108" s="4"/>
      <c r="AQ108" s="4"/>
      <c r="AR108" s="4"/>
    </row>
    <row r="109" spans="1:44">
      <c r="A109" s="56">
        <v>107</v>
      </c>
      <c r="B109" s="4"/>
      <c r="C109" s="4"/>
      <c r="D109" s="28"/>
      <c r="E109" s="28"/>
      <c r="F109" s="28"/>
      <c r="G109" s="28">
        <f>'2MASS Binaries'!L109</f>
        <v>10.40206865793863</v>
      </c>
      <c r="H109" s="28"/>
      <c r="I109" s="28"/>
      <c r="J109" s="33">
        <v>0.02</v>
      </c>
      <c r="K109" s="28"/>
      <c r="L109" s="53"/>
      <c r="M109" s="4"/>
      <c r="N109" s="4"/>
      <c r="O109" s="54"/>
      <c r="P109" s="54"/>
      <c r="Q109" s="51"/>
      <c r="R109" s="4"/>
      <c r="S109" s="4"/>
      <c r="T109" s="54"/>
      <c r="U109" s="54"/>
      <c r="V109" s="51"/>
      <c r="W109" s="28">
        <v>0.02</v>
      </c>
      <c r="X109" s="4">
        <v>0.02</v>
      </c>
      <c r="Y109" s="72">
        <f t="shared" si="44"/>
        <v>0</v>
      </c>
      <c r="Z109" s="54">
        <f t="shared" si="45"/>
        <v>0</v>
      </c>
      <c r="AA109" s="51">
        <f t="shared" si="46"/>
        <v>0</v>
      </c>
      <c r="AB109" s="4"/>
      <c r="AC109" s="4"/>
      <c r="AD109" s="4"/>
      <c r="AE109" s="4"/>
      <c r="AF109" s="4"/>
      <c r="AG109" s="4"/>
      <c r="AH109" s="4"/>
      <c r="AI109" s="4"/>
      <c r="AJ109" s="4"/>
      <c r="AM109" s="4"/>
      <c r="AN109" s="4"/>
      <c r="AO109" s="4"/>
      <c r="AP109" s="4"/>
      <c r="AQ109" s="4"/>
      <c r="AR109" s="4"/>
    </row>
    <row r="110" spans="1:44">
      <c r="D110" s="25"/>
      <c r="E110" s="25"/>
      <c r="F110" s="25"/>
      <c r="U110" s="25"/>
      <c r="V110" s="25"/>
      <c r="W110" s="25"/>
      <c r="Y110" s="54"/>
      <c r="Z110" s="54"/>
      <c r="AA110" s="25"/>
      <c r="AM110" s="4"/>
      <c r="AN110" s="4"/>
      <c r="AO110" s="4"/>
      <c r="AP110" s="4"/>
      <c r="AQ110" s="4"/>
      <c r="AR110" s="4"/>
    </row>
    <row r="111" spans="1:44">
      <c r="D111" s="25"/>
      <c r="E111" s="25"/>
      <c r="F111" s="25"/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  <row r="130" spans="27:27">
      <c r="AA130" s="25"/>
    </row>
    <row r="131" spans="27:27">
      <c r="AA131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topLeftCell="A24" workbookViewId="0">
      <selection activeCell="F48" sqref="F48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0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6">
      <c r="A49" s="55" t="s">
        <v>579</v>
      </c>
      <c r="E49" s="55">
        <v>0.01</v>
      </c>
    </row>
    <row r="50" spans="1:6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6">
      <c r="A51" s="55" t="s">
        <v>580</v>
      </c>
      <c r="E51" s="55">
        <v>0.01</v>
      </c>
    </row>
    <row r="52" spans="1:6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6">
      <c r="A53" s="55" t="s">
        <v>581</v>
      </c>
      <c r="E53" s="55">
        <v>0.01</v>
      </c>
    </row>
    <row r="54" spans="1:6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6">
      <c r="A55" s="55" t="s">
        <v>565</v>
      </c>
      <c r="E55" s="55">
        <v>0.01</v>
      </c>
    </row>
    <row r="56" spans="1:6">
      <c r="A56" s="1" t="s">
        <v>417</v>
      </c>
      <c r="B56" s="1" t="s">
        <v>343</v>
      </c>
      <c r="C56" s="1" t="s">
        <v>91</v>
      </c>
      <c r="D56" s="1">
        <v>145</v>
      </c>
      <c r="E56" s="54">
        <v>7.8323</v>
      </c>
      <c r="F56" s="4">
        <f t="shared" si="0"/>
        <v>2.0254599888251281</v>
      </c>
    </row>
    <row r="57" spans="1:6">
      <c r="A57" s="55" t="s">
        <v>548</v>
      </c>
      <c r="E57" s="55">
        <v>0.01</v>
      </c>
    </row>
    <row r="58" spans="1:6">
      <c r="A58" s="1" t="s">
        <v>20</v>
      </c>
      <c r="B58" s="1" t="s">
        <v>345</v>
      </c>
      <c r="C58" s="1" t="s">
        <v>91</v>
      </c>
      <c r="D58" s="1">
        <v>145</v>
      </c>
      <c r="E58" s="54">
        <v>7.8361000000000001</v>
      </c>
      <c r="F58" s="4">
        <f t="shared" si="0"/>
        <v>2.0292599888251281</v>
      </c>
    </row>
    <row r="59" spans="1:6">
      <c r="A59" s="55" t="s">
        <v>549</v>
      </c>
      <c r="E59" s="55">
        <v>0.01</v>
      </c>
    </row>
    <row r="60" spans="1:6">
      <c r="A60" s="1" t="s">
        <v>21</v>
      </c>
      <c r="B60" s="1" t="s">
        <v>346</v>
      </c>
      <c r="C60" s="1" t="s">
        <v>91</v>
      </c>
      <c r="D60" s="1">
        <v>145</v>
      </c>
      <c r="E60" s="54">
        <v>7.9967999999999995</v>
      </c>
      <c r="F60" s="4">
        <f t="shared" si="0"/>
        <v>2.1899599888251275</v>
      </c>
    </row>
    <row r="61" spans="1:6">
      <c r="A61" s="55" t="s">
        <v>550</v>
      </c>
      <c r="E61" s="55">
        <v>0.01</v>
      </c>
    </row>
    <row r="62" spans="1:6">
      <c r="A62" s="1" t="s">
        <v>418</v>
      </c>
      <c r="B62" s="1" t="s">
        <v>342</v>
      </c>
      <c r="C62" s="1" t="s">
        <v>91</v>
      </c>
      <c r="D62" s="1">
        <v>145</v>
      </c>
      <c r="E62" s="54">
        <v>9.0846999999999998</v>
      </c>
      <c r="F62" s="4">
        <f t="shared" si="0"/>
        <v>3.2778599888251279</v>
      </c>
    </row>
    <row r="63" spans="1:6">
      <c r="A63" s="55" t="s">
        <v>551</v>
      </c>
      <c r="E63" s="55">
        <v>0.01</v>
      </c>
    </row>
    <row r="64" spans="1:6">
      <c r="A64" s="1" t="s">
        <v>419</v>
      </c>
      <c r="B64" s="1" t="s">
        <v>347</v>
      </c>
      <c r="C64" s="1" t="s">
        <v>91</v>
      </c>
      <c r="D64" s="1">
        <v>145</v>
      </c>
      <c r="E64" s="54">
        <v>7.9630000000000001</v>
      </c>
      <c r="F64" s="4">
        <f t="shared" si="0"/>
        <v>2.1561599888251282</v>
      </c>
    </row>
    <row r="65" spans="1:6">
      <c r="A65" s="55" t="s">
        <v>552</v>
      </c>
      <c r="E65" s="55">
        <v>0.01</v>
      </c>
    </row>
    <row r="66" spans="1:6">
      <c r="A66" s="1" t="s">
        <v>420</v>
      </c>
      <c r="B66" s="1" t="s">
        <v>349</v>
      </c>
      <c r="C66" s="1" t="s">
        <v>91</v>
      </c>
      <c r="D66" s="1">
        <v>145</v>
      </c>
      <c r="E66" s="54">
        <v>8.1707999999999998</v>
      </c>
      <c r="F66" s="4">
        <f t="shared" si="0"/>
        <v>2.3639599888251279</v>
      </c>
    </row>
    <row r="67" spans="1:6">
      <c r="A67" s="55" t="s">
        <v>553</v>
      </c>
      <c r="E67" s="55">
        <v>0.01</v>
      </c>
    </row>
    <row r="68" spans="1:6">
      <c r="A68" s="1" t="s">
        <v>421</v>
      </c>
      <c r="B68" s="1" t="s">
        <v>350</v>
      </c>
      <c r="C68" s="1" t="s">
        <v>91</v>
      </c>
      <c r="D68" s="1">
        <v>145</v>
      </c>
      <c r="E68" s="54">
        <v>7.5565999999999987</v>
      </c>
      <c r="F68" s="4">
        <f t="shared" si="0"/>
        <v>1.7497599888251267</v>
      </c>
    </row>
    <row r="69" spans="1:6">
      <c r="A69" s="55" t="s">
        <v>554</v>
      </c>
      <c r="E69" s="55">
        <v>0.01</v>
      </c>
    </row>
    <row r="70" spans="1:6">
      <c r="A70" s="25" t="s">
        <v>422</v>
      </c>
      <c r="B70" s="32" t="s">
        <v>209</v>
      </c>
      <c r="C70" s="1" t="s">
        <v>96</v>
      </c>
      <c r="D70" s="1">
        <v>149</v>
      </c>
      <c r="E70" s="54">
        <v>8.2263000000000002</v>
      </c>
      <c r="F70" s="4">
        <f t="shared" si="0"/>
        <v>2.3603686579386309</v>
      </c>
    </row>
    <row r="71" spans="1:6">
      <c r="A71" s="55" t="s">
        <v>564</v>
      </c>
      <c r="E71" s="55">
        <v>0.01</v>
      </c>
    </row>
    <row r="72" spans="1:6">
      <c r="A72" s="63" t="s">
        <v>423</v>
      </c>
      <c r="B72" s="1" t="s">
        <v>353</v>
      </c>
      <c r="C72" s="1" t="s">
        <v>96</v>
      </c>
      <c r="D72" s="1">
        <v>149</v>
      </c>
      <c r="E72" s="54">
        <v>7.992799999999999</v>
      </c>
      <c r="F72" s="4">
        <f t="shared" si="0"/>
        <v>2.1268686579386298</v>
      </c>
    </row>
    <row r="73" spans="1:6">
      <c r="A73" s="55" t="s">
        <v>582</v>
      </c>
      <c r="E73" s="55">
        <v>0.01</v>
      </c>
    </row>
    <row r="74" spans="1:6">
      <c r="A74" s="1" t="s">
        <v>424</v>
      </c>
      <c r="B74" s="1" t="s">
        <v>383</v>
      </c>
      <c r="C74" s="1" t="s">
        <v>96</v>
      </c>
      <c r="D74" s="1">
        <v>149</v>
      </c>
      <c r="E74" s="54">
        <v>7.0585999999999993</v>
      </c>
      <c r="F74" s="4">
        <f t="shared" si="0"/>
        <v>1.1926686579386301</v>
      </c>
    </row>
    <row r="75" spans="1:6">
      <c r="A75" s="55" t="s">
        <v>583</v>
      </c>
      <c r="E75" s="55">
        <v>0.01</v>
      </c>
    </row>
    <row r="76" spans="1:6">
      <c r="A76" s="1" t="s">
        <v>425</v>
      </c>
      <c r="B76" s="1" t="s">
        <v>384</v>
      </c>
      <c r="C76" s="1" t="s">
        <v>96</v>
      </c>
      <c r="D76" s="1">
        <v>149</v>
      </c>
      <c r="E76" s="54">
        <v>5.2847999999999997</v>
      </c>
      <c r="F76" s="4">
        <f t="shared" si="0"/>
        <v>-0.58113134206136952</v>
      </c>
    </row>
    <row r="77" spans="1:6">
      <c r="A77" s="55" t="s">
        <v>584</v>
      </c>
      <c r="E77" s="55">
        <v>0.01</v>
      </c>
    </row>
    <row r="78" spans="1:6">
      <c r="A78" s="1" t="s">
        <v>426</v>
      </c>
      <c r="B78" s="1" t="s">
        <v>385</v>
      </c>
      <c r="C78" s="1" t="s">
        <v>96</v>
      </c>
      <c r="D78" s="1">
        <v>149</v>
      </c>
      <c r="E78" s="54">
        <v>7.6846999999999994</v>
      </c>
      <c r="F78" s="4">
        <f t="shared" si="0"/>
        <v>1.8187686579386302</v>
      </c>
    </row>
    <row r="79" spans="1:6">
      <c r="A79" s="55" t="s">
        <v>585</v>
      </c>
      <c r="E79" s="55">
        <v>0.01</v>
      </c>
    </row>
    <row r="80" spans="1:6">
      <c r="A80" s="1" t="s">
        <v>25</v>
      </c>
      <c r="B80" s="1" t="s">
        <v>380</v>
      </c>
      <c r="C80" s="1" t="s">
        <v>96</v>
      </c>
      <c r="D80" s="1">
        <v>149</v>
      </c>
      <c r="E80" s="54">
        <v>7.737099999999999</v>
      </c>
      <c r="F80" s="4">
        <f t="shared" si="0"/>
        <v>1.8711686579386297</v>
      </c>
    </row>
    <row r="81" spans="1:8">
      <c r="A81" s="55" t="s">
        <v>586</v>
      </c>
      <c r="E81" s="55">
        <v>0.01</v>
      </c>
    </row>
    <row r="82" spans="1:8">
      <c r="A82" s="1" t="s">
        <v>427</v>
      </c>
      <c r="B82" s="1" t="s">
        <v>349</v>
      </c>
      <c r="C82" s="1" t="s">
        <v>96</v>
      </c>
      <c r="D82" s="1">
        <v>149</v>
      </c>
      <c r="E82" s="54">
        <v>7.8312999999999997</v>
      </c>
      <c r="F82" s="4">
        <f t="shared" si="0"/>
        <v>1.9653686579386305</v>
      </c>
    </row>
    <row r="83" spans="1:8">
      <c r="A83" s="55" t="s">
        <v>587</v>
      </c>
      <c r="E83" s="55">
        <v>0.01</v>
      </c>
    </row>
    <row r="84" spans="1:8">
      <c r="A84" s="1" t="s">
        <v>428</v>
      </c>
      <c r="B84" s="1" t="s">
        <v>386</v>
      </c>
      <c r="C84" s="1" t="s">
        <v>96</v>
      </c>
      <c r="D84" s="1">
        <v>149</v>
      </c>
      <c r="E84" s="54">
        <v>7.7760999999999996</v>
      </c>
      <c r="F84" s="4">
        <f t="shared" si="0"/>
        <v>1.9101686579386303</v>
      </c>
    </row>
    <row r="85" spans="1:8">
      <c r="A85" s="55" t="s">
        <v>588</v>
      </c>
      <c r="E85" s="55">
        <v>0.01</v>
      </c>
    </row>
    <row r="86" spans="1:8">
      <c r="A86" s="1" t="s">
        <v>429</v>
      </c>
      <c r="B86" s="1" t="s">
        <v>381</v>
      </c>
      <c r="C86" s="1" t="s">
        <v>96</v>
      </c>
      <c r="D86" s="1">
        <v>149</v>
      </c>
      <c r="E86" s="54">
        <v>7.5618999999999996</v>
      </c>
      <c r="F86" s="4">
        <f t="shared" si="0"/>
        <v>1.6959686579386304</v>
      </c>
    </row>
    <row r="87" spans="1:8">
      <c r="A87" s="55" t="s">
        <v>589</v>
      </c>
      <c r="E87" s="55">
        <v>0.01</v>
      </c>
    </row>
    <row r="88" spans="1:8">
      <c r="A88" s="25" t="s">
        <v>26</v>
      </c>
      <c r="B88" s="42" t="s">
        <v>660</v>
      </c>
      <c r="C88" s="1" t="s">
        <v>96</v>
      </c>
      <c r="D88" s="1">
        <v>149</v>
      </c>
      <c r="E88" s="54">
        <v>8.3160000000000007</v>
      </c>
      <c r="F88" s="4">
        <f t="shared" si="0"/>
        <v>2.4500686579386315</v>
      </c>
      <c r="G88" s="1" t="s">
        <v>659</v>
      </c>
    </row>
    <row r="89" spans="1:8">
      <c r="A89" s="55" t="s">
        <v>591</v>
      </c>
      <c r="E89" s="55">
        <v>0.01</v>
      </c>
    </row>
    <row r="90" spans="1:8">
      <c r="A90" s="1" t="s">
        <v>22</v>
      </c>
      <c r="B90" s="1" t="s">
        <v>369</v>
      </c>
      <c r="C90" s="38" t="s">
        <v>96</v>
      </c>
      <c r="D90" s="1">
        <v>149</v>
      </c>
      <c r="E90" s="54">
        <v>8.3210000000000015</v>
      </c>
      <c r="F90" s="4">
        <f t="shared" si="0"/>
        <v>2.4550686579386323</v>
      </c>
    </row>
    <row r="91" spans="1:8">
      <c r="A91" s="55" t="s">
        <v>591</v>
      </c>
      <c r="E91" s="55">
        <v>0.01</v>
      </c>
    </row>
    <row r="92" spans="1:8">
      <c r="A92" s="46">
        <v>19</v>
      </c>
      <c r="B92" s="46">
        <v>19</v>
      </c>
      <c r="C92" s="46">
        <v>19</v>
      </c>
      <c r="D92" s="46">
        <v>19</v>
      </c>
      <c r="E92" s="46">
        <v>19</v>
      </c>
      <c r="F92" s="46">
        <v>19</v>
      </c>
      <c r="G92" s="46">
        <v>19</v>
      </c>
      <c r="H92" s="46">
        <v>19</v>
      </c>
    </row>
    <row r="93" spans="1:8">
      <c r="A93" s="1" t="s">
        <v>430</v>
      </c>
      <c r="B93" s="1" t="s">
        <v>369</v>
      </c>
      <c r="C93" s="1" t="s">
        <v>94</v>
      </c>
      <c r="D93" s="1">
        <v>342</v>
      </c>
      <c r="E93" s="54">
        <v>7.5204666666666666</v>
      </c>
      <c r="F93" s="4">
        <f t="shared" ref="F93:F157" si="1">E93-(5*LOG(D93, 10)-5)</f>
        <v>-0.14966386361400641</v>
      </c>
    </row>
    <row r="94" spans="1:8">
      <c r="A94" s="55" t="s">
        <v>592</v>
      </c>
      <c r="E94" s="55">
        <v>0.01</v>
      </c>
    </row>
    <row r="95" spans="1:8">
      <c r="A95" s="1" t="s">
        <v>431</v>
      </c>
      <c r="B95" s="1" t="s">
        <v>369</v>
      </c>
      <c r="C95" s="1" t="s">
        <v>94</v>
      </c>
      <c r="D95" s="1">
        <v>342</v>
      </c>
      <c r="E95" s="54">
        <v>5.6952666666666669</v>
      </c>
      <c r="F95" s="4">
        <f t="shared" si="1"/>
        <v>-1.9748638636140061</v>
      </c>
      <c r="G95" s="1" t="s">
        <v>555</v>
      </c>
    </row>
    <row r="96" spans="1:8">
      <c r="A96" s="55" t="s">
        <v>590</v>
      </c>
      <c r="E96" s="55">
        <v>0.01</v>
      </c>
    </row>
    <row r="97" spans="1:8">
      <c r="A97" s="1" t="s">
        <v>432</v>
      </c>
      <c r="B97" s="1" t="s">
        <v>363</v>
      </c>
      <c r="C97" s="1" t="s">
        <v>94</v>
      </c>
      <c r="D97" s="1">
        <v>342</v>
      </c>
      <c r="E97" s="54">
        <v>8.3112666666666684</v>
      </c>
      <c r="F97" s="4">
        <f t="shared" si="1"/>
        <v>0.64113613638599531</v>
      </c>
    </row>
    <row r="98" spans="1:8">
      <c r="A98" s="55" t="s">
        <v>560</v>
      </c>
      <c r="E98" s="55">
        <v>0.01</v>
      </c>
    </row>
    <row r="99" spans="1:8">
      <c r="A99" s="32" t="str">
        <f>'All Binaries'!A89</f>
        <v>M15</v>
      </c>
      <c r="B99" s="32" t="str">
        <f>'All Binaries'!$B$89</f>
        <v>Apv... C</v>
      </c>
      <c r="C99" s="32" t="s">
        <v>94</v>
      </c>
      <c r="D99" s="32">
        <f>'All Binaries'!$D$89</f>
        <v>342</v>
      </c>
      <c r="E99" s="33">
        <f>'All Binaries'!$G$89</f>
        <v>-0.22215131641738495</v>
      </c>
      <c r="F99" s="33">
        <f>'All Binaries'!$M$89</f>
        <v>6.6361363859925859E-3</v>
      </c>
      <c r="G99" s="32" t="s">
        <v>691</v>
      </c>
      <c r="H99" s="32"/>
    </row>
    <row r="100" spans="1:8">
      <c r="A100" s="70" t="str">
        <f>'All Binaries'!A90</f>
        <v>HD 65987</v>
      </c>
      <c r="B100" s="70"/>
      <c r="C100" s="70"/>
      <c r="D100" s="70"/>
      <c r="E100" s="70">
        <v>0.01</v>
      </c>
      <c r="F100" s="70"/>
      <c r="G100" s="70"/>
      <c r="H100" s="70"/>
    </row>
    <row r="101" spans="1:8">
      <c r="A101" s="32" t="s">
        <v>433</v>
      </c>
      <c r="B101" s="1" t="s">
        <v>388</v>
      </c>
      <c r="C101" s="1" t="s">
        <v>92</v>
      </c>
      <c r="D101" s="1">
        <v>270</v>
      </c>
      <c r="E101" s="54">
        <v>5.8532666666666664</v>
      </c>
      <c r="F101" s="4">
        <f t="shared" si="1"/>
        <v>-1.3035521541282709</v>
      </c>
      <c r="G101" s="1" t="s">
        <v>494</v>
      </c>
      <c r="H101" s="1" t="s">
        <v>538</v>
      </c>
    </row>
    <row r="102" spans="1:8">
      <c r="A102" s="55" t="s">
        <v>593</v>
      </c>
      <c r="E102" s="55">
        <v>0.01</v>
      </c>
    </row>
    <row r="103" spans="1:8">
      <c r="A103" s="1" t="s">
        <v>434</v>
      </c>
      <c r="B103" s="1" t="s">
        <v>344</v>
      </c>
      <c r="C103" s="1" t="s">
        <v>94</v>
      </c>
      <c r="D103" s="1">
        <v>342</v>
      </c>
      <c r="E103" s="54">
        <v>8.0359666666666687</v>
      </c>
      <c r="F103" s="4">
        <f t="shared" si="1"/>
        <v>0.36583613638599566</v>
      </c>
    </row>
    <row r="104" spans="1:8">
      <c r="A104" s="55" t="s">
        <v>594</v>
      </c>
      <c r="E104" s="55">
        <v>0.01</v>
      </c>
    </row>
    <row r="105" spans="1:8">
      <c r="A105" s="32" t="s">
        <v>435</v>
      </c>
      <c r="B105" s="42" t="s">
        <v>666</v>
      </c>
      <c r="C105" s="1" t="s">
        <v>95</v>
      </c>
      <c r="D105" s="1">
        <v>412</v>
      </c>
      <c r="E105" s="54">
        <v>-2.4533333333332696E-2</v>
      </c>
      <c r="F105" s="4">
        <f t="shared" si="1"/>
        <v>-8.0990194134990059</v>
      </c>
    </row>
    <row r="106" spans="1:8">
      <c r="A106" s="55" t="s">
        <v>595</v>
      </c>
      <c r="E106" s="55">
        <v>0.01</v>
      </c>
    </row>
    <row r="107" spans="1:8">
      <c r="A107" s="1" t="s">
        <v>436</v>
      </c>
      <c r="B107" s="1" t="s">
        <v>351</v>
      </c>
      <c r="C107" s="1" t="s">
        <v>94</v>
      </c>
      <c r="D107" s="1">
        <v>342</v>
      </c>
      <c r="E107" s="54">
        <v>8.0011666666666663</v>
      </c>
      <c r="F107" s="4">
        <f t="shared" si="1"/>
        <v>0.33103613638599327</v>
      </c>
    </row>
    <row r="108" spans="1:8">
      <c r="A108" s="55" t="s">
        <v>596</v>
      </c>
      <c r="E108" s="55">
        <v>0.01</v>
      </c>
    </row>
    <row r="109" spans="1:8">
      <c r="A109" s="1" t="s">
        <v>437</v>
      </c>
      <c r="B109" s="1" t="s">
        <v>371</v>
      </c>
      <c r="C109" s="1" t="s">
        <v>94</v>
      </c>
      <c r="D109" s="1">
        <v>342</v>
      </c>
      <c r="E109" s="54">
        <v>6.5373666666666681</v>
      </c>
      <c r="F109" s="4">
        <f t="shared" si="1"/>
        <v>-1.1327638636140049</v>
      </c>
    </row>
    <row r="110" spans="1:8">
      <c r="A110" s="55" t="s">
        <v>597</v>
      </c>
      <c r="E110" s="55">
        <v>0.01</v>
      </c>
    </row>
    <row r="111" spans="1:8">
      <c r="A111" s="1" t="s">
        <v>438</v>
      </c>
      <c r="B111" s="1" t="s">
        <v>372</v>
      </c>
      <c r="C111" s="1" t="s">
        <v>94</v>
      </c>
      <c r="D111" s="1">
        <v>342</v>
      </c>
      <c r="E111" s="54">
        <v>6.7738666666666676</v>
      </c>
      <c r="F111" s="4">
        <f t="shared" si="1"/>
        <v>-0.89626386361400545</v>
      </c>
    </row>
    <row r="112" spans="1:8">
      <c r="A112" s="55" t="s">
        <v>598</v>
      </c>
      <c r="E112" s="55">
        <v>0.01</v>
      </c>
    </row>
    <row r="113" spans="1:6">
      <c r="A113" s="1" t="s">
        <v>439</v>
      </c>
      <c r="B113" s="1" t="s">
        <v>357</v>
      </c>
      <c r="C113" s="1" t="s">
        <v>94</v>
      </c>
      <c r="D113" s="1">
        <v>342</v>
      </c>
      <c r="E113" s="54">
        <v>6.8856666666666673</v>
      </c>
      <c r="F113" s="4">
        <f t="shared" si="1"/>
        <v>-0.78446386361400577</v>
      </c>
    </row>
    <row r="114" spans="1:6">
      <c r="A114" s="55" t="s">
        <v>561</v>
      </c>
      <c r="E114" s="55">
        <v>0.01</v>
      </c>
    </row>
    <row r="115" spans="1:6">
      <c r="A115" s="1" t="s">
        <v>440</v>
      </c>
      <c r="B115" s="1" t="s">
        <v>364</v>
      </c>
      <c r="C115" s="1" t="s">
        <v>94</v>
      </c>
      <c r="D115" s="1">
        <v>342</v>
      </c>
      <c r="E115" s="54">
        <v>8.084266666666668</v>
      </c>
      <c r="F115" s="4">
        <f t="shared" si="1"/>
        <v>0.414136136385995</v>
      </c>
    </row>
    <row r="116" spans="1:6">
      <c r="A116" s="55" t="s">
        <v>562</v>
      </c>
      <c r="E116" s="55">
        <v>0.01</v>
      </c>
    </row>
    <row r="117" spans="1:6">
      <c r="A117" s="1" t="s">
        <v>1</v>
      </c>
      <c r="B117" s="1" t="s">
        <v>368</v>
      </c>
      <c r="C117" s="1" t="s">
        <v>94</v>
      </c>
      <c r="D117" s="1">
        <v>342</v>
      </c>
      <c r="E117" s="54">
        <v>7.109466666666667</v>
      </c>
      <c r="F117" s="4">
        <f t="shared" si="1"/>
        <v>-0.560663863614006</v>
      </c>
    </row>
    <row r="118" spans="1:6">
      <c r="A118" s="55" t="s">
        <v>599</v>
      </c>
      <c r="E118" s="55">
        <v>0.01</v>
      </c>
    </row>
    <row r="119" spans="1:6">
      <c r="A119" s="1" t="s">
        <v>441</v>
      </c>
      <c r="B119" s="1" t="s">
        <v>356</v>
      </c>
      <c r="C119" s="1" t="s">
        <v>94</v>
      </c>
      <c r="D119" s="1">
        <v>342</v>
      </c>
      <c r="E119" s="54">
        <v>8.3656666666666677</v>
      </c>
      <c r="F119" s="4">
        <f t="shared" si="1"/>
        <v>0.69553613638599465</v>
      </c>
    </row>
    <row r="120" spans="1:6">
      <c r="A120" s="55" t="s">
        <v>563</v>
      </c>
      <c r="E120" s="55">
        <v>0.01</v>
      </c>
    </row>
    <row r="121" spans="1:6">
      <c r="A121" s="1" t="s">
        <v>442</v>
      </c>
      <c r="B121" s="1" t="s">
        <v>358</v>
      </c>
      <c r="C121" s="1" t="s">
        <v>94</v>
      </c>
      <c r="D121" s="1">
        <v>342</v>
      </c>
      <c r="E121" s="54">
        <v>5.3429666666666673</v>
      </c>
      <c r="F121" s="4">
        <f t="shared" si="1"/>
        <v>-2.3271638636140057</v>
      </c>
    </row>
    <row r="122" spans="1:6">
      <c r="A122" s="55" t="s">
        <v>600</v>
      </c>
      <c r="E122" s="55">
        <v>0.01</v>
      </c>
    </row>
    <row r="123" spans="1:6">
      <c r="A123" s="1" t="s">
        <v>443</v>
      </c>
      <c r="B123" s="1" t="s">
        <v>373</v>
      </c>
      <c r="C123" s="1" t="s">
        <v>94</v>
      </c>
      <c r="D123" s="1">
        <v>342</v>
      </c>
      <c r="E123" s="54">
        <v>6.356066666666667</v>
      </c>
      <c r="F123" s="4">
        <f t="shared" si="1"/>
        <v>-1.3140638636140061</v>
      </c>
    </row>
    <row r="124" spans="1:6">
      <c r="A124" s="55" t="s">
        <v>601</v>
      </c>
      <c r="E124" s="55">
        <v>0.01</v>
      </c>
    </row>
    <row r="125" spans="1:6">
      <c r="A125" s="1" t="s">
        <v>444</v>
      </c>
      <c r="B125" s="1" t="s">
        <v>356</v>
      </c>
      <c r="C125" s="1" t="s">
        <v>94</v>
      </c>
      <c r="D125" s="1">
        <v>342</v>
      </c>
      <c r="E125" s="54">
        <v>7.6379666666666663</v>
      </c>
      <c r="F125" s="4">
        <f t="shared" si="1"/>
        <v>-3.2163863614006694E-2</v>
      </c>
    </row>
    <row r="126" spans="1:6">
      <c r="A126" s="55" t="s">
        <v>602</v>
      </c>
      <c r="E126" s="55">
        <v>0.01</v>
      </c>
    </row>
    <row r="127" spans="1:6">
      <c r="A127" s="1" t="s">
        <v>445</v>
      </c>
      <c r="B127" s="1" t="s">
        <v>342</v>
      </c>
      <c r="C127" s="1" t="s">
        <v>95</v>
      </c>
      <c r="D127" s="1">
        <v>412</v>
      </c>
      <c r="E127" s="54">
        <v>7.7170666666666667</v>
      </c>
      <c r="F127" s="4">
        <f t="shared" si="1"/>
        <v>-0.35741941349900674</v>
      </c>
    </row>
    <row r="128" spans="1:6">
      <c r="A128" s="55" t="s">
        <v>603</v>
      </c>
      <c r="E128" s="55">
        <v>0.01</v>
      </c>
    </row>
    <row r="129" spans="1:6">
      <c r="A129" s="1" t="s">
        <v>446</v>
      </c>
      <c r="B129" s="1" t="s">
        <v>370</v>
      </c>
      <c r="C129" s="1" t="s">
        <v>94</v>
      </c>
      <c r="D129" s="1">
        <v>342</v>
      </c>
      <c r="E129" s="54">
        <v>8.2132666666666676</v>
      </c>
      <c r="F129" s="4">
        <f t="shared" si="1"/>
        <v>0.54313613638599456</v>
      </c>
    </row>
    <row r="130" spans="1:6">
      <c r="A130" s="55" t="s">
        <v>604</v>
      </c>
      <c r="E130" s="55">
        <v>0.01</v>
      </c>
    </row>
    <row r="131" spans="1:6">
      <c r="A131" s="1" t="s">
        <v>447</v>
      </c>
      <c r="B131" s="1" t="s">
        <v>357</v>
      </c>
      <c r="C131" s="1" t="s">
        <v>94</v>
      </c>
      <c r="D131" s="1">
        <v>342</v>
      </c>
      <c r="E131" s="54">
        <v>8.6183666666666685</v>
      </c>
      <c r="F131" s="4">
        <f t="shared" si="1"/>
        <v>0.94823613638599547</v>
      </c>
    </row>
    <row r="132" spans="1:6">
      <c r="A132" s="55" t="s">
        <v>605</v>
      </c>
      <c r="E132" s="55">
        <v>0.01</v>
      </c>
    </row>
    <row r="133" spans="1:6">
      <c r="A133" s="1" t="s">
        <v>448</v>
      </c>
      <c r="B133" s="1" t="s">
        <v>370</v>
      </c>
      <c r="C133" s="1" t="s">
        <v>95</v>
      </c>
      <c r="D133" s="1">
        <v>412</v>
      </c>
      <c r="E133" s="54">
        <v>7.7358666666666673</v>
      </c>
      <c r="F133" s="4">
        <f t="shared" si="1"/>
        <v>-0.33861941349900615</v>
      </c>
    </row>
    <row r="134" spans="1:6">
      <c r="A134" s="55" t="s">
        <v>595</v>
      </c>
      <c r="E134" s="55">
        <v>0.01</v>
      </c>
    </row>
    <row r="135" spans="1:6">
      <c r="A135" s="1" t="s">
        <v>449</v>
      </c>
      <c r="B135" s="1" t="s">
        <v>374</v>
      </c>
      <c r="C135" s="1" t="s">
        <v>94</v>
      </c>
      <c r="D135" s="1">
        <v>342</v>
      </c>
      <c r="E135" s="54">
        <v>4.7553666666666672</v>
      </c>
      <c r="F135" s="4">
        <f t="shared" si="1"/>
        <v>-2.9147638636140059</v>
      </c>
    </row>
    <row r="136" spans="1:6">
      <c r="A136" s="55" t="s">
        <v>606</v>
      </c>
      <c r="E136" s="55">
        <v>0.01</v>
      </c>
    </row>
    <row r="137" spans="1:6">
      <c r="A137" s="1" t="s">
        <v>450</v>
      </c>
      <c r="B137" s="1" t="s">
        <v>351</v>
      </c>
      <c r="C137" s="1" t="s">
        <v>94</v>
      </c>
      <c r="D137" s="1">
        <v>342</v>
      </c>
      <c r="E137" s="54">
        <v>7.708566666666667</v>
      </c>
      <c r="F137" s="4">
        <f t="shared" si="1"/>
        <v>3.8436136385993969E-2</v>
      </c>
    </row>
    <row r="138" spans="1:6">
      <c r="A138" s="55" t="s">
        <v>607</v>
      </c>
      <c r="E138" s="55">
        <v>0.01</v>
      </c>
    </row>
    <row r="139" spans="1:6">
      <c r="A139" s="1" t="s">
        <v>451</v>
      </c>
      <c r="B139" s="1" t="s">
        <v>368</v>
      </c>
      <c r="C139" s="1" t="s">
        <v>94</v>
      </c>
      <c r="D139" s="1">
        <v>342</v>
      </c>
      <c r="E139" s="54">
        <v>8.3092666666666677</v>
      </c>
      <c r="F139" s="4">
        <f t="shared" si="1"/>
        <v>0.63913613638599465</v>
      </c>
    </row>
    <row r="140" spans="1:6">
      <c r="A140" s="55" t="s">
        <v>608</v>
      </c>
      <c r="E140" s="55">
        <v>0.01</v>
      </c>
    </row>
    <row r="141" spans="1:6">
      <c r="A141" s="1" t="s">
        <v>452</v>
      </c>
      <c r="B141" s="1" t="s">
        <v>375</v>
      </c>
      <c r="C141" s="1" t="s">
        <v>92</v>
      </c>
      <c r="D141" s="1">
        <v>270</v>
      </c>
      <c r="E141" s="54">
        <v>6.3265333333333338</v>
      </c>
      <c r="F141" s="4">
        <f t="shared" si="1"/>
        <v>-0.83028548746160347</v>
      </c>
    </row>
    <row r="142" spans="1:6">
      <c r="A142" s="55" t="s">
        <v>609</v>
      </c>
      <c r="E142" s="55">
        <v>0.01</v>
      </c>
    </row>
    <row r="143" spans="1:6">
      <c r="A143" s="1" t="s">
        <v>453</v>
      </c>
      <c r="B143" s="1" t="s">
        <v>341</v>
      </c>
      <c r="C143" s="1" t="s">
        <v>94</v>
      </c>
      <c r="D143" s="1">
        <v>342</v>
      </c>
      <c r="E143" s="54">
        <v>8.1204666666666672</v>
      </c>
      <c r="F143" s="4">
        <f t="shared" si="1"/>
        <v>0.45033613638599412</v>
      </c>
    </row>
    <row r="144" spans="1:6">
      <c r="A144" s="55" t="s">
        <v>610</v>
      </c>
      <c r="E144" s="55">
        <v>0.01</v>
      </c>
    </row>
    <row r="145" spans="1:7">
      <c r="A145" s="1" t="s">
        <v>454</v>
      </c>
      <c r="B145" s="1" t="s">
        <v>354</v>
      </c>
      <c r="C145" s="1" t="s">
        <v>95</v>
      </c>
      <c r="D145" s="1">
        <v>412</v>
      </c>
      <c r="E145" s="54">
        <v>8.2533666666666683</v>
      </c>
      <c r="F145" s="4">
        <f t="shared" si="1"/>
        <v>0.17888058650099481</v>
      </c>
    </row>
    <row r="146" spans="1:7">
      <c r="A146" s="55" t="s">
        <v>611</v>
      </c>
      <c r="E146" s="55">
        <v>0.01</v>
      </c>
    </row>
    <row r="147" spans="1:7">
      <c r="A147" s="1" t="s">
        <v>455</v>
      </c>
      <c r="B147" s="1" t="s">
        <v>369</v>
      </c>
      <c r="C147" s="1" t="s">
        <v>94</v>
      </c>
      <c r="D147" s="1">
        <v>342</v>
      </c>
      <c r="E147" s="54">
        <v>8.0404666666666689</v>
      </c>
      <c r="F147" s="4">
        <f t="shared" si="1"/>
        <v>0.37033613638599583</v>
      </c>
    </row>
    <row r="148" spans="1:7">
      <c r="A148" s="55" t="s">
        <v>557</v>
      </c>
      <c r="E148" s="55">
        <v>0.01</v>
      </c>
    </row>
    <row r="149" spans="1:7">
      <c r="A149" s="1" t="s">
        <v>456</v>
      </c>
      <c r="B149" s="1" t="s">
        <v>354</v>
      </c>
      <c r="C149" s="1" t="s">
        <v>95</v>
      </c>
      <c r="D149" s="1">
        <v>412</v>
      </c>
      <c r="E149" s="54">
        <v>8.1255666666666695</v>
      </c>
      <c r="F149" s="4">
        <f t="shared" si="1"/>
        <v>5.1080586500996006E-2</v>
      </c>
    </row>
    <row r="150" spans="1:7">
      <c r="A150" s="55" t="s">
        <v>612</v>
      </c>
      <c r="E150" s="55">
        <v>0.01</v>
      </c>
    </row>
    <row r="151" spans="1:7">
      <c r="A151" s="1" t="s">
        <v>266</v>
      </c>
      <c r="B151" s="1" t="s">
        <v>340</v>
      </c>
      <c r="C151" s="1" t="s">
        <v>95</v>
      </c>
      <c r="D151" s="1">
        <v>412</v>
      </c>
      <c r="E151" s="54">
        <v>8.3608666666666664</v>
      </c>
      <c r="F151" s="4">
        <f t="shared" si="1"/>
        <v>0.28638058650099296</v>
      </c>
    </row>
    <row r="152" spans="1:7">
      <c r="A152" s="55" t="s">
        <v>506</v>
      </c>
      <c r="E152" s="55">
        <v>0.01</v>
      </c>
    </row>
    <row r="153" spans="1:7">
      <c r="A153" s="1" t="s">
        <v>457</v>
      </c>
      <c r="B153" s="1" t="s">
        <v>354</v>
      </c>
      <c r="C153" s="1" t="s">
        <v>95</v>
      </c>
      <c r="D153" s="1">
        <v>412</v>
      </c>
      <c r="E153" s="54">
        <v>8.5383666666666684</v>
      </c>
      <c r="F153" s="4">
        <f t="shared" si="1"/>
        <v>0.46388058650099495</v>
      </c>
    </row>
    <row r="154" spans="1:7">
      <c r="A154" s="55" t="s">
        <v>504</v>
      </c>
      <c r="E154" s="55">
        <v>0.01</v>
      </c>
    </row>
    <row r="155" spans="1:7">
      <c r="A155" s="1" t="s">
        <v>458</v>
      </c>
      <c r="B155" s="1" t="s">
        <v>368</v>
      </c>
      <c r="C155" s="1" t="s">
        <v>94</v>
      </c>
      <c r="D155" s="1">
        <v>342</v>
      </c>
      <c r="E155" s="54">
        <v>8.2484666666666673</v>
      </c>
      <c r="F155" s="4">
        <f t="shared" si="1"/>
        <v>0.57833613638599424</v>
      </c>
    </row>
    <row r="156" spans="1:7">
      <c r="A156" s="55" t="s">
        <v>556</v>
      </c>
      <c r="E156" s="55">
        <v>0.01</v>
      </c>
    </row>
    <row r="157" spans="1:7">
      <c r="A157" s="1" t="s">
        <v>459</v>
      </c>
      <c r="B157" s="1" t="s">
        <v>369</v>
      </c>
      <c r="C157" s="1" t="s">
        <v>94</v>
      </c>
      <c r="D157" s="1">
        <v>342</v>
      </c>
      <c r="E157" s="54">
        <v>8.1844666666666672</v>
      </c>
      <c r="F157" s="4">
        <f t="shared" si="1"/>
        <v>0.51433613638599418</v>
      </c>
    </row>
    <row r="158" spans="1:7">
      <c r="A158" s="55" t="s">
        <v>558</v>
      </c>
      <c r="E158" s="55">
        <v>0.01</v>
      </c>
    </row>
    <row r="159" spans="1:7">
      <c r="A159" s="1" t="s">
        <v>460</v>
      </c>
      <c r="B159" s="1" t="s">
        <v>391</v>
      </c>
      <c r="C159" s="1" t="s">
        <v>92</v>
      </c>
      <c r="D159" s="1">
        <v>270</v>
      </c>
      <c r="E159" s="54">
        <v>6.3049666666666662</v>
      </c>
      <c r="F159" s="4">
        <f>E159-(5*LOG(D159, 10)-5)</f>
        <v>-0.85185215412827109</v>
      </c>
      <c r="G159" s="32" t="s">
        <v>849</v>
      </c>
    </row>
    <row r="160" spans="1:7">
      <c r="A160" s="55" t="s">
        <v>613</v>
      </c>
      <c r="E160" s="55">
        <v>0.01</v>
      </c>
    </row>
    <row r="161" spans="1:17">
      <c r="A161" s="1" t="s">
        <v>461</v>
      </c>
      <c r="B161" s="42" t="s">
        <v>667</v>
      </c>
      <c r="C161" s="1" t="s">
        <v>95</v>
      </c>
      <c r="D161" s="1">
        <v>412</v>
      </c>
      <c r="E161" s="54">
        <v>8.2486666666666686</v>
      </c>
      <c r="F161" s="4">
        <f>E161-(5*LOG(D161, 10)-5)</f>
        <v>0.1741805865009951</v>
      </c>
      <c r="I161" s="73"/>
      <c r="J161" s="73"/>
      <c r="K161" s="73"/>
      <c r="L161" s="73"/>
    </row>
    <row r="162" spans="1:17">
      <c r="A162" s="55" t="s">
        <v>387</v>
      </c>
      <c r="E162" s="55">
        <v>0.01</v>
      </c>
    </row>
    <row r="163" spans="1:17">
      <c r="A163" s="1" t="s">
        <v>462</v>
      </c>
      <c r="B163" s="1" t="s">
        <v>355</v>
      </c>
      <c r="C163" s="1" t="s">
        <v>94</v>
      </c>
      <c r="D163" s="1">
        <v>342</v>
      </c>
      <c r="E163" s="54">
        <v>8.3504666666666676</v>
      </c>
      <c r="F163" s="4">
        <f>E163-(5*LOG(D163, 10)-5)</f>
        <v>0.68033613638599455</v>
      </c>
    </row>
    <row r="164" spans="1:17">
      <c r="A164" s="55" t="s">
        <v>614</v>
      </c>
      <c r="E164" s="55">
        <v>0.01</v>
      </c>
    </row>
    <row r="165" spans="1:17">
      <c r="A165" s="85" t="s">
        <v>77</v>
      </c>
      <c r="B165" s="85" t="s">
        <v>191</v>
      </c>
      <c r="C165" s="85" t="s">
        <v>95</v>
      </c>
      <c r="D165" s="85">
        <v>412</v>
      </c>
      <c r="E165" s="86">
        <v>-0.79</v>
      </c>
      <c r="F165" s="86">
        <v>-0.85</v>
      </c>
      <c r="G165" s="85" t="s">
        <v>691</v>
      </c>
      <c r="H165" s="85"/>
      <c r="I165" s="38"/>
      <c r="J165" s="38"/>
      <c r="K165" s="38"/>
      <c r="L165" s="38"/>
      <c r="M165" s="38"/>
      <c r="N165" s="38"/>
      <c r="O165" s="38"/>
      <c r="P165" s="38"/>
      <c r="Q165" s="38"/>
    </row>
    <row r="166" spans="1:17">
      <c r="A166" s="87" t="s">
        <v>326</v>
      </c>
      <c r="B166" s="87"/>
      <c r="C166" s="87"/>
      <c r="D166" s="87"/>
      <c r="E166" s="87">
        <v>0.01</v>
      </c>
      <c r="F166" s="87"/>
      <c r="G166" s="87"/>
      <c r="H166" s="87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7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7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0" si="2">E168-(5*LOG(D168, 10)-5)</f>
        <v>-1.3022188207949377</v>
      </c>
    </row>
    <row r="169" spans="1:17">
      <c r="A169" s="55" t="s">
        <v>593</v>
      </c>
      <c r="E169" s="55">
        <v>0.01</v>
      </c>
    </row>
    <row r="170" spans="1:17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7">
      <c r="A171" s="55" t="s">
        <v>615</v>
      </c>
      <c r="E171" s="55">
        <v>0.01</v>
      </c>
    </row>
    <row r="172" spans="1:17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7">
      <c r="A173" s="55" t="s">
        <v>616</v>
      </c>
      <c r="E173" s="55">
        <v>0.01</v>
      </c>
    </row>
    <row r="174" spans="1:17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7">
      <c r="A175" s="55" t="s">
        <v>617</v>
      </c>
      <c r="E175" s="55">
        <v>0.01</v>
      </c>
    </row>
    <row r="176" spans="1:17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692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7">
      <c r="A225" s="55" t="s">
        <v>640</v>
      </c>
      <c r="E225" s="55">
        <v>0.01</v>
      </c>
    </row>
    <row r="226" spans="1:7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7">
      <c r="A227" s="55" t="s">
        <v>559</v>
      </c>
      <c r="E227" s="55">
        <v>0.01</v>
      </c>
    </row>
    <row r="228" spans="1:7">
      <c r="A228" s="1" t="s">
        <v>490</v>
      </c>
      <c r="B228" s="1" t="s">
        <v>354</v>
      </c>
      <c r="C228" s="1" t="s">
        <v>95</v>
      </c>
      <c r="D228" s="1">
        <v>412</v>
      </c>
      <c r="E228" s="54">
        <v>8.2459999999999987</v>
      </c>
      <c r="F228" s="4">
        <f t="shared" si="2"/>
        <v>0.17151391983432518</v>
      </c>
    </row>
    <row r="229" spans="1:7">
      <c r="A229" s="55" t="s">
        <v>641</v>
      </c>
      <c r="E229" s="55">
        <v>0.01</v>
      </c>
    </row>
    <row r="230" spans="1:7">
      <c r="A230" s="1" t="s">
        <v>491</v>
      </c>
      <c r="B230" s="1" t="s">
        <v>388</v>
      </c>
      <c r="C230" s="1" t="s">
        <v>95</v>
      </c>
      <c r="D230" s="1">
        <v>412</v>
      </c>
      <c r="E230" s="54">
        <v>8.0414999999999992</v>
      </c>
      <c r="F230" s="4">
        <f t="shared" si="2"/>
        <v>-3.2986080165674281E-2</v>
      </c>
    </row>
    <row r="231" spans="1:7">
      <c r="A231" s="55" t="s">
        <v>642</v>
      </c>
      <c r="E231" s="55">
        <v>0.01</v>
      </c>
    </row>
    <row r="232" spans="1:7">
      <c r="A232" s="1" t="s">
        <v>13</v>
      </c>
      <c r="B232" s="1" t="s">
        <v>192</v>
      </c>
      <c r="C232" s="1" t="s">
        <v>95</v>
      </c>
      <c r="D232" s="1">
        <v>412</v>
      </c>
      <c r="E232" s="54">
        <v>8.3819999999999979</v>
      </c>
      <c r="F232" s="4">
        <f t="shared" ref="F232:F242" si="3">E232-(5*LOG(D232, 10)-5)</f>
        <v>0.30751391983432441</v>
      </c>
    </row>
    <row r="233" spans="1:7">
      <c r="A233" s="55" t="s">
        <v>643</v>
      </c>
      <c r="E233" s="55">
        <v>0.01</v>
      </c>
    </row>
    <row r="234" spans="1:7">
      <c r="A234" s="1" t="s">
        <v>14</v>
      </c>
      <c r="B234" s="1" t="s">
        <v>341</v>
      </c>
      <c r="C234" s="1" t="s">
        <v>95</v>
      </c>
      <c r="D234" s="1">
        <v>412</v>
      </c>
      <c r="E234" s="54">
        <v>8.3079999999999981</v>
      </c>
      <c r="F234" s="4">
        <f t="shared" si="3"/>
        <v>0.23351391983432457</v>
      </c>
      <c r="G234" s="1" t="s">
        <v>495</v>
      </c>
    </row>
    <row r="235" spans="1:7">
      <c r="A235" s="55" t="s">
        <v>644</v>
      </c>
      <c r="E235" s="55">
        <v>0.01</v>
      </c>
    </row>
    <row r="236" spans="1:7">
      <c r="A236" s="1" t="s">
        <v>492</v>
      </c>
      <c r="B236" s="1" t="s">
        <v>389</v>
      </c>
      <c r="C236" s="1" t="s">
        <v>95</v>
      </c>
      <c r="D236" s="1">
        <v>412</v>
      </c>
      <c r="E236" s="54">
        <v>6.6721999999999992</v>
      </c>
      <c r="F236" s="4">
        <f t="shared" si="3"/>
        <v>-1.4022860801656742</v>
      </c>
    </row>
    <row r="237" spans="1:7">
      <c r="A237" s="55" t="s">
        <v>645</v>
      </c>
      <c r="E237" s="55">
        <v>0.01</v>
      </c>
    </row>
    <row r="238" spans="1:7">
      <c r="A238" s="1" t="s">
        <v>493</v>
      </c>
      <c r="B238" s="1" t="s">
        <v>390</v>
      </c>
      <c r="C238" s="1" t="s">
        <v>95</v>
      </c>
      <c r="D238" s="1">
        <v>412</v>
      </c>
      <c r="E238" s="54">
        <v>8.325199999999997</v>
      </c>
      <c r="F238" s="4">
        <f t="shared" si="3"/>
        <v>0.25071391983432356</v>
      </c>
    </row>
    <row r="239" spans="1:7">
      <c r="A239" s="55" t="s">
        <v>646</v>
      </c>
      <c r="E239" s="55">
        <v>0.01</v>
      </c>
    </row>
    <row r="240" spans="1:7">
      <c r="A240" s="1" t="s">
        <v>460</v>
      </c>
      <c r="B240" s="1" t="s">
        <v>391</v>
      </c>
      <c r="C240" s="1" t="s">
        <v>92</v>
      </c>
      <c r="D240" s="1">
        <v>270</v>
      </c>
      <c r="E240" s="54">
        <v>6.3308666666666671</v>
      </c>
      <c r="F240" s="4">
        <f t="shared" si="3"/>
        <v>-0.82595215412827017</v>
      </c>
    </row>
    <row r="241" spans="1:6">
      <c r="A241" s="55" t="s">
        <v>613</v>
      </c>
      <c r="E241" s="55">
        <v>0.01</v>
      </c>
    </row>
    <row r="242" spans="1:6">
      <c r="A242" s="1" t="s">
        <v>332</v>
      </c>
      <c r="B242" s="1" t="s">
        <v>351</v>
      </c>
      <c r="C242" s="1" t="s">
        <v>93</v>
      </c>
      <c r="D242" s="1">
        <v>184</v>
      </c>
      <c r="E242" s="54">
        <v>6.7329999999999997</v>
      </c>
      <c r="F242" s="4">
        <f t="shared" si="3"/>
        <v>0.40891088495231731</v>
      </c>
    </row>
    <row r="243" spans="1:6">
      <c r="A243" s="55" t="s">
        <v>333</v>
      </c>
      <c r="E243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4"/>
  <sheetViews>
    <sheetView workbookViewId="0">
      <selection activeCell="A3" sqref="A3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690</v>
      </c>
      <c r="B1" s="24" t="s">
        <v>320</v>
      </c>
      <c r="C1" s="24" t="s">
        <v>42</v>
      </c>
      <c r="D1" s="24" t="s">
        <v>719</v>
      </c>
      <c r="E1" s="24" t="s">
        <v>842</v>
      </c>
      <c r="F1" s="24" t="s">
        <v>843</v>
      </c>
      <c r="G1" s="24" t="s">
        <v>844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699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2</v>
      </c>
      <c r="C3" s="1" t="s">
        <v>700</v>
      </c>
      <c r="D3" s="1">
        <v>145</v>
      </c>
      <c r="E3" s="4">
        <v>7.5</v>
      </c>
      <c r="F3" s="4">
        <v>7.5060000000000002</v>
      </c>
      <c r="G3" s="4">
        <v>7.4649999999999999</v>
      </c>
      <c r="H3" s="4">
        <f t="shared" ref="H3:H22" si="0">E3-(5*LOG(D3, 10)-5)</f>
        <v>1.6931599888251281</v>
      </c>
      <c r="I3" s="4">
        <f t="shared" ref="I3:I22" si="1">F3-(5*LOG(D3, 10)-5)</f>
        <v>1.6991599888251283</v>
      </c>
      <c r="J3" s="4">
        <f t="shared" ref="J3:J22" si="2">G3-(5*LOG(D3, 10)-5)</f>
        <v>1.6581599888251279</v>
      </c>
      <c r="L3" s="1">
        <v>1.6931599888251281</v>
      </c>
      <c r="M3" s="1">
        <v>1.6991599888251283</v>
      </c>
      <c r="N3" s="1">
        <v>1.6581599888251279</v>
      </c>
    </row>
    <row r="4" spans="1:14">
      <c r="A4" s="1">
        <v>3</v>
      </c>
      <c r="C4" s="1" t="s">
        <v>701</v>
      </c>
      <c r="D4" s="1">
        <v>145</v>
      </c>
      <c r="E4" s="4">
        <v>4.0709999999999997</v>
      </c>
      <c r="F4" s="4">
        <v>4.0190000000000001</v>
      </c>
      <c r="G4" s="4">
        <v>4.1420000000000003</v>
      </c>
      <c r="H4" s="4">
        <f t="shared" si="0"/>
        <v>-1.7358400111748722</v>
      </c>
      <c r="I4" s="4">
        <f t="shared" si="1"/>
        <v>-1.7878400111748718</v>
      </c>
      <c r="J4" s="4">
        <f t="shared" si="2"/>
        <v>-1.6648400111748716</v>
      </c>
      <c r="L4" s="1">
        <v>-1.7358400111748722</v>
      </c>
      <c r="M4" s="1">
        <v>-1.7878400111748718</v>
      </c>
      <c r="N4" s="1">
        <v>-1.6648400111748716</v>
      </c>
    </row>
    <row r="5" spans="1:14">
      <c r="A5" s="1">
        <v>4</v>
      </c>
      <c r="C5" s="1" t="s">
        <v>702</v>
      </c>
      <c r="D5" s="1">
        <v>145</v>
      </c>
      <c r="E5" s="4">
        <v>7.4770000000000003</v>
      </c>
      <c r="F5" s="4">
        <v>7.4720000000000004</v>
      </c>
      <c r="G5" s="4">
        <v>7.4</v>
      </c>
      <c r="H5" s="4">
        <f t="shared" si="0"/>
        <v>1.6701599888251284</v>
      </c>
      <c r="I5" s="4">
        <f t="shared" si="1"/>
        <v>1.6651599888251285</v>
      </c>
      <c r="J5" s="4">
        <f t="shared" si="2"/>
        <v>1.5931599888251284</v>
      </c>
      <c r="L5" s="1">
        <v>1.6701599888251284</v>
      </c>
      <c r="M5" s="1">
        <v>1.6651599888251285</v>
      </c>
      <c r="N5" s="1">
        <v>1.5931599888251284</v>
      </c>
    </row>
    <row r="6" spans="1:14">
      <c r="A6" s="1">
        <v>5</v>
      </c>
      <c r="C6" s="1" t="s">
        <v>703</v>
      </c>
      <c r="D6" s="1">
        <v>145</v>
      </c>
      <c r="E6" s="4">
        <v>7.34</v>
      </c>
      <c r="F6" s="4">
        <v>7.3330000000000002</v>
      </c>
      <c r="G6" s="4">
        <v>7.2530000000000001</v>
      </c>
      <c r="H6" s="4">
        <f t="shared" si="0"/>
        <v>1.5331599888251279</v>
      </c>
      <c r="I6" s="4">
        <f t="shared" si="1"/>
        <v>1.5261599888251283</v>
      </c>
      <c r="J6" s="4">
        <f t="shared" si="2"/>
        <v>1.4461599888251282</v>
      </c>
      <c r="L6" s="1">
        <v>1.5331599888251279</v>
      </c>
      <c r="M6" s="1">
        <v>1.5261599888251283</v>
      </c>
      <c r="N6" s="1">
        <v>1.4461599888251282</v>
      </c>
    </row>
    <row r="7" spans="1:14">
      <c r="A7" s="1">
        <v>6</v>
      </c>
      <c r="C7" s="1" t="s">
        <v>704</v>
      </c>
      <c r="D7" s="1">
        <v>145</v>
      </c>
      <c r="E7" s="4">
        <v>7.3230000000000004</v>
      </c>
      <c r="F7" s="4">
        <v>7.2859999999999996</v>
      </c>
      <c r="G7" s="4">
        <v>7.218</v>
      </c>
      <c r="H7" s="4">
        <f t="shared" si="0"/>
        <v>1.5161599888251285</v>
      </c>
      <c r="I7" s="4">
        <f t="shared" si="1"/>
        <v>1.4791599888251277</v>
      </c>
      <c r="J7" s="4">
        <f t="shared" si="2"/>
        <v>1.4111599888251281</v>
      </c>
      <c r="L7" s="1">
        <v>1.5161599888251285</v>
      </c>
      <c r="M7" s="1">
        <v>1.4791599888251277</v>
      </c>
      <c r="N7" s="1">
        <v>1.4111599888251281</v>
      </c>
    </row>
    <row r="8" spans="1:14">
      <c r="A8" s="1">
        <v>7</v>
      </c>
      <c r="C8" s="1" t="s">
        <v>705</v>
      </c>
      <c r="D8" s="1">
        <v>145</v>
      </c>
      <c r="E8" s="4">
        <v>6.44</v>
      </c>
      <c r="F8" s="4">
        <v>6.4909999999999997</v>
      </c>
      <c r="G8" s="4">
        <v>6.4950000000000001</v>
      </c>
      <c r="H8" s="4">
        <f t="shared" si="0"/>
        <v>0.63315998882512847</v>
      </c>
      <c r="I8" s="4">
        <f t="shared" si="1"/>
        <v>0.68415998882512774</v>
      </c>
      <c r="J8" s="4">
        <f t="shared" si="2"/>
        <v>0.68815998882512819</v>
      </c>
      <c r="L8" s="1">
        <v>0.63315998882512847</v>
      </c>
      <c r="M8" s="1">
        <v>0.68415998882512774</v>
      </c>
      <c r="N8" s="1">
        <v>0.68815998882512819</v>
      </c>
    </row>
    <row r="9" spans="1:14">
      <c r="A9" s="1">
        <v>8</v>
      </c>
      <c r="C9" s="1" t="s">
        <v>706</v>
      </c>
      <c r="D9" s="1">
        <v>145</v>
      </c>
      <c r="E9" s="4">
        <v>5.7709999999999999</v>
      </c>
      <c r="F9" s="4">
        <v>5.8140000000000001</v>
      </c>
      <c r="G9" s="4">
        <v>5.8019999999999996</v>
      </c>
      <c r="H9" s="4">
        <f t="shared" si="0"/>
        <v>-3.5840011174872011E-2</v>
      </c>
      <c r="I9" s="4">
        <f t="shared" si="1"/>
        <v>7.1599888251281385E-3</v>
      </c>
      <c r="J9" s="4">
        <f t="shared" si="2"/>
        <v>-4.8400111748723162E-3</v>
      </c>
      <c r="L9" s="1">
        <v>-3.5840011174872011E-2</v>
      </c>
      <c r="M9" s="1">
        <v>7.1599888251281385E-3</v>
      </c>
      <c r="N9" s="1">
        <v>-4.8400111748723162E-3</v>
      </c>
    </row>
    <row r="10" spans="1:14">
      <c r="A10" s="1">
        <v>9</v>
      </c>
      <c r="C10" s="1" t="s">
        <v>707</v>
      </c>
      <c r="D10" s="1">
        <v>145</v>
      </c>
      <c r="E10" s="4">
        <v>5.8230000000000004</v>
      </c>
      <c r="F10" s="4">
        <v>5.9249999999999998</v>
      </c>
      <c r="G10" s="4">
        <v>5.8940000000000001</v>
      </c>
      <c r="H10" s="4">
        <f t="shared" si="0"/>
        <v>1.615998882512848E-2</v>
      </c>
      <c r="I10" s="4">
        <f t="shared" si="1"/>
        <v>0.1181599888251279</v>
      </c>
      <c r="J10" s="4">
        <f t="shared" si="2"/>
        <v>8.715998882512821E-2</v>
      </c>
      <c r="L10" s="1">
        <v>1.615998882512848E-2</v>
      </c>
      <c r="M10" s="1">
        <v>0.1181599888251279</v>
      </c>
      <c r="N10" s="1">
        <v>8.715998882512821E-2</v>
      </c>
    </row>
    <row r="11" spans="1:14">
      <c r="A11" s="1">
        <v>10</v>
      </c>
      <c r="C11" s="1" t="s">
        <v>708</v>
      </c>
      <c r="D11" s="1">
        <v>145</v>
      </c>
      <c r="E11" s="4">
        <v>5.5439999999999996</v>
      </c>
      <c r="F11" s="4">
        <v>5.54</v>
      </c>
      <c r="G11" s="4">
        <v>5.5330000000000004</v>
      </c>
      <c r="H11" s="4">
        <f t="shared" si="0"/>
        <v>-0.26284001117487232</v>
      </c>
      <c r="I11" s="4">
        <f t="shared" si="1"/>
        <v>-0.26684001117487188</v>
      </c>
      <c r="J11" s="4">
        <f t="shared" si="2"/>
        <v>-0.27384001117487156</v>
      </c>
      <c r="L11" s="1">
        <v>-0.26284001117487232</v>
      </c>
      <c r="M11" s="1">
        <v>-0.26684001117487188</v>
      </c>
      <c r="N11" s="1">
        <v>-0.27384001117487156</v>
      </c>
    </row>
    <row r="12" spans="1:14">
      <c r="A12" s="1">
        <v>11</v>
      </c>
      <c r="C12" s="1" t="s">
        <v>709</v>
      </c>
      <c r="D12" s="1">
        <v>145</v>
      </c>
      <c r="E12" s="4">
        <v>5.1970000000000001</v>
      </c>
      <c r="F12" s="4">
        <v>5.2679999999999998</v>
      </c>
      <c r="G12" s="4">
        <v>5.2629999999999999</v>
      </c>
      <c r="H12" s="4">
        <f t="shared" si="0"/>
        <v>-0.60984001117487185</v>
      </c>
      <c r="I12" s="4">
        <f t="shared" si="1"/>
        <v>-0.53884001117487212</v>
      </c>
      <c r="J12" s="4">
        <f t="shared" si="2"/>
        <v>-0.54384001117487202</v>
      </c>
      <c r="L12" s="1">
        <v>-0.60984001117487185</v>
      </c>
      <c r="M12" s="1">
        <v>-0.53884001117487212</v>
      </c>
      <c r="N12" s="1">
        <v>-0.54384001117487202</v>
      </c>
    </row>
    <row r="13" spans="1:14">
      <c r="A13" s="1">
        <v>12</v>
      </c>
      <c r="C13" s="1" t="s">
        <v>710</v>
      </c>
      <c r="D13" s="1">
        <v>145</v>
      </c>
      <c r="E13" s="4">
        <v>7.2510000000000003</v>
      </c>
      <c r="F13" s="4">
        <v>7.282</v>
      </c>
      <c r="G13" s="4">
        <v>7.2050000000000001</v>
      </c>
      <c r="H13" s="4">
        <f t="shared" si="0"/>
        <v>1.4441599888251284</v>
      </c>
      <c r="I13" s="4">
        <f t="shared" si="1"/>
        <v>1.4751599888251281</v>
      </c>
      <c r="J13" s="4">
        <f t="shared" si="2"/>
        <v>1.3981599888251282</v>
      </c>
      <c r="L13" s="1">
        <v>1.4441599888251284</v>
      </c>
      <c r="M13" s="1">
        <v>1.4751599888251281</v>
      </c>
      <c r="N13" s="1">
        <v>1.3981599888251282</v>
      </c>
    </row>
    <row r="14" spans="1:14">
      <c r="A14" s="1">
        <v>13</v>
      </c>
      <c r="C14" s="1" t="s">
        <v>711</v>
      </c>
      <c r="D14" s="1">
        <v>145</v>
      </c>
      <c r="E14" s="4">
        <v>7.3369999999999997</v>
      </c>
      <c r="F14" s="4">
        <v>7.3529999999999998</v>
      </c>
      <c r="G14" s="4">
        <v>7.3360000000000003</v>
      </c>
      <c r="H14" s="4">
        <f t="shared" si="0"/>
        <v>1.5301599888251278</v>
      </c>
      <c r="I14" s="4">
        <f t="shared" si="1"/>
        <v>1.5461599888251278</v>
      </c>
      <c r="J14" s="4">
        <f t="shared" si="2"/>
        <v>1.5291599888251284</v>
      </c>
      <c r="L14" s="1">
        <v>1.5301599888251278</v>
      </c>
      <c r="M14" s="1">
        <v>1.5461599888251278</v>
      </c>
      <c r="N14" s="1">
        <v>1.5291599888251284</v>
      </c>
    </row>
    <row r="15" spans="1:14">
      <c r="A15" s="1">
        <v>14</v>
      </c>
      <c r="C15" s="1" t="s">
        <v>712</v>
      </c>
      <c r="D15" s="1">
        <v>145</v>
      </c>
      <c r="E15" s="4">
        <v>9.65</v>
      </c>
      <c r="F15" s="4">
        <v>9.5709999999999997</v>
      </c>
      <c r="G15" s="4">
        <v>9.5120000000000005</v>
      </c>
      <c r="H15" s="4">
        <f t="shared" si="0"/>
        <v>3.8431599888251284</v>
      </c>
      <c r="I15" s="4">
        <f t="shared" si="1"/>
        <v>3.7641599888251278</v>
      </c>
      <c r="J15" s="4">
        <f t="shared" si="2"/>
        <v>3.7051599888251285</v>
      </c>
      <c r="L15" s="1">
        <v>3.8431599888251284</v>
      </c>
      <c r="M15" s="1">
        <v>3.7641599888251278</v>
      </c>
      <c r="N15" s="1">
        <v>3.7051599888251285</v>
      </c>
    </row>
    <row r="16" spans="1:14">
      <c r="A16" s="1">
        <v>15</v>
      </c>
      <c r="C16" s="1" t="s">
        <v>713</v>
      </c>
      <c r="D16" s="1">
        <v>145</v>
      </c>
      <c r="E16" s="4">
        <v>8.0730000000000004</v>
      </c>
      <c r="F16" s="4">
        <v>7.8330000000000002</v>
      </c>
      <c r="G16" s="4">
        <v>7.7990000000000004</v>
      </c>
      <c r="H16" s="4">
        <f t="shared" si="0"/>
        <v>2.2661599888251285</v>
      </c>
      <c r="I16" s="4">
        <f t="shared" si="1"/>
        <v>2.0261599888251283</v>
      </c>
      <c r="J16" s="4">
        <f t="shared" si="2"/>
        <v>1.9921599888251285</v>
      </c>
      <c r="L16" s="1">
        <v>2.2661599888251285</v>
      </c>
      <c r="M16" s="1">
        <v>2.0261599888251283</v>
      </c>
      <c r="N16" s="1">
        <v>1.9921599888251285</v>
      </c>
    </row>
    <row r="17" spans="1:14">
      <c r="A17" s="1">
        <v>16</v>
      </c>
      <c r="C17" s="1" t="s">
        <v>714</v>
      </c>
      <c r="D17" s="1">
        <v>145</v>
      </c>
      <c r="E17" s="4">
        <v>8.0850000000000009</v>
      </c>
      <c r="F17" s="4">
        <v>7.9909999999999997</v>
      </c>
      <c r="G17" s="4">
        <v>7.9850000000000003</v>
      </c>
      <c r="H17" s="4">
        <f t="shared" si="0"/>
        <v>2.2781599888251289</v>
      </c>
      <c r="I17" s="4">
        <f t="shared" si="1"/>
        <v>2.1841599888251277</v>
      </c>
      <c r="J17" s="4">
        <f t="shared" si="2"/>
        <v>2.1781599888251284</v>
      </c>
      <c r="L17" s="1">
        <v>2.2781599888251289</v>
      </c>
      <c r="M17" s="1">
        <v>2.1841599888251277</v>
      </c>
      <c r="N17" s="1">
        <v>2.1781599888251284</v>
      </c>
    </row>
    <row r="18" spans="1:14">
      <c r="A18" s="1">
        <v>17</v>
      </c>
      <c r="C18" s="1" t="s">
        <v>715</v>
      </c>
      <c r="D18" s="1">
        <v>145</v>
      </c>
      <c r="E18" s="4">
        <v>9.1479999999999997</v>
      </c>
      <c r="F18" s="4">
        <v>9.1389999999999993</v>
      </c>
      <c r="G18" s="4">
        <v>9.0630000000000006</v>
      </c>
      <c r="H18" s="4">
        <f t="shared" si="0"/>
        <v>3.3411599888251278</v>
      </c>
      <c r="I18" s="4">
        <f t="shared" si="1"/>
        <v>3.3321599888251274</v>
      </c>
      <c r="J18" s="4">
        <f t="shared" si="2"/>
        <v>3.2561599888251287</v>
      </c>
      <c r="L18" s="1">
        <v>3.3411599888251278</v>
      </c>
      <c r="M18" s="1">
        <v>3.3321599888251274</v>
      </c>
      <c r="N18" s="1">
        <v>3.2561599888251287</v>
      </c>
    </row>
    <row r="19" spans="1:14">
      <c r="A19" s="1">
        <v>18</v>
      </c>
      <c r="C19" s="1" t="s">
        <v>716</v>
      </c>
      <c r="D19" s="1">
        <v>145</v>
      </c>
      <c r="E19" s="4">
        <v>8.0760000000000005</v>
      </c>
      <c r="F19" s="4">
        <v>8.0120000000000005</v>
      </c>
      <c r="G19" s="4">
        <v>7.9349999999999996</v>
      </c>
      <c r="H19" s="4">
        <f t="shared" si="0"/>
        <v>2.2691599888251286</v>
      </c>
      <c r="I19" s="4">
        <f t="shared" si="1"/>
        <v>2.2051599888251285</v>
      </c>
      <c r="J19" s="4">
        <f t="shared" si="2"/>
        <v>2.1281599888251277</v>
      </c>
      <c r="L19" s="1">
        <v>2.2691599888251286</v>
      </c>
      <c r="M19" s="1">
        <v>2.2051599888251285</v>
      </c>
      <c r="N19" s="1">
        <v>2.1281599888251277</v>
      </c>
    </row>
    <row r="20" spans="1:14">
      <c r="A20" s="1">
        <v>19</v>
      </c>
      <c r="C20" s="1" t="s">
        <v>717</v>
      </c>
      <c r="D20" s="1">
        <v>145</v>
      </c>
      <c r="E20" s="4">
        <v>8.2590000000000003</v>
      </c>
      <c r="F20" s="4">
        <v>8.2219999999999995</v>
      </c>
      <c r="G20" s="4">
        <v>8.1219999999999999</v>
      </c>
      <c r="H20" s="4">
        <f t="shared" si="0"/>
        <v>2.4521599888251284</v>
      </c>
      <c r="I20" s="4">
        <f t="shared" si="1"/>
        <v>2.4151599888251276</v>
      </c>
      <c r="J20" s="4">
        <f t="shared" si="2"/>
        <v>2.315159988825128</v>
      </c>
      <c r="L20" s="1">
        <v>2.4521599888251284</v>
      </c>
      <c r="M20" s="1">
        <v>2.4151599888251276</v>
      </c>
      <c r="N20" s="1">
        <v>2.315159988825128</v>
      </c>
    </row>
    <row r="21" spans="1:14">
      <c r="A21" s="1">
        <v>20</v>
      </c>
      <c r="C21" s="1" t="s">
        <v>718</v>
      </c>
      <c r="D21" s="1">
        <v>145</v>
      </c>
      <c r="E21" s="4">
        <v>7.6390000000000002</v>
      </c>
      <c r="F21" s="4">
        <v>7.5880000000000001</v>
      </c>
      <c r="G21" s="4">
        <v>7.5209999999999999</v>
      </c>
      <c r="H21" s="4">
        <f t="shared" si="0"/>
        <v>1.8321599888251283</v>
      </c>
      <c r="I21" s="4">
        <f t="shared" si="1"/>
        <v>1.7811599888251282</v>
      </c>
      <c r="J21" s="4">
        <f t="shared" si="2"/>
        <v>1.714159988825128</v>
      </c>
      <c r="L21" s="1">
        <v>1.8321599888251283</v>
      </c>
      <c r="M21" s="1">
        <v>1.7811599888251282</v>
      </c>
      <c r="N21" s="1">
        <v>1.714159988825128</v>
      </c>
    </row>
    <row r="22" spans="1:14">
      <c r="A22" s="1">
        <v>21</v>
      </c>
      <c r="B22" s="79" t="s">
        <v>92</v>
      </c>
      <c r="C22" s="1" t="s">
        <v>720</v>
      </c>
      <c r="D22" s="1">
        <v>270</v>
      </c>
      <c r="E22" s="4">
        <v>5.83</v>
      </c>
      <c r="F22" s="4">
        <v>5.8330000000000002</v>
      </c>
      <c r="G22" s="4">
        <v>5.7960000000000003</v>
      </c>
      <c r="H22" s="4">
        <f t="shared" si="0"/>
        <v>-1.3268188207949372</v>
      </c>
      <c r="I22" s="4">
        <f t="shared" si="1"/>
        <v>-1.3238188207949371</v>
      </c>
      <c r="J22" s="4">
        <f t="shared" si="2"/>
        <v>-1.360818820794937</v>
      </c>
      <c r="L22" s="1">
        <v>-1.3268188207949372</v>
      </c>
      <c r="M22" s="1">
        <v>-1.3238188207949371</v>
      </c>
      <c r="N22" s="1">
        <v>-1.360818820794937</v>
      </c>
    </row>
    <row r="23" spans="1:14">
      <c r="A23" s="1">
        <v>22</v>
      </c>
      <c r="C23" s="1" t="s">
        <v>721</v>
      </c>
      <c r="D23" s="1">
        <v>270</v>
      </c>
      <c r="E23" s="4">
        <v>6.0880000000000001</v>
      </c>
      <c r="F23" s="4">
        <v>6.1440000000000001</v>
      </c>
      <c r="G23" s="4">
        <v>6.1509999999999998</v>
      </c>
      <c r="H23" s="4">
        <f>E23-(5*LOG(D23, 10)-5)</f>
        <v>-1.0688188207949372</v>
      </c>
      <c r="I23" s="4">
        <f>F23-(5*LOG(D23, 10)-5)</f>
        <v>-1.0128188207949371</v>
      </c>
      <c r="J23" s="4">
        <f>G23-(5*LOG(D23, 10)-5)</f>
        <v>-1.0058188207949375</v>
      </c>
      <c r="L23" s="1">
        <v>-1.0688188207949372</v>
      </c>
      <c r="M23" s="1">
        <v>-1.0128188207949371</v>
      </c>
      <c r="N23" s="1">
        <v>-1.0058188207949375</v>
      </c>
    </row>
    <row r="24" spans="1:14">
      <c r="A24" s="1">
        <v>23</v>
      </c>
      <c r="C24" s="1" t="s">
        <v>722</v>
      </c>
      <c r="D24" s="1">
        <v>270</v>
      </c>
      <c r="E24" s="4">
        <v>6.2309999999999999</v>
      </c>
      <c r="F24" s="4">
        <v>6.2350000000000003</v>
      </c>
      <c r="G24" s="4">
        <v>6.2619999999999996</v>
      </c>
      <c r="H24" s="4">
        <f>E24-(5*LOG(D24, 10)-5)</f>
        <v>-0.92581882079493738</v>
      </c>
      <c r="I24" s="4">
        <f>F24-(5*LOG(D24, 10)-5)</f>
        <v>-0.92181882079493693</v>
      </c>
      <c r="J24" s="4">
        <f>G24-(5*LOG(D24, 10)-5)</f>
        <v>-0.89481882079493769</v>
      </c>
      <c r="L24" s="1">
        <v>-0.92581882079493738</v>
      </c>
      <c r="M24" s="1">
        <v>-0.92181882079493693</v>
      </c>
      <c r="N24" s="1">
        <v>-0.89481882079493769</v>
      </c>
    </row>
    <row r="25" spans="1:14">
      <c r="A25" s="1">
        <v>24</v>
      </c>
      <c r="B25" s="79" t="s">
        <v>93</v>
      </c>
      <c r="C25" s="1" t="s">
        <v>723</v>
      </c>
      <c r="D25" s="1">
        <v>184</v>
      </c>
      <c r="E25" s="4">
        <v>7.31</v>
      </c>
      <c r="F25" s="4">
        <v>7.4509999999999996</v>
      </c>
      <c r="G25" s="4">
        <v>7.3630000000000004</v>
      </c>
      <c r="H25" s="4">
        <f>E25-(5*LOG(D25, 10)-5)</f>
        <v>0.98591088495231727</v>
      </c>
      <c r="I25" s="4">
        <f>F25-(5*LOG(D25, 10)-5)</f>
        <v>1.1269108849523173</v>
      </c>
      <c r="J25" s="4">
        <f>G25-(5*LOG(D25, 10)-5)</f>
        <v>1.0389108849523181</v>
      </c>
      <c r="L25" s="1">
        <v>0.98591088495231727</v>
      </c>
      <c r="M25" s="1">
        <v>1.1269108849523173</v>
      </c>
      <c r="N25" s="1">
        <v>1.0389108849523181</v>
      </c>
    </row>
    <row r="26" spans="1:14">
      <c r="A26" s="1">
        <v>25</v>
      </c>
      <c r="C26" s="1" t="s">
        <v>724</v>
      </c>
      <c r="D26" s="1">
        <v>184</v>
      </c>
      <c r="E26" s="4">
        <v>7.9809999999999999</v>
      </c>
      <c r="F26" s="4">
        <v>8.0229999999999997</v>
      </c>
      <c r="G26" s="4">
        <v>7.9459999999999997</v>
      </c>
      <c r="H26" s="4">
        <f>E26-(5*LOG(D26, 10)-5)</f>
        <v>1.6569108849523175</v>
      </c>
      <c r="I26" s="4">
        <f>F26-(5*LOG(D26, 10)-5)</f>
        <v>1.6989108849523173</v>
      </c>
      <c r="J26" s="4">
        <f>G26-(5*LOG(D26, 10)-5)</f>
        <v>1.6219108849523174</v>
      </c>
      <c r="L26" s="1">
        <v>1.6569108849523175</v>
      </c>
      <c r="M26" s="1">
        <v>1.6989108849523173</v>
      </c>
      <c r="N26" s="1">
        <v>1.6219108849523174</v>
      </c>
    </row>
    <row r="27" spans="1:14">
      <c r="A27" s="1">
        <v>26</v>
      </c>
      <c r="C27" s="1" t="s">
        <v>725</v>
      </c>
      <c r="D27" s="1">
        <v>184</v>
      </c>
      <c r="E27" s="4">
        <v>5.218</v>
      </c>
      <c r="F27" s="4">
        <v>5.3280000000000003</v>
      </c>
      <c r="G27" s="4">
        <v>5.3380000000000001</v>
      </c>
      <c r="H27" s="4">
        <f t="shared" ref="H27:H92" si="3">E27-(5*LOG(D27, 10)-5)</f>
        <v>-1.1060891150476824</v>
      </c>
      <c r="I27" s="4">
        <f t="shared" ref="I27:I92" si="4">F27-(5*LOG(D27, 10)-5)</f>
        <v>-0.99608911504768205</v>
      </c>
      <c r="J27" s="4">
        <f t="shared" ref="J27:J92" si="5">G27-(5*LOG(D27, 10)-5)</f>
        <v>-0.98608911504768226</v>
      </c>
      <c r="L27" s="1">
        <v>-1.1060891150476824</v>
      </c>
      <c r="M27" s="1">
        <v>-0.99608911504768205</v>
      </c>
      <c r="N27" s="1">
        <v>-0.98608911504768226</v>
      </c>
    </row>
    <row r="28" spans="1:14">
      <c r="A28" s="1">
        <v>27</v>
      </c>
      <c r="C28" s="1" t="s">
        <v>726</v>
      </c>
      <c r="D28" s="1">
        <v>184</v>
      </c>
      <c r="E28" s="4">
        <v>5.8049999999999997</v>
      </c>
      <c r="F28" s="4">
        <v>5.8380000000000001</v>
      </c>
      <c r="G28" s="4">
        <v>5.8310000000000004</v>
      </c>
      <c r="H28" s="4">
        <f t="shared" si="3"/>
        <v>-0.51908911504768263</v>
      </c>
      <c r="I28" s="4">
        <f t="shared" si="4"/>
        <v>-0.48608911504768226</v>
      </c>
      <c r="J28" s="4">
        <f t="shared" si="5"/>
        <v>-0.49308911504768194</v>
      </c>
      <c r="L28" s="1">
        <v>-0.51908911504768263</v>
      </c>
      <c r="M28" s="1">
        <v>-0.48608911504768226</v>
      </c>
      <c r="N28" s="1">
        <v>-0.49308911504768194</v>
      </c>
    </row>
    <row r="29" spans="1:14">
      <c r="A29" s="1">
        <v>28</v>
      </c>
      <c r="C29" s="1" t="s">
        <v>727</v>
      </c>
      <c r="D29" s="1">
        <v>184</v>
      </c>
      <c r="E29" s="4">
        <v>7.9059999999999997</v>
      </c>
      <c r="F29" s="4">
        <v>7.9429999999999996</v>
      </c>
      <c r="G29" s="4">
        <v>7.9779999999999998</v>
      </c>
      <c r="H29" s="4">
        <f t="shared" si="3"/>
        <v>1.5819108849523174</v>
      </c>
      <c r="I29" s="4">
        <f t="shared" si="4"/>
        <v>1.6189108849523173</v>
      </c>
      <c r="J29" s="4">
        <f t="shared" si="5"/>
        <v>1.6539108849523174</v>
      </c>
      <c r="L29" s="1">
        <v>1.5819108849523174</v>
      </c>
      <c r="M29" s="1">
        <v>1.6189108849523173</v>
      </c>
      <c r="N29" s="1">
        <v>1.6539108849523174</v>
      </c>
    </row>
    <row r="30" spans="1:14">
      <c r="A30" s="1">
        <v>29</v>
      </c>
      <c r="C30" s="1" t="s">
        <v>728</v>
      </c>
      <c r="D30" s="1">
        <v>184</v>
      </c>
      <c r="E30" s="4">
        <v>5.9329999999999998</v>
      </c>
      <c r="F30" s="4">
        <v>5.9340000000000002</v>
      </c>
      <c r="G30" s="4">
        <v>5.9340000000000002</v>
      </c>
      <c r="H30" s="4">
        <f t="shared" si="3"/>
        <v>-0.39108911504768251</v>
      </c>
      <c r="I30" s="4">
        <f t="shared" si="4"/>
        <v>-0.39008911504768218</v>
      </c>
      <c r="J30" s="4">
        <f t="shared" si="5"/>
        <v>-0.39008911504768218</v>
      </c>
      <c r="L30" s="1">
        <v>-0.39108911504768251</v>
      </c>
      <c r="M30" s="1">
        <v>-0.39008911504768218</v>
      </c>
      <c r="N30" s="1">
        <v>-0.39008911504768218</v>
      </c>
    </row>
    <row r="31" spans="1:14">
      <c r="A31" s="1">
        <v>30</v>
      </c>
      <c r="C31" s="1" t="s">
        <v>729</v>
      </c>
      <c r="D31" s="1">
        <v>184</v>
      </c>
      <c r="E31" s="4">
        <v>7.7320000000000002</v>
      </c>
      <c r="F31" s="4">
        <v>7.7859999999999996</v>
      </c>
      <c r="G31" s="4">
        <v>7.7949999999999999</v>
      </c>
      <c r="H31" s="4">
        <f t="shared" si="3"/>
        <v>1.4079108849523179</v>
      </c>
      <c r="I31" s="4">
        <f t="shared" si="4"/>
        <v>1.4619108849523172</v>
      </c>
      <c r="J31" s="4">
        <f t="shared" si="5"/>
        <v>1.4709108849523176</v>
      </c>
      <c r="L31" s="1">
        <v>1.4079108849523179</v>
      </c>
      <c r="M31" s="1">
        <v>1.4619108849523172</v>
      </c>
      <c r="N31" s="1">
        <v>1.4709108849523176</v>
      </c>
    </row>
    <row r="32" spans="1:14">
      <c r="A32" s="1">
        <v>31</v>
      </c>
      <c r="C32" s="1" t="s">
        <v>730</v>
      </c>
      <c r="D32" s="1">
        <v>184</v>
      </c>
      <c r="E32" s="4">
        <v>5.71</v>
      </c>
      <c r="F32" s="4">
        <v>5.8029999999999999</v>
      </c>
      <c r="G32" s="4">
        <v>5.7839999999999998</v>
      </c>
      <c r="H32" s="4">
        <f t="shared" si="3"/>
        <v>-0.61408911504768238</v>
      </c>
      <c r="I32" s="4">
        <f t="shared" si="4"/>
        <v>-0.52108911504768241</v>
      </c>
      <c r="J32" s="4">
        <f t="shared" si="5"/>
        <v>-0.54008911504768253</v>
      </c>
      <c r="L32" s="1">
        <v>-0.61408911504768238</v>
      </c>
      <c r="M32" s="1">
        <v>-0.52108911504768241</v>
      </c>
      <c r="N32" s="1">
        <v>-0.54008911504768253</v>
      </c>
    </row>
    <row r="33" spans="1:14">
      <c r="A33" s="1">
        <v>32</v>
      </c>
      <c r="C33" s="1" t="s">
        <v>731</v>
      </c>
      <c r="D33" s="1">
        <v>184</v>
      </c>
      <c r="E33" s="4">
        <v>7.617</v>
      </c>
      <c r="F33" s="4">
        <v>7.5529999999999999</v>
      </c>
      <c r="G33" s="4">
        <v>7.48</v>
      </c>
      <c r="H33" s="4">
        <f t="shared" si="3"/>
        <v>1.2929108849523177</v>
      </c>
      <c r="I33" s="4">
        <f t="shared" si="4"/>
        <v>1.2289108849523176</v>
      </c>
      <c r="J33" s="4">
        <f t="shared" si="5"/>
        <v>1.1559108849523181</v>
      </c>
      <c r="L33" s="1">
        <v>1.2929108849523177</v>
      </c>
      <c r="M33" s="1">
        <v>1.2289108849523176</v>
      </c>
      <c r="N33" s="1">
        <v>1.1559108849523181</v>
      </c>
    </row>
    <row r="34" spans="1:14">
      <c r="A34" s="1">
        <v>33</v>
      </c>
      <c r="C34" s="1" t="s">
        <v>732</v>
      </c>
      <c r="D34" s="1">
        <v>184</v>
      </c>
      <c r="E34" s="4">
        <v>7.0570000000000004</v>
      </c>
      <c r="F34" s="4">
        <v>6.9359999999999999</v>
      </c>
      <c r="G34" s="4">
        <v>6.8209999999999997</v>
      </c>
      <c r="H34" s="4">
        <f t="shared" si="3"/>
        <v>0.73291088495231804</v>
      </c>
      <c r="I34" s="4">
        <f t="shared" si="4"/>
        <v>0.6119108849523176</v>
      </c>
      <c r="J34" s="4">
        <f t="shared" si="5"/>
        <v>0.49691088495231739</v>
      </c>
      <c r="L34" s="1">
        <v>0.73291088495231804</v>
      </c>
      <c r="M34" s="1">
        <v>0.6119108849523176</v>
      </c>
      <c r="N34" s="1">
        <v>0.49691088495231739</v>
      </c>
    </row>
    <row r="35" spans="1:14">
      <c r="A35" s="1">
        <v>34</v>
      </c>
      <c r="C35" s="1" t="s">
        <v>733</v>
      </c>
      <c r="D35" s="1">
        <v>184</v>
      </c>
      <c r="E35" s="4">
        <v>7.51</v>
      </c>
      <c r="F35" s="4">
        <v>7.4950000000000001</v>
      </c>
      <c r="G35" s="4">
        <v>7.4539999999999997</v>
      </c>
      <c r="H35" s="4">
        <f t="shared" si="3"/>
        <v>1.1859108849523174</v>
      </c>
      <c r="I35" s="4">
        <f t="shared" si="4"/>
        <v>1.1709108849523178</v>
      </c>
      <c r="J35" s="4">
        <f t="shared" si="5"/>
        <v>1.1299108849523174</v>
      </c>
      <c r="L35" s="1">
        <v>1.1859108849523174</v>
      </c>
      <c r="M35" s="1">
        <v>1.1709108849523178</v>
      </c>
      <c r="N35" s="1">
        <v>1.1299108849523174</v>
      </c>
    </row>
    <row r="36" spans="1:14">
      <c r="A36" s="1">
        <v>35</v>
      </c>
      <c r="C36" s="1" t="s">
        <v>734</v>
      </c>
      <c r="D36" s="1">
        <v>184</v>
      </c>
      <c r="E36" s="4">
        <v>6.6479999999999997</v>
      </c>
      <c r="F36" s="4">
        <v>6.7080000000000002</v>
      </c>
      <c r="G36" s="4">
        <v>6.7350000000000003</v>
      </c>
      <c r="H36" s="4">
        <f t="shared" si="3"/>
        <v>0.32391088495231735</v>
      </c>
      <c r="I36" s="4">
        <f t="shared" si="4"/>
        <v>0.38391088495231784</v>
      </c>
      <c r="J36" s="4">
        <f t="shared" si="5"/>
        <v>0.41091088495231798</v>
      </c>
      <c r="L36" s="1">
        <v>0.32391088495231735</v>
      </c>
      <c r="M36" s="1">
        <v>0.38391088495231784</v>
      </c>
      <c r="N36" s="1">
        <v>0.41091088495231798</v>
      </c>
    </row>
    <row r="37" spans="1:14">
      <c r="A37" s="1">
        <v>36</v>
      </c>
      <c r="C37" s="1" t="s">
        <v>735</v>
      </c>
      <c r="D37" s="1">
        <v>184</v>
      </c>
      <c r="E37" s="4">
        <v>8</v>
      </c>
      <c r="F37" s="4">
        <v>8.0120000000000005</v>
      </c>
      <c r="G37" s="4">
        <v>8.0570000000000004</v>
      </c>
      <c r="H37" s="4">
        <f t="shared" si="3"/>
        <v>1.6759108849523177</v>
      </c>
      <c r="I37" s="4">
        <f t="shared" si="4"/>
        <v>1.6879108849523181</v>
      </c>
      <c r="J37" s="4">
        <f t="shared" si="5"/>
        <v>1.732910884952318</v>
      </c>
      <c r="L37" s="1">
        <v>1.6759108849523177</v>
      </c>
      <c r="M37" s="1">
        <v>1.6879108849523181</v>
      </c>
      <c r="N37" s="1">
        <v>1.732910884952318</v>
      </c>
    </row>
    <row r="38" spans="1:14">
      <c r="A38" s="1">
        <v>37</v>
      </c>
      <c r="C38" s="1" t="s">
        <v>736</v>
      </c>
      <c r="D38" s="1">
        <v>184</v>
      </c>
      <c r="E38" s="4">
        <v>7.4889999999999999</v>
      </c>
      <c r="F38" s="4">
        <v>7.548</v>
      </c>
      <c r="G38" s="4">
        <v>7.5060000000000002</v>
      </c>
      <c r="H38" s="4">
        <f t="shared" si="3"/>
        <v>1.1649108849523175</v>
      </c>
      <c r="I38" s="4">
        <f t="shared" si="4"/>
        <v>1.2239108849523177</v>
      </c>
      <c r="J38" s="4">
        <f t="shared" si="5"/>
        <v>1.1819108849523179</v>
      </c>
      <c r="L38" s="1">
        <v>1.1649108849523175</v>
      </c>
      <c r="M38" s="1">
        <v>1.2239108849523177</v>
      </c>
      <c r="N38" s="1">
        <v>1.1819108849523179</v>
      </c>
    </row>
    <row r="39" spans="1:14">
      <c r="A39" s="1">
        <v>38</v>
      </c>
      <c r="C39" s="1" t="s">
        <v>737</v>
      </c>
      <c r="D39" s="1">
        <v>184</v>
      </c>
      <c r="E39" s="4">
        <v>8.2739999999999991</v>
      </c>
      <c r="F39" s="4">
        <v>8.2650000000000006</v>
      </c>
      <c r="G39" s="4">
        <v>8.2240000000000002</v>
      </c>
      <c r="H39" s="4">
        <f t="shared" si="3"/>
        <v>1.9499108849523168</v>
      </c>
      <c r="I39" s="4">
        <f t="shared" si="4"/>
        <v>1.9409108849523182</v>
      </c>
      <c r="J39" s="4">
        <f t="shared" si="5"/>
        <v>1.8999108849523179</v>
      </c>
      <c r="L39" s="1">
        <v>1.9499108849523168</v>
      </c>
      <c r="M39" s="1">
        <v>1.9409108849523182</v>
      </c>
      <c r="N39" s="1">
        <v>1.8999108849523179</v>
      </c>
    </row>
    <row r="40" spans="1:14">
      <c r="A40" s="1">
        <v>39</v>
      </c>
      <c r="C40" s="1" t="s">
        <v>738</v>
      </c>
      <c r="D40" s="1">
        <v>184</v>
      </c>
      <c r="E40" s="4">
        <v>6.0629999999999997</v>
      </c>
      <c r="F40" s="4">
        <v>6.1769999999999996</v>
      </c>
      <c r="G40" s="4">
        <v>6.1459999999999999</v>
      </c>
      <c r="H40" s="4">
        <f t="shared" si="3"/>
        <v>-0.26108911504768262</v>
      </c>
      <c r="I40" s="4">
        <f t="shared" si="4"/>
        <v>-0.14708911504768274</v>
      </c>
      <c r="J40" s="4">
        <f t="shared" si="5"/>
        <v>-0.17808911504768243</v>
      </c>
      <c r="L40" s="1">
        <v>-0.26108911504768262</v>
      </c>
      <c r="M40" s="1">
        <v>-0.14708911504768274</v>
      </c>
      <c r="N40" s="1">
        <v>-0.17808911504768243</v>
      </c>
    </row>
    <row r="41" spans="1:14">
      <c r="A41" s="1">
        <v>40</v>
      </c>
      <c r="C41" s="1" t="s">
        <v>739</v>
      </c>
      <c r="D41" s="1">
        <v>184</v>
      </c>
      <c r="E41" s="4">
        <v>7.5830000000000002</v>
      </c>
      <c r="F41" s="4">
        <v>7.6760000000000002</v>
      </c>
      <c r="G41" s="4">
        <v>7.6369999999999996</v>
      </c>
      <c r="H41" s="4">
        <f t="shared" si="3"/>
        <v>1.2589108849523178</v>
      </c>
      <c r="I41" s="4">
        <f t="shared" si="4"/>
        <v>1.3519108849523178</v>
      </c>
      <c r="J41" s="4">
        <f t="shared" si="5"/>
        <v>1.3129108849523172</v>
      </c>
      <c r="L41" s="1">
        <v>1.2589108849523178</v>
      </c>
      <c r="M41" s="1">
        <v>1.3519108849523178</v>
      </c>
      <c r="N41" s="1">
        <v>1.3129108849523172</v>
      </c>
    </row>
    <row r="42" spans="1:14">
      <c r="A42" s="1">
        <v>41</v>
      </c>
      <c r="C42" s="1" t="s">
        <v>740</v>
      </c>
      <c r="D42" s="1">
        <v>184</v>
      </c>
      <c r="E42" s="4">
        <v>8.0280000000000005</v>
      </c>
      <c r="F42" s="4">
        <v>8.0359999999999996</v>
      </c>
      <c r="G42" s="4">
        <v>7.9969999999999999</v>
      </c>
      <c r="H42" s="4">
        <f t="shared" si="3"/>
        <v>1.7039108849523181</v>
      </c>
      <c r="I42" s="4">
        <f t="shared" si="4"/>
        <v>1.7119108849523172</v>
      </c>
      <c r="J42" s="4">
        <f t="shared" si="5"/>
        <v>1.6729108849523175</v>
      </c>
      <c r="L42" s="1">
        <v>1.7039108849523181</v>
      </c>
      <c r="M42" s="1">
        <v>1.7119108849523172</v>
      </c>
      <c r="N42" s="1">
        <v>1.6729108849523175</v>
      </c>
    </row>
    <row r="43" spans="1:14">
      <c r="A43" s="1">
        <v>42</v>
      </c>
      <c r="C43" s="1" t="s">
        <v>741</v>
      </c>
      <c r="D43" s="1">
        <v>184</v>
      </c>
      <c r="E43" s="4">
        <v>7.6289999999999996</v>
      </c>
      <c r="F43" s="4">
        <v>7.6260000000000003</v>
      </c>
      <c r="G43" s="4">
        <v>7.5709999999999997</v>
      </c>
      <c r="H43" s="4">
        <f t="shared" si="3"/>
        <v>1.3049108849523172</v>
      </c>
      <c r="I43" s="4">
        <f t="shared" si="4"/>
        <v>1.301910884952318</v>
      </c>
      <c r="J43" s="4">
        <f t="shared" si="5"/>
        <v>1.2469108849523174</v>
      </c>
      <c r="L43" s="1">
        <v>1.3049108849523172</v>
      </c>
      <c r="M43" s="1">
        <v>1.301910884952318</v>
      </c>
      <c r="N43" s="1">
        <v>1.2469108849523174</v>
      </c>
    </row>
    <row r="44" spans="1:14">
      <c r="A44" s="1">
        <v>43</v>
      </c>
      <c r="C44" s="1" t="s">
        <v>742</v>
      </c>
      <c r="D44" s="1">
        <v>184</v>
      </c>
      <c r="E44" s="4">
        <v>6.7030000000000003</v>
      </c>
      <c r="F44" s="4">
        <v>6.8390000000000004</v>
      </c>
      <c r="G44" s="4">
        <v>6.7859999999999996</v>
      </c>
      <c r="H44" s="4">
        <f t="shared" si="3"/>
        <v>0.37891088495231795</v>
      </c>
      <c r="I44" s="4">
        <f t="shared" si="4"/>
        <v>0.51491088495231807</v>
      </c>
      <c r="J44" s="4">
        <f t="shared" si="5"/>
        <v>0.46191088495231725</v>
      </c>
      <c r="L44" s="1">
        <v>0.37891088495231795</v>
      </c>
      <c r="M44" s="1">
        <v>0.51491088495231807</v>
      </c>
      <c r="N44" s="1">
        <v>0.46191088495231725</v>
      </c>
    </row>
    <row r="45" spans="1:14">
      <c r="A45" s="1">
        <v>44</v>
      </c>
      <c r="C45" s="1" t="s">
        <v>743</v>
      </c>
      <c r="D45" s="1">
        <v>184</v>
      </c>
      <c r="E45" s="4">
        <v>7.2370000000000001</v>
      </c>
      <c r="F45" s="4">
        <v>7.2919999999999998</v>
      </c>
      <c r="G45" s="4">
        <v>7.23</v>
      </c>
      <c r="H45" s="4">
        <f t="shared" si="3"/>
        <v>0.91291088495231776</v>
      </c>
      <c r="I45" s="4">
        <f t="shared" si="4"/>
        <v>0.96791088495231747</v>
      </c>
      <c r="J45" s="4">
        <f t="shared" si="5"/>
        <v>0.90591088495231809</v>
      </c>
      <c r="L45" s="1">
        <v>0.91291088495231776</v>
      </c>
      <c r="M45" s="1">
        <v>0.96791088495231747</v>
      </c>
      <c r="N45" s="1">
        <v>0.90591088495231809</v>
      </c>
    </row>
    <row r="46" spans="1:14">
      <c r="A46" s="1">
        <v>45</v>
      </c>
      <c r="C46" s="1" t="s">
        <v>744</v>
      </c>
      <c r="D46" s="1">
        <v>184</v>
      </c>
      <c r="E46" s="4">
        <v>7.0449999999999999</v>
      </c>
      <c r="F46" s="4">
        <v>7.0860000000000003</v>
      </c>
      <c r="G46" s="4">
        <v>7.101</v>
      </c>
      <c r="H46" s="4">
        <f t="shared" si="3"/>
        <v>0.72091088495231759</v>
      </c>
      <c r="I46" s="4">
        <f t="shared" si="4"/>
        <v>0.76191088495231796</v>
      </c>
      <c r="J46" s="4">
        <f t="shared" si="5"/>
        <v>0.77691088495231764</v>
      </c>
      <c r="L46" s="1">
        <v>0.72091088495231759</v>
      </c>
      <c r="M46" s="1">
        <v>0.76191088495231796</v>
      </c>
      <c r="N46" s="1">
        <v>0.77691088495231764</v>
      </c>
    </row>
    <row r="47" spans="1:14">
      <c r="A47" s="1">
        <v>46</v>
      </c>
      <c r="C47" s="1" t="s">
        <v>745</v>
      </c>
      <c r="D47" s="1">
        <v>184</v>
      </c>
      <c r="E47" s="4">
        <v>6.03</v>
      </c>
      <c r="F47" s="4">
        <v>6.1</v>
      </c>
      <c r="G47" s="4">
        <v>6.1070000000000002</v>
      </c>
      <c r="H47" s="4">
        <f t="shared" si="3"/>
        <v>-0.29408911504768209</v>
      </c>
      <c r="I47" s="4">
        <f t="shared" si="4"/>
        <v>-0.2240891150476827</v>
      </c>
      <c r="J47" s="4">
        <f t="shared" si="5"/>
        <v>-0.21708911504768214</v>
      </c>
      <c r="L47" s="1">
        <v>-0.29408911504768209</v>
      </c>
      <c r="M47" s="1">
        <v>-0.2240891150476827</v>
      </c>
      <c r="N47" s="1">
        <v>-0.21708911504768214</v>
      </c>
    </row>
    <row r="48" spans="1:14">
      <c r="A48" s="1">
        <v>47</v>
      </c>
      <c r="C48" s="1" t="s">
        <v>746</v>
      </c>
      <c r="D48" s="1">
        <v>184</v>
      </c>
      <c r="E48" s="4">
        <v>6.556</v>
      </c>
      <c r="F48" s="4">
        <v>6.66</v>
      </c>
      <c r="G48" s="4">
        <v>6.68</v>
      </c>
      <c r="H48" s="4">
        <f t="shared" si="3"/>
        <v>0.23191088495231771</v>
      </c>
      <c r="I48" s="4">
        <f t="shared" si="4"/>
        <v>0.3359108849523178</v>
      </c>
      <c r="J48" s="4">
        <f t="shared" si="5"/>
        <v>0.35591088495231737</v>
      </c>
      <c r="L48" s="1">
        <v>0.23191088495231771</v>
      </c>
      <c r="M48" s="1">
        <v>0.3359108849523178</v>
      </c>
      <c r="N48" s="1">
        <v>0.35591088495231737</v>
      </c>
    </row>
    <row r="49" spans="1:14">
      <c r="A49" s="1">
        <v>48</v>
      </c>
      <c r="C49" s="1" t="s">
        <v>747</v>
      </c>
      <c r="D49" s="1">
        <v>184</v>
      </c>
      <c r="E49" s="4">
        <v>6.3319999999999999</v>
      </c>
      <c r="F49" s="4">
        <v>6.18</v>
      </c>
      <c r="G49" s="4">
        <v>6.0970000000000004</v>
      </c>
      <c r="H49" s="4">
        <f t="shared" si="3"/>
        <v>7.9108849523175095E-3</v>
      </c>
      <c r="I49" s="4">
        <f t="shared" si="4"/>
        <v>-0.14408911504768263</v>
      </c>
      <c r="J49" s="4">
        <f t="shared" si="5"/>
        <v>-0.22708911504768192</v>
      </c>
      <c r="L49" s="1">
        <v>7.9108849523175095E-3</v>
      </c>
      <c r="M49" s="1">
        <v>-0.14408911504768263</v>
      </c>
      <c r="N49" s="1">
        <v>-0.22708911504768192</v>
      </c>
    </row>
    <row r="50" spans="1:14">
      <c r="A50" s="1">
        <v>49</v>
      </c>
      <c r="C50" s="1" t="s">
        <v>748</v>
      </c>
      <c r="D50" s="1">
        <v>184</v>
      </c>
      <c r="E50" s="4">
        <v>5.2309999999999999</v>
      </c>
      <c r="F50" s="4">
        <v>5.2809999999999997</v>
      </c>
      <c r="G50" s="4">
        <v>5.2869999999999999</v>
      </c>
      <c r="H50" s="4">
        <f t="shared" si="3"/>
        <v>-1.0930891150476825</v>
      </c>
      <c r="I50" s="4">
        <f t="shared" si="4"/>
        <v>-1.0430891150476826</v>
      </c>
      <c r="J50" s="4">
        <f t="shared" si="5"/>
        <v>-1.0370891150476824</v>
      </c>
      <c r="L50" s="1">
        <v>-1.0930891150476825</v>
      </c>
      <c r="M50" s="1">
        <v>-1.0430891150476826</v>
      </c>
      <c r="N50" s="1">
        <v>-1.0370891150476824</v>
      </c>
    </row>
    <row r="51" spans="1:14">
      <c r="A51" s="1">
        <v>50</v>
      </c>
      <c r="C51" s="1" t="s">
        <v>749</v>
      </c>
      <c r="D51" s="1">
        <v>184</v>
      </c>
      <c r="E51" s="4">
        <v>8.3539999999999992</v>
      </c>
      <c r="F51" s="4">
        <v>8.3940000000000001</v>
      </c>
      <c r="G51" s="4">
        <v>8.3190000000000008</v>
      </c>
      <c r="H51" s="4">
        <f t="shared" si="3"/>
        <v>2.0299108849523169</v>
      </c>
      <c r="I51" s="4">
        <f t="shared" si="4"/>
        <v>2.0699108849523178</v>
      </c>
      <c r="J51" s="4">
        <f t="shared" si="5"/>
        <v>1.9949108849523185</v>
      </c>
      <c r="L51" s="1">
        <v>2.0299108849523169</v>
      </c>
      <c r="M51" s="1">
        <v>2.0699108849523178</v>
      </c>
      <c r="N51" s="1">
        <v>1.9949108849523185</v>
      </c>
    </row>
    <row r="52" spans="1:14">
      <c r="A52" s="1">
        <v>51</v>
      </c>
      <c r="C52" s="1" t="s">
        <v>750</v>
      </c>
      <c r="D52" s="1">
        <v>184</v>
      </c>
      <c r="E52" s="4">
        <v>6.6760000000000002</v>
      </c>
      <c r="F52" s="4">
        <v>6.766</v>
      </c>
      <c r="G52" s="4">
        <v>6.7220000000000004</v>
      </c>
      <c r="H52" s="4">
        <f t="shared" si="3"/>
        <v>0.35191088495231782</v>
      </c>
      <c r="I52" s="4">
        <f t="shared" si="4"/>
        <v>0.44191088495231767</v>
      </c>
      <c r="J52" s="4">
        <f t="shared" si="5"/>
        <v>0.39791088495231808</v>
      </c>
      <c r="L52" s="1">
        <v>0.35191088495231782</v>
      </c>
      <c r="M52" s="1">
        <v>0.44191088495231767</v>
      </c>
      <c r="N52" s="1">
        <v>0.39791088495231808</v>
      </c>
    </row>
    <row r="53" spans="1:14">
      <c r="A53" s="1">
        <v>52</v>
      </c>
      <c r="B53" s="79" t="s">
        <v>94</v>
      </c>
      <c r="C53" s="1" t="s">
        <v>751</v>
      </c>
      <c r="D53" s="1">
        <v>342</v>
      </c>
      <c r="E53" s="4">
        <v>7.5110000000000001</v>
      </c>
      <c r="F53" s="4">
        <v>7.5880000000000001</v>
      </c>
      <c r="G53" s="4">
        <v>7.5439999999999996</v>
      </c>
      <c r="H53" s="4">
        <f t="shared" si="3"/>
        <v>-0.15913053028067292</v>
      </c>
      <c r="I53" s="4">
        <f t="shared" si="4"/>
        <v>-8.2130530280672964E-2</v>
      </c>
      <c r="J53" s="4">
        <f t="shared" si="5"/>
        <v>-0.12613053028067345</v>
      </c>
      <c r="L53" s="1">
        <v>-0.15913053028067292</v>
      </c>
      <c r="M53" s="1">
        <v>-8.2130530280672964E-2</v>
      </c>
      <c r="N53" s="1">
        <v>-0.12613053028067345</v>
      </c>
    </row>
    <row r="54" spans="1:14">
      <c r="A54" s="1">
        <v>53</v>
      </c>
      <c r="C54" s="1" t="s">
        <v>752</v>
      </c>
      <c r="D54" s="1">
        <v>342</v>
      </c>
      <c r="E54" s="4">
        <v>8.3629999999999995</v>
      </c>
      <c r="F54" s="4">
        <v>8.3989999999999991</v>
      </c>
      <c r="G54" s="4">
        <v>8.3580000000000005</v>
      </c>
      <c r="H54" s="4">
        <f t="shared" si="3"/>
        <v>0.6928694697193265</v>
      </c>
      <c r="I54" s="4">
        <f t="shared" si="4"/>
        <v>0.72886946971932609</v>
      </c>
      <c r="J54" s="4">
        <f t="shared" si="5"/>
        <v>0.6878694697193275</v>
      </c>
      <c r="L54" s="1">
        <v>0.6928694697193265</v>
      </c>
      <c r="M54" s="1">
        <v>0.72886946971932609</v>
      </c>
      <c r="N54" s="1">
        <v>0.6878694697193275</v>
      </c>
    </row>
    <row r="55" spans="1:14">
      <c r="A55" s="1">
        <v>54</v>
      </c>
      <c r="C55" s="32" t="s">
        <v>512</v>
      </c>
      <c r="D55" s="1">
        <v>342</v>
      </c>
      <c r="E55" s="4">
        <v>7.6479999999999997</v>
      </c>
      <c r="F55" s="4">
        <v>7.7290000000000001</v>
      </c>
      <c r="G55" s="4">
        <v>7.6970000000000001</v>
      </c>
      <c r="H55" s="4">
        <f t="shared" ref="H55" si="6">E55-(5*LOG(D55, 10)-5)</f>
        <v>-2.2130530280673355E-2</v>
      </c>
      <c r="I55" s="4">
        <f t="shared" ref="I55" si="7">F55-(5*LOG(D55, 10)-5)</f>
        <v>5.886946971932705E-2</v>
      </c>
      <c r="J55" s="4">
        <f t="shared" ref="J55" si="8">G55-(5*LOG(D55, 10)-5)</f>
        <v>2.6869469719327022E-2</v>
      </c>
      <c r="L55" s="1">
        <v>-2.2130530280673355E-2</v>
      </c>
      <c r="M55" s="1">
        <v>5.886946971932705E-2</v>
      </c>
      <c r="N55" s="1">
        <v>2.6869469719327022E-2</v>
      </c>
    </row>
    <row r="56" spans="1:14">
      <c r="A56" s="1">
        <v>55</v>
      </c>
      <c r="C56" s="1" t="s">
        <v>753</v>
      </c>
      <c r="D56" s="1">
        <v>342</v>
      </c>
      <c r="E56" s="4">
        <v>8.0969999999999995</v>
      </c>
      <c r="F56" s="4">
        <v>8.0820000000000007</v>
      </c>
      <c r="G56" s="4">
        <v>8.0459999999999994</v>
      </c>
      <c r="H56" s="4">
        <f t="shared" si="3"/>
        <v>0.42686946971932649</v>
      </c>
      <c r="I56" s="4">
        <f t="shared" si="4"/>
        <v>0.4118694697193277</v>
      </c>
      <c r="J56" s="4">
        <f t="shared" si="5"/>
        <v>0.37586946971932633</v>
      </c>
      <c r="L56" s="1">
        <v>0.42686946971932649</v>
      </c>
      <c r="M56" s="1">
        <v>0.4118694697193277</v>
      </c>
      <c r="N56" s="1">
        <v>0.37586946971932633</v>
      </c>
    </row>
    <row r="57" spans="1:14">
      <c r="A57" s="1">
        <v>56</v>
      </c>
      <c r="C57" s="1" t="s">
        <v>754</v>
      </c>
      <c r="D57" s="1">
        <v>342</v>
      </c>
      <c r="E57" s="4">
        <v>8.0169999999999995</v>
      </c>
      <c r="F57" s="4">
        <v>8.02</v>
      </c>
      <c r="G57" s="4">
        <v>7.9619999999999997</v>
      </c>
      <c r="H57" s="4">
        <f t="shared" si="3"/>
        <v>0.34686946971932642</v>
      </c>
      <c r="I57" s="4">
        <f t="shared" si="4"/>
        <v>0.34986946971932653</v>
      </c>
      <c r="J57" s="4">
        <f t="shared" si="5"/>
        <v>0.2918694697193267</v>
      </c>
      <c r="L57" s="1">
        <v>0.34686946971932642</v>
      </c>
      <c r="M57" s="1">
        <v>0.34986946971932653</v>
      </c>
      <c r="N57" s="1">
        <v>0.2918694697193267</v>
      </c>
    </row>
    <row r="58" spans="1:14">
      <c r="A58" s="1">
        <v>57</v>
      </c>
      <c r="C58" s="1" t="s">
        <v>755</v>
      </c>
      <c r="D58" s="1">
        <v>342</v>
      </c>
      <c r="E58" s="4">
        <v>6.5419999999999998</v>
      </c>
      <c r="F58" s="4">
        <v>6.5709999999999997</v>
      </c>
      <c r="G58" s="4">
        <v>6.5339999999999998</v>
      </c>
      <c r="H58" s="4">
        <f t="shared" si="3"/>
        <v>-1.1281305302806732</v>
      </c>
      <c r="I58" s="4">
        <f t="shared" si="4"/>
        <v>-1.0991305302806733</v>
      </c>
      <c r="J58" s="4">
        <f t="shared" si="5"/>
        <v>-1.1361305302806732</v>
      </c>
      <c r="L58" s="1">
        <v>-1.1281305302806732</v>
      </c>
      <c r="M58" s="1">
        <v>-1.0991305302806733</v>
      </c>
      <c r="N58" s="1">
        <v>-1.1361305302806732</v>
      </c>
    </row>
    <row r="59" spans="1:14">
      <c r="A59" s="1">
        <v>58</v>
      </c>
      <c r="C59" s="1" t="s">
        <v>756</v>
      </c>
      <c r="D59" s="1">
        <v>342</v>
      </c>
      <c r="E59" s="4">
        <v>6.7469999999999999</v>
      </c>
      <c r="F59" s="4">
        <v>6.7830000000000004</v>
      </c>
      <c r="G59" s="4">
        <v>6.7640000000000002</v>
      </c>
      <c r="H59" s="4">
        <f t="shared" si="3"/>
        <v>-0.92313053028067316</v>
      </c>
      <c r="I59" s="4">
        <f t="shared" si="4"/>
        <v>-0.88713053028067268</v>
      </c>
      <c r="J59" s="4">
        <f t="shared" si="5"/>
        <v>-0.90613053028067281</v>
      </c>
      <c r="L59" s="1">
        <v>-0.92313053028067316</v>
      </c>
      <c r="M59" s="1">
        <v>-0.88713053028067268</v>
      </c>
      <c r="N59" s="1">
        <v>-0.90613053028067281</v>
      </c>
    </row>
    <row r="60" spans="1:14">
      <c r="A60" s="1">
        <v>59</v>
      </c>
      <c r="C60" s="1" t="s">
        <v>757</v>
      </c>
      <c r="D60" s="1">
        <v>342</v>
      </c>
      <c r="E60" s="4">
        <v>6.9189999999999996</v>
      </c>
      <c r="F60" s="4">
        <v>6.9219999999999997</v>
      </c>
      <c r="G60" s="4">
        <v>6.8550000000000004</v>
      </c>
      <c r="H60" s="4">
        <f t="shared" si="3"/>
        <v>-0.75113053028067345</v>
      </c>
      <c r="I60" s="4">
        <f t="shared" si="4"/>
        <v>-0.74813053028067333</v>
      </c>
      <c r="J60" s="4">
        <f t="shared" si="5"/>
        <v>-0.81513053028067262</v>
      </c>
      <c r="L60" s="1">
        <v>-0.75113053028067345</v>
      </c>
      <c r="M60" s="1">
        <v>-0.74813053028067333</v>
      </c>
      <c r="N60" s="1">
        <v>-0.81513053028067262</v>
      </c>
    </row>
    <row r="61" spans="1:14">
      <c r="A61" s="1">
        <v>60</v>
      </c>
      <c r="C61" s="1" t="s">
        <v>758</v>
      </c>
      <c r="D61" s="1">
        <v>342</v>
      </c>
      <c r="E61" s="4">
        <v>8.0579999999999998</v>
      </c>
      <c r="F61" s="4">
        <v>8.1029999999999998</v>
      </c>
      <c r="G61" s="4">
        <v>8.109</v>
      </c>
      <c r="H61" s="4">
        <f t="shared" si="3"/>
        <v>0.38786946971932679</v>
      </c>
      <c r="I61" s="4">
        <f t="shared" si="4"/>
        <v>0.43286946971932672</v>
      </c>
      <c r="J61" s="4">
        <f t="shared" si="5"/>
        <v>0.43886946971932694</v>
      </c>
      <c r="L61" s="1">
        <v>0.38786946971932679</v>
      </c>
      <c r="M61" s="1">
        <v>0.43286946971932672</v>
      </c>
      <c r="N61" s="1">
        <v>0.43886946971932694</v>
      </c>
    </row>
    <row r="62" spans="1:14">
      <c r="A62" s="1">
        <v>61</v>
      </c>
      <c r="C62" s="1" t="s">
        <v>759</v>
      </c>
      <c r="D62" s="1">
        <v>342</v>
      </c>
      <c r="E62" s="4">
        <v>7.024</v>
      </c>
      <c r="F62" s="4">
        <v>7.0990000000000002</v>
      </c>
      <c r="G62" s="4">
        <v>7.0640000000000001</v>
      </c>
      <c r="H62" s="4">
        <f t="shared" si="3"/>
        <v>-0.64613053028067302</v>
      </c>
      <c r="I62" s="4">
        <f t="shared" si="4"/>
        <v>-0.57113053028067284</v>
      </c>
      <c r="J62" s="4">
        <f t="shared" si="5"/>
        <v>-0.60613053028067299</v>
      </c>
      <c r="L62" s="1">
        <v>-0.64613053028067302</v>
      </c>
      <c r="M62" s="1">
        <v>-0.57113053028067284</v>
      </c>
      <c r="N62" s="1">
        <v>-0.60613053028067299</v>
      </c>
    </row>
    <row r="63" spans="1:14">
      <c r="A63" s="1">
        <v>62</v>
      </c>
      <c r="C63" s="1" t="s">
        <v>760</v>
      </c>
      <c r="D63" s="1">
        <v>342</v>
      </c>
      <c r="E63" s="4">
        <v>8.3629999999999995</v>
      </c>
      <c r="F63" s="4">
        <v>8.3469999999999995</v>
      </c>
      <c r="G63" s="4">
        <v>8.3689999999999998</v>
      </c>
      <c r="H63" s="4">
        <f t="shared" si="3"/>
        <v>0.6928694697193265</v>
      </c>
      <c r="I63" s="4">
        <f t="shared" si="4"/>
        <v>0.67686946971932649</v>
      </c>
      <c r="J63" s="4">
        <f t="shared" si="5"/>
        <v>0.69886946971932673</v>
      </c>
      <c r="L63" s="1">
        <v>0.6928694697193265</v>
      </c>
      <c r="M63" s="1">
        <v>0.67686946971932649</v>
      </c>
      <c r="N63" s="1">
        <v>0.69886946971932673</v>
      </c>
    </row>
    <row r="64" spans="1:14">
      <c r="A64" s="1">
        <v>63</v>
      </c>
      <c r="C64" s="1" t="s">
        <v>761</v>
      </c>
      <c r="D64" s="1">
        <v>342</v>
      </c>
      <c r="E64" s="4">
        <v>5.5579999999999998</v>
      </c>
      <c r="F64" s="4">
        <v>5.4950000000000001</v>
      </c>
      <c r="G64" s="4">
        <v>5.359</v>
      </c>
      <c r="H64" s="4">
        <f t="shared" si="3"/>
        <v>-2.1121305302806732</v>
      </c>
      <c r="I64" s="4">
        <f t="shared" si="4"/>
        <v>-2.1751305302806729</v>
      </c>
      <c r="J64" s="4">
        <f t="shared" si="5"/>
        <v>-2.3111305302806731</v>
      </c>
      <c r="L64" s="1">
        <v>-2.1121305302806732</v>
      </c>
      <c r="M64" s="1">
        <v>-2.1751305302806729</v>
      </c>
      <c r="N64" s="1">
        <v>-2.3111305302806731</v>
      </c>
    </row>
    <row r="65" spans="1:14">
      <c r="A65" s="1">
        <v>64</v>
      </c>
      <c r="C65" s="1" t="s">
        <v>762</v>
      </c>
      <c r="D65" s="1">
        <v>342</v>
      </c>
      <c r="E65" s="4">
        <v>6.3339999999999996</v>
      </c>
      <c r="F65" s="4">
        <v>6.3789999999999996</v>
      </c>
      <c r="G65" s="4">
        <v>6.3620000000000001</v>
      </c>
      <c r="H65" s="4">
        <f t="shared" si="3"/>
        <v>-1.3361305302806734</v>
      </c>
      <c r="I65" s="4">
        <f t="shared" si="4"/>
        <v>-1.2911305302806735</v>
      </c>
      <c r="J65" s="4">
        <f t="shared" si="5"/>
        <v>-1.3081305302806729</v>
      </c>
      <c r="L65" s="1">
        <v>-1.3361305302806734</v>
      </c>
      <c r="M65" s="1">
        <v>-1.2911305302806735</v>
      </c>
      <c r="N65" s="1">
        <v>-1.3081305302806729</v>
      </c>
    </row>
    <row r="66" spans="1:14">
      <c r="A66" s="1">
        <v>65</v>
      </c>
      <c r="C66" s="1" t="s">
        <v>763</v>
      </c>
      <c r="D66" s="1">
        <v>342</v>
      </c>
      <c r="E66" s="4">
        <v>7.641</v>
      </c>
      <c r="F66" s="4">
        <v>7.7</v>
      </c>
      <c r="G66" s="4">
        <v>7.6070000000000002</v>
      </c>
      <c r="H66" s="4">
        <f t="shared" si="3"/>
        <v>-2.9130530280673028E-2</v>
      </c>
      <c r="I66" s="4">
        <f t="shared" si="4"/>
        <v>2.9869469719327135E-2</v>
      </c>
      <c r="J66" s="4">
        <f t="shared" si="5"/>
        <v>-6.3130530280672836E-2</v>
      </c>
      <c r="L66" s="1">
        <v>-2.9130530280673028E-2</v>
      </c>
      <c r="M66" s="1">
        <v>2.9869469719327135E-2</v>
      </c>
      <c r="N66" s="1">
        <v>-6.3130530280672836E-2</v>
      </c>
    </row>
    <row r="67" spans="1:14">
      <c r="A67" s="1">
        <v>66</v>
      </c>
      <c r="C67" s="25" t="s">
        <v>764</v>
      </c>
      <c r="D67" s="1">
        <v>342</v>
      </c>
      <c r="E67" s="4">
        <v>8.36</v>
      </c>
      <c r="F67" s="4">
        <v>8.3000000000000007</v>
      </c>
      <c r="G67" s="4">
        <v>8.25</v>
      </c>
      <c r="H67" s="4">
        <f t="shared" si="3"/>
        <v>0.68986946971932639</v>
      </c>
      <c r="I67" s="4">
        <f t="shared" si="4"/>
        <v>0.62986946971932767</v>
      </c>
      <c r="J67" s="4">
        <f t="shared" si="5"/>
        <v>0.57986946971932696</v>
      </c>
      <c r="K67" s="1" t="s">
        <v>848</v>
      </c>
      <c r="L67" s="1">
        <v>0.68986946971932639</v>
      </c>
      <c r="M67" s="1">
        <v>0.62986946971932767</v>
      </c>
      <c r="N67" s="1">
        <v>0.57986946971932696</v>
      </c>
    </row>
    <row r="68" spans="1:14">
      <c r="A68" s="1">
        <v>67</v>
      </c>
      <c r="C68" s="1" t="s">
        <v>765</v>
      </c>
      <c r="D68" s="1">
        <v>342</v>
      </c>
      <c r="E68" s="4">
        <v>8.2360000000000007</v>
      </c>
      <c r="F68" s="4">
        <v>8.3450000000000006</v>
      </c>
      <c r="G68" s="4">
        <v>8.23</v>
      </c>
      <c r="H68" s="4">
        <f t="shared" si="3"/>
        <v>0.56586946971932761</v>
      </c>
      <c r="I68" s="4">
        <f t="shared" si="4"/>
        <v>0.6748694697193276</v>
      </c>
      <c r="J68" s="4">
        <f t="shared" si="5"/>
        <v>0.55986946971932738</v>
      </c>
      <c r="L68" s="1">
        <v>0.56586946971932761</v>
      </c>
      <c r="M68" s="1">
        <v>0.6748694697193276</v>
      </c>
      <c r="N68" s="1">
        <v>0.55986946971932738</v>
      </c>
    </row>
    <row r="69" spans="1:14">
      <c r="A69" s="1">
        <v>68</v>
      </c>
      <c r="C69" s="1" t="s">
        <v>766</v>
      </c>
      <c r="D69" s="1">
        <v>342</v>
      </c>
      <c r="E69" s="4">
        <v>5.0220000000000002</v>
      </c>
      <c r="F69" s="4">
        <v>4.859</v>
      </c>
      <c r="G69" s="4">
        <v>4.7370000000000001</v>
      </c>
      <c r="H69" s="4">
        <f t="shared" si="3"/>
        <v>-2.6481305302806728</v>
      </c>
      <c r="I69" s="4">
        <f t="shared" si="4"/>
        <v>-2.8111305302806731</v>
      </c>
      <c r="J69" s="4">
        <f t="shared" si="5"/>
        <v>-2.9331305302806729</v>
      </c>
      <c r="L69" s="1">
        <v>-2.6481305302806728</v>
      </c>
      <c r="M69" s="1">
        <v>-2.8111305302806731</v>
      </c>
      <c r="N69" s="1">
        <v>-2.9331305302806729</v>
      </c>
    </row>
    <row r="70" spans="1:14">
      <c r="A70" s="1">
        <v>69</v>
      </c>
      <c r="C70" s="1" t="s">
        <v>767</v>
      </c>
      <c r="D70" s="1">
        <v>342</v>
      </c>
      <c r="E70" s="4">
        <v>7.673</v>
      </c>
      <c r="F70" s="4">
        <v>7.7160000000000002</v>
      </c>
      <c r="G70" s="4">
        <v>7.6589999999999998</v>
      </c>
      <c r="H70" s="4">
        <f t="shared" si="3"/>
        <v>2.8694697193270002E-3</v>
      </c>
      <c r="I70" s="4">
        <f t="shared" si="4"/>
        <v>4.5869469719327149E-2</v>
      </c>
      <c r="J70" s="4">
        <f t="shared" si="5"/>
        <v>-1.1130530280673234E-2</v>
      </c>
      <c r="L70" s="1">
        <v>2.8694697193270002E-3</v>
      </c>
      <c r="M70" s="1">
        <v>4.5869469719327149E-2</v>
      </c>
      <c r="N70" s="1">
        <v>-1.1130530280673234E-2</v>
      </c>
    </row>
    <row r="71" spans="1:14">
      <c r="A71" s="1">
        <v>70</v>
      </c>
      <c r="C71" s="1" t="s">
        <v>768</v>
      </c>
      <c r="D71" s="1">
        <v>342</v>
      </c>
      <c r="E71" s="4">
        <v>8.3070000000000004</v>
      </c>
      <c r="F71" s="4">
        <v>8.3480000000000008</v>
      </c>
      <c r="G71" s="4">
        <v>8.3339999999999996</v>
      </c>
      <c r="H71" s="4">
        <f t="shared" si="3"/>
        <v>0.63686946971932734</v>
      </c>
      <c r="I71" s="4">
        <f t="shared" si="4"/>
        <v>0.67786946971932771</v>
      </c>
      <c r="J71" s="4">
        <f t="shared" si="5"/>
        <v>0.66386946971932659</v>
      </c>
      <c r="L71" s="1">
        <v>0.63686946971932734</v>
      </c>
      <c r="M71" s="1">
        <v>0.67786946971932771</v>
      </c>
      <c r="N71" s="1">
        <v>0.66386946971932659</v>
      </c>
    </row>
    <row r="72" spans="1:14">
      <c r="A72" s="1">
        <v>71</v>
      </c>
      <c r="C72" s="1" t="s">
        <v>769</v>
      </c>
      <c r="D72" s="1">
        <v>342</v>
      </c>
      <c r="E72" s="4">
        <v>8.1560000000000006</v>
      </c>
      <c r="F72" s="4">
        <v>8.1379999999999999</v>
      </c>
      <c r="G72" s="4">
        <v>8.125</v>
      </c>
      <c r="H72" s="4">
        <f t="shared" si="3"/>
        <v>0.48586946971932754</v>
      </c>
      <c r="I72" s="4">
        <f t="shared" si="4"/>
        <v>0.46786946971932686</v>
      </c>
      <c r="J72" s="4">
        <f t="shared" si="5"/>
        <v>0.45486946971932696</v>
      </c>
      <c r="L72" s="1">
        <v>0.48586946971932754</v>
      </c>
      <c r="M72" s="1">
        <v>0.46786946971932686</v>
      </c>
      <c r="N72" s="1">
        <v>0.45486946971932696</v>
      </c>
    </row>
    <row r="73" spans="1:14">
      <c r="A73" s="1">
        <v>72</v>
      </c>
      <c r="C73" s="1" t="s">
        <v>770</v>
      </c>
      <c r="D73" s="1">
        <v>342</v>
      </c>
      <c r="E73" s="4">
        <v>8.0519999999999996</v>
      </c>
      <c r="F73" s="4">
        <v>8.1029999999999998</v>
      </c>
      <c r="G73" s="4">
        <v>8.0449999999999999</v>
      </c>
      <c r="H73" s="4">
        <f t="shared" si="3"/>
        <v>0.38186946971932656</v>
      </c>
      <c r="I73" s="4">
        <f t="shared" si="4"/>
        <v>0.43286946971932672</v>
      </c>
      <c r="J73" s="4">
        <f t="shared" si="5"/>
        <v>0.37486946971932689</v>
      </c>
      <c r="L73" s="1">
        <v>0.38186946971932656</v>
      </c>
      <c r="M73" s="1">
        <v>0.43286946971932672</v>
      </c>
      <c r="N73" s="1">
        <v>0.37486946971932689</v>
      </c>
    </row>
    <row r="74" spans="1:14">
      <c r="A74" s="1">
        <v>73</v>
      </c>
      <c r="C74" s="1" t="s">
        <v>771</v>
      </c>
      <c r="D74" s="1">
        <v>342</v>
      </c>
      <c r="E74" s="4">
        <v>8.2880000000000003</v>
      </c>
      <c r="F74" s="4">
        <v>8.23</v>
      </c>
      <c r="G74" s="4">
        <v>8.2880000000000003</v>
      </c>
      <c r="H74" s="4">
        <f t="shared" si="3"/>
        <v>0.61786946971932721</v>
      </c>
      <c r="I74" s="4">
        <f t="shared" si="4"/>
        <v>0.55986946971932738</v>
      </c>
      <c r="J74" s="4">
        <f t="shared" si="5"/>
        <v>0.61786946971932721</v>
      </c>
      <c r="L74" s="1">
        <v>0.61786946971932721</v>
      </c>
      <c r="M74" s="1">
        <v>0.55986946971932738</v>
      </c>
      <c r="N74" s="1">
        <v>0.61786946971932721</v>
      </c>
    </row>
    <row r="75" spans="1:14">
      <c r="A75" s="1">
        <v>74</v>
      </c>
      <c r="C75" s="1" t="s">
        <v>772</v>
      </c>
      <c r="D75" s="1">
        <v>342</v>
      </c>
      <c r="E75" s="4">
        <v>8.2129999999999992</v>
      </c>
      <c r="F75" s="4">
        <v>8.202</v>
      </c>
      <c r="G75" s="4">
        <v>8.2270000000000003</v>
      </c>
      <c r="H75" s="4">
        <f t="shared" si="3"/>
        <v>0.54286946971932615</v>
      </c>
      <c r="I75" s="4">
        <f t="shared" si="4"/>
        <v>0.53186946971932691</v>
      </c>
      <c r="J75" s="4">
        <f t="shared" si="5"/>
        <v>0.55686946971932727</v>
      </c>
      <c r="L75" s="1">
        <v>0.54286946971932615</v>
      </c>
      <c r="M75" s="1">
        <v>0.53186946971932691</v>
      </c>
      <c r="N75" s="1">
        <v>0.55686946971932727</v>
      </c>
    </row>
    <row r="76" spans="1:14">
      <c r="A76" s="1">
        <v>75</v>
      </c>
      <c r="C76" s="1" t="s">
        <v>773</v>
      </c>
      <c r="D76" s="1">
        <v>342</v>
      </c>
      <c r="E76" s="4">
        <v>8.3279999999999994</v>
      </c>
      <c r="F76" s="4">
        <v>8.3640000000000008</v>
      </c>
      <c r="G76" s="4">
        <v>8.3680000000000003</v>
      </c>
      <c r="H76" s="4">
        <f t="shared" si="3"/>
        <v>0.65786946971932636</v>
      </c>
      <c r="I76" s="4">
        <f t="shared" si="4"/>
        <v>0.69386946971932772</v>
      </c>
      <c r="J76" s="4">
        <f t="shared" si="5"/>
        <v>0.69786946971932728</v>
      </c>
      <c r="L76" s="1">
        <v>0.65786946971932636</v>
      </c>
      <c r="M76" s="1">
        <v>0.69386946971932772</v>
      </c>
      <c r="N76" s="1">
        <v>0.69786946971932728</v>
      </c>
    </row>
    <row r="77" spans="1:14">
      <c r="A77" s="1">
        <v>76</v>
      </c>
      <c r="B77" s="79" t="s">
        <v>95</v>
      </c>
      <c r="C77" s="1" t="s">
        <v>774</v>
      </c>
      <c r="D77" s="1">
        <v>412</v>
      </c>
      <c r="E77" s="4">
        <v>8.7010000000000005</v>
      </c>
      <c r="F77" s="4">
        <v>8.7889999999999997</v>
      </c>
      <c r="G77" s="4">
        <v>8.7490000000000006</v>
      </c>
      <c r="H77" s="4">
        <f t="shared" si="3"/>
        <v>0.62651391983432703</v>
      </c>
      <c r="I77" s="4">
        <f t="shared" si="4"/>
        <v>0.71451391983432622</v>
      </c>
      <c r="J77" s="4">
        <f t="shared" si="5"/>
        <v>0.67451391983432707</v>
      </c>
      <c r="L77" s="1">
        <v>0.62651391983432703</v>
      </c>
      <c r="M77" s="1">
        <v>0.71451391983432622</v>
      </c>
      <c r="N77" s="1">
        <v>0.67451391983432707</v>
      </c>
    </row>
    <row r="78" spans="1:14">
      <c r="A78" s="1">
        <v>77</v>
      </c>
      <c r="C78" s="1" t="s">
        <v>775</v>
      </c>
      <c r="D78" s="1">
        <v>412</v>
      </c>
      <c r="E78" s="4">
        <v>7.7830000000000004</v>
      </c>
      <c r="F78" s="4">
        <v>7.7880000000000003</v>
      </c>
      <c r="G78" s="4">
        <v>7.7370000000000001</v>
      </c>
      <c r="H78" s="4">
        <f t="shared" si="3"/>
        <v>-0.29148608016567312</v>
      </c>
      <c r="I78" s="4">
        <f t="shared" si="4"/>
        <v>-0.28648608016567323</v>
      </c>
      <c r="J78" s="4">
        <f t="shared" si="5"/>
        <v>-0.33748608016567339</v>
      </c>
      <c r="L78" s="1">
        <v>-0.29148608016567312</v>
      </c>
      <c r="M78" s="1">
        <v>-0.28648608016567323</v>
      </c>
      <c r="N78" s="1">
        <v>-0.33748608016567339</v>
      </c>
    </row>
    <row r="79" spans="1:14">
      <c r="A79" s="1">
        <v>78</v>
      </c>
      <c r="C79" s="1" t="s">
        <v>774</v>
      </c>
      <c r="D79" s="1">
        <v>412</v>
      </c>
      <c r="E79" s="4">
        <v>8.7010000000000005</v>
      </c>
      <c r="F79" s="4">
        <v>8.7889999999999997</v>
      </c>
      <c r="G79" s="4">
        <v>8.7490000000000006</v>
      </c>
      <c r="H79" s="4">
        <f t="shared" si="3"/>
        <v>0.62651391983432703</v>
      </c>
      <c r="I79" s="4">
        <f t="shared" si="4"/>
        <v>0.71451391983432622</v>
      </c>
      <c r="J79" s="4">
        <f t="shared" si="5"/>
        <v>0.67451391983432707</v>
      </c>
      <c r="L79" s="1">
        <v>0.62651391983432703</v>
      </c>
      <c r="M79" s="1">
        <v>0.71451391983432622</v>
      </c>
      <c r="N79" s="1">
        <v>0.67451391983432707</v>
      </c>
    </row>
    <row r="80" spans="1:14">
      <c r="A80" s="1">
        <v>79</v>
      </c>
      <c r="C80" s="1" t="s">
        <v>776</v>
      </c>
      <c r="D80" s="1">
        <v>412</v>
      </c>
      <c r="E80" s="4">
        <v>8.2080000000000002</v>
      </c>
      <c r="F80" s="4">
        <v>8.2669999999999995</v>
      </c>
      <c r="G80" s="4">
        <v>8.2539999999999996</v>
      </c>
      <c r="H80" s="4">
        <f t="shared" si="3"/>
        <v>0.1335139198343267</v>
      </c>
      <c r="I80" s="4">
        <f t="shared" si="4"/>
        <v>0.19251391983432597</v>
      </c>
      <c r="J80" s="4">
        <f t="shared" si="5"/>
        <v>0.17951391983432607</v>
      </c>
      <c r="L80" s="1">
        <v>0.1335139198343267</v>
      </c>
      <c r="M80" s="1">
        <v>0.19251391983432597</v>
      </c>
      <c r="N80" s="1">
        <v>0.17951391983432607</v>
      </c>
    </row>
    <row r="81" spans="1:14">
      <c r="A81" s="1">
        <v>80</v>
      </c>
      <c r="C81" s="1" t="s">
        <v>777</v>
      </c>
      <c r="D81" s="1">
        <v>412</v>
      </c>
      <c r="E81" s="4">
        <v>8.1120000000000001</v>
      </c>
      <c r="F81" s="4">
        <v>8.1690000000000005</v>
      </c>
      <c r="G81" s="4">
        <v>8.1189999999999998</v>
      </c>
      <c r="H81" s="4">
        <f t="shared" si="3"/>
        <v>3.7513919834326614E-2</v>
      </c>
      <c r="I81" s="4">
        <f t="shared" si="4"/>
        <v>9.4513919834326998E-2</v>
      </c>
      <c r="J81" s="4">
        <f t="shared" si="5"/>
        <v>4.4513919834326288E-2</v>
      </c>
      <c r="L81" s="1">
        <v>3.7513919834326614E-2</v>
      </c>
      <c r="M81" s="1">
        <v>9.4513919834326998E-2</v>
      </c>
      <c r="N81" s="1">
        <v>4.4513919834326288E-2</v>
      </c>
    </row>
    <row r="82" spans="1:14">
      <c r="A82" s="1">
        <v>81</v>
      </c>
      <c r="C82" s="1" t="s">
        <v>778</v>
      </c>
      <c r="D82" s="1">
        <v>412</v>
      </c>
      <c r="E82" s="4">
        <v>8.2149999999999999</v>
      </c>
      <c r="F82" s="4">
        <v>8.2680000000000007</v>
      </c>
      <c r="G82" s="4">
        <v>8.2840000000000007</v>
      </c>
      <c r="H82" s="4">
        <f t="shared" si="3"/>
        <v>0.14051391983432637</v>
      </c>
      <c r="I82" s="4">
        <f t="shared" si="4"/>
        <v>0.1935139198343272</v>
      </c>
      <c r="J82" s="4">
        <f t="shared" si="5"/>
        <v>0.20951391983432721</v>
      </c>
      <c r="L82" s="1">
        <v>0.14051391983432637</v>
      </c>
      <c r="M82" s="1">
        <v>0.1935139198343272</v>
      </c>
      <c r="N82" s="1">
        <v>0.20951391983432721</v>
      </c>
    </row>
    <row r="83" spans="1:14">
      <c r="A83" s="1">
        <v>82</v>
      </c>
      <c r="C83" s="1" t="s">
        <v>779</v>
      </c>
      <c r="D83" s="1">
        <v>412</v>
      </c>
      <c r="E83" s="4">
        <v>8.5389999999999997</v>
      </c>
      <c r="F83" s="4">
        <v>8.6059999999999999</v>
      </c>
      <c r="G83" s="4">
        <v>8.5429999999999993</v>
      </c>
      <c r="H83" s="4">
        <f t="shared" si="3"/>
        <v>0.46451391983432622</v>
      </c>
      <c r="I83" s="4">
        <f t="shared" si="4"/>
        <v>0.53151391983432639</v>
      </c>
      <c r="J83" s="4">
        <f t="shared" si="5"/>
        <v>0.46851391983432578</v>
      </c>
      <c r="L83" s="1">
        <v>0.46451391983432622</v>
      </c>
      <c r="M83" s="1">
        <v>0.53151391983432639</v>
      </c>
      <c r="N83" s="1">
        <v>0.46851391983432578</v>
      </c>
    </row>
    <row r="84" spans="1:14">
      <c r="A84" s="1">
        <v>83</v>
      </c>
      <c r="C84" s="1" t="s">
        <v>780</v>
      </c>
      <c r="D84" s="1">
        <v>412</v>
      </c>
      <c r="E84" s="4">
        <v>8.2970000000000006</v>
      </c>
      <c r="F84" s="4">
        <v>8.2750000000000004</v>
      </c>
      <c r="G84" s="4">
        <v>8.2230000000000008</v>
      </c>
      <c r="H84" s="4">
        <f t="shared" si="3"/>
        <v>0.22251391983432711</v>
      </c>
      <c r="I84" s="4">
        <f t="shared" si="4"/>
        <v>0.20051391983432687</v>
      </c>
      <c r="J84" s="4">
        <f t="shared" si="5"/>
        <v>0.14851391983432727</v>
      </c>
      <c r="L84" s="1">
        <v>0.22251391983432711</v>
      </c>
      <c r="M84" s="1">
        <v>0.20051391983432687</v>
      </c>
      <c r="N84" s="1">
        <v>0.14851391983432727</v>
      </c>
    </row>
    <row r="85" spans="1:14">
      <c r="A85" s="1">
        <v>84</v>
      </c>
      <c r="C85" s="83" t="s">
        <v>846</v>
      </c>
      <c r="D85" s="1">
        <v>412</v>
      </c>
      <c r="E85" s="4">
        <v>7.2080000000000002</v>
      </c>
      <c r="F85" s="4">
        <v>7.1870000000000003</v>
      </c>
      <c r="G85" s="4">
        <v>7.1980000000000004</v>
      </c>
      <c r="H85" s="4">
        <f t="shared" ref="H85" si="9">E85-(5*LOG(D85, 10)-5)</f>
        <v>-0.8664860801656733</v>
      </c>
      <c r="I85" s="4">
        <f t="shared" ref="I85" si="10">F85-(5*LOG(D85, 10)-5)</f>
        <v>-0.88748608016567321</v>
      </c>
      <c r="J85" s="4">
        <f t="shared" ref="J85" si="11">G85-(5*LOG(D85, 10)-5)</f>
        <v>-0.87648608016567309</v>
      </c>
      <c r="L85" s="1">
        <v>-0.8664860801656733</v>
      </c>
      <c r="M85" s="1">
        <v>-0.88748608016567321</v>
      </c>
      <c r="N85" s="1">
        <v>-0.87648608016567309</v>
      </c>
    </row>
    <row r="86" spans="1:14">
      <c r="A86" s="1">
        <v>85</v>
      </c>
      <c r="C86" s="1" t="s">
        <v>781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  <c r="L86" s="1">
        <v>0.17051391983432573</v>
      </c>
      <c r="M86" s="1">
        <v>0.16051391983432595</v>
      </c>
      <c r="N86" s="1">
        <v>0.1205139198343268</v>
      </c>
    </row>
    <row r="87" spans="1:14">
      <c r="A87" s="1">
        <v>86</v>
      </c>
      <c r="C87" s="1" t="s">
        <v>782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  <c r="L87" s="1">
        <v>-7.9486080165673378E-2</v>
      </c>
      <c r="M87" s="1">
        <v>-4.8486080165673684E-2</v>
      </c>
      <c r="N87" s="1">
        <v>-4.4486080165674124E-2</v>
      </c>
    </row>
    <row r="88" spans="1:14">
      <c r="A88" s="1">
        <v>87</v>
      </c>
      <c r="C88" s="1" t="s">
        <v>783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  <c r="L88" s="1">
        <v>0.24751391983432569</v>
      </c>
      <c r="M88" s="1">
        <v>0.27651391983432738</v>
      </c>
      <c r="N88" s="1">
        <v>0.29951391983432707</v>
      </c>
    </row>
    <row r="89" spans="1:14">
      <c r="A89" s="1">
        <v>88</v>
      </c>
      <c r="C89" s="1" t="s">
        <v>784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  <c r="L89" s="1">
        <v>0.18851391983432642</v>
      </c>
      <c r="M89" s="1">
        <v>0.19751391983432676</v>
      </c>
      <c r="N89" s="1">
        <v>9.8513919834326558E-2</v>
      </c>
    </row>
    <row r="90" spans="1:14">
      <c r="A90" s="1">
        <v>89</v>
      </c>
      <c r="C90" s="1" t="s">
        <v>785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  <c r="L90" s="1">
        <v>-1.1974860801656737</v>
      </c>
      <c r="M90" s="1">
        <v>-1.3584860801656733</v>
      </c>
      <c r="N90" s="1">
        <v>-1.4804860801656732</v>
      </c>
    </row>
    <row r="91" spans="1:14">
      <c r="A91" s="1">
        <v>90</v>
      </c>
      <c r="C91" s="1" t="s">
        <v>786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  <c r="L91" s="1">
        <v>0.19751391983432676</v>
      </c>
      <c r="M91" s="1">
        <v>0.1985139198343262</v>
      </c>
      <c r="N91" s="1">
        <v>0.21651391983432688</v>
      </c>
    </row>
    <row r="92" spans="1:14">
      <c r="A92" s="1">
        <v>91</v>
      </c>
      <c r="B92" s="79" t="s">
        <v>96</v>
      </c>
      <c r="C92" s="1" t="s">
        <v>787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  <c r="L92" s="1">
        <v>0.56506865793863081</v>
      </c>
      <c r="M92" s="1">
        <v>0.64306865793863111</v>
      </c>
      <c r="N92" s="1">
        <v>0.60206865793863074</v>
      </c>
    </row>
    <row r="93" spans="1:14">
      <c r="A93" s="1">
        <v>92</v>
      </c>
      <c r="C93" s="1" t="s">
        <v>788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12">E93-(5*LOG(D93, 10)-5)</f>
        <v>-7.6931342061369534E-2</v>
      </c>
      <c r="I93" s="4">
        <f t="shared" ref="I93:I114" si="13">F93-(5*LOG(D93, 10)-5)</f>
        <v>1.0686579386307571E-3</v>
      </c>
      <c r="J93" s="4">
        <f t="shared" ref="J93:J114" si="14">G93-(5*LOG(D93, 10)-5)</f>
        <v>1.0068657938631098E-2</v>
      </c>
      <c r="L93" s="1">
        <v>-7.6931342061369534E-2</v>
      </c>
      <c r="M93" s="1">
        <v>1.0686579386307571E-3</v>
      </c>
      <c r="N93" s="1">
        <v>1.0068657938631098E-2</v>
      </c>
    </row>
    <row r="94" spans="1:14">
      <c r="A94" s="1">
        <v>93</v>
      </c>
      <c r="C94" s="1" t="s">
        <v>789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12"/>
        <v>0.9240686579386308</v>
      </c>
      <c r="I94" s="4">
        <f t="shared" si="13"/>
        <v>0.95806865793863061</v>
      </c>
      <c r="J94" s="4">
        <f t="shared" si="14"/>
        <v>0.89706865793863066</v>
      </c>
      <c r="L94" s="1">
        <v>0.9240686579386308</v>
      </c>
      <c r="M94" s="1">
        <v>0.95806865793863061</v>
      </c>
      <c r="N94" s="1">
        <v>0.89706865793863066</v>
      </c>
    </row>
    <row r="95" spans="1:14">
      <c r="A95" s="1">
        <v>94</v>
      </c>
      <c r="C95" s="1" t="s">
        <v>790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12"/>
        <v>-0.80993134206136919</v>
      </c>
      <c r="I95" s="4">
        <f t="shared" si="13"/>
        <v>-0.75693134206136925</v>
      </c>
      <c r="J95" s="4">
        <f t="shared" si="14"/>
        <v>-0.77193134206136893</v>
      </c>
      <c r="L95" s="1">
        <v>-0.80993134206136919</v>
      </c>
      <c r="M95" s="1">
        <v>-0.75693134206136925</v>
      </c>
      <c r="N95" s="1">
        <v>-0.77193134206136893</v>
      </c>
    </row>
    <row r="96" spans="1:14">
      <c r="A96" s="1">
        <v>95</v>
      </c>
      <c r="C96" s="1" t="s">
        <v>791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12"/>
        <v>0.91806865793863057</v>
      </c>
      <c r="I96" s="4">
        <f t="shared" si="13"/>
        <v>0.94506865793863071</v>
      </c>
      <c r="J96" s="4">
        <f t="shared" si="14"/>
        <v>0.92906865793863069</v>
      </c>
      <c r="L96" s="1">
        <v>0.91806865793863057</v>
      </c>
      <c r="M96" s="1">
        <v>0.94506865793863071</v>
      </c>
      <c r="N96" s="1">
        <v>0.92906865793863069</v>
      </c>
    </row>
    <row r="97" spans="1:14">
      <c r="A97" s="1">
        <v>96</v>
      </c>
      <c r="C97" s="1" t="s">
        <v>792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12"/>
        <v>-0.79593134206136895</v>
      </c>
      <c r="I97" s="4">
        <f t="shared" si="13"/>
        <v>-0.71993134206136933</v>
      </c>
      <c r="J97" s="4">
        <f t="shared" si="14"/>
        <v>-0.73293134206136923</v>
      </c>
      <c r="L97" s="1">
        <v>-0.79593134206136895</v>
      </c>
      <c r="M97" s="1">
        <v>-0.71993134206136933</v>
      </c>
      <c r="N97" s="1">
        <v>-0.73293134206136923</v>
      </c>
    </row>
    <row r="98" spans="1:14">
      <c r="A98" s="1">
        <v>97</v>
      </c>
      <c r="C98" s="1" t="s">
        <v>793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12"/>
        <v>1.3520686579386307</v>
      </c>
      <c r="I98" s="4">
        <f t="shared" si="13"/>
        <v>1.4170686579386311</v>
      </c>
      <c r="J98" s="4">
        <f t="shared" si="14"/>
        <v>1.374068657938631</v>
      </c>
      <c r="L98" s="1">
        <v>1.3520686579386307</v>
      </c>
      <c r="M98" s="1">
        <v>1.4170686579386311</v>
      </c>
      <c r="N98" s="1">
        <v>1.374068657938631</v>
      </c>
    </row>
    <row r="99" spans="1:14">
      <c r="A99" s="1">
        <v>98</v>
      </c>
      <c r="C99" s="1" t="s">
        <v>794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12"/>
        <v>1.6280686579386305</v>
      </c>
      <c r="I99" s="4">
        <f t="shared" si="13"/>
        <v>1.6690686579386309</v>
      </c>
      <c r="J99" s="4">
        <f t="shared" si="14"/>
        <v>1.6010686579386304</v>
      </c>
      <c r="L99" s="1">
        <v>1.6280686579386305</v>
      </c>
      <c r="M99" s="1">
        <v>1.6690686579386309</v>
      </c>
      <c r="N99" s="1">
        <v>1.6010686579386304</v>
      </c>
    </row>
    <row r="100" spans="1:14">
      <c r="A100" s="1">
        <v>99</v>
      </c>
      <c r="C100" s="1" t="s">
        <v>795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12"/>
        <v>2.7900686579386313</v>
      </c>
      <c r="I100" s="4">
        <f t="shared" si="13"/>
        <v>2.7480686579386315</v>
      </c>
      <c r="J100" s="4">
        <f t="shared" si="14"/>
        <v>2.7420686579386313</v>
      </c>
      <c r="L100" s="1">
        <v>2.7900686579386313</v>
      </c>
      <c r="M100" s="1">
        <v>2.7480686579386315</v>
      </c>
      <c r="N100" s="1">
        <v>2.7420686579386313</v>
      </c>
    </row>
    <row r="101" spans="1:14">
      <c r="A101" s="1">
        <v>100</v>
      </c>
      <c r="C101" s="1" t="s">
        <v>796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12"/>
        <v>0.7600686579386311</v>
      </c>
      <c r="I101" s="4">
        <f t="shared" si="13"/>
        <v>0.16306865793863068</v>
      </c>
      <c r="J101" s="4">
        <f t="shared" si="14"/>
        <v>1.6068657938630437E-2</v>
      </c>
      <c r="L101" s="1">
        <v>0.7600686579386311</v>
      </c>
      <c r="M101" s="1">
        <v>0.16306865793863068</v>
      </c>
      <c r="N101" s="1">
        <v>1.6068657938630437E-2</v>
      </c>
    </row>
    <row r="102" spans="1:14">
      <c r="A102" s="1">
        <v>101</v>
      </c>
      <c r="C102" s="1" t="s">
        <v>797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12"/>
        <v>2.5060686579386307</v>
      </c>
      <c r="I102" s="4">
        <f t="shared" si="13"/>
        <v>2.3910686579386304</v>
      </c>
      <c r="J102" s="4">
        <f t="shared" si="14"/>
        <v>2.2710686579386312</v>
      </c>
      <c r="L102" s="1">
        <v>2.5060686579386307</v>
      </c>
      <c r="M102" s="1">
        <v>2.3910686579386304</v>
      </c>
      <c r="N102" s="1">
        <v>2.2710686579386312</v>
      </c>
    </row>
    <row r="103" spans="1:14">
      <c r="A103" s="1">
        <v>102</v>
      </c>
      <c r="C103" s="1" t="s">
        <v>798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12"/>
        <v>6.0068657938630921E-2</v>
      </c>
      <c r="I103" s="4">
        <f t="shared" si="13"/>
        <v>-0.68393134206136885</v>
      </c>
      <c r="J103" s="4">
        <f t="shared" si="14"/>
        <v>-0.94593134206136931</v>
      </c>
      <c r="L103" s="1">
        <v>6.0068657938630921E-2</v>
      </c>
      <c r="M103" s="1">
        <v>-0.68393134206136885</v>
      </c>
      <c r="N103" s="1">
        <v>-0.94593134206136931</v>
      </c>
    </row>
    <row r="104" spans="1:14">
      <c r="A104" s="1">
        <v>103</v>
      </c>
      <c r="C104" s="1" t="s">
        <v>799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12"/>
        <v>2.1170686579386304</v>
      </c>
      <c r="I104" s="4">
        <f t="shared" si="13"/>
        <v>2.1310686579386307</v>
      </c>
      <c r="J104" s="4">
        <f t="shared" si="14"/>
        <v>2.0410686579386308</v>
      </c>
      <c r="L104" s="1">
        <v>2.1170686579386304</v>
      </c>
      <c r="M104" s="1">
        <v>2.1310686579386307</v>
      </c>
      <c r="N104" s="1">
        <v>2.0410686579386308</v>
      </c>
    </row>
    <row r="105" spans="1:14">
      <c r="A105" s="1">
        <v>104</v>
      </c>
      <c r="C105" s="1" t="s">
        <v>800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12"/>
        <v>2.5780686579386316</v>
      </c>
      <c r="I105" s="4">
        <f t="shared" si="13"/>
        <v>2.4010686579386302</v>
      </c>
      <c r="J105" s="4">
        <f t="shared" si="14"/>
        <v>2.3460686579386305</v>
      </c>
      <c r="L105" s="1">
        <v>2.5780686579386316</v>
      </c>
      <c r="M105" s="1">
        <v>2.4010686579386302</v>
      </c>
      <c r="N105" s="1">
        <v>2.3460686579386305</v>
      </c>
    </row>
    <row r="106" spans="1:14">
      <c r="A106" s="1">
        <v>105</v>
      </c>
      <c r="C106" s="1" t="s">
        <v>801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12"/>
        <v>2.4230686579386305</v>
      </c>
      <c r="I106" s="4">
        <f t="shared" si="13"/>
        <v>2.19306865793863</v>
      </c>
      <c r="J106" s="4">
        <f t="shared" si="14"/>
        <v>2.1230686579386306</v>
      </c>
      <c r="L106" s="1">
        <v>2.4230686579386305</v>
      </c>
      <c r="M106" s="1">
        <v>2.19306865793863</v>
      </c>
      <c r="N106" s="1">
        <v>2.1230686579386306</v>
      </c>
    </row>
    <row r="107" spans="1:14">
      <c r="A107" s="1">
        <v>106</v>
      </c>
      <c r="C107" s="1" t="s">
        <v>802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12"/>
        <v>1.5060686579386307</v>
      </c>
      <c r="I107" s="4">
        <f t="shared" si="13"/>
        <v>1.2500686579386304</v>
      </c>
      <c r="J107" s="4">
        <f t="shared" si="14"/>
        <v>1.1490686579386304</v>
      </c>
      <c r="L107" s="1">
        <v>1.5060686579386307</v>
      </c>
      <c r="M107" s="1">
        <v>1.2500686579386304</v>
      </c>
      <c r="N107" s="1">
        <v>1.1490686579386304</v>
      </c>
    </row>
    <row r="108" spans="1:14">
      <c r="A108" s="1">
        <v>107</v>
      </c>
      <c r="C108" s="1" t="s">
        <v>803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12"/>
        <v>-0.67993134206136929</v>
      </c>
      <c r="I108" s="4">
        <f t="shared" si="13"/>
        <v>-0.63093134206136892</v>
      </c>
      <c r="J108" s="4">
        <f t="shared" si="14"/>
        <v>-0.62493134206136958</v>
      </c>
      <c r="L108" s="1">
        <v>-0.67993134206136929</v>
      </c>
      <c r="M108" s="1">
        <v>-0.63093134206136892</v>
      </c>
      <c r="N108" s="1">
        <v>-0.62493134206136958</v>
      </c>
    </row>
    <row r="109" spans="1:14">
      <c r="A109" s="1">
        <v>108</v>
      </c>
      <c r="C109" s="1" t="s">
        <v>804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12"/>
        <v>2.2050686579386305</v>
      </c>
      <c r="I109" s="4">
        <f t="shared" si="13"/>
        <v>1.8620686579386305</v>
      </c>
      <c r="J109" s="4">
        <f t="shared" si="14"/>
        <v>1.7740686579386304</v>
      </c>
      <c r="L109" s="1">
        <v>2.2050686579386305</v>
      </c>
      <c r="M109" s="1">
        <v>1.8620686579386305</v>
      </c>
      <c r="N109" s="1">
        <v>1.7740686579386304</v>
      </c>
    </row>
    <row r="110" spans="1:14">
      <c r="A110" s="1">
        <v>109</v>
      </c>
      <c r="C110" s="1" t="s">
        <v>805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12"/>
        <v>1.9360686579386304</v>
      </c>
      <c r="I110" s="4">
        <f t="shared" si="13"/>
        <v>1.9110686579386309</v>
      </c>
      <c r="J110" s="4">
        <f t="shared" si="14"/>
        <v>1.8520686579386307</v>
      </c>
      <c r="L110" s="1">
        <v>1.9360686579386304</v>
      </c>
      <c r="M110" s="1">
        <v>1.9110686579386309</v>
      </c>
      <c r="N110" s="1">
        <v>1.8520686579386307</v>
      </c>
    </row>
    <row r="111" spans="1:14">
      <c r="A111" s="1">
        <v>110</v>
      </c>
      <c r="C111" s="1" t="s">
        <v>806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12"/>
        <v>2.0130686579386303</v>
      </c>
      <c r="I111" s="4">
        <f t="shared" si="13"/>
        <v>1.9870686579386305</v>
      </c>
      <c r="J111" s="4">
        <f t="shared" si="14"/>
        <v>1.930068657938631</v>
      </c>
      <c r="L111" s="1">
        <v>2.0130686579386303</v>
      </c>
      <c r="M111" s="1">
        <v>1.9870686579386305</v>
      </c>
      <c r="N111" s="1">
        <v>1.930068657938631</v>
      </c>
    </row>
    <row r="112" spans="1:14">
      <c r="A112" s="1">
        <v>111</v>
      </c>
      <c r="C112" s="1" t="s">
        <v>807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12"/>
        <v>2.1540686579386303</v>
      </c>
      <c r="I112" s="4">
        <f t="shared" si="13"/>
        <v>1.9330686579386311</v>
      </c>
      <c r="J112" s="4">
        <f t="shared" si="14"/>
        <v>1.9130686579386307</v>
      </c>
      <c r="L112" s="1">
        <v>2.1540686579386303</v>
      </c>
      <c r="M112" s="1">
        <v>1.9330686579386311</v>
      </c>
      <c r="N112" s="1">
        <v>1.9130686579386307</v>
      </c>
    </row>
    <row r="113" spans="1:14">
      <c r="A113" s="1">
        <v>112</v>
      </c>
      <c r="C113" s="1" t="s">
        <v>808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12"/>
        <v>1.8970686579386307</v>
      </c>
      <c r="I113" s="4">
        <f t="shared" si="13"/>
        <v>1.7180686579386304</v>
      </c>
      <c r="J113" s="4">
        <f t="shared" si="14"/>
        <v>1.680068657938631</v>
      </c>
      <c r="L113" s="1">
        <v>1.8970686579386307</v>
      </c>
      <c r="M113" s="1">
        <v>1.7180686579386304</v>
      </c>
      <c r="N113" s="1">
        <v>1.680068657938631</v>
      </c>
    </row>
    <row r="114" spans="1:14">
      <c r="A114" s="1">
        <v>113</v>
      </c>
      <c r="C114" s="1" t="s">
        <v>809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12"/>
        <v>2.624068657938631</v>
      </c>
      <c r="I114" s="4">
        <f t="shared" si="13"/>
        <v>2.4750686579386301</v>
      </c>
      <c r="J114" s="4">
        <f t="shared" si="14"/>
        <v>2.3800686579386312</v>
      </c>
      <c r="L114" s="1">
        <v>2.624068657938631</v>
      </c>
      <c r="M114" s="1">
        <v>2.4750686579386301</v>
      </c>
      <c r="N114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K237"/>
  <sheetViews>
    <sheetView workbookViewId="0">
      <selection activeCell="A5" sqref="A5:H6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38" customWidth="1"/>
  </cols>
  <sheetData>
    <row r="1" spans="1:11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1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25"/>
      <c r="I3" s="19"/>
      <c r="J3" s="19"/>
      <c r="K3" s="19"/>
    </row>
    <row r="4" spans="1:11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9"/>
      <c r="J4" s="19"/>
      <c r="K4" s="19"/>
    </row>
    <row r="5" spans="1:11">
      <c r="A5" s="1" t="str">
        <f>'All Singles'!A5</f>
        <v>HD73904</v>
      </c>
      <c r="B5" s="1" t="str">
        <f>'All Singles'!B5</f>
        <v>A2 V</v>
      </c>
      <c r="C5" s="1">
        <f>'All Singles'!D5</f>
        <v>145</v>
      </c>
      <c r="D5" s="4">
        <f>'2MASS Singles'!H3</f>
        <v>1.6931599888251281</v>
      </c>
      <c r="E5" s="4">
        <f>'2MASS Singles'!I3</f>
        <v>1.6991599888251283</v>
      </c>
      <c r="F5" s="4">
        <f>'2MASS Singles'!J3</f>
        <v>1.6581599888251279</v>
      </c>
      <c r="G5" s="1"/>
      <c r="H5" s="1"/>
      <c r="I5" s="19"/>
      <c r="J5" s="19"/>
      <c r="K5" s="19"/>
    </row>
    <row r="6" spans="1:11">
      <c r="A6" s="55" t="str">
        <f>'All Singles'!A6</f>
        <v>HD 73904</v>
      </c>
      <c r="B6" s="1"/>
      <c r="C6" s="1"/>
      <c r="D6" s="55">
        <v>0.01</v>
      </c>
      <c r="E6" s="55">
        <v>0.01</v>
      </c>
      <c r="F6" s="55">
        <v>0.01</v>
      </c>
      <c r="G6" s="1"/>
      <c r="H6" s="1"/>
      <c r="I6" s="19"/>
      <c r="J6" s="19"/>
      <c r="K6" s="19"/>
    </row>
    <row r="7" spans="1:11">
      <c r="A7" s="1" t="str">
        <f>'All Singles'!A7</f>
        <v>HD74195</v>
      </c>
      <c r="B7" s="1" t="str">
        <f>'All Singles'!B7</f>
        <v>B3 IV</v>
      </c>
      <c r="C7" s="1">
        <f>'All Singles'!D7</f>
        <v>145</v>
      </c>
      <c r="D7" s="4">
        <f>'2MASS Singles'!H4</f>
        <v>-1.7358400111748722</v>
      </c>
      <c r="E7" s="4">
        <f>'2MASS Singles'!I4</f>
        <v>-1.7878400111748718</v>
      </c>
      <c r="F7" s="4">
        <f>'2MASS Singles'!J4</f>
        <v>-1.6648400111748716</v>
      </c>
      <c r="G7" s="1"/>
      <c r="H7" s="1"/>
      <c r="I7" s="19"/>
      <c r="J7" s="19"/>
      <c r="K7" s="19"/>
    </row>
    <row r="8" spans="1:11">
      <c r="A8" s="55" t="str">
        <f>'All Singles'!A8</f>
        <v>HD 74195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9"/>
      <c r="J8" s="19"/>
      <c r="K8" s="19"/>
    </row>
    <row r="9" spans="1:11">
      <c r="A9" s="1" t="str">
        <f>'All Singles'!A9</f>
        <v>HD74678</v>
      </c>
      <c r="B9" s="1" t="str">
        <f>'All Singles'!B9</f>
        <v>A1 V</v>
      </c>
      <c r="C9" s="1">
        <f>'All Singles'!D9</f>
        <v>145</v>
      </c>
      <c r="D9" s="4">
        <f>'2MASS Singles'!H5</f>
        <v>1.6701599888251284</v>
      </c>
      <c r="E9" s="4">
        <f>'2MASS Singles'!I5</f>
        <v>1.6651599888251285</v>
      </c>
      <c r="F9" s="4">
        <f>'2MASS Singles'!J5</f>
        <v>1.5931599888251284</v>
      </c>
      <c r="G9" s="1"/>
      <c r="H9" s="1"/>
      <c r="I9" s="19"/>
      <c r="J9" s="19"/>
      <c r="K9" s="19"/>
    </row>
    <row r="10" spans="1:11">
      <c r="A10" s="55" t="str">
        <f>'All Singles'!A10</f>
        <v>HD 74678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19"/>
      <c r="J10" s="19"/>
      <c r="K10" s="19"/>
    </row>
    <row r="11" spans="1:11">
      <c r="A11" s="1" t="str">
        <f>'All Singles'!A11</f>
        <v>HD74955</v>
      </c>
      <c r="B11" s="1" t="str">
        <f>'All Singles'!B11</f>
        <v>A1 V</v>
      </c>
      <c r="C11" s="1">
        <f>'All Singles'!D11</f>
        <v>145</v>
      </c>
      <c r="D11" s="4">
        <f>'2MASS Singles'!H6</f>
        <v>1.5331599888251279</v>
      </c>
      <c r="E11" s="4">
        <f>'2MASS Singles'!I6</f>
        <v>1.5261599888251283</v>
      </c>
      <c r="F11" s="4">
        <f>'2MASS Singles'!J6</f>
        <v>1.4461599888251282</v>
      </c>
      <c r="G11" s="1"/>
      <c r="H11" s="1"/>
      <c r="I11" s="19"/>
      <c r="J11" s="19"/>
      <c r="K11" s="19"/>
    </row>
    <row r="12" spans="1:11">
      <c r="A12" s="55" t="str">
        <f>'All Singles'!A12</f>
        <v>HD 74955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9"/>
      <c r="J12" s="19"/>
      <c r="K12" s="19"/>
    </row>
    <row r="13" spans="1:11">
      <c r="A13" s="1" t="str">
        <f>'All Singles'!A13</f>
        <v>HD75202</v>
      </c>
      <c r="B13" s="1" t="str">
        <f>'All Singles'!B13</f>
        <v>A3 IV</v>
      </c>
      <c r="C13" s="1">
        <f>'All Singles'!D13</f>
        <v>145</v>
      </c>
      <c r="D13" s="4">
        <f>'2MASS Singles'!H7</f>
        <v>1.5161599888251285</v>
      </c>
      <c r="E13" s="4">
        <f>'2MASS Singles'!I7</f>
        <v>1.4791599888251277</v>
      </c>
      <c r="F13" s="4">
        <f>'2MASS Singles'!J7</f>
        <v>1.4111599888251281</v>
      </c>
      <c r="G13" s="1"/>
      <c r="H13" s="1"/>
      <c r="I13" s="19"/>
      <c r="J13" s="19"/>
      <c r="K13" s="19"/>
    </row>
    <row r="14" spans="1:11">
      <c r="A14" s="55" t="str">
        <f>'All Singles'!A14</f>
        <v>HD 75202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19"/>
      <c r="J14" s="19"/>
      <c r="K14" s="19"/>
    </row>
    <row r="15" spans="1:11">
      <c r="A15" s="1" t="str">
        <f>'All Singles'!A15</f>
        <v>HD75466</v>
      </c>
      <c r="B15" s="1" t="str">
        <f>'All Singles'!B15</f>
        <v>B8 V</v>
      </c>
      <c r="C15" s="1">
        <f>'All Singles'!D15</f>
        <v>145</v>
      </c>
      <c r="D15" s="4">
        <f>'2MASS Singles'!H8</f>
        <v>0.63315998882512847</v>
      </c>
      <c r="E15" s="4">
        <f>'2MASS Singles'!I8</f>
        <v>0.68415998882512774</v>
      </c>
      <c r="F15" s="4">
        <f>'2MASS Singles'!J8</f>
        <v>0.68815998882512819</v>
      </c>
      <c r="G15" s="1"/>
      <c r="H15" s="1"/>
      <c r="I15" s="19"/>
      <c r="J15" s="19"/>
      <c r="K15" s="19"/>
    </row>
    <row r="16" spans="1:11">
      <c r="A16" s="55" t="str">
        <f>'All Singles'!A16</f>
        <v>HD 75466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9"/>
      <c r="J16" s="19"/>
      <c r="K16" s="19"/>
    </row>
    <row r="17" spans="1:11">
      <c r="A17" s="1" t="str">
        <f>'All Singles'!A17</f>
        <v>Hogg12</v>
      </c>
      <c r="B17" s="1" t="str">
        <f>'All Singles'!B17</f>
        <v>B5 V</v>
      </c>
      <c r="C17" s="1">
        <f>'All Singles'!D17</f>
        <v>145</v>
      </c>
      <c r="D17" s="4">
        <f>'2MASS Singles'!H9</f>
        <v>-3.5840011174872011E-2</v>
      </c>
      <c r="E17" s="4">
        <f>'2MASS Singles'!I9</f>
        <v>7.1599888251281385E-3</v>
      </c>
      <c r="F17" s="4">
        <f>'2MASS Singles'!J9</f>
        <v>-4.8400111748723162E-3</v>
      </c>
      <c r="G17" s="1"/>
      <c r="H17" s="1"/>
      <c r="I17" s="19"/>
      <c r="J17" s="19"/>
      <c r="K17" s="19"/>
    </row>
    <row r="18" spans="1:11">
      <c r="A18" s="55" t="str">
        <f>'All Singles'!A18</f>
        <v>HD 74071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19"/>
      <c r="J18" s="19"/>
      <c r="K18" s="19"/>
    </row>
    <row r="19" spans="1:11">
      <c r="A19" s="1" t="str">
        <f>'All Singles'!A19</f>
        <v>Hogg1</v>
      </c>
      <c r="B19" s="1" t="str">
        <f>'All Singles'!B19</f>
        <v>B7 V</v>
      </c>
      <c r="C19" s="1">
        <f>'All Singles'!D19</f>
        <v>145</v>
      </c>
      <c r="D19" s="4">
        <f>'2MASS Singles'!H10</f>
        <v>1.615998882512848E-2</v>
      </c>
      <c r="E19" s="4">
        <f>'2MASS Singles'!I10</f>
        <v>0.1181599888251279</v>
      </c>
      <c r="F19" s="4">
        <f>'2MASS Singles'!J10</f>
        <v>8.715998882512821E-2</v>
      </c>
      <c r="G19" s="1"/>
      <c r="H19" s="1"/>
      <c r="I19" s="19"/>
      <c r="J19" s="19"/>
      <c r="K19" s="19"/>
    </row>
    <row r="20" spans="1:11">
      <c r="A20" s="55" t="str">
        <f>'All Singles'!A20</f>
        <v>HD 74196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9"/>
      <c r="J20" s="19"/>
      <c r="K20" s="19"/>
    </row>
    <row r="21" spans="1:11">
      <c r="A21" s="1" t="str">
        <f>'All Singles'!A21</f>
        <v>Hogg2</v>
      </c>
      <c r="B21" s="1" t="str">
        <f>'All Singles'!B21</f>
        <v>B5 V</v>
      </c>
      <c r="C21" s="1">
        <f>'All Singles'!D21</f>
        <v>145</v>
      </c>
      <c r="D21" s="4">
        <f>'2MASS Singles'!H11</f>
        <v>-0.26284001117487232</v>
      </c>
      <c r="E21" s="4">
        <f>'2MASS Singles'!I11</f>
        <v>-0.26684001117487188</v>
      </c>
      <c r="F21" s="4">
        <f>'2MASS Singles'!J11</f>
        <v>-0.27384001117487156</v>
      </c>
      <c r="G21" s="1"/>
      <c r="H21" s="1"/>
      <c r="I21" s="19"/>
      <c r="J21" s="19"/>
      <c r="K21" s="19"/>
    </row>
    <row r="22" spans="1:11">
      <c r="A22" s="55" t="str">
        <f>'All Singles'!A22</f>
        <v>HD 74146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19"/>
      <c r="J22" s="19"/>
      <c r="K22" s="19"/>
    </row>
    <row r="23" spans="1:11">
      <c r="A23" s="1" t="str">
        <f>'All Singles'!A23</f>
        <v>Hogg3</v>
      </c>
      <c r="B23" s="1" t="str">
        <f>'All Singles'!B23</f>
        <v>B3 IV</v>
      </c>
      <c r="C23" s="1">
        <f>'All Singles'!D23</f>
        <v>145</v>
      </c>
      <c r="D23" s="4">
        <f>'2MASS Singles'!H12</f>
        <v>-0.60984001117487185</v>
      </c>
      <c r="E23" s="4">
        <f>'2MASS Singles'!I12</f>
        <v>-0.53884001117487212</v>
      </c>
      <c r="F23" s="4">
        <f>'2MASS Singles'!J12</f>
        <v>-0.54384001117487202</v>
      </c>
      <c r="G23" s="1"/>
      <c r="H23" s="1"/>
      <c r="I23" s="19"/>
      <c r="J23" s="19"/>
      <c r="K23" s="19"/>
    </row>
    <row r="24" spans="1:11">
      <c r="A24" s="55" t="str">
        <f>'All Singles'!A24</f>
        <v>HD 74560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9"/>
      <c r="J24" s="19"/>
      <c r="K24" s="19"/>
    </row>
    <row r="25" spans="1:11">
      <c r="A25" s="1" t="str">
        <f>'All Singles'!A25</f>
        <v>Hogg6</v>
      </c>
      <c r="B25" s="1" t="str">
        <f>'All Singles'!B25</f>
        <v>A0 V</v>
      </c>
      <c r="C25" s="1">
        <f>'All Singles'!D25</f>
        <v>145</v>
      </c>
      <c r="D25" s="4">
        <f>'2MASS Singles'!H13</f>
        <v>1.4441599888251284</v>
      </c>
      <c r="E25" s="4">
        <f>'2MASS Singles'!I13</f>
        <v>1.4751599888251281</v>
      </c>
      <c r="F25" s="4">
        <f>'2MASS Singles'!J13</f>
        <v>1.3981599888251282</v>
      </c>
      <c r="G25" s="1"/>
      <c r="H25" s="1"/>
      <c r="I25" s="19"/>
      <c r="J25" s="19"/>
      <c r="K25" s="19"/>
    </row>
    <row r="26" spans="1:11">
      <c r="A26" s="55" t="str">
        <f>'All Singles'!A26</f>
        <v>HD 74275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19"/>
      <c r="J26" s="19"/>
      <c r="K26" s="19"/>
    </row>
    <row r="27" spans="1:11">
      <c r="A27" s="1" t="str">
        <f>'All Singles'!A27</f>
        <v>Hogg8</v>
      </c>
      <c r="B27" s="1" t="str">
        <f>'All Singles'!B27</f>
        <v>A1 V</v>
      </c>
      <c r="C27" s="1">
        <f>'All Singles'!D27</f>
        <v>145</v>
      </c>
      <c r="D27" s="4">
        <f>'2MASS Singles'!H14</f>
        <v>1.5301599888251278</v>
      </c>
      <c r="E27" s="4">
        <f>'2MASS Singles'!I14</f>
        <v>1.5461599888251278</v>
      </c>
      <c r="F27" s="4">
        <f>'2MASS Singles'!J14</f>
        <v>1.5291599888251284</v>
      </c>
      <c r="G27" s="1"/>
      <c r="H27" s="1"/>
      <c r="I27" s="19"/>
      <c r="J27" s="19"/>
      <c r="K27" s="19"/>
    </row>
    <row r="28" spans="1:11">
      <c r="A28" s="55" t="str">
        <f>'All Singles'!A28</f>
        <v>HD 74516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9"/>
      <c r="J28" s="19"/>
      <c r="K28" s="19"/>
    </row>
    <row r="29" spans="1:11">
      <c r="A29" s="1" t="str">
        <f>'All Singles'!A56</f>
        <v>HD73778</v>
      </c>
      <c r="B29" s="1" t="str">
        <f>'All Singles'!B56</f>
        <v>F0 V</v>
      </c>
      <c r="C29" s="1">
        <f>'All Singles'!D56</f>
        <v>145</v>
      </c>
      <c r="D29" s="4">
        <f>'2MASS Singles'!H15</f>
        <v>3.8431599888251284</v>
      </c>
      <c r="E29" s="4">
        <f>'2MASS Singles'!I15</f>
        <v>3.7641599888251278</v>
      </c>
      <c r="F29" s="4">
        <f>'2MASS Singles'!J15</f>
        <v>3.7051599888251285</v>
      </c>
      <c r="G29" s="1"/>
      <c r="H29" s="1"/>
      <c r="I29" s="19"/>
      <c r="J29" s="19"/>
      <c r="K29" s="19"/>
    </row>
    <row r="30" spans="1:11">
      <c r="A30" s="55" t="str">
        <f>'All Singles'!A57</f>
        <v>HD 73778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19"/>
      <c r="J30" s="19"/>
      <c r="K30" s="19"/>
    </row>
    <row r="31" spans="1:11">
      <c r="A31" s="1" t="str">
        <f>'All Singles'!A58</f>
        <v>HD74009</v>
      </c>
      <c r="B31" s="1" t="str">
        <f>'All Singles'!B58</f>
        <v>F3 V</v>
      </c>
      <c r="C31" s="1">
        <f>'All Singles'!D58</f>
        <v>145</v>
      </c>
      <c r="D31" s="4">
        <f>'2MASS Singles'!H16</f>
        <v>2.2661599888251285</v>
      </c>
      <c r="E31" s="4">
        <f>'2MASS Singles'!I16</f>
        <v>2.0261599888251283</v>
      </c>
      <c r="F31" s="4">
        <f>'2MASS Singles'!J16</f>
        <v>1.9921599888251285</v>
      </c>
      <c r="G31" s="1"/>
      <c r="H31" s="1"/>
      <c r="I31" s="19"/>
      <c r="J31" s="19"/>
      <c r="K31" s="19"/>
    </row>
    <row r="32" spans="1:11">
      <c r="A32" s="55" t="str">
        <f>'All Singles'!A59</f>
        <v>HD 74009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9"/>
      <c r="J32" s="19"/>
      <c r="K32" s="19"/>
    </row>
    <row r="33" spans="1:11">
      <c r="A33" s="1" t="str">
        <f>'All Singles'!A60</f>
        <v>HD74044</v>
      </c>
      <c r="B33" s="1" t="str">
        <f>'All Singles'!B60</f>
        <v>A3</v>
      </c>
      <c r="C33" s="1">
        <f>'All Singles'!D60</f>
        <v>145</v>
      </c>
      <c r="D33" s="4">
        <f>'2MASS Singles'!H17</f>
        <v>2.2781599888251289</v>
      </c>
      <c r="E33" s="4">
        <f>'2MASS Singles'!I17</f>
        <v>2.1841599888251277</v>
      </c>
      <c r="F33" s="4">
        <f>'2MASS Singles'!J17</f>
        <v>2.1781599888251284</v>
      </c>
      <c r="G33" s="1"/>
      <c r="H33" s="1"/>
      <c r="I33" s="19"/>
      <c r="J33" s="19"/>
      <c r="K33" s="19"/>
    </row>
    <row r="34" spans="1:11">
      <c r="A34" s="55" t="str">
        <f>'All Singles'!A61</f>
        <v>HD 74044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19"/>
      <c r="J34" s="19"/>
      <c r="K34" s="19"/>
    </row>
    <row r="35" spans="1:11">
      <c r="A35" s="1" t="str">
        <f>'All Singles'!A62</f>
        <v>HD74056</v>
      </c>
      <c r="B35" s="1" t="str">
        <f>'All Singles'!B62</f>
        <v>A1 V</v>
      </c>
      <c r="C35" s="1">
        <f>'All Singles'!D62</f>
        <v>145</v>
      </c>
      <c r="D35" s="4">
        <f>'2MASS Singles'!H18</f>
        <v>3.3411599888251278</v>
      </c>
      <c r="E35" s="4">
        <f>'2MASS Singles'!I18</f>
        <v>3.3321599888251274</v>
      </c>
      <c r="F35" s="4">
        <f>'2MASS Singles'!J18</f>
        <v>3.2561599888251287</v>
      </c>
      <c r="G35" s="1"/>
      <c r="H35" s="1"/>
      <c r="I35" s="19"/>
      <c r="J35" s="19"/>
      <c r="K35" s="19"/>
    </row>
    <row r="36" spans="1:11">
      <c r="A36" s="55" t="str">
        <f>'All Singles'!A63</f>
        <v>HD 74056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9"/>
      <c r="J36" s="19"/>
      <c r="K36" s="19"/>
    </row>
    <row r="37" spans="1:11">
      <c r="A37" s="1" t="str">
        <f>'All Singles'!A64</f>
        <v>HD74145</v>
      </c>
      <c r="B37" s="1" t="str">
        <f>'All Singles'!B64</f>
        <v>A7 III</v>
      </c>
      <c r="C37" s="1">
        <f>'All Singles'!D64</f>
        <v>145</v>
      </c>
      <c r="D37" s="4">
        <f>'2MASS Singles'!H19</f>
        <v>2.2691599888251286</v>
      </c>
      <c r="E37" s="4">
        <f>'2MASS Singles'!I19</f>
        <v>2.2051599888251285</v>
      </c>
      <c r="F37" s="4">
        <f>'2MASS Singles'!J19</f>
        <v>2.1281599888251277</v>
      </c>
      <c r="G37" s="1"/>
      <c r="H37" s="1"/>
      <c r="I37" s="19"/>
      <c r="J37" s="19"/>
      <c r="K37" s="19"/>
    </row>
    <row r="38" spans="1:11">
      <c r="A38" s="55" t="str">
        <f>'All Singles'!A65</f>
        <v>HD 74145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19"/>
      <c r="J38" s="19"/>
      <c r="K38" s="19"/>
    </row>
    <row r="39" spans="1:11">
      <c r="A39" s="1" t="str">
        <f>'All Singles'!A66</f>
        <v>HD74537</v>
      </c>
      <c r="B39" s="1" t="str">
        <f>'All Singles'!B66</f>
        <v>A3 IV</v>
      </c>
      <c r="C39" s="1">
        <f>'All Singles'!D66</f>
        <v>145</v>
      </c>
      <c r="D39" s="4">
        <f>'2MASS Singles'!H20</f>
        <v>2.4521599888251284</v>
      </c>
      <c r="E39" s="4">
        <f>'2MASS Singles'!I20</f>
        <v>2.4151599888251276</v>
      </c>
      <c r="F39" s="4">
        <f>'2MASS Singles'!J20</f>
        <v>2.315159988825128</v>
      </c>
      <c r="G39" s="1"/>
      <c r="H39" s="1"/>
      <c r="I39" s="19"/>
      <c r="J39" s="19"/>
      <c r="K39" s="19"/>
    </row>
    <row r="40" spans="1:11">
      <c r="A40" s="55" t="str">
        <f>'All Singles'!A67</f>
        <v>HD 74537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9"/>
      <c r="J40" s="19"/>
      <c r="K40" s="19"/>
    </row>
    <row r="41" spans="1:11">
      <c r="A41" s="1" t="str">
        <f>'All Singles'!A68</f>
        <v>HD74665</v>
      </c>
      <c r="B41" s="1" t="str">
        <f>'All Singles'!B68</f>
        <v>A3 V</v>
      </c>
      <c r="C41" s="1">
        <f>'All Singles'!D68</f>
        <v>145</v>
      </c>
      <c r="D41" s="4">
        <f>'2MASS Singles'!H21</f>
        <v>1.8321599888251283</v>
      </c>
      <c r="E41" s="4">
        <f>'2MASS Singles'!I21</f>
        <v>1.7811599888251282</v>
      </c>
      <c r="F41" s="4">
        <f>'2MASS Singles'!J21</f>
        <v>1.714159988825128</v>
      </c>
      <c r="G41" s="1"/>
      <c r="H41" s="1"/>
      <c r="I41" s="19"/>
      <c r="J41" s="57"/>
      <c r="K41" s="19"/>
    </row>
    <row r="42" spans="1:11">
      <c r="A42" s="55" t="str">
        <f>'All Singles'!A69</f>
        <v>HD 74665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19"/>
      <c r="J42" s="19"/>
      <c r="K42" s="19"/>
    </row>
    <row r="43" spans="1:11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  <c r="H43" s="62" t="s">
        <v>92</v>
      </c>
      <c r="I43" s="57"/>
      <c r="J43" s="19"/>
      <c r="K43" s="19"/>
    </row>
    <row r="44" spans="1:11">
      <c r="A44" s="1" t="str">
        <f>'All Singles'!A101</f>
        <v>M110</v>
      </c>
      <c r="B44" s="1" t="str">
        <f>'All Singles'!B101</f>
        <v>A0 III</v>
      </c>
      <c r="C44" s="1">
        <f>'All Singles'!D101</f>
        <v>270</v>
      </c>
      <c r="D44" s="4">
        <f>'2MASS Singles'!H22</f>
        <v>-1.3268188207949372</v>
      </c>
      <c r="E44" s="4">
        <f>'2MASS Singles'!I22</f>
        <v>-1.3238188207949371</v>
      </c>
      <c r="F44" s="4">
        <f>'2MASS Singles'!J22</f>
        <v>-1.360818820794937</v>
      </c>
      <c r="G44" s="30" t="s">
        <v>661</v>
      </c>
      <c r="H44" s="1"/>
      <c r="I44" s="19"/>
      <c r="J44" s="19"/>
      <c r="K44" s="19"/>
    </row>
    <row r="45" spans="1:11">
      <c r="A45" s="55" t="str">
        <f>'All Singles'!A102</f>
        <v>HD 162817</v>
      </c>
      <c r="B45" s="1"/>
      <c r="C45" s="1"/>
      <c r="D45" s="55">
        <v>0.01</v>
      </c>
      <c r="E45" s="55">
        <v>0.01</v>
      </c>
      <c r="F45" s="55">
        <v>0.01</v>
      </c>
      <c r="G45" s="1"/>
      <c r="H45" s="1"/>
      <c r="I45" s="19"/>
      <c r="J45" s="19"/>
      <c r="K45" s="19"/>
    </row>
    <row r="46" spans="1:11">
      <c r="A46" s="1" t="str">
        <f>'All Singles'!A141</f>
        <v>M26</v>
      </c>
      <c r="B46" s="1" t="str">
        <f>'All Singles'!B141</f>
        <v>B6 V</v>
      </c>
      <c r="C46" s="1">
        <f>'All Singles'!D141</f>
        <v>270</v>
      </c>
      <c r="D46" s="4">
        <f>'2MASS Singles'!H23</f>
        <v>-1.0688188207949372</v>
      </c>
      <c r="E46" s="4">
        <f>'2MASS Singles'!I23</f>
        <v>-1.0128188207949371</v>
      </c>
      <c r="F46" s="44">
        <f>'2MASS Singles'!J23</f>
        <v>-1.0058188207949375</v>
      </c>
      <c r="I46" s="19"/>
      <c r="J46" s="19"/>
      <c r="K46" s="19"/>
    </row>
    <row r="47" spans="1:11">
      <c r="A47" s="55" t="str">
        <f>'All Singles'!A142</f>
        <v>HD 162374</v>
      </c>
      <c r="B47" s="1"/>
      <c r="C47" s="1"/>
      <c r="D47" s="55">
        <v>0.01</v>
      </c>
      <c r="E47" s="55">
        <v>0.01</v>
      </c>
      <c r="F47" s="55">
        <v>0.01</v>
      </c>
      <c r="I47" s="19"/>
      <c r="J47" s="19"/>
      <c r="K47" s="19"/>
    </row>
    <row r="48" spans="1:11">
      <c r="A48" s="1" t="str">
        <f>'All Singles'!A159</f>
        <v>M88</v>
      </c>
      <c r="B48" s="1" t="str">
        <f>'All Singles'!B159</f>
        <v>B9.5 III</v>
      </c>
      <c r="C48" s="1">
        <f>'All Singles'!D159</f>
        <v>270</v>
      </c>
      <c r="D48" s="4">
        <f>'2MASS Singles'!H24</f>
        <v>-0.92581882079493738</v>
      </c>
      <c r="E48" s="4">
        <f>'2MASS Singles'!I24</f>
        <v>-0.92181882079493693</v>
      </c>
      <c r="F48" s="4">
        <f>'2MASS Singles'!J24</f>
        <v>-0.89481882079493769</v>
      </c>
      <c r="G48" s="1"/>
      <c r="H48" s="1"/>
      <c r="I48" s="19"/>
      <c r="J48" s="19"/>
      <c r="K48" s="19"/>
    </row>
    <row r="49" spans="1:11">
      <c r="A49" s="55" t="str">
        <f>'All Singles'!A160</f>
        <v>HD 162725</v>
      </c>
      <c r="B49" s="1"/>
      <c r="C49" s="1"/>
      <c r="D49" s="55">
        <v>0.01</v>
      </c>
      <c r="E49" s="55">
        <v>0.01</v>
      </c>
      <c r="F49" s="55">
        <v>0.01</v>
      </c>
      <c r="G49" s="1"/>
      <c r="H49" s="1"/>
      <c r="I49" s="19"/>
      <c r="J49" s="19"/>
      <c r="K49" s="19"/>
    </row>
    <row r="50" spans="1:11">
      <c r="A50" s="62" t="s">
        <v>93</v>
      </c>
      <c r="B50" s="62" t="s">
        <v>93</v>
      </c>
      <c r="C50" s="62" t="s">
        <v>93</v>
      </c>
      <c r="D50" s="62" t="s">
        <v>93</v>
      </c>
      <c r="E50" s="62" t="s">
        <v>93</v>
      </c>
      <c r="F50" s="62" t="s">
        <v>93</v>
      </c>
      <c r="G50" s="62" t="s">
        <v>93</v>
      </c>
      <c r="H50" s="62" t="s">
        <v>93</v>
      </c>
      <c r="I50" s="57"/>
      <c r="J50" s="19"/>
      <c r="K50" s="19"/>
    </row>
    <row r="51" spans="1:11">
      <c r="A51" s="1" t="str">
        <f>'All Singles'!A170</f>
        <v>M131</v>
      </c>
      <c r="B51" s="1" t="str">
        <f>'All Singles'!B170</f>
        <v>B9 V</v>
      </c>
      <c r="C51" s="1">
        <f>'All Singles'!D170</f>
        <v>184</v>
      </c>
      <c r="D51" s="4">
        <f>'2MASS Singles'!H25</f>
        <v>0.98591088495231727</v>
      </c>
      <c r="E51" s="4">
        <f>'2MASS Singles'!I25</f>
        <v>1.1269108849523173</v>
      </c>
      <c r="F51" s="4">
        <f>'2MASS Singles'!J25</f>
        <v>1.0389108849523181</v>
      </c>
      <c r="G51" s="1"/>
      <c r="H51" s="1"/>
      <c r="I51" s="19"/>
      <c r="J51" s="19"/>
      <c r="K51" s="19"/>
    </row>
    <row r="52" spans="1:11">
      <c r="A52" s="55" t="str">
        <f>'All Singles'!A171</f>
        <v>HD 61087</v>
      </c>
      <c r="B52" s="1"/>
      <c r="C52" s="1"/>
      <c r="D52" s="55">
        <v>0.01</v>
      </c>
      <c r="E52" s="55">
        <v>0.01</v>
      </c>
      <c r="F52" s="55">
        <v>0.01</v>
      </c>
      <c r="G52" s="1"/>
      <c r="H52" s="1"/>
      <c r="I52" s="19"/>
      <c r="J52" s="19"/>
      <c r="K52" s="19"/>
    </row>
    <row r="53" spans="1:11">
      <c r="A53" s="1" t="str">
        <f>'All Singles'!A172</f>
        <v>M161</v>
      </c>
      <c r="B53" s="1" t="str">
        <f>'All Singles'!B172</f>
        <v>A0 V</v>
      </c>
      <c r="C53" s="1">
        <f>'All Singles'!D172</f>
        <v>184</v>
      </c>
      <c r="D53" s="4">
        <f>'2MASS Singles'!H26</f>
        <v>1.6569108849523175</v>
      </c>
      <c r="E53" s="4">
        <f>'2MASS Singles'!I26</f>
        <v>1.6989108849523173</v>
      </c>
      <c r="F53" s="4">
        <f>'2MASS Singles'!J26</f>
        <v>1.6219108849523174</v>
      </c>
      <c r="G53" s="1"/>
      <c r="H53" s="1"/>
      <c r="I53" s="19"/>
      <c r="J53" s="19"/>
      <c r="K53" s="19"/>
    </row>
    <row r="54" spans="1:11">
      <c r="A54" s="55" t="str">
        <f>'All Singles'!A173</f>
        <v>HD 61621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J54" s="19"/>
      <c r="K54" s="19"/>
    </row>
    <row r="55" spans="1:11">
      <c r="A55" s="1" t="str">
        <f>'All Singles'!A174</f>
        <v>M175</v>
      </c>
      <c r="B55" s="1" t="str">
        <f>'All Singles'!B174</f>
        <v>B3 V</v>
      </c>
      <c r="C55" s="1">
        <f>'All Singles'!D174</f>
        <v>184</v>
      </c>
      <c r="D55" s="4">
        <f>'2MASS Singles'!H27</f>
        <v>-1.1060891150476824</v>
      </c>
      <c r="E55" s="4">
        <f>'2MASS Singles'!I27</f>
        <v>-0.99608911504768205</v>
      </c>
      <c r="F55" s="4">
        <f>'2MASS Singles'!J27</f>
        <v>-0.98608911504768226</v>
      </c>
      <c r="G55" s="1"/>
      <c r="H55" s="1"/>
      <c r="I55" s="19"/>
      <c r="J55" s="19"/>
      <c r="K55" s="19"/>
    </row>
    <row r="56" spans="1:11">
      <c r="A56" s="55" t="str">
        <f>'All Singles'!A175</f>
        <v>HD 61831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J56" s="19"/>
      <c r="K56" s="19"/>
    </row>
    <row r="57" spans="1:11">
      <c r="A57" s="1" t="str">
        <f>'All Singles'!A176</f>
        <v>M184</v>
      </c>
      <c r="B57" s="1" t="str">
        <f>'All Singles'!B176</f>
        <v>B2.5 V</v>
      </c>
      <c r="C57" s="1">
        <f>'All Singles'!D176</f>
        <v>184</v>
      </c>
      <c r="D57" s="4">
        <f>'2MASS Singles'!H28</f>
        <v>-0.51908911504768263</v>
      </c>
      <c r="E57" s="4">
        <f>'2MASS Singles'!I28</f>
        <v>-0.48608911504768226</v>
      </c>
      <c r="F57" s="4">
        <f>'2MASS Singles'!J28</f>
        <v>-0.49308911504768194</v>
      </c>
      <c r="G57" s="1"/>
      <c r="H57" s="1"/>
      <c r="I57" s="19"/>
      <c r="J57" s="19"/>
      <c r="K57" s="19"/>
    </row>
    <row r="58" spans="1:11">
      <c r="A58" s="55" t="str">
        <f>'All Singles'!A177</f>
        <v>HD 61899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J58" s="19"/>
      <c r="K58" s="19"/>
    </row>
    <row r="59" spans="1:11">
      <c r="A59" s="1" t="str">
        <f>'All Singles'!A178</f>
        <v>M186</v>
      </c>
      <c r="B59" s="1" t="str">
        <f>'All Singles'!B178</f>
        <v>B7 V</v>
      </c>
      <c r="C59" s="1">
        <f>'All Singles'!D178</f>
        <v>184</v>
      </c>
      <c r="D59" s="4">
        <f>'2MASS Singles'!H29</f>
        <v>1.5819108849523174</v>
      </c>
      <c r="E59" s="4">
        <f>'2MASS Singles'!I29</f>
        <v>1.6189108849523173</v>
      </c>
      <c r="F59" s="4">
        <f>'2MASS Singles'!J29</f>
        <v>1.6539108849523174</v>
      </c>
      <c r="G59" s="1"/>
      <c r="H59" s="1"/>
      <c r="I59" s="19"/>
      <c r="J59" s="19"/>
      <c r="K59" s="19"/>
    </row>
    <row r="60" spans="1:11">
      <c r="A60" s="55" t="str">
        <f>'All Singles'!A179</f>
        <v>HD 61926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J60" s="19"/>
      <c r="K60" s="19"/>
    </row>
    <row r="61" spans="1:11">
      <c r="A61" s="1" t="str">
        <f>'All Singles'!A180</f>
        <v>M187</v>
      </c>
      <c r="B61" s="1" t="str">
        <f>'All Singles'!B180</f>
        <v>B5 IVe</v>
      </c>
      <c r="C61" s="1">
        <f>'All Singles'!D180</f>
        <v>184</v>
      </c>
      <c r="D61" s="4">
        <f>'2MASS Singles'!H30</f>
        <v>-0.39108911504768251</v>
      </c>
      <c r="E61" s="4">
        <f>'2MASS Singles'!I30</f>
        <v>-0.39008911504768218</v>
      </c>
      <c r="F61" s="4">
        <f>'2MASS Singles'!J30</f>
        <v>-0.39008911504768218</v>
      </c>
      <c r="G61" s="1"/>
      <c r="H61" s="1"/>
      <c r="I61" s="19"/>
      <c r="J61" s="19"/>
      <c r="K61" s="19"/>
    </row>
    <row r="62" spans="1:11">
      <c r="A62" s="55" t="str">
        <f>'All Singles'!A181</f>
        <v>HD 61925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J62" s="19"/>
      <c r="K62" s="19"/>
    </row>
    <row r="63" spans="1:11">
      <c r="A63" s="1" t="str">
        <f>'All Singles'!A182</f>
        <v>M202</v>
      </c>
      <c r="B63" s="1" t="str">
        <f>'All Singles'!B182</f>
        <v>B9 V</v>
      </c>
      <c r="C63" s="1">
        <f>'All Singles'!D182</f>
        <v>184</v>
      </c>
      <c r="D63" s="4">
        <f>'2MASS Singles'!H31</f>
        <v>1.4079108849523179</v>
      </c>
      <c r="E63" s="4">
        <f>'2MASS Singles'!I31</f>
        <v>1.4619108849523172</v>
      </c>
      <c r="F63" s="4">
        <f>'2MASS Singles'!J31</f>
        <v>1.4709108849523176</v>
      </c>
      <c r="G63" s="1"/>
      <c r="H63" s="1"/>
      <c r="I63" s="19"/>
      <c r="J63" s="19"/>
      <c r="K63" s="19"/>
    </row>
    <row r="64" spans="1:11">
      <c r="A64" s="55" t="str">
        <f>'All Singles'!A183</f>
        <v>HD 62227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J64" s="19"/>
      <c r="K64" s="19"/>
    </row>
    <row r="65" spans="1:11">
      <c r="A65" s="1" t="str">
        <f>'All Singles'!A184</f>
        <v>M203</v>
      </c>
      <c r="B65" s="1" t="str">
        <f>'All Singles'!B184</f>
        <v>B5 V</v>
      </c>
      <c r="C65" s="1">
        <f>'All Singles'!D184</f>
        <v>184</v>
      </c>
      <c r="D65" s="4">
        <f>'2MASS Singles'!H32</f>
        <v>-0.61408911504768238</v>
      </c>
      <c r="E65" s="4">
        <f>'2MASS Singles'!I32</f>
        <v>-0.52108911504768241</v>
      </c>
      <c r="F65" s="4">
        <f>'2MASS Singles'!J32</f>
        <v>-0.54008911504768253</v>
      </c>
      <c r="G65" s="1"/>
      <c r="H65" s="1"/>
      <c r="I65" s="19"/>
      <c r="J65" s="19"/>
      <c r="K65" s="19"/>
    </row>
    <row r="66" spans="1:11">
      <c r="A66" s="55" t="str">
        <f>'All Singles'!A185</f>
        <v>HD 62226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J66" s="19"/>
      <c r="K66" s="19"/>
    </row>
    <row r="67" spans="1:11">
      <c r="A67" s="1" t="str">
        <f>'All Singles'!A186</f>
        <v>M211</v>
      </c>
      <c r="B67" s="1" t="str">
        <f>'All Singles'!B186</f>
        <v>A8 V</v>
      </c>
      <c r="C67" s="1">
        <f>'All Singles'!D186</f>
        <v>184</v>
      </c>
      <c r="D67" s="4">
        <f>'2MASS Singles'!H33</f>
        <v>1.2929108849523177</v>
      </c>
      <c r="E67" s="4">
        <f>'2MASS Singles'!I33</f>
        <v>1.2289108849523176</v>
      </c>
      <c r="F67" s="4">
        <f>'2MASS Singles'!J33</f>
        <v>1.1559108849523181</v>
      </c>
      <c r="G67" s="1"/>
      <c r="H67" s="1"/>
      <c r="I67" s="19"/>
      <c r="J67" s="19"/>
      <c r="K67" s="19"/>
    </row>
    <row r="68" spans="1:11">
      <c r="A68" s="55" t="str">
        <f>'All Singles'!A187</f>
        <v>HD 62415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J68" s="19"/>
      <c r="K68" s="19"/>
    </row>
    <row r="69" spans="1:11">
      <c r="A69" s="1" t="str">
        <f>'All Singles'!A190</f>
        <v>M221</v>
      </c>
      <c r="B69" s="1" t="str">
        <f>'All Singles'!B190</f>
        <v>F2 IV</v>
      </c>
      <c r="C69" s="1">
        <f>'All Singles'!D190</f>
        <v>184</v>
      </c>
      <c r="D69" s="4">
        <f>'2MASS Singles'!H34</f>
        <v>0.73291088495231804</v>
      </c>
      <c r="E69" s="4">
        <f>'2MASS Singles'!I34</f>
        <v>0.6119108849523176</v>
      </c>
      <c r="F69" s="4">
        <f>'2MASS Singles'!J34</f>
        <v>0.49691088495231739</v>
      </c>
      <c r="G69" s="1"/>
      <c r="H69" s="1"/>
      <c r="I69" s="19"/>
      <c r="J69" s="19"/>
      <c r="K69" s="19"/>
    </row>
    <row r="70" spans="1:11">
      <c r="A70" s="55" t="str">
        <f>'All Singles'!A191</f>
        <v>HD 62559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J70" s="19"/>
      <c r="K70" s="19"/>
    </row>
    <row r="71" spans="1:11">
      <c r="A71" s="1" t="str">
        <f>'All Singles'!A192</f>
        <v>M228</v>
      </c>
      <c r="B71" s="1" t="str">
        <f>'All Singles'!B192</f>
        <v>B9.5 V</v>
      </c>
      <c r="C71" s="1">
        <f>'All Singles'!D192</f>
        <v>184</v>
      </c>
      <c r="D71" s="4">
        <f>'2MASS Singles'!H35</f>
        <v>1.1859108849523174</v>
      </c>
      <c r="E71" s="4">
        <f>'2MASS Singles'!I35</f>
        <v>1.1709108849523178</v>
      </c>
      <c r="F71" s="4">
        <f>'2MASS Singles'!J35</f>
        <v>1.1299108849523174</v>
      </c>
      <c r="G71" s="1"/>
      <c r="H71" s="1"/>
      <c r="I71" s="19"/>
      <c r="J71" s="19"/>
      <c r="K71" s="19"/>
    </row>
    <row r="72" spans="1:11">
      <c r="A72" s="55" t="str">
        <f>'All Singles'!A193</f>
        <v>HD 62642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J72" s="19"/>
      <c r="K72" s="19"/>
    </row>
    <row r="73" spans="1:11">
      <c r="A73" s="1" t="str">
        <f>'All Singles'!A194</f>
        <v>M233</v>
      </c>
      <c r="B73" s="1" t="str">
        <f>'All Singles'!B194</f>
        <v>B8 IV</v>
      </c>
      <c r="C73" s="1">
        <f>'All Singles'!D194</f>
        <v>184</v>
      </c>
      <c r="D73" s="4">
        <f>'2MASS Singles'!H36</f>
        <v>0.32391088495231735</v>
      </c>
      <c r="E73" s="4">
        <f>'2MASS Singles'!I36</f>
        <v>0.38391088495231784</v>
      </c>
      <c r="F73" s="4">
        <f>'2MASS Singles'!J36</f>
        <v>0.41091088495231798</v>
      </c>
      <c r="G73" s="1"/>
      <c r="H73" s="1"/>
      <c r="I73" s="19"/>
      <c r="J73" s="19"/>
      <c r="K73" s="19"/>
    </row>
    <row r="74" spans="1:11">
      <c r="A74" s="55" t="str">
        <f>'All Singles'!A195</f>
        <v>HD 62712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J74" s="19"/>
      <c r="K74" s="19"/>
    </row>
    <row r="75" spans="1:11">
      <c r="A75" s="1" t="str">
        <f>'All Singles'!A196</f>
        <v>M237</v>
      </c>
      <c r="B75" s="1" t="str">
        <f>'All Singles'!B196</f>
        <v>B9 III</v>
      </c>
      <c r="C75" s="1">
        <f>'All Singles'!D196</f>
        <v>184</v>
      </c>
      <c r="D75" s="4">
        <f>'2MASS Singles'!H37</f>
        <v>1.6759108849523177</v>
      </c>
      <c r="E75" s="4">
        <f>'2MASS Singles'!I37</f>
        <v>1.6879108849523181</v>
      </c>
      <c r="F75" s="4">
        <f>'2MASS Singles'!J37</f>
        <v>1.732910884952318</v>
      </c>
      <c r="G75" s="1"/>
      <c r="H75" s="1"/>
      <c r="I75" s="19"/>
      <c r="J75" s="19"/>
      <c r="K75" s="19"/>
    </row>
    <row r="76" spans="1:11">
      <c r="A76" s="55" t="str">
        <f>'All Singles'!A197</f>
        <v>HD 62737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J76" s="19"/>
      <c r="K76" s="19"/>
    </row>
    <row r="77" spans="1:11">
      <c r="A77" s="1" t="str">
        <f>'All Singles'!A198</f>
        <v>M239</v>
      </c>
      <c r="B77" s="1" t="str">
        <f>'All Singles'!B198</f>
        <v>B9 V</v>
      </c>
      <c r="C77" s="1">
        <f>'All Singles'!D198</f>
        <v>184</v>
      </c>
      <c r="D77" s="4">
        <f>'2MASS Singles'!H38</f>
        <v>1.1649108849523175</v>
      </c>
      <c r="E77" s="4">
        <f>'2MASS Singles'!I38</f>
        <v>1.2239108849523177</v>
      </c>
      <c r="F77" s="4">
        <f>'2MASS Singles'!J38</f>
        <v>1.1819108849523179</v>
      </c>
      <c r="G77" s="1"/>
      <c r="H77" s="1"/>
      <c r="I77" s="19"/>
      <c r="J77" s="19"/>
      <c r="K77" s="19"/>
    </row>
    <row r="78" spans="1:11">
      <c r="A78" s="55" t="str">
        <f>'All Singles'!A199</f>
        <v>HD 62803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J78" s="19"/>
      <c r="K78" s="19"/>
    </row>
    <row r="79" spans="1:11">
      <c r="A79" s="1" t="str">
        <f>'All Singles'!A200</f>
        <v>M243</v>
      </c>
      <c r="B79" s="1" t="str">
        <f>'All Singles'!B200</f>
        <v>B8 V</v>
      </c>
      <c r="C79" s="1">
        <f>'All Singles'!D200</f>
        <v>184</v>
      </c>
      <c r="D79" s="4">
        <f>'2MASS Singles'!H39</f>
        <v>1.9499108849523168</v>
      </c>
      <c r="E79" s="4">
        <f>'2MASS Singles'!I39</f>
        <v>1.9409108849523182</v>
      </c>
      <c r="F79" s="4">
        <f>'2MASS Singles'!J39</f>
        <v>1.8999108849523179</v>
      </c>
      <c r="G79" s="1"/>
      <c r="H79" s="1"/>
      <c r="I79" s="19"/>
      <c r="J79" s="19"/>
      <c r="K79" s="19"/>
    </row>
    <row r="80" spans="1:11">
      <c r="A80" s="55" t="str">
        <f>'All Singles'!A201</f>
        <v>HD 62875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J80" s="19"/>
      <c r="K80" s="19"/>
    </row>
    <row r="81" spans="1:11">
      <c r="A81" s="1" t="str">
        <f>'All Singles'!A202</f>
        <v>M246</v>
      </c>
      <c r="B81" s="1" t="str">
        <f>'All Singles'!B202</f>
        <v>B7 V</v>
      </c>
      <c r="C81" s="1">
        <f>'All Singles'!D202</f>
        <v>184</v>
      </c>
      <c r="D81" s="4">
        <f>'2MASS Singles'!H40</f>
        <v>-0.26108911504768262</v>
      </c>
      <c r="E81" s="4">
        <f>'2MASS Singles'!I40</f>
        <v>-0.14708911504768274</v>
      </c>
      <c r="F81" s="4">
        <f>'2MASS Singles'!J40</f>
        <v>-0.17808911504768243</v>
      </c>
      <c r="G81" s="1"/>
      <c r="H81" s="1"/>
      <c r="I81" s="19"/>
      <c r="J81" s="19"/>
      <c r="K81" s="19"/>
    </row>
    <row r="82" spans="1:11">
      <c r="A82" s="55" t="str">
        <f>'All Singles'!A203</f>
        <v>HD 62893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J82" s="19"/>
      <c r="K82" s="19"/>
    </row>
    <row r="83" spans="1:11">
      <c r="A83" s="1" t="str">
        <f>'All Singles'!A204</f>
        <v>M248</v>
      </c>
      <c r="B83" s="1" t="str">
        <f>'All Singles'!B204</f>
        <v>A0 V</v>
      </c>
      <c r="C83" s="1">
        <f>'All Singles'!D204</f>
        <v>184</v>
      </c>
      <c r="D83" s="4">
        <f>'2MASS Singles'!H41</f>
        <v>1.2589108849523178</v>
      </c>
      <c r="E83" s="4">
        <f>'2MASS Singles'!I41</f>
        <v>1.3519108849523178</v>
      </c>
      <c r="F83" s="4">
        <f>'2MASS Singles'!J41</f>
        <v>1.3129108849523172</v>
      </c>
      <c r="G83" s="1"/>
      <c r="H83" s="1"/>
      <c r="I83" s="19"/>
      <c r="J83" s="19"/>
      <c r="K83" s="19"/>
    </row>
    <row r="84" spans="1:11">
      <c r="A84" s="55" t="str">
        <f>'All Singles'!A205</f>
        <v>HD 62938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J84" s="19"/>
      <c r="K84" s="19"/>
    </row>
    <row r="85" spans="1:11">
      <c r="A85" s="1" t="str">
        <f>'All Singles'!A206</f>
        <v>M249</v>
      </c>
      <c r="B85" s="1" t="str">
        <f>'All Singles'!B206</f>
        <v>A0 V</v>
      </c>
      <c r="C85" s="1">
        <f>'All Singles'!D206</f>
        <v>184</v>
      </c>
      <c r="D85" s="4">
        <f>'2MASS Singles'!H42</f>
        <v>1.7039108849523181</v>
      </c>
      <c r="E85" s="4">
        <f>'2MASS Singles'!I42</f>
        <v>1.7119108849523172</v>
      </c>
      <c r="F85" s="4">
        <f>'2MASS Singles'!J42</f>
        <v>1.6729108849523175</v>
      </c>
      <c r="G85" s="1"/>
      <c r="H85" s="1"/>
      <c r="I85" s="19"/>
      <c r="J85" s="19"/>
      <c r="K85" s="19"/>
    </row>
    <row r="86" spans="1:11">
      <c r="A86" s="55" t="str">
        <f>'All Singles'!A207</f>
        <v>HD 62961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J86" s="19"/>
      <c r="K86" s="19"/>
    </row>
    <row r="87" spans="1:11">
      <c r="A87" s="1" t="str">
        <f>'All Singles'!A208</f>
        <v>M250</v>
      </c>
      <c r="B87" s="1" t="str">
        <f>'All Singles'!B208</f>
        <v>A7 III</v>
      </c>
      <c r="C87" s="1">
        <f>'All Singles'!D208</f>
        <v>184</v>
      </c>
      <c r="D87" s="4">
        <f>'2MASS Singles'!H43</f>
        <v>1.3049108849523172</v>
      </c>
      <c r="E87" s="4">
        <f>'2MASS Singles'!I43</f>
        <v>1.301910884952318</v>
      </c>
      <c r="F87" s="4">
        <f>'2MASS Singles'!J43</f>
        <v>1.2469108849523174</v>
      </c>
      <c r="G87" s="1"/>
      <c r="H87" s="1"/>
      <c r="I87" s="19"/>
      <c r="J87" s="19"/>
      <c r="K87" s="19"/>
    </row>
    <row r="88" spans="1:11">
      <c r="A88" s="55" t="str">
        <f>'All Singles'!A209</f>
        <v>HD 62992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J88" s="19"/>
      <c r="K88" s="19"/>
    </row>
    <row r="89" spans="1:11">
      <c r="A89" s="1" t="str">
        <f>'All Singles'!A210</f>
        <v>M251</v>
      </c>
      <c r="B89" s="1" t="str">
        <f>'All Singles'!B210</f>
        <v>B3 IV</v>
      </c>
      <c r="C89" s="1">
        <f>'All Singles'!D210</f>
        <v>184</v>
      </c>
      <c r="D89" s="4">
        <f>'2MASS Singles'!H44</f>
        <v>0.37891088495231795</v>
      </c>
      <c r="E89" s="4">
        <f>'2MASS Singles'!I44</f>
        <v>0.51491088495231807</v>
      </c>
      <c r="F89" s="4">
        <f>'2MASS Singles'!J44</f>
        <v>0.46191088495231725</v>
      </c>
      <c r="G89" s="1"/>
      <c r="H89" s="1"/>
      <c r="I89" s="19"/>
      <c r="J89" s="19"/>
      <c r="K89" s="19"/>
    </row>
    <row r="90" spans="1:11">
      <c r="A90" s="55" t="str">
        <f>'All Singles'!A211</f>
        <v>HD 62991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J90" s="19"/>
      <c r="K90" s="19"/>
    </row>
    <row r="91" spans="1:11">
      <c r="A91" s="1" t="str">
        <f>'All Singles'!A212</f>
        <v>M255</v>
      </c>
      <c r="B91" s="1" t="str">
        <f>'All Singles'!B212</f>
        <v>A0 IV</v>
      </c>
      <c r="C91" s="1">
        <f>'All Singles'!D212</f>
        <v>184</v>
      </c>
      <c r="D91" s="4">
        <f>'2MASS Singles'!H45</f>
        <v>0.91291088495231776</v>
      </c>
      <c r="E91" s="4">
        <f>'2MASS Singles'!I45</f>
        <v>0.96791088495231747</v>
      </c>
      <c r="F91" s="4">
        <f>'2MASS Singles'!J45</f>
        <v>0.90591088495231809</v>
      </c>
      <c r="G91" s="1"/>
      <c r="H91" s="1"/>
      <c r="I91" s="19"/>
      <c r="J91" s="19"/>
      <c r="K91" s="19"/>
    </row>
    <row r="92" spans="1:11">
      <c r="A92" s="55" t="str">
        <f>'All Singles'!A213</f>
        <v>HD 63080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J92" s="19"/>
      <c r="K92" s="19"/>
    </row>
    <row r="93" spans="1:11">
      <c r="A93" s="1" t="str">
        <f>'All Singles'!A214</f>
        <v>M256</v>
      </c>
      <c r="B93" s="1" t="str">
        <f>'All Singles'!B214</f>
        <v>B9 V</v>
      </c>
      <c r="C93" s="1">
        <f>'All Singles'!D214</f>
        <v>184</v>
      </c>
      <c r="D93" s="4">
        <f>'2MASS Singles'!H46</f>
        <v>0.72091088495231759</v>
      </c>
      <c r="E93" s="4">
        <f>'2MASS Singles'!I46</f>
        <v>0.76191088495231796</v>
      </c>
      <c r="F93" s="4">
        <f>'2MASS Singles'!J46</f>
        <v>0.77691088495231764</v>
      </c>
      <c r="G93" s="1"/>
      <c r="H93" s="1"/>
      <c r="I93" s="19"/>
      <c r="J93" s="19"/>
      <c r="K93" s="19"/>
    </row>
    <row r="94" spans="1:11">
      <c r="A94" s="55" t="str">
        <f>'All Singles'!A215</f>
        <v>HD 63079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J94" s="19"/>
      <c r="K94" s="19"/>
    </row>
    <row r="95" spans="1:11">
      <c r="A95" s="1" t="str">
        <f>'All Singles'!A218</f>
        <v>M267</v>
      </c>
      <c r="B95" s="1" t="str">
        <f>'All Singles'!B218</f>
        <v>B7 V</v>
      </c>
      <c r="C95" s="1">
        <f>'All Singles'!D218</f>
        <v>184</v>
      </c>
      <c r="D95" s="4">
        <f>'2MASS Singles'!H47</f>
        <v>-0.29408911504768209</v>
      </c>
      <c r="E95" s="4">
        <f>'2MASS Singles'!I47</f>
        <v>-0.2240891150476827</v>
      </c>
      <c r="F95" s="4">
        <f>'2MASS Singles'!J47</f>
        <v>-0.21708911504768214</v>
      </c>
      <c r="G95" s="1"/>
      <c r="H95" s="1"/>
      <c r="I95" s="19"/>
      <c r="J95" s="19"/>
      <c r="K95" s="19"/>
    </row>
    <row r="96" spans="1:11">
      <c r="A96" s="55" t="str">
        <f>'All Singles'!A219</f>
        <v>HD 63215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J96" s="19"/>
      <c r="K96" s="19"/>
    </row>
    <row r="97" spans="1:11">
      <c r="A97" s="1" t="str">
        <f>'All Singles'!A220</f>
        <v>M277</v>
      </c>
      <c r="B97" s="1" t="str">
        <f>'All Singles'!B220</f>
        <v>B8 III</v>
      </c>
      <c r="C97" s="1">
        <f>'All Singles'!D220</f>
        <v>184</v>
      </c>
      <c r="D97" s="4">
        <f>'2MASS Singles'!H48</f>
        <v>0.23191088495231771</v>
      </c>
      <c r="E97" s="4">
        <f>'2MASS Singles'!I48</f>
        <v>0.3359108849523178</v>
      </c>
      <c r="F97" s="4">
        <f>'2MASS Singles'!J48</f>
        <v>0.35591088495231737</v>
      </c>
      <c r="G97" s="1"/>
      <c r="H97" s="1"/>
      <c r="I97" s="19"/>
      <c r="J97" s="19"/>
      <c r="K97" s="19"/>
    </row>
    <row r="98" spans="1:11">
      <c r="A98" s="55" t="str">
        <f>'All Singles'!A221</f>
        <v>HD 63401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J98" s="19"/>
      <c r="K98" s="19"/>
    </row>
    <row r="99" spans="1:11">
      <c r="A99" s="1" t="str">
        <f>'All Singles'!A222</f>
        <v>M281</v>
      </c>
      <c r="B99" s="1" t="str">
        <f>'All Singles'!B222</f>
        <v>F3 IV</v>
      </c>
      <c r="C99" s="1">
        <f>'All Singles'!D222</f>
        <v>184</v>
      </c>
      <c r="D99" s="4">
        <f>'2MASS Singles'!H49</f>
        <v>7.9108849523175095E-3</v>
      </c>
      <c r="E99" s="4">
        <f>'2MASS Singles'!I49</f>
        <v>-0.14408911504768263</v>
      </c>
      <c r="F99" s="4">
        <f>'2MASS Singles'!J49</f>
        <v>-0.22708911504768192</v>
      </c>
      <c r="G99" s="1"/>
      <c r="H99" s="1"/>
      <c r="I99" s="19"/>
      <c r="J99" s="19"/>
      <c r="K99" s="19"/>
    </row>
    <row r="100" spans="1:11">
      <c r="A100" s="55" t="str">
        <f>'All Singles'!A223</f>
        <v>HD 63424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J100" s="19"/>
      <c r="K100" s="19"/>
    </row>
    <row r="101" spans="1:11">
      <c r="A101" s="1" t="str">
        <f>'All Singles'!A224</f>
        <v>M283</v>
      </c>
      <c r="B101" s="1" t="str">
        <f>'All Singles'!B224</f>
        <v>B2 III</v>
      </c>
      <c r="C101" s="1">
        <f>'All Singles'!D224</f>
        <v>184</v>
      </c>
      <c r="D101" s="4">
        <f>'2MASS Singles'!H50</f>
        <v>-1.0930891150476825</v>
      </c>
      <c r="E101" s="4">
        <f>'2MASS Singles'!I50</f>
        <v>-1.0430891150476826</v>
      </c>
      <c r="F101" s="4">
        <f>'2MASS Singles'!J50</f>
        <v>-1.0370891150476824</v>
      </c>
      <c r="G101" s="1"/>
      <c r="H101" s="1"/>
      <c r="I101" s="19"/>
      <c r="J101" s="19"/>
      <c r="K101" s="19"/>
    </row>
    <row r="102" spans="1:11">
      <c r="A102" s="55" t="str">
        <f>'All Singles'!A225</f>
        <v>HD 63465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J102" s="19"/>
      <c r="K102" s="19"/>
    </row>
    <row r="103" spans="1:11">
      <c r="A103" s="1" t="str">
        <f>'All Singles'!A226</f>
        <v>M36</v>
      </c>
      <c r="B103" s="1" t="str">
        <f>'All Singles'!B226</f>
        <v>A0 V</v>
      </c>
      <c r="C103" s="1">
        <f>'All Singles'!D226</f>
        <v>184</v>
      </c>
      <c r="D103" s="4">
        <f>'2MASS Singles'!H51</f>
        <v>2.0299108849523169</v>
      </c>
      <c r="E103" s="4">
        <f>'2MASS Singles'!I51</f>
        <v>2.0699108849523178</v>
      </c>
      <c r="F103" s="4">
        <f>'2MASS Singles'!J51</f>
        <v>1.9949108849523185</v>
      </c>
      <c r="G103" s="1"/>
      <c r="H103" s="1"/>
      <c r="I103" s="19"/>
      <c r="J103" s="19"/>
      <c r="K103" s="19"/>
    </row>
    <row r="104" spans="1:11">
      <c r="A104" s="55" t="str">
        <f>'All Singles'!A227</f>
        <v>CD -37 3845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J104" s="19"/>
      <c r="K104" s="19"/>
    </row>
    <row r="105" spans="1:11">
      <c r="A105" s="1" t="str">
        <f>'All Singles'!A242</f>
        <v>M209</v>
      </c>
      <c r="B105" s="1" t="str">
        <f>'All Singles'!B242</f>
        <v>B8 V</v>
      </c>
      <c r="C105" s="1">
        <f>'All Singles'!D242</f>
        <v>184</v>
      </c>
      <c r="D105" s="4">
        <f>'2MASS Singles'!H52</f>
        <v>0.35191088495231782</v>
      </c>
      <c r="E105" s="4">
        <f>'2MASS Singles'!I52</f>
        <v>0.44191088495231767</v>
      </c>
      <c r="F105" s="4">
        <f>'2MASS Singles'!J52</f>
        <v>0.39791088495231808</v>
      </c>
      <c r="G105" s="1"/>
      <c r="H105" s="1"/>
      <c r="I105" s="19"/>
      <c r="J105" s="57"/>
      <c r="K105" s="19"/>
    </row>
    <row r="106" spans="1:11">
      <c r="A106" s="55" t="str">
        <f>'All Singles'!A243</f>
        <v>HD 62376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J106" s="19"/>
      <c r="K106" s="19"/>
    </row>
    <row r="107" spans="1:11">
      <c r="A107" s="62" t="s">
        <v>94</v>
      </c>
      <c r="B107" s="62" t="s">
        <v>94</v>
      </c>
      <c r="C107" s="62" t="s">
        <v>94</v>
      </c>
      <c r="D107" s="62" t="s">
        <v>94</v>
      </c>
      <c r="E107" s="62" t="s">
        <v>94</v>
      </c>
      <c r="F107" s="62" t="s">
        <v>94</v>
      </c>
      <c r="G107" s="62" t="s">
        <v>94</v>
      </c>
      <c r="H107" s="62" t="s">
        <v>94</v>
      </c>
      <c r="I107" s="57"/>
      <c r="J107" s="19"/>
      <c r="K107" s="19"/>
    </row>
    <row r="108" spans="1:11">
      <c r="A108" s="1" t="str">
        <f>'All Singles'!A93</f>
        <v>M10</v>
      </c>
      <c r="B108" s="1" t="str">
        <f>'All Singles'!B93</f>
        <v>B8.5 V</v>
      </c>
      <c r="C108" s="1">
        <f>'All Singles'!D93</f>
        <v>342</v>
      </c>
      <c r="D108" s="4">
        <f>'2MASS Singles'!H53</f>
        <v>-0.15913053028067292</v>
      </c>
      <c r="E108" s="4">
        <f>'2MASS Singles'!I53</f>
        <v>-8.2130530280672964E-2</v>
      </c>
      <c r="F108" s="4">
        <f>'2MASS Singles'!J53</f>
        <v>-0.12613053028067345</v>
      </c>
      <c r="G108" s="1"/>
      <c r="I108" s="19"/>
      <c r="J108" s="19"/>
      <c r="K108" s="19"/>
    </row>
    <row r="109" spans="1:11">
      <c r="A109" s="55" t="str">
        <f>'All Singles'!A94</f>
        <v>HD 65869</v>
      </c>
      <c r="B109" s="1"/>
      <c r="C109" s="1"/>
      <c r="D109" s="55">
        <v>0.01</v>
      </c>
      <c r="E109" s="55">
        <v>0.01</v>
      </c>
      <c r="F109" s="55">
        <v>0.01</v>
      </c>
      <c r="G109" s="1"/>
      <c r="I109" s="19"/>
      <c r="J109" s="19"/>
      <c r="K109" s="19"/>
    </row>
    <row r="110" spans="1:11">
      <c r="A110" s="1" t="str">
        <f>'All Singles'!A97</f>
        <v>M11</v>
      </c>
      <c r="B110" s="1" t="str">
        <f>'All Singles'!B97</f>
        <v>B9.5 V</v>
      </c>
      <c r="C110" s="1">
        <f>'All Singles'!D97</f>
        <v>342</v>
      </c>
      <c r="D110" s="4">
        <f>'2MASS Singles'!H54</f>
        <v>0.6928694697193265</v>
      </c>
      <c r="E110" s="4">
        <f>'2MASS Singles'!I54</f>
        <v>0.72886946971932609</v>
      </c>
      <c r="F110" s="4">
        <f>'2MASS Singles'!J54</f>
        <v>0.6878694697193275</v>
      </c>
      <c r="G110" s="1"/>
      <c r="I110" s="19"/>
      <c r="J110" s="19"/>
      <c r="K110" s="19"/>
    </row>
    <row r="111" spans="1:11">
      <c r="A111" s="55" t="str">
        <f>'All Singles'!A98</f>
        <v>HIP 120403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J111" s="19"/>
      <c r="K111" s="19"/>
    </row>
    <row r="112" spans="1:11">
      <c r="A112" s="25" t="str">
        <f>'All Singles'!A99</f>
        <v>M15</v>
      </c>
      <c r="B112" s="25" t="str">
        <f>'All Singles'!B99</f>
        <v>Apv... C</v>
      </c>
      <c r="C112" s="25">
        <f>'All Singles'!D99</f>
        <v>342</v>
      </c>
      <c r="D112" s="4">
        <f>'2MASS Singles'!H55</f>
        <v>-2.2130530280673355E-2</v>
      </c>
      <c r="E112" s="4">
        <f>'2MASS Singles'!I55</f>
        <v>5.886946971932705E-2</v>
      </c>
      <c r="F112" s="4">
        <f>'2MASS Singles'!J55</f>
        <v>2.6869469719327022E-2</v>
      </c>
      <c r="G112" s="25" t="str">
        <f>'All Singles'!G99</f>
        <v>added from binary section</v>
      </c>
      <c r="H112" s="25"/>
      <c r="J112" s="19"/>
      <c r="K112" s="19"/>
    </row>
    <row r="113" spans="1:11">
      <c r="A113" s="58" t="str">
        <f>'All Singles'!A100</f>
        <v>HD 65987</v>
      </c>
      <c r="B113" s="58"/>
      <c r="C113" s="58"/>
      <c r="D113" s="55">
        <v>0.01</v>
      </c>
      <c r="E113" s="55">
        <v>0.01</v>
      </c>
      <c r="F113" s="55">
        <v>0.01</v>
      </c>
      <c r="G113" s="58"/>
      <c r="H113" s="58"/>
      <c r="J113" s="19"/>
      <c r="K113" s="19"/>
    </row>
    <row r="114" spans="1:11">
      <c r="A114" s="1" t="str">
        <f>'All Singles'!A103</f>
        <v>M113</v>
      </c>
      <c r="B114" s="1" t="str">
        <f>'All Singles'!B103</f>
        <v>A2 V</v>
      </c>
      <c r="C114" s="1">
        <f>'All Singles'!D103</f>
        <v>342</v>
      </c>
      <c r="D114" s="4">
        <f>'2MASS Singles'!H56</f>
        <v>0.42686946971932649</v>
      </c>
      <c r="E114" s="4">
        <f>'2MASS Singles'!I56</f>
        <v>0.4118694697193277</v>
      </c>
      <c r="F114" s="4">
        <f>'2MASS Singles'!J56</f>
        <v>0.37586946971932633</v>
      </c>
      <c r="G114" s="1"/>
      <c r="I114" s="19"/>
      <c r="J114" s="19"/>
      <c r="K114" s="19"/>
    </row>
    <row r="115" spans="1:11">
      <c r="A115" s="55" t="str">
        <f>'All Singles'!A104</f>
        <v>HD 65405</v>
      </c>
      <c r="B115" s="1"/>
      <c r="C115" s="1"/>
      <c r="D115" s="55">
        <v>0.01</v>
      </c>
      <c r="E115" s="55">
        <v>0.01</v>
      </c>
      <c r="F115" s="55">
        <v>0.01</v>
      </c>
      <c r="G115" s="1"/>
      <c r="I115" s="19"/>
      <c r="J115" s="19"/>
      <c r="K115" s="19"/>
    </row>
    <row r="116" spans="1:11">
      <c r="A116" s="1" t="str">
        <f>'All Singles'!A107</f>
        <v>M116</v>
      </c>
      <c r="B116" s="1" t="str">
        <f>'All Singles'!B107</f>
        <v>B8 V</v>
      </c>
      <c r="C116" s="1">
        <f>'All Singles'!D107</f>
        <v>342</v>
      </c>
      <c r="D116" s="4">
        <f>'2MASS Singles'!H57</f>
        <v>0.34686946971932642</v>
      </c>
      <c r="E116" s="4">
        <f>'2MASS Singles'!I57</f>
        <v>0.34986946971932653</v>
      </c>
      <c r="F116" s="4">
        <f>'2MASS Singles'!J57</f>
        <v>0.2918694697193267</v>
      </c>
      <c r="G116" s="1"/>
      <c r="I116" s="19"/>
      <c r="J116" s="19"/>
      <c r="K116" s="19"/>
    </row>
    <row r="117" spans="1:11">
      <c r="A117" s="55" t="str">
        <f>'All Singles'!A108</f>
        <v>HD 65578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1">
      <c r="A118" s="1" t="str">
        <f>'All Singles'!A109</f>
        <v>M120</v>
      </c>
      <c r="B118" s="1" t="str">
        <f>'All Singles'!B109</f>
        <v>B8 IVe</v>
      </c>
      <c r="C118" s="1">
        <f>'All Singles'!D109</f>
        <v>342</v>
      </c>
      <c r="D118" s="4">
        <f>'2MASS Singles'!H58</f>
        <v>-1.1281305302806732</v>
      </c>
      <c r="E118" s="4">
        <f>'2MASS Singles'!I58</f>
        <v>-1.0991305302806733</v>
      </c>
      <c r="F118" s="4">
        <f>'2MASS Singles'!J58</f>
        <v>-1.1361305302806732</v>
      </c>
      <c r="G118" s="1"/>
      <c r="I118" s="19"/>
      <c r="J118" s="19"/>
      <c r="K118" s="19"/>
    </row>
    <row r="119" spans="1:11">
      <c r="A119" s="55" t="str">
        <f>'All Singles'!A110</f>
        <v>HD 65663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1">
      <c r="A120" s="1" t="str">
        <f>'All Singles'!A111</f>
        <v>M126</v>
      </c>
      <c r="B120" s="1" t="str">
        <f>'All Singles'!B111</f>
        <v>B8.5 III</v>
      </c>
      <c r="C120" s="1">
        <f>'All Singles'!D111</f>
        <v>342</v>
      </c>
      <c r="D120" s="4">
        <f>'2MASS Singles'!H59</f>
        <v>-0.92313053028067316</v>
      </c>
      <c r="E120" s="4">
        <f>'2MASS Singles'!I59</f>
        <v>-0.88713053028067268</v>
      </c>
      <c r="F120" s="4">
        <f>'2MASS Singles'!J59</f>
        <v>-0.90613053028067281</v>
      </c>
      <c r="G120" s="1"/>
      <c r="I120" s="19"/>
      <c r="J120" s="19"/>
      <c r="K120" s="19"/>
    </row>
    <row r="121" spans="1:11">
      <c r="A121" s="55" t="str">
        <f>'All Singles'!A112</f>
        <v>HD 65950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1">
      <c r="A122" s="1" t="str">
        <f>'All Singles'!A113</f>
        <v>M129</v>
      </c>
      <c r="B122" s="1" t="str">
        <f>'All Singles'!B113</f>
        <v>B9 IV</v>
      </c>
      <c r="C122" s="1">
        <f>'All Singles'!D113</f>
        <v>342</v>
      </c>
      <c r="D122" s="4">
        <f>'2MASS Singles'!H60</f>
        <v>-0.75113053028067345</v>
      </c>
      <c r="E122" s="4">
        <f>'2MASS Singles'!I60</f>
        <v>-0.74813053028067333</v>
      </c>
      <c r="F122" s="4">
        <f>'2MASS Singles'!J60</f>
        <v>-0.81513053028067262</v>
      </c>
      <c r="G122" s="1"/>
      <c r="I122" s="19"/>
      <c r="J122" s="19"/>
      <c r="K122" s="19"/>
    </row>
    <row r="123" spans="1:11">
      <c r="A123" s="55" t="str">
        <f>'All Singles'!A114</f>
        <v>SAO 250045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1">
      <c r="A124" s="1" t="str">
        <f>'All Singles'!A115</f>
        <v>M13</v>
      </c>
      <c r="B124" s="1" t="str">
        <f>'All Singles'!B115</f>
        <v>B8 IV</v>
      </c>
      <c r="C124" s="1">
        <f>'All Singles'!D115</f>
        <v>342</v>
      </c>
      <c r="D124" s="4">
        <f>'2MASS Singles'!H61</f>
        <v>0.38786946971932679</v>
      </c>
      <c r="E124" s="4">
        <f>'2MASS Singles'!I61</f>
        <v>0.43286946971932672</v>
      </c>
      <c r="F124" s="4">
        <f>'2MASS Singles'!J61</f>
        <v>0.43886946971932694</v>
      </c>
      <c r="G124" s="1"/>
      <c r="I124" s="19"/>
      <c r="J124" s="19"/>
      <c r="K124" s="19"/>
    </row>
    <row r="125" spans="1:11">
      <c r="A125" s="55" t="str">
        <f>'All Singles'!A116</f>
        <v>SAO 250024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1">
      <c r="A126" s="1" t="str">
        <f>'All Singles'!A117</f>
        <v>M130</v>
      </c>
      <c r="B126" s="1" t="str">
        <f>'All Singles'!B117</f>
        <v>B8.5 IV</v>
      </c>
      <c r="C126" s="1">
        <f>'All Singles'!D117</f>
        <v>342</v>
      </c>
      <c r="D126" s="4">
        <f>'2MASS Singles'!H62</f>
        <v>-0.64613053028067302</v>
      </c>
      <c r="E126" s="4">
        <f>'2MASS Singles'!I62</f>
        <v>-0.57113053028067284</v>
      </c>
      <c r="F126" s="4">
        <f>'2MASS Singles'!J62</f>
        <v>-0.60613053028067299</v>
      </c>
      <c r="G126" s="1"/>
      <c r="I126" s="19"/>
      <c r="J126" s="19"/>
      <c r="K126" s="19"/>
    </row>
    <row r="127" spans="1:11">
      <c r="A127" s="55" t="str">
        <f>'All Singles'!A118</f>
        <v>HD 66066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1">
      <c r="A128" s="1" t="str">
        <f>'All Singles'!A119</f>
        <v>M132</v>
      </c>
      <c r="B128" s="1" t="str">
        <f>'All Singles'!B119</f>
        <v>B9 V</v>
      </c>
      <c r="C128" s="1">
        <f>'All Singles'!D119</f>
        <v>342</v>
      </c>
      <c r="D128" s="4">
        <f>'2MASS Singles'!H63</f>
        <v>0.6928694697193265</v>
      </c>
      <c r="E128" s="4">
        <f>'2MASS Singles'!I63</f>
        <v>0.67686946971932649</v>
      </c>
      <c r="F128" s="4">
        <f>'2MASS Singles'!J63</f>
        <v>0.69886946971932673</v>
      </c>
      <c r="G128" s="1"/>
      <c r="I128" s="19"/>
      <c r="J128" s="19"/>
      <c r="K128" s="19"/>
    </row>
    <row r="129" spans="1:11">
      <c r="A129" s="55" t="str">
        <f>'All Singles'!A120</f>
        <v>CD -60 1975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M134</v>
      </c>
      <c r="B130" s="1" t="str">
        <f>'All Singles'!B121</f>
        <v>B3 V</v>
      </c>
      <c r="C130" s="1">
        <f>'All Singles'!D121</f>
        <v>342</v>
      </c>
      <c r="D130" s="4">
        <f>'2MASS Singles'!H64</f>
        <v>-2.1121305302806732</v>
      </c>
      <c r="E130" s="4">
        <f>'2MASS Singles'!I64</f>
        <v>-2.1751305302806729</v>
      </c>
      <c r="F130" s="4">
        <f>'2MASS Singles'!J64</f>
        <v>-2.3111305302806731</v>
      </c>
      <c r="G130" s="1"/>
      <c r="I130" s="19"/>
      <c r="J130" s="19"/>
      <c r="K130" s="19"/>
    </row>
    <row r="131" spans="1:11">
      <c r="A131" s="55" t="str">
        <f>'All Singles'!A122</f>
        <v>HD 66194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M136</v>
      </c>
      <c r="B132" s="1" t="str">
        <f>'All Singles'!B123</f>
        <v>B7 III</v>
      </c>
      <c r="C132" s="1">
        <f>'All Singles'!D123</f>
        <v>342</v>
      </c>
      <c r="D132" s="4">
        <f>'2MASS Singles'!H65</f>
        <v>-1.3361305302806734</v>
      </c>
      <c r="E132" s="4">
        <f>'2MASS Singles'!I65</f>
        <v>-1.2911305302806735</v>
      </c>
      <c r="F132" s="4">
        <f>'2MASS Singles'!J65</f>
        <v>-1.3081305302806729</v>
      </c>
      <c r="G132" s="1"/>
      <c r="I132" s="19"/>
      <c r="J132" s="19"/>
      <c r="K132" s="19"/>
    </row>
    <row r="133" spans="1:11">
      <c r="A133" s="55" t="str">
        <f>'All Singles'!A124</f>
        <v>HD 66341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M19</v>
      </c>
      <c r="B134" s="1" t="str">
        <f>'All Singles'!B125</f>
        <v>B9 V</v>
      </c>
      <c r="C134" s="1">
        <f>'All Singles'!D125</f>
        <v>342</v>
      </c>
      <c r="D134" s="4">
        <f>'2MASS Singles'!H66</f>
        <v>-2.9130530280673028E-2</v>
      </c>
      <c r="E134" s="4">
        <f>'2MASS Singles'!I66</f>
        <v>2.9869469719327135E-2</v>
      </c>
      <c r="F134" s="4">
        <f>'2MASS Singles'!J66</f>
        <v>-6.3130530280672836E-2</v>
      </c>
      <c r="G134" s="1"/>
      <c r="I134" s="19"/>
      <c r="J134" s="19"/>
      <c r="K134" s="19"/>
    </row>
    <row r="135" spans="1:11">
      <c r="A135" s="55" t="str">
        <f>'All Singles'!A126</f>
        <v>HD 66137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25" t="str">
        <f>'All Singles'!A129</f>
        <v>M20</v>
      </c>
      <c r="B136" s="1" t="str">
        <f>'All Singles'!B129</f>
        <v>B9.5 IV</v>
      </c>
      <c r="C136" s="1">
        <f>'All Singles'!D129</f>
        <v>342</v>
      </c>
      <c r="D136" s="4">
        <f>'2MASS Singles'!H67</f>
        <v>0.68986946971932639</v>
      </c>
      <c r="E136" s="4">
        <f>'2MASS Singles'!I67</f>
        <v>0.62986946971932767</v>
      </c>
      <c r="F136" s="4">
        <f>'2MASS Singles'!J67</f>
        <v>0.57986946971932696</v>
      </c>
      <c r="G136" s="1" t="s">
        <v>848</v>
      </c>
      <c r="I136" s="19"/>
      <c r="J136" s="19"/>
      <c r="K136" s="19"/>
    </row>
    <row r="137" spans="1:11">
      <c r="A137" s="55" t="str">
        <f>'All Singles'!A130</f>
        <v>HD 66259</v>
      </c>
      <c r="B137" s="1"/>
      <c r="C137" s="1"/>
      <c r="D137" s="55">
        <v>7.0000000000000007E-2</v>
      </c>
      <c r="E137" s="55">
        <v>0.09</v>
      </c>
      <c r="F137" s="55">
        <v>0.1</v>
      </c>
      <c r="G137" s="1"/>
      <c r="I137" s="19"/>
      <c r="J137" s="19"/>
      <c r="K137" s="19"/>
    </row>
    <row r="138" spans="1:11">
      <c r="A138" s="1" t="str">
        <f>'All Singles'!A131</f>
        <v>M208</v>
      </c>
      <c r="B138" s="1" t="str">
        <f>'All Singles'!B131</f>
        <v>B9 IV</v>
      </c>
      <c r="C138" s="1">
        <f>'All Singles'!D131</f>
        <v>342</v>
      </c>
      <c r="D138" s="4">
        <f>'2MASS Singles'!H68</f>
        <v>0.56586946971932761</v>
      </c>
      <c r="E138" s="4">
        <f>'2MASS Singles'!I68</f>
        <v>0.6748694697193276</v>
      </c>
      <c r="F138" s="4">
        <f>'2MASS Singles'!J68</f>
        <v>0.55986946971932738</v>
      </c>
      <c r="G138" s="1"/>
      <c r="I138" s="19"/>
      <c r="J138" s="19"/>
      <c r="K138" s="19"/>
    </row>
    <row r="139" spans="1:11">
      <c r="A139" s="55" t="str">
        <f>'All Singles'!A132</f>
        <v>CPD -60 944</v>
      </c>
      <c r="B139" s="1"/>
      <c r="C139" s="1"/>
      <c r="D139" s="55">
        <v>0.01</v>
      </c>
      <c r="E139" s="55">
        <v>0.01</v>
      </c>
      <c r="F139" s="55">
        <v>0.01</v>
      </c>
      <c r="G139" s="1"/>
      <c r="I139" s="19"/>
      <c r="J139" s="19"/>
      <c r="K139" s="19"/>
    </row>
    <row r="140" spans="1:11">
      <c r="A140" s="1" t="str">
        <f>'All Singles'!A135</f>
        <v>M224</v>
      </c>
      <c r="B140" s="1" t="str">
        <f>'All Singles'!B135</f>
        <v>F1 V</v>
      </c>
      <c r="C140" s="1">
        <f>'All Singles'!D135</f>
        <v>342</v>
      </c>
      <c r="D140" s="4">
        <f>'2MASS Singles'!H69</f>
        <v>-2.6481305302806728</v>
      </c>
      <c r="E140" s="4">
        <f>'2MASS Singles'!I69</f>
        <v>-2.8111305302806731</v>
      </c>
      <c r="F140" s="4">
        <f>'2MASS Singles'!J69</f>
        <v>-2.9331305302806729</v>
      </c>
      <c r="G140" s="1"/>
      <c r="I140" s="19"/>
      <c r="J140" s="19"/>
      <c r="K140" s="19"/>
    </row>
    <row r="141" spans="1:11">
      <c r="A141" s="55" t="str">
        <f>'All Singles'!A136</f>
        <v>HD 64185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M226</v>
      </c>
      <c r="B142" s="1" t="str">
        <f>'All Singles'!B137</f>
        <v>B8 V</v>
      </c>
      <c r="C142" s="1">
        <f>'All Singles'!D137</f>
        <v>342</v>
      </c>
      <c r="D142" s="4">
        <f>'2MASS Singles'!H70</f>
        <v>2.8694697193270002E-3</v>
      </c>
      <c r="E142" s="4">
        <f>'2MASS Singles'!I70</f>
        <v>4.5869469719327149E-2</v>
      </c>
      <c r="F142" s="4">
        <f>'2MASS Singles'!J70</f>
        <v>-1.1130530280673234E-2</v>
      </c>
      <c r="G142" s="1"/>
      <c r="I142" s="19"/>
      <c r="J142" s="19"/>
      <c r="K142" s="19"/>
    </row>
    <row r="143" spans="1:11">
      <c r="A143" s="55" t="str">
        <f>'All Singles'!A138</f>
        <v>HD 65094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M23</v>
      </c>
      <c r="B144" s="1" t="str">
        <f>'All Singles'!B139</f>
        <v>B8.5 IV</v>
      </c>
      <c r="C144" s="1">
        <f>'All Singles'!D139</f>
        <v>342</v>
      </c>
      <c r="D144" s="4">
        <f>'2MASS Singles'!H71</f>
        <v>0.63686946971932734</v>
      </c>
      <c r="E144" s="4">
        <f>'2MASS Singles'!I71</f>
        <v>0.67786946971932771</v>
      </c>
      <c r="F144" s="4">
        <f>'2MASS Singles'!J71</f>
        <v>0.66386946971932659</v>
      </c>
      <c r="G144" s="1"/>
      <c r="I144" s="19"/>
      <c r="J144" s="19"/>
      <c r="K144" s="19"/>
    </row>
    <row r="145" spans="1:11">
      <c r="A145" s="55" t="str">
        <f>'All Singles'!A140</f>
        <v>HD 66409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Singles'!A143</f>
        <v>M29</v>
      </c>
      <c r="B146" s="1" t="str">
        <f>'All Singles'!B143</f>
        <v>A0 V</v>
      </c>
      <c r="C146" s="1">
        <f>'All Singles'!D143</f>
        <v>342</v>
      </c>
      <c r="D146" s="4">
        <f>'2MASS Singles'!H72</f>
        <v>0.48586946971932754</v>
      </c>
      <c r="E146" s="4">
        <f>'2MASS Singles'!I72</f>
        <v>0.46786946971932686</v>
      </c>
      <c r="F146" s="4">
        <f>'2MASS Singles'!J72</f>
        <v>0.45486946971932696</v>
      </c>
      <c r="G146" s="1"/>
      <c r="I146" s="19"/>
      <c r="J146" s="19"/>
      <c r="K146" s="19"/>
    </row>
    <row r="147" spans="1:11">
      <c r="A147" s="55" t="str">
        <f>'All Singles'!A144</f>
        <v>HD 66656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Singles'!A147</f>
        <v>M37</v>
      </c>
      <c r="B148" s="1" t="str">
        <f>'All Singles'!B147</f>
        <v>B8.5 V</v>
      </c>
      <c r="C148" s="1">
        <f>'All Singles'!D147</f>
        <v>342</v>
      </c>
      <c r="D148" s="4">
        <f>'2MASS Singles'!H73</f>
        <v>0.38186946971932656</v>
      </c>
      <c r="E148" s="4">
        <f>'2MASS Singles'!I73</f>
        <v>0.43286946971932672</v>
      </c>
      <c r="F148" s="4">
        <f>'2MASS Singles'!J73</f>
        <v>0.37486946971932689</v>
      </c>
      <c r="G148" s="1"/>
      <c r="I148" s="19"/>
      <c r="J148" s="19"/>
      <c r="K148" s="19"/>
    </row>
    <row r="149" spans="1:11">
      <c r="A149" s="55" t="str">
        <f>'All Singles'!A148</f>
        <v>CPD -60 985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Singles'!A155</f>
        <v>M5</v>
      </c>
      <c r="B150" s="1" t="str">
        <f>'All Singles'!B155</f>
        <v>B8.5 IV</v>
      </c>
      <c r="C150" s="1">
        <f>'All Singles'!D155</f>
        <v>342</v>
      </c>
      <c r="D150" s="4">
        <f>'2MASS Singles'!H74</f>
        <v>0.61786946971932721</v>
      </c>
      <c r="E150" s="4">
        <f>'2MASS Singles'!I74</f>
        <v>0.55986946971932738</v>
      </c>
      <c r="F150" s="4">
        <f>'2MASS Singles'!J74</f>
        <v>0.61786946971932721</v>
      </c>
      <c r="G150" s="1"/>
      <c r="I150" s="19"/>
      <c r="J150" s="19"/>
      <c r="K150" s="19"/>
    </row>
    <row r="151" spans="1:11">
      <c r="A151" s="55" t="str">
        <f>'All Singles'!A156</f>
        <v>CD -60 1929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M83</v>
      </c>
      <c r="B152" s="1" t="str">
        <f>'All Singles'!B157</f>
        <v>B8.5 V</v>
      </c>
      <c r="C152" s="1">
        <f>'All Singles'!D157</f>
        <v>342</v>
      </c>
      <c r="D152" s="4">
        <f>'2MASS Singles'!H75</f>
        <v>0.54286946971932615</v>
      </c>
      <c r="E152" s="4">
        <f>'2MASS Singles'!I75</f>
        <v>0.53186946971932691</v>
      </c>
      <c r="F152" s="4">
        <f>'2MASS Singles'!J75</f>
        <v>0.55686946971932727</v>
      </c>
      <c r="G152" s="1"/>
      <c r="I152" s="19"/>
      <c r="J152" s="57"/>
      <c r="K152" s="19"/>
    </row>
    <row r="153" spans="1:11">
      <c r="A153" s="55" t="str">
        <f>'All Singles'!A158</f>
        <v>SAO 250042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Singles'!A163</f>
        <v>M91</v>
      </c>
      <c r="B154" s="1" t="str">
        <f>'All Singles'!B163</f>
        <v>B9 III</v>
      </c>
      <c r="C154" s="1">
        <f>'All Singles'!D163</f>
        <v>342</v>
      </c>
      <c r="D154" s="4">
        <f>'2MASS Singles'!H76</f>
        <v>0.65786946971932636</v>
      </c>
      <c r="E154" s="4">
        <f>'2MASS Singles'!I76</f>
        <v>0.69386946971932772</v>
      </c>
      <c r="F154" s="4">
        <f>'2MASS Singles'!J76</f>
        <v>0.69786946971932728</v>
      </c>
      <c r="G154" s="1"/>
      <c r="I154" s="19"/>
      <c r="J154" s="19"/>
      <c r="K154" s="19"/>
    </row>
    <row r="155" spans="1:11">
      <c r="A155" s="55" t="str">
        <f>'All Singles'!A164</f>
        <v>HD 65949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62" t="s">
        <v>95</v>
      </c>
      <c r="B156" s="62" t="s">
        <v>95</v>
      </c>
      <c r="C156" s="62" t="s">
        <v>95</v>
      </c>
      <c r="D156" s="62" t="s">
        <v>95</v>
      </c>
      <c r="E156" s="62" t="s">
        <v>95</v>
      </c>
      <c r="F156" s="62" t="s">
        <v>95</v>
      </c>
      <c r="G156" s="62" t="s">
        <v>95</v>
      </c>
      <c r="H156" s="62" t="s">
        <v>95</v>
      </c>
      <c r="I156" s="57"/>
      <c r="J156" s="19"/>
      <c r="K156" s="19"/>
    </row>
    <row r="157" spans="1:11">
      <c r="A157" s="32" t="str">
        <f>'All Singles'!A105</f>
        <v>M115</v>
      </c>
      <c r="B157" s="1" t="str">
        <f>'All Singles'!B105</f>
        <v>A E</v>
      </c>
      <c r="C157" s="1">
        <f>'All Singles'!D105</f>
        <v>412</v>
      </c>
      <c r="D157" s="4">
        <f>'2MASS Singles'!H77</f>
        <v>0.62651391983432703</v>
      </c>
      <c r="E157" s="4">
        <f>'2MASS Singles'!I77</f>
        <v>0.71451391983432622</v>
      </c>
      <c r="F157" s="4">
        <f>'2MASS Singles'!J77</f>
        <v>0.67451391983432707</v>
      </c>
      <c r="G157" s="1" t="s">
        <v>845</v>
      </c>
      <c r="I157" s="19"/>
      <c r="J157" s="19"/>
      <c r="K157" s="19"/>
    </row>
    <row r="158" spans="1:11">
      <c r="A158" s="55" t="str">
        <f>'All Singles'!A106</f>
        <v>HD 96430</v>
      </c>
      <c r="B158" s="1"/>
      <c r="C158" s="1"/>
      <c r="D158" s="55">
        <v>0.01</v>
      </c>
      <c r="E158" s="55">
        <v>0.01</v>
      </c>
      <c r="F158" s="55">
        <v>0.01</v>
      </c>
      <c r="G158" s="1"/>
      <c r="I158" s="19"/>
      <c r="J158" s="19"/>
      <c r="K158" s="19"/>
    </row>
    <row r="159" spans="1:11">
      <c r="A159" s="1" t="str">
        <f>'All Singles'!A127</f>
        <v>M199</v>
      </c>
      <c r="B159" s="1" t="str">
        <f>'All Singles'!B127</f>
        <v>A1 V</v>
      </c>
      <c r="C159" s="1">
        <f>'All Singles'!D127</f>
        <v>412</v>
      </c>
      <c r="D159" s="4">
        <f>'2MASS Singles'!H78</f>
        <v>-0.29148608016567312</v>
      </c>
      <c r="E159" s="4">
        <f>'2MASS Singles'!I78</f>
        <v>-0.28648608016567323</v>
      </c>
      <c r="F159" s="4">
        <f>'2MASS Singles'!J78</f>
        <v>-0.33748608016567339</v>
      </c>
      <c r="G159" s="1"/>
      <c r="I159" s="19"/>
      <c r="J159" s="19"/>
      <c r="K159" s="19"/>
    </row>
    <row r="160" spans="1:11">
      <c r="A160" s="55" t="str">
        <f>'All Singles'!A128</f>
        <v>HD 96489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Singles'!A133</f>
        <v>M215</v>
      </c>
      <c r="B161" s="1" t="str">
        <f>'All Singles'!B133</f>
        <v>B9.5 IV</v>
      </c>
      <c r="C161" s="1">
        <f>'All Singles'!D133</f>
        <v>412</v>
      </c>
      <c r="D161" s="4">
        <f>'2MASS Singles'!H79</f>
        <v>0.62651391983432703</v>
      </c>
      <c r="E161" s="4">
        <f>'2MASS Singles'!I79</f>
        <v>0.71451391983432622</v>
      </c>
      <c r="F161" s="4">
        <f>'2MASS Singles'!J79</f>
        <v>0.67451391983432707</v>
      </c>
      <c r="G161" s="1"/>
      <c r="I161" s="19"/>
      <c r="J161" s="19"/>
      <c r="K161" s="19"/>
    </row>
    <row r="162" spans="1:11">
      <c r="A162" s="55" t="str">
        <f>'All Singles'!A134</f>
        <v>HD 96430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Singles'!A145</f>
        <v>M337</v>
      </c>
      <c r="B163" s="1" t="str">
        <f>'All Singles'!B145</f>
        <v>A0 IV</v>
      </c>
      <c r="C163" s="1">
        <f>'All Singles'!D145</f>
        <v>412</v>
      </c>
      <c r="D163" s="4">
        <f>'2MASS Singles'!H80</f>
        <v>0.1335139198343267</v>
      </c>
      <c r="E163" s="4">
        <f>'2MASS Singles'!I80</f>
        <v>0.19251391983432597</v>
      </c>
      <c r="F163" s="4">
        <f>'2MASS Singles'!J80</f>
        <v>0.17951391983432607</v>
      </c>
      <c r="G163" s="1"/>
      <c r="I163" s="19"/>
      <c r="J163" s="19"/>
      <c r="K163" s="19"/>
    </row>
    <row r="164" spans="1:11">
      <c r="A164" s="55" t="str">
        <f>'All Singles'!A146</f>
        <v>HD 96668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Singles'!A149</f>
        <v>M40</v>
      </c>
      <c r="B165" s="1" t="str">
        <f>'All Singles'!B149</f>
        <v>A0 IV</v>
      </c>
      <c r="C165" s="1">
        <f>'All Singles'!D149</f>
        <v>412</v>
      </c>
      <c r="D165" s="4">
        <f>'2MASS Singles'!H81</f>
        <v>3.7513919834326614E-2</v>
      </c>
      <c r="E165" s="4">
        <f>'2MASS Singles'!I81</f>
        <v>9.4513919834326998E-2</v>
      </c>
      <c r="F165" s="4">
        <f>'2MASS Singles'!J81</f>
        <v>4.4513919834326288E-2</v>
      </c>
      <c r="G165" s="1"/>
      <c r="I165" s="19"/>
      <c r="J165" s="19"/>
      <c r="K165" s="19"/>
    </row>
    <row r="166" spans="1:11">
      <c r="A166" s="55" t="str">
        <f>'All Singles'!A150</f>
        <v>HD 96227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M409</v>
      </c>
      <c r="B167" s="1" t="str">
        <f>'All Singles'!B151</f>
        <v>B8</v>
      </c>
      <c r="C167" s="1">
        <f>'All Singles'!D151</f>
        <v>412</v>
      </c>
      <c r="D167" s="4">
        <f>'2MASS Singles'!H82</f>
        <v>0.14051391983432637</v>
      </c>
      <c r="E167" s="4">
        <f>'2MASS Singles'!I82</f>
        <v>0.1935139198343272</v>
      </c>
      <c r="F167" s="4">
        <f>'2MASS Singles'!J82</f>
        <v>0.20951391983432721</v>
      </c>
      <c r="G167" s="1"/>
      <c r="I167" s="19"/>
      <c r="J167" s="19"/>
      <c r="K167" s="19"/>
    </row>
    <row r="168" spans="1:11">
      <c r="A168" s="55" t="str">
        <f>'All Singles'!A152</f>
        <v>HD 96226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M49</v>
      </c>
      <c r="B169" s="1" t="str">
        <f>'All Singles'!B153</f>
        <v>A0 IV</v>
      </c>
      <c r="C169" s="1">
        <f>'All Singles'!D153</f>
        <v>412</v>
      </c>
      <c r="D169" s="4">
        <f>'2MASS Singles'!H83</f>
        <v>0.46451391983432622</v>
      </c>
      <c r="E169" s="4">
        <f>'2MASS Singles'!I83</f>
        <v>0.53151391983432639</v>
      </c>
      <c r="F169" s="4">
        <f>'2MASS Singles'!J83</f>
        <v>0.46851391983432578</v>
      </c>
      <c r="G169" s="1"/>
      <c r="I169" s="19"/>
      <c r="J169" s="19"/>
      <c r="K169" s="19"/>
    </row>
    <row r="170" spans="1:11">
      <c r="A170" s="55" t="str">
        <f>'All Singles'!A154</f>
        <v>HD 96305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Singles'!A161</f>
        <v>M89</v>
      </c>
      <c r="B171" s="1" t="str">
        <f>'All Singles'!B161</f>
        <v>A2IV D</v>
      </c>
      <c r="C171" s="1">
        <f>'All Singles'!D161</f>
        <v>412</v>
      </c>
      <c r="D171" s="4">
        <f>'2MASS Singles'!H84</f>
        <v>0.22251391983432711</v>
      </c>
      <c r="E171" s="4">
        <f>'2MASS Singles'!I84</f>
        <v>0.20051391983432687</v>
      </c>
      <c r="F171" s="4">
        <f>'2MASS Singles'!J84</f>
        <v>0.14851391983432727</v>
      </c>
      <c r="G171" s="1"/>
      <c r="I171" s="19"/>
      <c r="J171" s="19"/>
      <c r="K171" s="19"/>
    </row>
    <row r="172" spans="1:11">
      <c r="A172" s="55" t="str">
        <f>'All Singles'!A162</f>
        <v>CPD -58 3102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25" t="str">
        <f>'All Singles'!A165</f>
        <v>M345</v>
      </c>
      <c r="B173" s="25" t="str">
        <f>'All Singles'!B165</f>
        <v>A0IV</v>
      </c>
      <c r="C173" s="25">
        <f>'All Singles'!$D$165</f>
        <v>412</v>
      </c>
      <c r="D173" s="4">
        <f>'2MASS Singles'!H85</f>
        <v>-0.8664860801656733</v>
      </c>
      <c r="E173" s="4">
        <f>'2MASS Singles'!I85</f>
        <v>-0.88748608016567321</v>
      </c>
      <c r="F173" s="4">
        <f>'2MASS Singles'!J85</f>
        <v>-0.87648608016567309</v>
      </c>
      <c r="G173" s="25" t="str">
        <f>'All Singles'!$G$165</f>
        <v>added from binary section</v>
      </c>
      <c r="H173" s="19"/>
      <c r="I173" s="19"/>
      <c r="J173" s="19"/>
      <c r="K173" s="19"/>
    </row>
    <row r="174" spans="1:11">
      <c r="A174" s="58" t="str">
        <f>'All Singles'!A166</f>
        <v>HD 96620</v>
      </c>
      <c r="B174" s="58"/>
      <c r="C174" s="58"/>
      <c r="D174" s="55">
        <v>0.01</v>
      </c>
      <c r="E174" s="55">
        <v>0.01</v>
      </c>
      <c r="F174" s="55">
        <v>0.01</v>
      </c>
      <c r="G174" s="19"/>
      <c r="H174" s="58"/>
      <c r="I174" s="19"/>
      <c r="J174" s="19"/>
      <c r="K174" s="19"/>
    </row>
    <row r="175" spans="1:11">
      <c r="A175" s="1" t="str">
        <f>'All Singles'!A228</f>
        <v>M361</v>
      </c>
      <c r="B175" s="1" t="str">
        <f>'All Singles'!B228</f>
        <v>A0 IV</v>
      </c>
      <c r="C175" s="1">
        <f>'All Singles'!D228</f>
        <v>412</v>
      </c>
      <c r="D175" s="4">
        <f>'2MASS Singles'!H86</f>
        <v>0.17051391983432573</v>
      </c>
      <c r="E175" s="4">
        <f>'2MASS Singles'!I86</f>
        <v>0.16051391983432595</v>
      </c>
      <c r="F175" s="4">
        <f>'2MASS Singles'!J86</f>
        <v>0.1205139198343268</v>
      </c>
      <c r="G175" s="1"/>
      <c r="I175" s="19"/>
      <c r="J175" s="19"/>
      <c r="K175" s="19"/>
    </row>
    <row r="176" spans="1:11">
      <c r="A176" s="55" t="str">
        <f>'All Singles'!A229</f>
        <v>HD 96653</v>
      </c>
      <c r="B176" s="1"/>
      <c r="C176" s="1"/>
      <c r="D176" s="55">
        <v>0.01</v>
      </c>
      <c r="E176" s="55">
        <v>0.01</v>
      </c>
      <c r="F176" s="55">
        <v>0.01</v>
      </c>
      <c r="G176" s="1"/>
      <c r="I176" s="19"/>
      <c r="J176" s="19"/>
      <c r="K176" s="19"/>
    </row>
    <row r="177" spans="1:11">
      <c r="A177" s="1" t="str">
        <f>'All Singles'!A230</f>
        <v>M420</v>
      </c>
      <c r="B177" s="1" t="str">
        <f>'All Singles'!B230</f>
        <v>A0 III</v>
      </c>
      <c r="C177" s="1">
        <f>'All Singles'!D230</f>
        <v>412</v>
      </c>
      <c r="D177" s="4">
        <f>'2MASS Singles'!H87</f>
        <v>-7.9486080165673378E-2</v>
      </c>
      <c r="E177" s="4">
        <f>'2MASS Singles'!I87</f>
        <v>-4.8486080165673684E-2</v>
      </c>
      <c r="F177" s="4">
        <f>'2MASS Singles'!J87</f>
        <v>-4.4486080165674124E-2</v>
      </c>
      <c r="G177" s="1"/>
      <c r="I177" s="19"/>
      <c r="J177" s="19"/>
      <c r="K177" s="19"/>
    </row>
    <row r="178" spans="1:11">
      <c r="A178" s="55" t="str">
        <f>'All Singles'!A231</f>
        <v>HD 96059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M495</v>
      </c>
      <c r="B179" s="1" t="str">
        <f>'All Singles'!B232</f>
        <v>A0</v>
      </c>
      <c r="C179" s="1">
        <f>'All Singles'!D232</f>
        <v>412</v>
      </c>
      <c r="D179" s="4">
        <f>'2MASS Singles'!H88</f>
        <v>0.24751391983432569</v>
      </c>
      <c r="E179" s="4">
        <f>'2MASS Singles'!I88</f>
        <v>0.27651391983432738</v>
      </c>
      <c r="F179" s="4">
        <f>'2MASS Singles'!J88</f>
        <v>0.29951391983432707</v>
      </c>
      <c r="G179" s="1"/>
      <c r="I179" s="19"/>
      <c r="J179" s="19"/>
      <c r="K179" s="19"/>
    </row>
    <row r="180" spans="1:11">
      <c r="A180" s="55" t="str">
        <f>'All Singles'!A233</f>
        <v>HD 96755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M586</v>
      </c>
      <c r="B181" s="1" t="str">
        <f>'All Singles'!B234</f>
        <v>A0 V</v>
      </c>
      <c r="C181" s="1">
        <f>'All Singles'!D234</f>
        <v>412</v>
      </c>
      <c r="D181" s="4">
        <f>'2MASS Singles'!H89</f>
        <v>0.18851391983432642</v>
      </c>
      <c r="E181" s="4">
        <f>'2MASS Singles'!I89</f>
        <v>0.19751391983432676</v>
      </c>
      <c r="F181" s="4">
        <f>'2MASS Singles'!J89</f>
        <v>9.8513919834326558E-2</v>
      </c>
      <c r="G181" s="1"/>
      <c r="I181" s="19"/>
      <c r="J181" s="57"/>
      <c r="K181" s="19"/>
    </row>
    <row r="182" spans="1:11">
      <c r="A182" s="55" t="str">
        <f>'All Singles'!A235</f>
        <v>HD 96058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M623</v>
      </c>
      <c r="B183" s="1" t="str">
        <f>'All Singles'!B236</f>
        <v>F0 III</v>
      </c>
      <c r="C183" s="1">
        <f>'All Singles'!D236</f>
        <v>412</v>
      </c>
      <c r="D183" s="4">
        <f>'2MASS Singles'!H90</f>
        <v>-1.1974860801656737</v>
      </c>
      <c r="E183" s="4">
        <f>'2MASS Singles'!I90</f>
        <v>-1.3584860801656733</v>
      </c>
      <c r="F183" s="4">
        <f>'2MASS Singles'!J90</f>
        <v>-1.4804860801656732</v>
      </c>
      <c r="G183" s="1"/>
      <c r="I183" s="19"/>
      <c r="J183" s="19"/>
      <c r="K183" s="19"/>
    </row>
    <row r="184" spans="1:11">
      <c r="A184" s="55" t="str">
        <f>'All Singles'!A237</f>
        <v>HD 96898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M633</v>
      </c>
      <c r="B185" s="1" t="str">
        <f>'All Singles'!B238</f>
        <v>B0 II</v>
      </c>
      <c r="C185" s="1">
        <f>'All Singles'!D238</f>
        <v>412</v>
      </c>
      <c r="D185" s="4">
        <f>'2MASS Singles'!H91</f>
        <v>0.19751391983432676</v>
      </c>
      <c r="E185" s="4">
        <f>'2MASS Singles'!I91</f>
        <v>0.1985139198343262</v>
      </c>
      <c r="F185" s="4">
        <f>'2MASS Singles'!J91</f>
        <v>0.21651391983432688</v>
      </c>
      <c r="G185" s="1"/>
      <c r="I185" s="57"/>
      <c r="J185" s="19"/>
      <c r="K185" s="19"/>
    </row>
    <row r="186" spans="1:11">
      <c r="A186" s="55" t="str">
        <f>'All Singles'!A239</f>
        <v>HD 96895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62" t="s">
        <v>96</v>
      </c>
      <c r="B187" s="62" t="s">
        <v>96</v>
      </c>
      <c r="C187" s="62" t="s">
        <v>96</v>
      </c>
      <c r="D187" s="62" t="s">
        <v>96</v>
      </c>
      <c r="E187" s="62" t="s">
        <v>96</v>
      </c>
      <c r="F187" s="62" t="s">
        <v>96</v>
      </c>
      <c r="G187" s="62" t="s">
        <v>96</v>
      </c>
      <c r="H187" s="62" t="s">
        <v>96</v>
      </c>
      <c r="I187" s="19"/>
      <c r="J187" s="19"/>
      <c r="K187" s="19"/>
    </row>
    <row r="188" spans="1:11">
      <c r="A188" s="1" t="str">
        <f>'All Singles'!A29</f>
        <v>R40</v>
      </c>
      <c r="B188" s="1" t="str">
        <f>'All Singles'!B29</f>
        <v>B8 V</v>
      </c>
      <c r="C188" s="1">
        <f>'All Singles'!D29</f>
        <v>149</v>
      </c>
      <c r="D188" s="4">
        <f>'2MASS Singles'!H92</f>
        <v>0.56506865793863081</v>
      </c>
      <c r="E188" s="4">
        <f>'2MASS Singles'!I92</f>
        <v>0.64306865793863111</v>
      </c>
      <c r="F188" s="4">
        <f>'2MASS Singles'!J92</f>
        <v>0.60206865793863074</v>
      </c>
      <c r="G188" s="1"/>
      <c r="I188" s="19"/>
      <c r="J188" s="19"/>
      <c r="K188" s="19"/>
    </row>
    <row r="189" spans="1:11">
      <c r="A189" s="55" t="str">
        <f>'All Singles'!A30</f>
        <v>HD 92536</v>
      </c>
      <c r="B189" s="1"/>
      <c r="C189" s="1"/>
      <c r="D189" s="55">
        <v>0.01</v>
      </c>
      <c r="E189" s="55">
        <v>0.01</v>
      </c>
      <c r="F189" s="55">
        <v>0.01</v>
      </c>
      <c r="G189" s="1"/>
      <c r="I189" s="19"/>
      <c r="J189" s="19"/>
      <c r="K189" s="19"/>
    </row>
    <row r="190" spans="1:11">
      <c r="A190" s="1" t="str">
        <f>'All Singles'!A31</f>
        <v>R47</v>
      </c>
      <c r="B190" s="1" t="str">
        <f>'All Singles'!B31</f>
        <v>B8 III</v>
      </c>
      <c r="C190" s="1">
        <f>'All Singles'!D31</f>
        <v>149</v>
      </c>
      <c r="D190" s="4">
        <f>'2MASS Singles'!H93</f>
        <v>-7.6931342061369534E-2</v>
      </c>
      <c r="E190" s="4">
        <f>'2MASS Singles'!I93</f>
        <v>1.0686579386307571E-3</v>
      </c>
      <c r="F190" s="4">
        <f>'2MASS Singles'!J93</f>
        <v>1.0068657938631098E-2</v>
      </c>
      <c r="G190" s="1"/>
      <c r="I190" s="19"/>
      <c r="J190" s="19"/>
      <c r="K190" s="19"/>
    </row>
    <row r="191" spans="1:11">
      <c r="A191" s="55" t="str">
        <f>'All Singles'!A32</f>
        <v>HD 92664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Singles'!A33</f>
        <v>R51</v>
      </c>
      <c r="B192" s="1" t="str">
        <f>'All Singles'!B33</f>
        <v>B9.5 V</v>
      </c>
      <c r="C192" s="1">
        <f>'All Singles'!D33</f>
        <v>149</v>
      </c>
      <c r="D192" s="4">
        <f>'2MASS Singles'!H94</f>
        <v>0.9240686579386308</v>
      </c>
      <c r="E192" s="4">
        <f>'2MASS Singles'!I94</f>
        <v>0.95806865793863061</v>
      </c>
      <c r="F192" s="4">
        <f>'2MASS Singles'!J94</f>
        <v>0.89706865793863066</v>
      </c>
      <c r="G192" s="1"/>
      <c r="I192" s="19"/>
      <c r="J192" s="19"/>
      <c r="K192" s="19"/>
    </row>
    <row r="193" spans="1:11">
      <c r="A193" s="55" t="str">
        <f>'All Singles'!A34</f>
        <v>HD 92715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Singles'!A35</f>
        <v>R65</v>
      </c>
      <c r="B194" s="1" t="str">
        <f>'All Singles'!B35</f>
        <v>B3 V</v>
      </c>
      <c r="C194" s="1">
        <f>'All Singles'!D35</f>
        <v>149</v>
      </c>
      <c r="D194" s="4">
        <f>'2MASS Singles'!H95</f>
        <v>-0.80993134206136919</v>
      </c>
      <c r="E194" s="4">
        <f>'2MASS Singles'!I95</f>
        <v>-0.75693134206136925</v>
      </c>
      <c r="F194" s="4">
        <f>'2MASS Singles'!J95</f>
        <v>-0.77193134206136893</v>
      </c>
      <c r="G194" s="1"/>
      <c r="I194" s="19"/>
      <c r="J194" s="19"/>
      <c r="K194" s="19"/>
    </row>
    <row r="195" spans="1:11">
      <c r="A195" s="55" t="str">
        <f>'All Singles'!A36</f>
        <v>HD 93194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Singles'!A37</f>
        <v>W12</v>
      </c>
      <c r="B196" s="1" t="str">
        <f>'All Singles'!B37</f>
        <v>B9 V</v>
      </c>
      <c r="C196" s="1">
        <f>'All Singles'!D37</f>
        <v>149</v>
      </c>
      <c r="D196" s="4">
        <f>'2MASS Singles'!H96</f>
        <v>0.91806865793863057</v>
      </c>
      <c r="E196" s="4">
        <f>'2MASS Singles'!I96</f>
        <v>0.94506865793863071</v>
      </c>
      <c r="F196" s="4">
        <f>'2MASS Singles'!J96</f>
        <v>0.92906865793863069</v>
      </c>
      <c r="G196" s="1"/>
      <c r="I196" s="19"/>
      <c r="J196" s="19"/>
      <c r="K196" s="19"/>
    </row>
    <row r="197" spans="1:11">
      <c r="A197" s="55" t="str">
        <f>'All Singles'!A38</f>
        <v>HD 92783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Singles'!A39</f>
        <v>W15</v>
      </c>
      <c r="B198" s="1" t="str">
        <f>'All Singles'!B39</f>
        <v>B3 V</v>
      </c>
      <c r="C198" s="1">
        <f>'All Singles'!D39</f>
        <v>149</v>
      </c>
      <c r="D198" s="4">
        <f>'2MASS Singles'!H97</f>
        <v>-0.79593134206136895</v>
      </c>
      <c r="E198" s="4">
        <f>'2MASS Singles'!I97</f>
        <v>-0.71993134206136933</v>
      </c>
      <c r="F198" s="4">
        <f>'2MASS Singles'!J97</f>
        <v>-0.73293134206136923</v>
      </c>
      <c r="G198" s="1"/>
      <c r="I198" s="19"/>
      <c r="J198" s="19"/>
      <c r="K198" s="19"/>
    </row>
    <row r="199" spans="1:11">
      <c r="A199" s="55" t="str">
        <f>'All Singles'!A40</f>
        <v>HD 92938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Singles'!A41</f>
        <v>W16</v>
      </c>
      <c r="B200" s="1" t="str">
        <f>'All Singles'!B41</f>
        <v>B9.5 V</v>
      </c>
      <c r="C200" s="1">
        <f>'All Singles'!D41</f>
        <v>149</v>
      </c>
      <c r="D200" s="4">
        <f>'2MASS Singles'!H98</f>
        <v>1.3520686579386307</v>
      </c>
      <c r="E200" s="4">
        <f>'2MASS Singles'!I98</f>
        <v>1.4170686579386311</v>
      </c>
      <c r="F200" s="4">
        <f>'2MASS Singles'!J98</f>
        <v>1.374068657938631</v>
      </c>
      <c r="G200" s="1"/>
      <c r="I200" s="19"/>
      <c r="J200" s="19"/>
      <c r="K200" s="19"/>
    </row>
    <row r="201" spans="1:11">
      <c r="A201" s="55" t="str">
        <f>'All Singles'!A42</f>
        <v>HD 92966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Singles'!A43</f>
        <v>W17</v>
      </c>
      <c r="B202" s="1" t="str">
        <f>'All Singles'!B43</f>
        <v>A0.5 V</v>
      </c>
      <c r="C202" s="1">
        <f>'All Singles'!D43</f>
        <v>149</v>
      </c>
      <c r="D202" s="4">
        <f>'2MASS Singles'!H99</f>
        <v>1.6280686579386305</v>
      </c>
      <c r="E202" s="4">
        <f>'2MASS Singles'!I99</f>
        <v>1.6690686579386309</v>
      </c>
      <c r="F202" s="4">
        <f>'2MASS Singles'!J99</f>
        <v>1.6010686579386304</v>
      </c>
      <c r="G202" s="1"/>
      <c r="I202" s="19"/>
      <c r="J202" s="19"/>
      <c r="K202" s="19"/>
    </row>
    <row r="203" spans="1:11">
      <c r="A203" s="55" t="str">
        <f>'All Singles'!A44</f>
        <v>HD 92989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Singles'!A46</f>
        <v>B10</v>
      </c>
      <c r="B204" s="1" t="str">
        <f>'All Singles'!B46</f>
        <v>B8 II</v>
      </c>
      <c r="C204" s="1">
        <f>'All Singles'!D46</f>
        <v>149</v>
      </c>
      <c r="D204" s="4">
        <f>'2MASS Singles'!H100</f>
        <v>2.7900686579386313</v>
      </c>
      <c r="E204" s="4">
        <f>'2MASS Singles'!I100</f>
        <v>2.7480686579386315</v>
      </c>
      <c r="F204" s="4">
        <f>'2MASS Singles'!J100</f>
        <v>2.7420686579386313</v>
      </c>
      <c r="G204" s="1"/>
      <c r="I204" s="19"/>
      <c r="J204" s="19"/>
      <c r="K204" s="19"/>
    </row>
    <row r="205" spans="1:11">
      <c r="A205" s="55" t="str">
        <f>'All Singles'!A47</f>
        <v>HD 91959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Singles'!A48</f>
        <v>B14</v>
      </c>
      <c r="B206" s="1" t="str">
        <f>'All Singles'!B48</f>
        <v>G8 III</v>
      </c>
      <c r="C206" s="1">
        <f>'All Singles'!D48</f>
        <v>149</v>
      </c>
      <c r="D206" s="4">
        <f>'2MASS Singles'!H101</f>
        <v>0.7600686579386311</v>
      </c>
      <c r="E206" s="4">
        <f>'2MASS Singles'!I101</f>
        <v>0.16306865793863068</v>
      </c>
      <c r="F206" s="4">
        <f>'2MASS Singles'!J101</f>
        <v>1.6068657938630437E-2</v>
      </c>
      <c r="G206" s="1"/>
      <c r="I206" s="19"/>
      <c r="J206" s="19"/>
      <c r="K206" s="19"/>
    </row>
    <row r="207" spans="1:11">
      <c r="A207" s="55" t="str">
        <f>'All Singles'!A49</f>
        <v>HD 92175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Singles'!A50</f>
        <v>B36</v>
      </c>
      <c r="B208" s="1" t="str">
        <f>'All Singles'!B50</f>
        <v>A1 IV</v>
      </c>
      <c r="C208" s="1">
        <f>'All Singles'!D50</f>
        <v>149</v>
      </c>
      <c r="D208" s="4">
        <f>'2MASS Singles'!H102</f>
        <v>2.5060686579386307</v>
      </c>
      <c r="E208" s="4">
        <f>'2MASS Singles'!I102</f>
        <v>2.3910686579386304</v>
      </c>
      <c r="F208" s="4">
        <f>'2MASS Singles'!J102</f>
        <v>2.2710686579386312</v>
      </c>
      <c r="G208" s="1"/>
      <c r="I208" s="19"/>
      <c r="J208" s="19"/>
      <c r="K208" s="19"/>
    </row>
    <row r="209" spans="1:11">
      <c r="A209" s="55" t="str">
        <f>'All Singles'!A51</f>
        <v>HD 93012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Singles'!A52</f>
        <v>B46</v>
      </c>
      <c r="B210" s="1" t="str">
        <f>'All Singles'!B52</f>
        <v>K4</v>
      </c>
      <c r="C210" s="1">
        <f>'All Singles'!D52</f>
        <v>149</v>
      </c>
      <c r="D210" s="4">
        <f>'2MASS Singles'!H103</f>
        <v>6.0068657938630921E-2</v>
      </c>
      <c r="E210" s="4">
        <f>'2MASS Singles'!I103</f>
        <v>-0.68393134206136885</v>
      </c>
      <c r="F210" s="4">
        <f>'2MASS Singles'!J103</f>
        <v>-0.94593134206136931</v>
      </c>
      <c r="G210" s="1"/>
      <c r="I210" s="19"/>
      <c r="J210" s="19"/>
      <c r="K210" s="19"/>
    </row>
    <row r="211" spans="1:11">
      <c r="A211" s="55" t="str">
        <f>'All Singles'!A53</f>
        <v>HD 93505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Singles'!A54</f>
        <v>B5</v>
      </c>
      <c r="B212" s="1" t="str">
        <f>'All Singles'!B54</f>
        <v>A1 V</v>
      </c>
      <c r="C212" s="1">
        <f>'All Singles'!D54</f>
        <v>149</v>
      </c>
      <c r="D212" s="4">
        <f>'2MASS Singles'!H104</f>
        <v>2.1170686579386304</v>
      </c>
      <c r="E212" s="4">
        <f>'2MASS Singles'!I104</f>
        <v>2.1310686579386307</v>
      </c>
      <c r="F212" s="4">
        <f>'2MASS Singles'!J104</f>
        <v>2.0410686579386308</v>
      </c>
      <c r="G212" s="1"/>
      <c r="I212" s="19"/>
      <c r="J212" s="19"/>
      <c r="K212" s="19"/>
    </row>
    <row r="213" spans="1:11">
      <c r="A213" s="55" t="str">
        <f>'All Singles'!A55</f>
        <v>HD 91839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Singles'!A70</f>
        <v>R7</v>
      </c>
      <c r="B214" s="32" t="str">
        <f>'All Singles'!B70</f>
        <v>???</v>
      </c>
      <c r="C214" s="1">
        <f>'All Singles'!D70</f>
        <v>149</v>
      </c>
      <c r="D214" s="4">
        <f>'2MASS Singles'!H105</f>
        <v>2.5780686579386316</v>
      </c>
      <c r="E214" s="4">
        <f>'2MASS Singles'!I105</f>
        <v>2.4010686579386302</v>
      </c>
      <c r="F214" s="4">
        <f>'2MASS Singles'!J105</f>
        <v>2.3460686579386305</v>
      </c>
      <c r="G214" s="1"/>
      <c r="I214" s="19"/>
      <c r="J214" s="19"/>
      <c r="K214" s="19"/>
    </row>
    <row r="215" spans="1:11">
      <c r="A215" s="55" t="str">
        <f>'All Singles'!A71</f>
        <v>GSC 08960-01942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R79</v>
      </c>
      <c r="B216" s="1" t="str">
        <f>'All Singles'!B72</f>
        <v>F2 V</v>
      </c>
      <c r="C216" s="1">
        <f>'All Singles'!D72</f>
        <v>149</v>
      </c>
      <c r="D216" s="4">
        <f>'2MASS Singles'!H106</f>
        <v>2.4230686579386305</v>
      </c>
      <c r="E216" s="4">
        <f>'2MASS Singles'!I106</f>
        <v>2.19306865793863</v>
      </c>
      <c r="F216" s="4">
        <f>'2MASS Singles'!J106</f>
        <v>2.1230686579386306</v>
      </c>
      <c r="G216" s="1"/>
      <c r="I216" s="19"/>
      <c r="J216" s="19"/>
      <c r="K216" s="19"/>
    </row>
    <row r="217" spans="1:11">
      <c r="A217" s="55" t="str">
        <f>'All Singles'!A73</f>
        <v>HD 93405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W28</v>
      </c>
      <c r="B218" s="1" t="str">
        <f>'All Singles'!B74</f>
        <v>F7 V</v>
      </c>
      <c r="C218" s="1">
        <f>'All Singles'!D74</f>
        <v>149</v>
      </c>
      <c r="D218" s="4">
        <f>'2MASS Singles'!H107</f>
        <v>1.5060686579386307</v>
      </c>
      <c r="E218" s="4">
        <f>'2MASS Singles'!I107</f>
        <v>1.2500686579386304</v>
      </c>
      <c r="F218" s="4">
        <f>'2MASS Singles'!J107</f>
        <v>1.1490686579386304</v>
      </c>
      <c r="G218" s="1"/>
      <c r="I218" s="19"/>
      <c r="J218" s="19"/>
      <c r="K218" s="19"/>
    </row>
    <row r="219" spans="1:11">
      <c r="A219" s="55" t="str">
        <f>'All Singles'!A75</f>
        <v>HD 93600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W29</v>
      </c>
      <c r="B220" s="1" t="str">
        <f>'All Singles'!B76</f>
        <v>B4 V</v>
      </c>
      <c r="C220" s="1">
        <f>'All Singles'!D76</f>
        <v>149</v>
      </c>
      <c r="D220" s="4">
        <f>'2MASS Singles'!H108</f>
        <v>-0.67993134206136929</v>
      </c>
      <c r="E220" s="4">
        <f>'2MASS Singles'!I108</f>
        <v>-0.63093134206136892</v>
      </c>
      <c r="F220" s="4">
        <f>'2MASS Singles'!J108</f>
        <v>-0.62493134206136958</v>
      </c>
      <c r="G220" s="1"/>
      <c r="I220" s="19"/>
      <c r="J220" s="19"/>
      <c r="K220" s="19"/>
    </row>
    <row r="221" spans="1:11">
      <c r="A221" s="55" t="str">
        <f>'All Singles'!A77</f>
        <v>HD 93607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W41</v>
      </c>
      <c r="B222" s="1" t="str">
        <f>'All Singles'!B78</f>
        <v>G5</v>
      </c>
      <c r="C222" s="1">
        <f>'All Singles'!D78</f>
        <v>149</v>
      </c>
      <c r="D222" s="4">
        <f>'2MASS Singles'!H109</f>
        <v>2.2050686579386305</v>
      </c>
      <c r="E222" s="4">
        <f>'2MASS Singles'!I109</f>
        <v>1.8620686579386305</v>
      </c>
      <c r="F222" s="4">
        <f>'2MASS Singles'!J109</f>
        <v>1.7740686579386304</v>
      </c>
      <c r="G222" s="1"/>
      <c r="I222" s="19"/>
      <c r="J222" s="19"/>
      <c r="K222" s="19"/>
    </row>
    <row r="223" spans="1:11">
      <c r="A223" s="55" t="str">
        <f>'All Singles'!A79</f>
        <v>HD 307842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W5</v>
      </c>
      <c r="B224" s="1" t="str">
        <f>'All Singles'!B80</f>
        <v>A5 V</v>
      </c>
      <c r="C224" s="1">
        <f>'All Singles'!D80</f>
        <v>149</v>
      </c>
      <c r="D224" s="4">
        <f>'2MASS Singles'!H110</f>
        <v>1.9360686579386304</v>
      </c>
      <c r="E224" s="4">
        <f>'2MASS Singles'!I110</f>
        <v>1.9110686579386309</v>
      </c>
      <c r="F224" s="4">
        <f>'2MASS Singles'!J110</f>
        <v>1.8520686579386307</v>
      </c>
      <c r="G224" s="1"/>
      <c r="I224" s="19"/>
      <c r="J224" s="19"/>
      <c r="K224" s="19"/>
    </row>
    <row r="225" spans="1:11">
      <c r="A225" s="55" t="str">
        <f>'All Singles'!A81</f>
        <v>HD 92535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W62</v>
      </c>
      <c r="B226" s="1" t="str">
        <f>'All Singles'!B82</f>
        <v>A3 IV</v>
      </c>
      <c r="C226" s="1">
        <f>'All Singles'!D82</f>
        <v>149</v>
      </c>
      <c r="D226" s="4">
        <f>'2MASS Singles'!H111</f>
        <v>2.0130686579386303</v>
      </c>
      <c r="E226" s="4">
        <f>'2MASS Singles'!I111</f>
        <v>1.9870686579386305</v>
      </c>
      <c r="F226" s="4">
        <f>'2MASS Singles'!J111</f>
        <v>1.930068657938631</v>
      </c>
      <c r="G226" s="1"/>
      <c r="I226" s="19"/>
      <c r="J226" s="19"/>
      <c r="K226" s="19"/>
    </row>
    <row r="227" spans="1:11">
      <c r="A227" s="55" t="str">
        <f>'All Singles'!A83</f>
        <v>HD 93874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W63</v>
      </c>
      <c r="B228" s="1" t="str">
        <f>'All Singles'!B84</f>
        <v>F5 IV</v>
      </c>
      <c r="C228" s="1">
        <f>'All Singles'!D84</f>
        <v>149</v>
      </c>
      <c r="D228" s="4">
        <f>'2MASS Singles'!H112</f>
        <v>2.1540686579386303</v>
      </c>
      <c r="E228" s="4">
        <f>'2MASS Singles'!I112</f>
        <v>1.9330686579386311</v>
      </c>
      <c r="F228" s="4">
        <f>'2MASS Singles'!J112</f>
        <v>1.9130686579386307</v>
      </c>
      <c r="G228" s="1"/>
      <c r="I228" s="19"/>
      <c r="J228" s="19"/>
      <c r="K228" s="19"/>
    </row>
    <row r="229" spans="1:11">
      <c r="A229" s="55" t="str">
        <f>'All Singles'!A85</f>
        <v>HD 93892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W7</v>
      </c>
      <c r="B230" s="1" t="str">
        <f>'All Singles'!B86</f>
        <v>A7</v>
      </c>
      <c r="C230" s="1">
        <f>'All Singles'!D86</f>
        <v>149</v>
      </c>
      <c r="D230" s="4">
        <f>'2MASS Singles'!H113</f>
        <v>1.8970686579386307</v>
      </c>
      <c r="E230" s="4">
        <f>'2MASS Singles'!I113</f>
        <v>1.7180686579386304</v>
      </c>
      <c r="F230" s="4">
        <f>'2MASS Singles'!J113</f>
        <v>1.680068657938631</v>
      </c>
      <c r="G230" s="1"/>
      <c r="I230" s="19"/>
      <c r="J230" s="19"/>
      <c r="K230" s="19"/>
    </row>
    <row r="231" spans="1:11">
      <c r="A231" s="55" t="str">
        <f>'All Singles'!A87</f>
        <v>HD 92568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Singles'!A88</f>
        <v>W9</v>
      </c>
      <c r="B232" s="1" t="str">
        <f>'All Singles'!B88</f>
        <v>F6/F7IV/V</v>
      </c>
      <c r="C232" s="1">
        <f>'All Singles'!D88</f>
        <v>149</v>
      </c>
      <c r="D232" s="4">
        <f>'2MASS Singles'!H114</f>
        <v>2.624068657938631</v>
      </c>
      <c r="E232" s="4">
        <f>'2MASS Singles'!I114</f>
        <v>2.4750686579386301</v>
      </c>
      <c r="F232" s="4">
        <f>'2MASS Singles'!J114</f>
        <v>2.3800686579386312</v>
      </c>
      <c r="G232" s="1"/>
      <c r="I232" s="19"/>
      <c r="J232" s="19"/>
      <c r="K232" s="19"/>
    </row>
    <row r="233" spans="1:11">
      <c r="A233" s="55" t="str">
        <f>'All Singles'!A89</f>
        <v>HD 92570</v>
      </c>
      <c r="B233" s="1"/>
      <c r="C233" s="1"/>
      <c r="D233" s="55">
        <v>0.01</v>
      </c>
      <c r="E233" s="55">
        <v>0.01</v>
      </c>
      <c r="F233" s="55">
        <v>0.01</v>
      </c>
      <c r="G233" s="1"/>
      <c r="I233" s="19"/>
      <c r="J233" s="19"/>
      <c r="K233" s="19"/>
    </row>
    <row r="234" spans="1:11">
      <c r="I234" s="19"/>
    </row>
    <row r="235" spans="1:11">
      <c r="I235" s="19"/>
    </row>
    <row r="236" spans="1:11">
      <c r="I236" s="19"/>
    </row>
    <row r="237" spans="1:11">
      <c r="I23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19"/>
  <sheetViews>
    <sheetView workbookViewId="0">
      <selection activeCell="A3" sqref="A3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2</v>
      </c>
      <c r="C3" s="1" t="str">
        <f>'2MASS Singles'!C3</f>
        <v xml:space="preserve"> HD73904 </v>
      </c>
      <c r="D3" s="81">
        <f>'2MASS Singles'!D3</f>
        <v>145</v>
      </c>
      <c r="E3" s="72">
        <f>'2MASS Singles'!H3</f>
        <v>1.6931599888251281</v>
      </c>
      <c r="F3" s="72">
        <f>'2MASS Singles'!I3</f>
        <v>1.6991599888251283</v>
      </c>
      <c r="G3" s="72">
        <f>'2MASS Singles'!J3</f>
        <v>1.6581599888251279</v>
      </c>
      <c r="H3" s="1">
        <v>2.2450000000000001</v>
      </c>
      <c r="I3" s="1">
        <v>2.2400000000000002</v>
      </c>
      <c r="J3" s="1">
        <v>2.3210000000000002</v>
      </c>
      <c r="K3" s="54">
        <f t="shared" ref="K3:K65" si="7">STDEV(H3,I3,J3)</f>
        <v>4.5390894828515264E-2</v>
      </c>
      <c r="L3" s="53">
        <f t="shared" ref="L3:L65" si="8">K3/(AVERAGE(H3,I3,J3))</f>
        <v>2.0007740888267084E-2</v>
      </c>
      <c r="M3" s="82">
        <v>2.2309999999999999</v>
      </c>
      <c r="N3" s="1">
        <v>2.2589999999999999</v>
      </c>
      <c r="O3" s="54">
        <f t="shared" ref="O3:O65" si="9">ABS(M3-H3)</f>
        <v>1.4000000000000234E-2</v>
      </c>
      <c r="P3" s="54">
        <f t="shared" ref="P3:P65" si="10">ABS(N3-H3)</f>
        <v>1.399999999999979E-2</v>
      </c>
      <c r="Q3" s="51">
        <f t="shared" ref="Q3:Q65" si="11">AVERAGE(O3, P3)</f>
        <v>1.4000000000000012E-2</v>
      </c>
      <c r="R3" s="1">
        <v>2.2229999999999999</v>
      </c>
      <c r="S3" s="1">
        <v>2.2559999999999998</v>
      </c>
      <c r="T3" s="54">
        <f t="shared" ref="T3:T65" si="12">ABS(R3-I3)</f>
        <v>1.7000000000000348E-2</v>
      </c>
      <c r="U3" s="54">
        <f t="shared" ref="U3:U65" si="13">ABS(S3-I3)</f>
        <v>1.599999999999957E-2</v>
      </c>
      <c r="V3" s="51">
        <f t="shared" ref="V3:V65" si="14">AVERAGE(T3, U3)</f>
        <v>1.6499999999999959E-2</v>
      </c>
      <c r="W3" s="1">
        <v>2.3090000000000002</v>
      </c>
      <c r="X3" s="1">
        <v>2.3319999999999999</v>
      </c>
      <c r="Y3" s="72">
        <f t="shared" ref="Y3:Y65" si="15">ABS(W3-J3)</f>
        <v>1.2000000000000011E-2</v>
      </c>
      <c r="Z3" s="54">
        <f t="shared" ref="Z3:Z65" si="16">ABS(X3-J3)</f>
        <v>1.0999999999999677E-2</v>
      </c>
      <c r="AA3" s="51">
        <f t="shared" ref="AA3:AA65" si="17">AVERAGE(Y3, Z3)</f>
        <v>1.1499999999999844E-2</v>
      </c>
    </row>
    <row r="4" spans="1:29">
      <c r="A4" s="1">
        <v>3</v>
      </c>
      <c r="C4" s="1" t="str">
        <f>'2MASS Singles'!C4</f>
        <v xml:space="preserve"> HD74195 </v>
      </c>
      <c r="D4" s="81">
        <f>'2MASS Singles'!D4</f>
        <v>145</v>
      </c>
      <c r="E4" s="72">
        <f>'2MASS Singles'!H4</f>
        <v>-1.7358400111748722</v>
      </c>
      <c r="F4" s="72">
        <f>'2MASS Singles'!I4</f>
        <v>-1.7878400111748718</v>
      </c>
      <c r="G4" s="72">
        <f>'2MASS Singles'!J4</f>
        <v>-1.6648400111748716</v>
      </c>
      <c r="H4" s="1">
        <v>6.4740000000000002</v>
      </c>
      <c r="I4" s="1">
        <v>6.64</v>
      </c>
      <c r="J4" s="1">
        <v>6.6130000000000004</v>
      </c>
      <c r="K4" s="54">
        <f t="shared" si="7"/>
        <v>8.9074874871275064E-2</v>
      </c>
      <c r="L4" s="53">
        <f t="shared" si="8"/>
        <v>1.3546135986912617E-2</v>
      </c>
      <c r="M4" s="82">
        <v>6.46</v>
      </c>
      <c r="N4" s="1">
        <v>6.4880000000000004</v>
      </c>
      <c r="O4" s="54">
        <f t="shared" si="9"/>
        <v>1.4000000000000234E-2</v>
      </c>
      <c r="P4" s="54">
        <f t="shared" si="10"/>
        <v>1.4000000000000234E-2</v>
      </c>
      <c r="Q4" s="51">
        <f t="shared" si="11"/>
        <v>1.4000000000000234E-2</v>
      </c>
      <c r="R4" s="1">
        <v>6.625</v>
      </c>
      <c r="S4" s="1">
        <v>6.6550000000000002</v>
      </c>
      <c r="T4" s="54">
        <f t="shared" si="12"/>
        <v>1.499999999999968E-2</v>
      </c>
      <c r="U4" s="54">
        <f t="shared" si="13"/>
        <v>1.5000000000000568E-2</v>
      </c>
      <c r="V4" s="51">
        <f t="shared" si="14"/>
        <v>1.5000000000000124E-2</v>
      </c>
      <c r="W4" s="1">
        <v>6.5970000000000004</v>
      </c>
      <c r="X4" s="1">
        <v>6.6280000000000001</v>
      </c>
      <c r="Y4" s="72">
        <f t="shared" si="15"/>
        <v>1.6000000000000014E-2</v>
      </c>
      <c r="Z4" s="54">
        <f t="shared" si="16"/>
        <v>1.499999999999968E-2</v>
      </c>
      <c r="AA4" s="51">
        <f t="shared" si="17"/>
        <v>1.5499999999999847E-2</v>
      </c>
    </row>
    <row r="5" spans="1:29">
      <c r="A5" s="1">
        <v>4</v>
      </c>
      <c r="C5" s="1" t="str">
        <f>'2MASS Singles'!C5</f>
        <v xml:space="preserve"> HD74678 </v>
      </c>
      <c r="D5" s="81">
        <f>'2MASS Singles'!D5</f>
        <v>145</v>
      </c>
      <c r="E5" s="72">
        <f>'2MASS Singles'!H5</f>
        <v>1.6701599888251284</v>
      </c>
      <c r="F5" s="72">
        <f>'2MASS Singles'!I5</f>
        <v>1.6651599888251285</v>
      </c>
      <c r="G5" s="72">
        <f>'2MASS Singles'!J5</f>
        <v>1.5931599888251284</v>
      </c>
      <c r="H5" s="1">
        <v>2.274</v>
      </c>
      <c r="I5" s="1">
        <v>2.2869999999999999</v>
      </c>
      <c r="J5" s="1">
        <v>2.387</v>
      </c>
      <c r="K5" s="54">
        <f t="shared" si="7"/>
        <v>6.1830413228442863E-2</v>
      </c>
      <c r="L5" s="53">
        <f t="shared" si="8"/>
        <v>2.6697069615044412E-2</v>
      </c>
      <c r="M5" s="82">
        <v>2.262</v>
      </c>
      <c r="N5" s="1">
        <v>2.286</v>
      </c>
      <c r="O5" s="54">
        <f t="shared" si="9"/>
        <v>1.2000000000000011E-2</v>
      </c>
      <c r="P5" s="54">
        <f t="shared" si="10"/>
        <v>1.2000000000000011E-2</v>
      </c>
      <c r="Q5" s="51">
        <f t="shared" si="11"/>
        <v>1.2000000000000011E-2</v>
      </c>
      <c r="R5" s="1">
        <v>2.2749999999999999</v>
      </c>
      <c r="S5" s="1">
        <v>2.2989999999999999</v>
      </c>
      <c r="T5" s="54">
        <f t="shared" si="12"/>
        <v>1.2000000000000011E-2</v>
      </c>
      <c r="U5" s="54">
        <f t="shared" si="13"/>
        <v>1.2000000000000011E-2</v>
      </c>
      <c r="V5" s="51">
        <f t="shared" si="14"/>
        <v>1.2000000000000011E-2</v>
      </c>
      <c r="W5" s="1">
        <v>2.3780000000000001</v>
      </c>
      <c r="X5" s="1">
        <v>2.3959999999999999</v>
      </c>
      <c r="Y5" s="72">
        <f t="shared" si="15"/>
        <v>8.999999999999897E-3</v>
      </c>
      <c r="Z5" s="54">
        <f t="shared" si="16"/>
        <v>8.999999999999897E-3</v>
      </c>
      <c r="AA5" s="51">
        <f t="shared" si="17"/>
        <v>8.999999999999897E-3</v>
      </c>
    </row>
    <row r="6" spans="1:29">
      <c r="A6" s="1">
        <v>5</v>
      </c>
      <c r="C6" s="1" t="str">
        <f>'2MASS Singles'!C6</f>
        <v xml:space="preserve"> HD74955 </v>
      </c>
      <c r="D6" s="81">
        <f>'2MASS Singles'!D6</f>
        <v>145</v>
      </c>
      <c r="E6" s="72">
        <f>'2MASS Singles'!H6</f>
        <v>1.5331599888251279</v>
      </c>
      <c r="F6" s="72">
        <f>'2MASS Singles'!I6</f>
        <v>1.5261599888251283</v>
      </c>
      <c r="G6" s="72">
        <f>'2MASS Singles'!J6</f>
        <v>1.4461599888251282</v>
      </c>
      <c r="H6" s="1">
        <v>2.403</v>
      </c>
      <c r="I6" s="1">
        <v>2.4289999999999998</v>
      </c>
      <c r="J6" s="1">
        <v>2.5230000000000001</v>
      </c>
      <c r="K6" s="54">
        <f t="shared" si="7"/>
        <v>6.3129496539520616E-2</v>
      </c>
      <c r="L6" s="53">
        <f t="shared" si="8"/>
        <v>2.5749624693210311E-2</v>
      </c>
      <c r="M6" s="82">
        <v>2.3940000000000001</v>
      </c>
      <c r="N6" s="1">
        <v>2.411</v>
      </c>
      <c r="O6" s="54">
        <f t="shared" si="9"/>
        <v>8.999999999999897E-3</v>
      </c>
      <c r="P6" s="54">
        <f t="shared" si="10"/>
        <v>8.0000000000000071E-3</v>
      </c>
      <c r="Q6" s="51">
        <f t="shared" si="11"/>
        <v>8.499999999999952E-3</v>
      </c>
      <c r="R6" s="1">
        <v>2.419</v>
      </c>
      <c r="S6" s="1">
        <v>2.4380000000000002</v>
      </c>
      <c r="T6" s="54">
        <f t="shared" si="12"/>
        <v>9.9999999999997868E-3</v>
      </c>
      <c r="U6" s="54">
        <f t="shared" si="13"/>
        <v>9.0000000000003411E-3</v>
      </c>
      <c r="V6" s="51">
        <f t="shared" si="14"/>
        <v>9.5000000000000639E-3</v>
      </c>
      <c r="W6" s="1">
        <v>2.5129999999999999</v>
      </c>
      <c r="X6" s="1">
        <v>2.5329999999999999</v>
      </c>
      <c r="Y6" s="72">
        <f t="shared" si="15"/>
        <v>1.0000000000000231E-2</v>
      </c>
      <c r="Z6" s="54">
        <f t="shared" si="16"/>
        <v>9.9999999999997868E-3</v>
      </c>
      <c r="AA6" s="51">
        <f t="shared" si="17"/>
        <v>1.0000000000000009E-2</v>
      </c>
    </row>
    <row r="7" spans="1:29">
      <c r="A7" s="1">
        <v>6</v>
      </c>
      <c r="C7" s="1" t="str">
        <f>'2MASS Singles'!C7</f>
        <v xml:space="preserve"> HD75202 </v>
      </c>
      <c r="D7" s="81">
        <f>'2MASS Singles'!D7</f>
        <v>145</v>
      </c>
      <c r="E7" s="72">
        <f>'2MASS Singles'!H7</f>
        <v>1.5161599888251285</v>
      </c>
      <c r="F7" s="72">
        <f>'2MASS Singles'!I7</f>
        <v>1.4791599888251277</v>
      </c>
      <c r="G7" s="72">
        <f>'2MASS Singles'!J7</f>
        <v>1.4111599888251281</v>
      </c>
      <c r="H7" s="1">
        <v>2.4169999999999998</v>
      </c>
      <c r="I7" s="1">
        <v>2.472</v>
      </c>
      <c r="J7" s="1">
        <v>2.5579999999999998</v>
      </c>
      <c r="K7" s="54">
        <f t="shared" si="7"/>
        <v>7.1065697304208114E-2</v>
      </c>
      <c r="L7" s="53">
        <f t="shared" si="8"/>
        <v>2.862858760744251E-2</v>
      </c>
      <c r="M7" s="82">
        <v>2.4089999999999998</v>
      </c>
      <c r="N7" s="1">
        <v>2.4249999999999998</v>
      </c>
      <c r="O7" s="54">
        <f t="shared" si="9"/>
        <v>8.0000000000000071E-3</v>
      </c>
      <c r="P7" s="54">
        <f t="shared" si="10"/>
        <v>8.0000000000000071E-3</v>
      </c>
      <c r="Q7" s="51">
        <f t="shared" si="11"/>
        <v>8.0000000000000071E-3</v>
      </c>
      <c r="R7" s="1">
        <v>2.4630000000000001</v>
      </c>
      <c r="S7" s="1">
        <v>2.4820000000000002</v>
      </c>
      <c r="T7" s="54">
        <f t="shared" si="12"/>
        <v>8.999999999999897E-3</v>
      </c>
      <c r="U7" s="54">
        <f t="shared" si="13"/>
        <v>1.0000000000000231E-2</v>
      </c>
      <c r="V7" s="51">
        <f t="shared" si="14"/>
        <v>9.5000000000000639E-3</v>
      </c>
      <c r="W7" s="1">
        <v>2.548</v>
      </c>
      <c r="X7" s="1">
        <v>2.5680000000000001</v>
      </c>
      <c r="Y7" s="72">
        <f t="shared" si="15"/>
        <v>9.9999999999997868E-3</v>
      </c>
      <c r="Z7" s="54">
        <f t="shared" si="16"/>
        <v>1.0000000000000231E-2</v>
      </c>
      <c r="AA7" s="51">
        <f t="shared" si="17"/>
        <v>1.0000000000000009E-2</v>
      </c>
    </row>
    <row r="8" spans="1:29">
      <c r="A8" s="1">
        <v>7</v>
      </c>
      <c r="C8" s="1" t="str">
        <f>'2MASS Singles'!C8</f>
        <v xml:space="preserve"> HD75466 </v>
      </c>
      <c r="D8" s="81">
        <f>'2MASS Singles'!D8</f>
        <v>145</v>
      </c>
      <c r="E8" s="72">
        <f>'2MASS Singles'!H8</f>
        <v>0.63315998882512847</v>
      </c>
      <c r="F8" s="72">
        <f>'2MASS Singles'!I8</f>
        <v>0.68415998882512774</v>
      </c>
      <c r="G8" s="72">
        <f>'2MASS Singles'!J8</f>
        <v>0.68815998882512819</v>
      </c>
      <c r="H8" s="1">
        <v>3.359</v>
      </c>
      <c r="I8" s="1">
        <v>3.3559999999999999</v>
      </c>
      <c r="J8" s="1">
        <v>3.399</v>
      </c>
      <c r="K8" s="54">
        <f t="shared" si="7"/>
        <v>2.4006943440041176E-2</v>
      </c>
      <c r="L8" s="53">
        <f t="shared" si="8"/>
        <v>7.1209047182245917E-3</v>
      </c>
      <c r="M8" s="82">
        <v>3.3460000000000001</v>
      </c>
      <c r="N8" s="1">
        <v>3.3719999999999999</v>
      </c>
      <c r="O8" s="54">
        <f t="shared" si="9"/>
        <v>1.2999999999999901E-2</v>
      </c>
      <c r="P8" s="54">
        <f t="shared" si="10"/>
        <v>1.2999999999999901E-2</v>
      </c>
      <c r="Q8" s="51">
        <f t="shared" si="11"/>
        <v>1.2999999999999901E-2</v>
      </c>
      <c r="R8" s="1">
        <v>3.343</v>
      </c>
      <c r="S8" s="1">
        <v>3.3690000000000002</v>
      </c>
      <c r="T8" s="54">
        <f t="shared" si="12"/>
        <v>1.2999999999999901E-2</v>
      </c>
      <c r="U8" s="54">
        <f t="shared" si="13"/>
        <v>1.3000000000000345E-2</v>
      </c>
      <c r="V8" s="51">
        <f t="shared" si="14"/>
        <v>1.3000000000000123E-2</v>
      </c>
      <c r="W8" s="1">
        <v>3.3849999999999998</v>
      </c>
      <c r="X8" s="1">
        <v>3.4140000000000001</v>
      </c>
      <c r="Y8" s="72">
        <f t="shared" si="15"/>
        <v>1.4000000000000234E-2</v>
      </c>
      <c r="Z8" s="54">
        <f t="shared" si="16"/>
        <v>1.5000000000000124E-2</v>
      </c>
      <c r="AA8" s="51">
        <f t="shared" si="17"/>
        <v>1.4500000000000179E-2</v>
      </c>
    </row>
    <row r="9" spans="1:29">
      <c r="A9" s="1">
        <v>8</v>
      </c>
      <c r="C9" s="1" t="str">
        <f>'2MASS Singles'!C9</f>
        <v xml:space="preserve"> HD74071 </v>
      </c>
      <c r="D9" s="81">
        <f>'2MASS Singles'!D9</f>
        <v>145</v>
      </c>
      <c r="E9" s="72">
        <f>'2MASS Singles'!H9</f>
        <v>-3.5840011174872011E-2</v>
      </c>
      <c r="F9" s="72">
        <f>'2MASS Singles'!I9</f>
        <v>7.1599888251281385E-3</v>
      </c>
      <c r="G9" s="72">
        <f>'2MASS Singles'!J9</f>
        <v>-4.8400111748723162E-3</v>
      </c>
      <c r="H9" s="1">
        <v>4.3609999999999998</v>
      </c>
      <c r="I9" s="1">
        <v>4.375</v>
      </c>
      <c r="J9" s="1">
        <v>4.53</v>
      </c>
      <c r="K9" s="54">
        <f t="shared" si="7"/>
        <v>9.3792323779721132E-2</v>
      </c>
      <c r="L9" s="53">
        <f t="shared" si="8"/>
        <v>2.1210385296182976E-2</v>
      </c>
      <c r="M9" s="82">
        <v>4.3470000000000004</v>
      </c>
      <c r="N9" s="1">
        <v>4.375</v>
      </c>
      <c r="O9" s="54">
        <f t="shared" si="9"/>
        <v>1.3999999999999346E-2</v>
      </c>
      <c r="P9" s="54">
        <f t="shared" si="10"/>
        <v>1.4000000000000234E-2</v>
      </c>
      <c r="Q9" s="51">
        <f t="shared" si="11"/>
        <v>1.399999999999979E-2</v>
      </c>
      <c r="R9" s="1">
        <v>4.3609999999999998</v>
      </c>
      <c r="S9" s="1">
        <v>4.3890000000000002</v>
      </c>
      <c r="T9" s="54">
        <f t="shared" si="12"/>
        <v>1.4000000000000234E-2</v>
      </c>
      <c r="U9" s="54">
        <f t="shared" si="13"/>
        <v>1.4000000000000234E-2</v>
      </c>
      <c r="V9" s="51">
        <f t="shared" si="14"/>
        <v>1.4000000000000234E-2</v>
      </c>
      <c r="W9" s="1">
        <v>4.516</v>
      </c>
      <c r="X9" s="1">
        <v>4.5439999999999996</v>
      </c>
      <c r="Y9" s="72">
        <f t="shared" si="15"/>
        <v>1.4000000000000234E-2</v>
      </c>
      <c r="Z9" s="54">
        <f t="shared" si="16"/>
        <v>1.3999999999999346E-2</v>
      </c>
      <c r="AA9" s="51">
        <f t="shared" si="17"/>
        <v>1.399999999999979E-2</v>
      </c>
    </row>
    <row r="10" spans="1:29">
      <c r="A10" s="1">
        <v>9</v>
      </c>
      <c r="C10" s="1" t="str">
        <f>'2MASS Singles'!C10</f>
        <v xml:space="preserve"> HD74196 </v>
      </c>
      <c r="D10" s="81">
        <f>'2MASS Singles'!D10</f>
        <v>145</v>
      </c>
      <c r="E10" s="72">
        <f>'2MASS Singles'!H10</f>
        <v>1.615998882512848E-2</v>
      </c>
      <c r="F10" s="72">
        <f>'2MASS Singles'!I10</f>
        <v>0.1181599888251279</v>
      </c>
      <c r="G10" s="72">
        <f>'2MASS Singles'!J10</f>
        <v>8.715998882512821E-2</v>
      </c>
      <c r="H10" s="1">
        <v>4.2880000000000003</v>
      </c>
      <c r="I10" s="1">
        <v>4.2149999999999999</v>
      </c>
      <c r="J10" s="1">
        <v>4.4000000000000004</v>
      </c>
      <c r="K10" s="54">
        <f t="shared" si="7"/>
        <v>9.3182616404563587E-2</v>
      </c>
      <c r="L10" s="53">
        <f t="shared" si="8"/>
        <v>2.166533745746654E-2</v>
      </c>
      <c r="M10" s="82">
        <v>4.274</v>
      </c>
      <c r="N10" s="1">
        <v>4.3019999999999996</v>
      </c>
      <c r="O10" s="54">
        <f t="shared" si="9"/>
        <v>1.4000000000000234E-2</v>
      </c>
      <c r="P10" s="54">
        <f t="shared" si="10"/>
        <v>1.3999999999999346E-2</v>
      </c>
      <c r="Q10" s="51">
        <f t="shared" si="11"/>
        <v>1.399999999999979E-2</v>
      </c>
      <c r="R10" s="1">
        <v>4.2</v>
      </c>
      <c r="S10" s="1">
        <v>4.2300000000000004</v>
      </c>
      <c r="T10" s="54">
        <f t="shared" si="12"/>
        <v>1.499999999999968E-2</v>
      </c>
      <c r="U10" s="54">
        <f t="shared" si="13"/>
        <v>1.5000000000000568E-2</v>
      </c>
      <c r="V10" s="51">
        <f t="shared" si="14"/>
        <v>1.5000000000000124E-2</v>
      </c>
      <c r="W10" s="1">
        <v>4.3860000000000001</v>
      </c>
      <c r="X10" s="1">
        <v>4.415</v>
      </c>
      <c r="Y10" s="72">
        <f t="shared" si="15"/>
        <v>1.4000000000000234E-2</v>
      </c>
      <c r="Z10" s="54">
        <f t="shared" si="16"/>
        <v>1.499999999999968E-2</v>
      </c>
      <c r="AA10" s="51">
        <f t="shared" si="17"/>
        <v>1.4499999999999957E-2</v>
      </c>
    </row>
    <row r="11" spans="1:29">
      <c r="A11" s="1">
        <v>10</v>
      </c>
      <c r="C11" s="1" t="str">
        <f>'2MASS Singles'!C11</f>
        <v xml:space="preserve"> HD74146 </v>
      </c>
      <c r="D11" s="81">
        <f>'2MASS Singles'!D11</f>
        <v>145</v>
      </c>
      <c r="E11" s="72">
        <f>'2MASS Singles'!H11</f>
        <v>-0.26284001117487232</v>
      </c>
      <c r="F11" s="72">
        <f>'2MASS Singles'!I11</f>
        <v>-0.26684001117487188</v>
      </c>
      <c r="G11" s="72">
        <f>'2MASS Singles'!J11</f>
        <v>-0.27384001117487156</v>
      </c>
      <c r="H11" s="1">
        <v>4.665</v>
      </c>
      <c r="I11" s="1">
        <v>4.7439999999999998</v>
      </c>
      <c r="J11" s="1">
        <v>4.8810000000000002</v>
      </c>
      <c r="K11" s="54">
        <f t="shared" si="7"/>
        <v>0.10929013374195019</v>
      </c>
      <c r="L11" s="53">
        <f t="shared" si="8"/>
        <v>2.294404487234784E-2</v>
      </c>
      <c r="M11" s="82">
        <v>4.6520000000000001</v>
      </c>
      <c r="N11" s="1">
        <v>4.6779999999999999</v>
      </c>
      <c r="O11" s="54">
        <f t="shared" si="9"/>
        <v>1.2999999999999901E-2</v>
      </c>
      <c r="P11" s="54">
        <f t="shared" si="10"/>
        <v>1.2999999999999901E-2</v>
      </c>
      <c r="Q11" s="51">
        <f t="shared" si="11"/>
        <v>1.2999999999999901E-2</v>
      </c>
      <c r="R11" s="1">
        <v>4.7309999999999999</v>
      </c>
      <c r="S11" s="1">
        <v>4.7569999999999997</v>
      </c>
      <c r="T11" s="54">
        <f t="shared" si="12"/>
        <v>1.2999999999999901E-2</v>
      </c>
      <c r="U11" s="54">
        <f t="shared" si="13"/>
        <v>1.2999999999999901E-2</v>
      </c>
      <c r="V11" s="51">
        <f t="shared" si="14"/>
        <v>1.2999999999999901E-2</v>
      </c>
      <c r="W11" s="1">
        <v>4.8689999999999998</v>
      </c>
      <c r="X11" s="1">
        <v>4.8940000000000001</v>
      </c>
      <c r="Y11" s="72">
        <f t="shared" si="15"/>
        <v>1.2000000000000455E-2</v>
      </c>
      <c r="Z11" s="54">
        <f t="shared" si="16"/>
        <v>1.2999999999999901E-2</v>
      </c>
      <c r="AA11" s="51">
        <f t="shared" si="17"/>
        <v>1.2500000000000178E-2</v>
      </c>
    </row>
    <row r="12" spans="1:29">
      <c r="A12" s="1">
        <v>11</v>
      </c>
      <c r="C12" s="1" t="str">
        <f>'2MASS Singles'!C12</f>
        <v xml:space="preserve"> HD74560 </v>
      </c>
      <c r="D12" s="81">
        <f>'2MASS Singles'!D12</f>
        <v>145</v>
      </c>
      <c r="E12" s="72">
        <f>'2MASS Singles'!H12</f>
        <v>-0.60984001117487185</v>
      </c>
      <c r="F12" s="72">
        <f>'2MASS Singles'!I12</f>
        <v>-0.53884001117487212</v>
      </c>
      <c r="G12" s="72">
        <f>'2MASS Singles'!J12</f>
        <v>-0.54384001117487202</v>
      </c>
      <c r="H12" s="1">
        <v>5.0970000000000004</v>
      </c>
      <c r="I12" s="1">
        <v>5.0839999999999996</v>
      </c>
      <c r="J12" s="1">
        <v>5.2089999999999996</v>
      </c>
      <c r="K12" s="54">
        <f t="shared" si="7"/>
        <v>6.8724086025206424E-2</v>
      </c>
      <c r="L12" s="53">
        <f t="shared" si="8"/>
        <v>1.3396507997116263E-2</v>
      </c>
      <c r="M12" s="82">
        <v>5.085</v>
      </c>
      <c r="N12" s="1">
        <v>5.109</v>
      </c>
      <c r="O12" s="54">
        <f t="shared" si="9"/>
        <v>1.2000000000000455E-2</v>
      </c>
      <c r="P12" s="54">
        <f t="shared" si="10"/>
        <v>1.1999999999999567E-2</v>
      </c>
      <c r="Q12" s="51">
        <f t="shared" si="11"/>
        <v>1.2000000000000011E-2</v>
      </c>
      <c r="R12" s="1">
        <v>5.0720000000000001</v>
      </c>
      <c r="S12" s="1">
        <v>5.0960000000000001</v>
      </c>
      <c r="T12" s="54">
        <f t="shared" si="12"/>
        <v>1.1999999999999567E-2</v>
      </c>
      <c r="U12" s="54">
        <f t="shared" si="13"/>
        <v>1.2000000000000455E-2</v>
      </c>
      <c r="V12" s="51">
        <f t="shared" si="14"/>
        <v>1.2000000000000011E-2</v>
      </c>
      <c r="W12" s="1">
        <v>5.1970000000000001</v>
      </c>
      <c r="X12" s="1">
        <v>5.2210000000000001</v>
      </c>
      <c r="Y12" s="72">
        <f t="shared" si="15"/>
        <v>1.1999999999999567E-2</v>
      </c>
      <c r="Z12" s="54">
        <f t="shared" si="16"/>
        <v>1.2000000000000455E-2</v>
      </c>
      <c r="AA12" s="51">
        <f t="shared" si="17"/>
        <v>1.2000000000000011E-2</v>
      </c>
    </row>
    <row r="13" spans="1:29">
      <c r="A13" s="1">
        <v>12</v>
      </c>
      <c r="C13" s="1" t="str">
        <f>'2MASS Singles'!C13</f>
        <v xml:space="preserve"> HD74275 </v>
      </c>
      <c r="D13" s="81">
        <f>'2MASS Singles'!D13</f>
        <v>145</v>
      </c>
      <c r="E13" s="72">
        <f>'2MASS Singles'!H13</f>
        <v>1.4441599888251284</v>
      </c>
      <c r="F13" s="72">
        <f>'2MASS Singles'!I13</f>
        <v>1.4751599888251281</v>
      </c>
      <c r="G13" s="72">
        <f>'2MASS Singles'!J13</f>
        <v>1.3981599888251282</v>
      </c>
      <c r="H13" s="1">
        <v>2.4780000000000002</v>
      </c>
      <c r="I13" s="1">
        <v>2.476</v>
      </c>
      <c r="J13" s="1">
        <v>2.5710000000000002</v>
      </c>
      <c r="K13" s="54">
        <f t="shared" si="7"/>
        <v>5.4280137558165222E-2</v>
      </c>
      <c r="L13" s="53">
        <f t="shared" si="8"/>
        <v>2.1639921950099093E-2</v>
      </c>
      <c r="M13" s="82">
        <v>2.4700000000000002</v>
      </c>
      <c r="N13" s="1">
        <v>2.4870000000000001</v>
      </c>
      <c r="O13" s="54">
        <f t="shared" si="9"/>
        <v>8.0000000000000071E-3</v>
      </c>
      <c r="P13" s="54">
        <f t="shared" si="10"/>
        <v>8.999999999999897E-3</v>
      </c>
      <c r="Q13" s="51">
        <f t="shared" si="11"/>
        <v>8.499999999999952E-3</v>
      </c>
      <c r="R13" s="1">
        <v>2.4670000000000001</v>
      </c>
      <c r="S13" s="1">
        <v>2.4849999999999999</v>
      </c>
      <c r="T13" s="54">
        <f t="shared" si="12"/>
        <v>8.999999999999897E-3</v>
      </c>
      <c r="U13" s="54">
        <f t="shared" si="13"/>
        <v>8.999999999999897E-3</v>
      </c>
      <c r="V13" s="51">
        <f t="shared" si="14"/>
        <v>8.999999999999897E-3</v>
      </c>
      <c r="W13" s="1">
        <v>2.5609999999999999</v>
      </c>
      <c r="X13" s="1">
        <v>2.5819999999999999</v>
      </c>
      <c r="Y13" s="72">
        <f t="shared" si="15"/>
        <v>1.0000000000000231E-2</v>
      </c>
      <c r="Z13" s="54">
        <f t="shared" si="16"/>
        <v>1.0999999999999677E-2</v>
      </c>
      <c r="AA13" s="51">
        <f t="shared" si="17"/>
        <v>1.0499999999999954E-2</v>
      </c>
    </row>
    <row r="14" spans="1:29">
      <c r="A14" s="1">
        <v>13</v>
      </c>
      <c r="C14" s="1" t="str">
        <f>'2MASS Singles'!C14</f>
        <v xml:space="preserve"> HD74516 </v>
      </c>
      <c r="D14" s="81">
        <f>'2MASS Singles'!D14</f>
        <v>145</v>
      </c>
      <c r="E14" s="72">
        <f>'2MASS Singles'!H14</f>
        <v>1.5301599888251278</v>
      </c>
      <c r="F14" s="72">
        <f>'2MASS Singles'!I14</f>
        <v>1.5461599888251278</v>
      </c>
      <c r="G14" s="72">
        <f>'2MASS Singles'!J14</f>
        <v>1.5291599888251284</v>
      </c>
      <c r="H14" s="1">
        <v>2.4049999999999998</v>
      </c>
      <c r="I14" s="1">
        <v>2.41</v>
      </c>
      <c r="J14" s="1">
        <v>2.4460000000000002</v>
      </c>
      <c r="K14" s="54">
        <f t="shared" si="7"/>
        <v>2.2368132093076958E-2</v>
      </c>
      <c r="L14" s="53">
        <f t="shared" si="8"/>
        <v>9.2417568212685413E-3</v>
      </c>
      <c r="M14" s="82">
        <v>2.3969999999999998</v>
      </c>
      <c r="N14" s="1">
        <v>2.4140000000000001</v>
      </c>
      <c r="O14" s="54">
        <f t="shared" si="9"/>
        <v>8.0000000000000071E-3</v>
      </c>
      <c r="P14" s="54">
        <f t="shared" si="10"/>
        <v>9.0000000000003411E-3</v>
      </c>
      <c r="Q14" s="51">
        <f t="shared" si="11"/>
        <v>8.5000000000001741E-3</v>
      </c>
      <c r="R14" s="1">
        <v>2.4009999999999998</v>
      </c>
      <c r="S14" s="1">
        <v>2.419</v>
      </c>
      <c r="T14" s="54">
        <f t="shared" si="12"/>
        <v>9.0000000000003411E-3</v>
      </c>
      <c r="U14" s="54">
        <f t="shared" si="13"/>
        <v>8.999999999999897E-3</v>
      </c>
      <c r="V14" s="51">
        <f t="shared" si="14"/>
        <v>9.000000000000119E-3</v>
      </c>
      <c r="W14" s="1">
        <v>2.4369999999999998</v>
      </c>
      <c r="X14" s="1">
        <v>2.4550000000000001</v>
      </c>
      <c r="Y14" s="72">
        <f t="shared" si="15"/>
        <v>9.0000000000003411E-3</v>
      </c>
      <c r="Z14" s="54">
        <f t="shared" si="16"/>
        <v>8.999999999999897E-3</v>
      </c>
      <c r="AA14" s="51">
        <f t="shared" si="17"/>
        <v>9.000000000000119E-3</v>
      </c>
    </row>
    <row r="15" spans="1:29">
      <c r="A15" s="1">
        <v>14</v>
      </c>
      <c r="C15" s="1" t="str">
        <f>'2MASS Singles'!C15</f>
        <v xml:space="preserve"> HD73778 </v>
      </c>
      <c r="D15" s="81">
        <f>'2MASS Singles'!D15</f>
        <v>145</v>
      </c>
      <c r="E15" s="72">
        <f>'2MASS Singles'!H15</f>
        <v>3.8431599888251284</v>
      </c>
      <c r="F15" s="72">
        <f>'2MASS Singles'!I15</f>
        <v>3.7641599888251278</v>
      </c>
      <c r="G15" s="72">
        <f>'2MASS Singles'!J15</f>
        <v>3.7051599888251285</v>
      </c>
      <c r="H15" s="1">
        <v>1.073</v>
      </c>
      <c r="I15" s="1">
        <v>0.98</v>
      </c>
      <c r="J15" s="1">
        <v>0.97599999999999998</v>
      </c>
      <c r="K15" s="54">
        <f t="shared" si="7"/>
        <v>5.4884727687520979E-2</v>
      </c>
      <c r="L15" s="53">
        <f t="shared" si="8"/>
        <v>5.4359254890248572E-2</v>
      </c>
      <c r="M15" s="82">
        <v>1.07</v>
      </c>
      <c r="N15" s="1">
        <v>1.0760000000000001</v>
      </c>
      <c r="O15" s="54">
        <f t="shared" si="9"/>
        <v>2.9999999999998916E-3</v>
      </c>
      <c r="P15" s="54">
        <f t="shared" si="10"/>
        <v>3.0000000000001137E-3</v>
      </c>
      <c r="Q15" s="51">
        <f t="shared" si="11"/>
        <v>3.0000000000000027E-3</v>
      </c>
      <c r="R15" s="1">
        <v>0.97699999999999998</v>
      </c>
      <c r="S15" s="1">
        <v>0.98199999999999998</v>
      </c>
      <c r="T15" s="54">
        <f t="shared" si="12"/>
        <v>3.0000000000000027E-3</v>
      </c>
      <c r="U15" s="54">
        <f t="shared" si="13"/>
        <v>2.0000000000000018E-3</v>
      </c>
      <c r="V15" s="51">
        <f t="shared" si="14"/>
        <v>2.5000000000000022E-3</v>
      </c>
      <c r="W15" s="1">
        <v>0.97299999999999998</v>
      </c>
      <c r="X15" s="1">
        <v>0.97899999999999998</v>
      </c>
      <c r="Y15" s="72">
        <f t="shared" si="15"/>
        <v>3.0000000000000027E-3</v>
      </c>
      <c r="Z15" s="54">
        <f t="shared" si="16"/>
        <v>3.0000000000000027E-3</v>
      </c>
      <c r="AA15" s="51">
        <f t="shared" si="17"/>
        <v>3.0000000000000027E-3</v>
      </c>
    </row>
    <row r="16" spans="1:29">
      <c r="A16" s="1">
        <v>15</v>
      </c>
      <c r="C16" s="1" t="str">
        <f>'2MASS Singles'!C16</f>
        <v xml:space="preserve"> HD74009 </v>
      </c>
      <c r="D16" s="81">
        <f>'2MASS Singles'!D16</f>
        <v>145</v>
      </c>
      <c r="E16" s="72">
        <f>'2MASS Singles'!H16</f>
        <v>2.2661599888251285</v>
      </c>
      <c r="F16" s="72">
        <f>'2MASS Singles'!I16</f>
        <v>2.0261599888251283</v>
      </c>
      <c r="G16" s="72">
        <f>'2MASS Singles'!J16</f>
        <v>1.9921599888251285</v>
      </c>
      <c r="H16" s="1">
        <v>1.6519999999999999</v>
      </c>
      <c r="I16" s="1">
        <v>1.7430000000000001</v>
      </c>
      <c r="J16" s="1">
        <v>1.7430000000000001</v>
      </c>
      <c r="K16" s="54">
        <f t="shared" si="7"/>
        <v>5.2538874496256056E-2</v>
      </c>
      <c r="L16" s="53">
        <f t="shared" si="8"/>
        <v>3.0676649180375277E-2</v>
      </c>
      <c r="M16" s="82">
        <v>1.647</v>
      </c>
      <c r="N16" s="1">
        <v>1.6579999999999999</v>
      </c>
      <c r="O16" s="54">
        <f t="shared" si="9"/>
        <v>4.9999999999998934E-3</v>
      </c>
      <c r="P16" s="54">
        <f t="shared" si="10"/>
        <v>6.0000000000000053E-3</v>
      </c>
      <c r="Q16" s="51">
        <f t="shared" si="11"/>
        <v>5.4999999999999494E-3</v>
      </c>
      <c r="R16" s="1">
        <v>1.7370000000000001</v>
      </c>
      <c r="S16" s="1">
        <v>1.748</v>
      </c>
      <c r="T16" s="54">
        <f t="shared" si="12"/>
        <v>6.0000000000000053E-3</v>
      </c>
      <c r="U16" s="54">
        <f t="shared" si="13"/>
        <v>4.9999999999998934E-3</v>
      </c>
      <c r="V16" s="51">
        <f t="shared" si="14"/>
        <v>5.4999999999999494E-3</v>
      </c>
      <c r="W16" s="1">
        <v>1.738</v>
      </c>
      <c r="X16" s="1">
        <v>1.7490000000000001</v>
      </c>
      <c r="Y16" s="72">
        <f t="shared" si="15"/>
        <v>5.0000000000001155E-3</v>
      </c>
      <c r="Z16" s="54">
        <f t="shared" si="16"/>
        <v>6.0000000000000053E-3</v>
      </c>
      <c r="AA16" s="51">
        <f t="shared" si="17"/>
        <v>5.5000000000000604E-3</v>
      </c>
    </row>
    <row r="17" spans="1:27">
      <c r="A17" s="1">
        <v>16</v>
      </c>
      <c r="C17" s="1" t="str">
        <f>'2MASS Singles'!C17</f>
        <v xml:space="preserve"> HD74044 </v>
      </c>
      <c r="D17" s="81">
        <f>'2MASS Singles'!D17</f>
        <v>145</v>
      </c>
      <c r="E17" s="72">
        <f>'2MASS Singles'!H17</f>
        <v>2.2781599888251289</v>
      </c>
      <c r="F17" s="72">
        <f>'2MASS Singles'!I17</f>
        <v>2.1841599888251277</v>
      </c>
      <c r="G17" s="72">
        <f>'2MASS Singles'!J17</f>
        <v>2.1781599888251284</v>
      </c>
      <c r="H17" s="1">
        <v>1.6459999999999999</v>
      </c>
      <c r="I17" s="1">
        <v>1.641</v>
      </c>
      <c r="J17" s="1">
        <v>1.6240000000000001</v>
      </c>
      <c r="K17" s="54">
        <f t="shared" si="7"/>
        <v>1.1532562594670701E-2</v>
      </c>
      <c r="L17" s="53">
        <f t="shared" si="8"/>
        <v>7.0449374432930379E-3</v>
      </c>
      <c r="M17" s="82">
        <v>1.64</v>
      </c>
      <c r="N17" s="1">
        <v>1.651</v>
      </c>
      <c r="O17" s="54">
        <f t="shared" si="9"/>
        <v>6.0000000000000053E-3</v>
      </c>
      <c r="P17" s="54">
        <f t="shared" si="10"/>
        <v>5.0000000000001155E-3</v>
      </c>
      <c r="Q17" s="51">
        <f t="shared" si="11"/>
        <v>5.5000000000000604E-3</v>
      </c>
      <c r="R17" s="1">
        <v>1.6339999999999999</v>
      </c>
      <c r="S17" s="1">
        <v>1.649</v>
      </c>
      <c r="T17" s="54">
        <f t="shared" si="12"/>
        <v>7.0000000000001172E-3</v>
      </c>
      <c r="U17" s="54">
        <f t="shared" si="13"/>
        <v>8.0000000000000071E-3</v>
      </c>
      <c r="V17" s="51">
        <f t="shared" si="14"/>
        <v>7.5000000000000622E-3</v>
      </c>
      <c r="W17" s="1">
        <v>1.617</v>
      </c>
      <c r="X17" s="1">
        <v>1.6319999999999999</v>
      </c>
      <c r="Y17" s="72">
        <f t="shared" si="15"/>
        <v>7.0000000000001172E-3</v>
      </c>
      <c r="Z17" s="54">
        <f t="shared" si="16"/>
        <v>7.9999999999997851E-3</v>
      </c>
      <c r="AA17" s="51">
        <f t="shared" si="17"/>
        <v>7.4999999999999512E-3</v>
      </c>
    </row>
    <row r="18" spans="1:27">
      <c r="A18" s="1">
        <v>17</v>
      </c>
      <c r="C18" s="1" t="str">
        <f>'2MASS Singles'!C18</f>
        <v xml:space="preserve"> HD74056 </v>
      </c>
      <c r="D18" s="81">
        <f>'2MASS Singles'!D18</f>
        <v>145</v>
      </c>
      <c r="E18" s="72">
        <f>'2MASS Singles'!H18</f>
        <v>3.3411599888251278</v>
      </c>
      <c r="F18" s="72">
        <f>'2MASS Singles'!I18</f>
        <v>3.3321599888251274</v>
      </c>
      <c r="G18" s="72">
        <f>'2MASS Singles'!J18</f>
        <v>3.2561599888251287</v>
      </c>
      <c r="H18" s="1">
        <v>1.2050000000000001</v>
      </c>
      <c r="I18" s="1">
        <v>1.103</v>
      </c>
      <c r="J18" s="1">
        <v>1.1080000000000001</v>
      </c>
      <c r="K18" s="54">
        <f t="shared" si="7"/>
        <v>5.7500724633115154E-2</v>
      </c>
      <c r="L18" s="53">
        <f t="shared" si="8"/>
        <v>5.0498294467021504E-2</v>
      </c>
      <c r="M18" s="82">
        <v>1.202</v>
      </c>
      <c r="N18" s="1">
        <v>1.2070000000000001</v>
      </c>
      <c r="O18" s="54">
        <f t="shared" si="9"/>
        <v>3.0000000000001137E-3</v>
      </c>
      <c r="P18" s="54">
        <f t="shared" si="10"/>
        <v>2.0000000000000018E-3</v>
      </c>
      <c r="Q18" s="51">
        <f t="shared" si="11"/>
        <v>2.5000000000000577E-3</v>
      </c>
      <c r="R18" s="1">
        <v>1.099</v>
      </c>
      <c r="S18" s="1">
        <v>1.1060000000000001</v>
      </c>
      <c r="T18" s="54">
        <f t="shared" si="12"/>
        <v>4.0000000000000036E-3</v>
      </c>
      <c r="U18" s="54">
        <f t="shared" si="13"/>
        <v>3.0000000000001137E-3</v>
      </c>
      <c r="V18" s="51">
        <f t="shared" si="14"/>
        <v>3.5000000000000586E-3</v>
      </c>
      <c r="W18" s="1">
        <v>1.105</v>
      </c>
      <c r="X18" s="1">
        <v>1.1120000000000001</v>
      </c>
      <c r="Y18" s="72">
        <f t="shared" si="15"/>
        <v>3.0000000000001137E-3</v>
      </c>
      <c r="Z18" s="54">
        <f t="shared" si="16"/>
        <v>4.0000000000000036E-3</v>
      </c>
      <c r="AA18" s="51">
        <f t="shared" si="17"/>
        <v>3.5000000000000586E-3</v>
      </c>
    </row>
    <row r="19" spans="1:27">
      <c r="A19" s="1">
        <v>18</v>
      </c>
      <c r="C19" s="1" t="str">
        <f>'2MASS Singles'!C19</f>
        <v xml:space="preserve"> HD74145 </v>
      </c>
      <c r="D19" s="81">
        <f>'2MASS Singles'!D19</f>
        <v>145</v>
      </c>
      <c r="E19" s="72">
        <f>'2MASS Singles'!H19</f>
        <v>2.2691599888251286</v>
      </c>
      <c r="F19" s="72">
        <f>'2MASS Singles'!I19</f>
        <v>2.2051599888251285</v>
      </c>
      <c r="G19" s="72">
        <f>'2MASS Singles'!J19</f>
        <v>2.1281599888251277</v>
      </c>
      <c r="H19" s="1">
        <v>1.651</v>
      </c>
      <c r="I19" s="1">
        <v>1.6259999999999999</v>
      </c>
      <c r="J19" s="1">
        <v>1.6619999999999999</v>
      </c>
      <c r="K19" s="54">
        <f t="shared" si="7"/>
        <v>1.8448125469362312E-2</v>
      </c>
      <c r="L19" s="53">
        <f t="shared" si="8"/>
        <v>1.120558339908624E-2</v>
      </c>
      <c r="M19" s="82">
        <v>1.645</v>
      </c>
      <c r="N19" s="1">
        <v>1.6559999999999999</v>
      </c>
      <c r="O19" s="54">
        <f t="shared" si="9"/>
        <v>6.0000000000000053E-3</v>
      </c>
      <c r="P19" s="54">
        <f t="shared" si="10"/>
        <v>4.9999999999998934E-3</v>
      </c>
      <c r="Q19" s="51">
        <f t="shared" si="11"/>
        <v>5.4999999999999494E-3</v>
      </c>
      <c r="R19" s="1">
        <v>1.6180000000000001</v>
      </c>
      <c r="S19" s="1">
        <v>1.633</v>
      </c>
      <c r="T19" s="54">
        <f t="shared" si="12"/>
        <v>7.9999999999997851E-3</v>
      </c>
      <c r="U19" s="54">
        <f t="shared" si="13"/>
        <v>7.0000000000001172E-3</v>
      </c>
      <c r="V19" s="51">
        <f t="shared" si="14"/>
        <v>7.4999999999999512E-3</v>
      </c>
      <c r="W19" s="1">
        <v>1.655</v>
      </c>
      <c r="X19" s="1">
        <v>1.669</v>
      </c>
      <c r="Y19" s="72">
        <f t="shared" si="15"/>
        <v>6.9999999999998952E-3</v>
      </c>
      <c r="Z19" s="54">
        <f t="shared" si="16"/>
        <v>7.0000000000001172E-3</v>
      </c>
      <c r="AA19" s="51">
        <f t="shared" si="17"/>
        <v>7.0000000000000062E-3</v>
      </c>
    </row>
    <row r="20" spans="1:27">
      <c r="A20" s="1">
        <v>19</v>
      </c>
      <c r="C20" s="1" t="str">
        <f>'2MASS Singles'!C20</f>
        <v xml:space="preserve"> HD74537 </v>
      </c>
      <c r="D20" s="81">
        <f>'2MASS Singles'!D20</f>
        <v>145</v>
      </c>
      <c r="E20" s="72">
        <f>'2MASS Singles'!H20</f>
        <v>2.4521599888251284</v>
      </c>
      <c r="F20" s="72">
        <f>'2MASS Singles'!I20</f>
        <v>2.4151599888251276</v>
      </c>
      <c r="G20" s="72">
        <f>'2MASS Singles'!J20</f>
        <v>2.315159988825128</v>
      </c>
      <c r="H20" s="1">
        <v>1.552</v>
      </c>
      <c r="I20" s="1">
        <v>1.4910000000000001</v>
      </c>
      <c r="J20" s="1">
        <v>1.5269999999999999</v>
      </c>
      <c r="K20" s="54">
        <f t="shared" si="7"/>
        <v>3.0664855018951762E-2</v>
      </c>
      <c r="L20" s="53">
        <f t="shared" si="8"/>
        <v>2.0130101762988024E-2</v>
      </c>
      <c r="M20" s="82">
        <v>1.5469999999999999</v>
      </c>
      <c r="N20" s="1">
        <v>1.5569999999999999</v>
      </c>
      <c r="O20" s="54">
        <f t="shared" si="9"/>
        <v>5.0000000000001155E-3</v>
      </c>
      <c r="P20" s="54">
        <f t="shared" si="10"/>
        <v>4.9999999999998934E-3</v>
      </c>
      <c r="Q20" s="51">
        <f t="shared" si="11"/>
        <v>5.0000000000000044E-3</v>
      </c>
      <c r="R20" s="1">
        <v>1.486</v>
      </c>
      <c r="S20" s="1">
        <v>1.4970000000000001</v>
      </c>
      <c r="T20" s="54">
        <f t="shared" si="12"/>
        <v>5.0000000000001155E-3</v>
      </c>
      <c r="U20" s="54">
        <f t="shared" si="13"/>
        <v>6.0000000000000053E-3</v>
      </c>
      <c r="V20" s="51">
        <f t="shared" si="14"/>
        <v>5.5000000000000604E-3</v>
      </c>
      <c r="W20" s="1">
        <v>1.5209999999999999</v>
      </c>
      <c r="X20" s="1">
        <v>1.534</v>
      </c>
      <c r="Y20" s="72">
        <f t="shared" si="15"/>
        <v>6.0000000000000053E-3</v>
      </c>
      <c r="Z20" s="54">
        <f t="shared" si="16"/>
        <v>7.0000000000001172E-3</v>
      </c>
      <c r="AA20" s="51">
        <f t="shared" si="17"/>
        <v>6.5000000000000613E-3</v>
      </c>
    </row>
    <row r="21" spans="1:27">
      <c r="A21" s="1">
        <v>20</v>
      </c>
      <c r="B21" s="57"/>
      <c r="C21" s="1" t="str">
        <f>'2MASS Singles'!C21</f>
        <v xml:space="preserve"> HD74665 </v>
      </c>
      <c r="D21" s="81">
        <f>'2MASS Singles'!D21</f>
        <v>145</v>
      </c>
      <c r="E21" s="72">
        <f>'2MASS Singles'!H21</f>
        <v>1.8321599888251283</v>
      </c>
      <c r="F21" s="72">
        <f>'2MASS Singles'!I21</f>
        <v>1.7811599888251282</v>
      </c>
      <c r="G21" s="72">
        <f>'2MASS Singles'!J21</f>
        <v>1.714159988825128</v>
      </c>
      <c r="H21" s="1">
        <v>1.9710000000000001</v>
      </c>
      <c r="I21" s="1">
        <v>2.012</v>
      </c>
      <c r="J21" s="1">
        <v>2.242</v>
      </c>
      <c r="K21" s="54">
        <f t="shared" si="7"/>
        <v>0.14607190010402407</v>
      </c>
      <c r="L21" s="53">
        <f t="shared" si="8"/>
        <v>7.0396096435674266E-2</v>
      </c>
      <c r="M21" s="82">
        <v>1.9630000000000001</v>
      </c>
      <c r="N21" s="1">
        <v>1.98</v>
      </c>
      <c r="O21" s="54">
        <f t="shared" si="9"/>
        <v>8.0000000000000071E-3</v>
      </c>
      <c r="P21" s="54">
        <f t="shared" si="10"/>
        <v>8.999999999999897E-3</v>
      </c>
      <c r="Q21" s="51">
        <f t="shared" si="11"/>
        <v>8.499999999999952E-3</v>
      </c>
      <c r="R21" s="1">
        <v>1.9990000000000001</v>
      </c>
      <c r="S21" s="1">
        <v>2.028</v>
      </c>
      <c r="T21" s="54">
        <f t="shared" si="12"/>
        <v>1.2999999999999901E-2</v>
      </c>
      <c r="U21" s="54">
        <f t="shared" si="13"/>
        <v>1.6000000000000014E-2</v>
      </c>
      <c r="V21" s="51">
        <f t="shared" si="14"/>
        <v>1.4499999999999957E-2</v>
      </c>
      <c r="W21" s="1">
        <v>2.2200000000000002</v>
      </c>
      <c r="X21" s="1">
        <v>2.2599999999999998</v>
      </c>
      <c r="Y21" s="72">
        <f t="shared" si="15"/>
        <v>2.1999999999999797E-2</v>
      </c>
      <c r="Z21" s="54">
        <f t="shared" si="16"/>
        <v>1.7999999999999794E-2</v>
      </c>
      <c r="AA21" s="51">
        <f t="shared" si="17"/>
        <v>1.9999999999999796E-2</v>
      </c>
    </row>
    <row r="22" spans="1:27">
      <c r="A22" s="1">
        <v>21</v>
      </c>
      <c r="B22" s="62" t="str">
        <f>'2MASS Singles'!B22</f>
        <v>NGC 6475</v>
      </c>
      <c r="C22" s="1" t="str">
        <f>'2MASS Singles'!C22</f>
        <v>HD162817</v>
      </c>
      <c r="D22" s="81">
        <f>'2MASS Singles'!D22</f>
        <v>270</v>
      </c>
      <c r="E22" s="72">
        <f>'2MASS Singles'!H22</f>
        <v>-1.3268188207949372</v>
      </c>
      <c r="F22" s="72">
        <f>'2MASS Singles'!I22</f>
        <v>-1.3238188207949371</v>
      </c>
      <c r="G22" s="72">
        <f>'2MASS Singles'!J22</f>
        <v>-1.360818820794937</v>
      </c>
      <c r="H22" s="1">
        <v>5.2329999999999997</v>
      </c>
      <c r="I22" s="1">
        <v>5.3550000000000004</v>
      </c>
      <c r="J22" s="1">
        <v>5.5910000000000002</v>
      </c>
      <c r="K22" s="54">
        <f t="shared" si="7"/>
        <v>0.18200000000000022</v>
      </c>
      <c r="L22" s="53">
        <f t="shared" si="8"/>
        <v>3.3747450398664974E-2</v>
      </c>
      <c r="M22" s="82">
        <v>5.2110000000000003</v>
      </c>
      <c r="N22" s="1">
        <v>5.2549999999999999</v>
      </c>
      <c r="O22" s="54">
        <f t="shared" si="9"/>
        <v>2.1999999999999353E-2</v>
      </c>
      <c r="P22" s="54">
        <f t="shared" si="10"/>
        <v>2.2000000000000242E-2</v>
      </c>
      <c r="Q22" s="51">
        <f t="shared" si="11"/>
        <v>2.1999999999999797E-2</v>
      </c>
      <c r="R22" s="1">
        <v>5.3339999999999996</v>
      </c>
      <c r="S22" s="1">
        <v>5.375</v>
      </c>
      <c r="T22" s="54">
        <f t="shared" si="12"/>
        <v>2.1000000000000796E-2</v>
      </c>
      <c r="U22" s="54">
        <f t="shared" si="13"/>
        <v>1.9999999999999574E-2</v>
      </c>
      <c r="V22" s="51">
        <f t="shared" si="14"/>
        <v>2.0500000000000185E-2</v>
      </c>
      <c r="W22" s="1">
        <v>5.57</v>
      </c>
      <c r="X22" s="1">
        <v>5.6109999999999998</v>
      </c>
      <c r="Y22" s="72">
        <f t="shared" si="15"/>
        <v>2.0999999999999908E-2</v>
      </c>
      <c r="Z22" s="54">
        <f t="shared" si="16"/>
        <v>1.9999999999999574E-2</v>
      </c>
      <c r="AA22" s="51">
        <f t="shared" si="17"/>
        <v>2.0499999999999741E-2</v>
      </c>
    </row>
    <row r="23" spans="1:27">
      <c r="A23" s="1">
        <v>22</v>
      </c>
      <c r="C23" s="1" t="str">
        <f>'2MASS Singles'!C23</f>
        <v>HD162374</v>
      </c>
      <c r="D23" s="81">
        <f>'2MASS Singles'!D23</f>
        <v>270</v>
      </c>
      <c r="E23" s="72">
        <f>'2MASS Singles'!H23</f>
        <v>-1.0688188207949372</v>
      </c>
      <c r="F23" s="72">
        <f>'2MASS Singles'!I23</f>
        <v>-1.0128188207949371</v>
      </c>
      <c r="G23" s="72">
        <f>'2MASS Singles'!J23</f>
        <v>-1.0058188207949375</v>
      </c>
      <c r="H23" s="1">
        <v>4.4989999999999997</v>
      </c>
      <c r="I23" s="1">
        <v>4.4980000000000002</v>
      </c>
      <c r="J23" s="1">
        <v>4.6440000000000001</v>
      </c>
      <c r="K23" s="54">
        <f t="shared" si="7"/>
        <v>8.4005952170069578E-2</v>
      </c>
      <c r="L23" s="53">
        <f t="shared" si="8"/>
        <v>1.8475027967906222E-2</v>
      </c>
      <c r="M23" s="82">
        <v>4.4690000000000003</v>
      </c>
      <c r="N23" s="1">
        <v>4.5289999999999999</v>
      </c>
      <c r="O23" s="54">
        <f t="shared" si="9"/>
        <v>2.9999999999999361E-2</v>
      </c>
      <c r="P23" s="54">
        <f t="shared" si="10"/>
        <v>3.0000000000000249E-2</v>
      </c>
      <c r="Q23" s="51">
        <f t="shared" si="11"/>
        <v>2.9999999999999805E-2</v>
      </c>
      <c r="R23" s="1">
        <v>4.4669999999999996</v>
      </c>
      <c r="S23" s="1">
        <v>4.53</v>
      </c>
      <c r="T23" s="54">
        <f t="shared" si="12"/>
        <v>3.1000000000000583E-2</v>
      </c>
      <c r="U23" s="54">
        <f t="shared" si="13"/>
        <v>3.2000000000000028E-2</v>
      </c>
      <c r="V23" s="51">
        <f t="shared" si="14"/>
        <v>3.1500000000000306E-2</v>
      </c>
      <c r="W23" s="1">
        <v>4.6079999999999997</v>
      </c>
      <c r="X23" s="1">
        <v>4.681</v>
      </c>
      <c r="Y23" s="72">
        <f t="shared" si="15"/>
        <v>3.6000000000000476E-2</v>
      </c>
      <c r="Z23" s="54">
        <f t="shared" si="16"/>
        <v>3.6999999999999922E-2</v>
      </c>
      <c r="AA23" s="51">
        <f t="shared" si="17"/>
        <v>3.6500000000000199E-2</v>
      </c>
    </row>
    <row r="24" spans="1:27">
      <c r="A24" s="1">
        <v>23</v>
      </c>
      <c r="C24" s="1" t="str">
        <f>'2MASS Singles'!C24</f>
        <v>HD162725</v>
      </c>
      <c r="D24" s="81">
        <f>'2MASS Singles'!D24</f>
        <v>270</v>
      </c>
      <c r="E24" s="72">
        <f>'2MASS Singles'!H24</f>
        <v>-0.92581882079493738</v>
      </c>
      <c r="F24" s="72">
        <f>'2MASS Singles'!I24</f>
        <v>-0.92181882079493693</v>
      </c>
      <c r="G24" s="72">
        <f>'2MASS Singles'!J24</f>
        <v>-0.89481882079493769</v>
      </c>
      <c r="H24" s="1">
        <v>4.149</v>
      </c>
      <c r="I24" s="1">
        <v>4.2439999999999998</v>
      </c>
      <c r="J24" s="1">
        <v>4.2889999999999997</v>
      </c>
      <c r="K24" s="54">
        <f t="shared" si="7"/>
        <v>7.1472605474638393E-2</v>
      </c>
      <c r="L24" s="53">
        <f t="shared" si="8"/>
        <v>1.6907255671338526E-2</v>
      </c>
      <c r="M24" s="82">
        <v>4.13</v>
      </c>
      <c r="N24" s="1">
        <v>4.1689999999999996</v>
      </c>
      <c r="O24" s="54">
        <f t="shared" si="9"/>
        <v>1.9000000000000128E-2</v>
      </c>
      <c r="P24" s="54">
        <f t="shared" si="10"/>
        <v>1.9999999999999574E-2</v>
      </c>
      <c r="Q24" s="51">
        <f t="shared" si="11"/>
        <v>1.9499999999999851E-2</v>
      </c>
      <c r="R24" s="1">
        <v>4.2210000000000001</v>
      </c>
      <c r="S24" s="1">
        <v>4.2690000000000001</v>
      </c>
      <c r="T24" s="54">
        <f t="shared" si="12"/>
        <v>2.2999999999999687E-2</v>
      </c>
      <c r="U24" s="54">
        <f t="shared" si="13"/>
        <v>2.5000000000000355E-2</v>
      </c>
      <c r="V24" s="51">
        <f t="shared" si="14"/>
        <v>2.4000000000000021E-2</v>
      </c>
      <c r="W24" s="1">
        <v>4.2629999999999999</v>
      </c>
      <c r="X24" s="1">
        <v>4.3159999999999998</v>
      </c>
      <c r="Y24" s="72">
        <f t="shared" si="15"/>
        <v>2.5999999999999801E-2</v>
      </c>
      <c r="Z24" s="54">
        <f t="shared" si="16"/>
        <v>2.7000000000000135E-2</v>
      </c>
      <c r="AA24" s="51">
        <f t="shared" si="17"/>
        <v>2.6499999999999968E-2</v>
      </c>
    </row>
    <row r="25" spans="1:27">
      <c r="A25" s="1">
        <v>24</v>
      </c>
      <c r="B25" s="62" t="str">
        <f>'2MASS Singles'!B25</f>
        <v>NGC 2451</v>
      </c>
      <c r="C25" s="1" t="str">
        <f>'2MASS Singles'!C25</f>
        <v>HD61087</v>
      </c>
      <c r="D25" s="81">
        <f>'2MASS Singles'!D25</f>
        <v>184</v>
      </c>
      <c r="E25" s="72">
        <f>'2MASS Singles'!H25</f>
        <v>0.98591088495231727</v>
      </c>
      <c r="F25" s="72">
        <f>'2MASS Singles'!I25</f>
        <v>1.1269108849523173</v>
      </c>
      <c r="G25" s="72">
        <f>'2MASS Singles'!J25</f>
        <v>1.0389108849523181</v>
      </c>
      <c r="H25" s="1">
        <v>2.952</v>
      </c>
      <c r="I25" s="1">
        <v>2.8420000000000001</v>
      </c>
      <c r="J25" s="1">
        <v>2.9670000000000001</v>
      </c>
      <c r="K25" s="54">
        <f t="shared" si="7"/>
        <v>6.8251984098144203E-2</v>
      </c>
      <c r="L25" s="53">
        <f t="shared" si="8"/>
        <v>2.3371299200368973E-2</v>
      </c>
      <c r="M25" s="82">
        <v>2.9420000000000002</v>
      </c>
      <c r="N25" s="1">
        <v>2.9630000000000001</v>
      </c>
      <c r="O25" s="54">
        <f t="shared" si="9"/>
        <v>9.9999999999997868E-3</v>
      </c>
      <c r="P25" s="54">
        <f t="shared" si="10"/>
        <v>1.1000000000000121E-2</v>
      </c>
      <c r="Q25" s="51">
        <f t="shared" si="11"/>
        <v>1.0499999999999954E-2</v>
      </c>
      <c r="R25" s="1">
        <v>2.831</v>
      </c>
      <c r="S25" s="1">
        <v>2.8530000000000002</v>
      </c>
      <c r="T25" s="54">
        <f t="shared" si="12"/>
        <v>1.1000000000000121E-2</v>
      </c>
      <c r="U25" s="54">
        <f t="shared" si="13"/>
        <v>1.1000000000000121E-2</v>
      </c>
      <c r="V25" s="51">
        <f t="shared" si="14"/>
        <v>1.1000000000000121E-2</v>
      </c>
      <c r="W25" s="1">
        <v>2.956</v>
      </c>
      <c r="X25" s="1">
        <v>2.9790000000000001</v>
      </c>
      <c r="Y25" s="72">
        <f t="shared" si="15"/>
        <v>1.1000000000000121E-2</v>
      </c>
      <c r="Z25" s="54">
        <f t="shared" si="16"/>
        <v>1.2000000000000011E-2</v>
      </c>
      <c r="AA25" s="51">
        <f t="shared" si="17"/>
        <v>1.1500000000000066E-2</v>
      </c>
    </row>
    <row r="26" spans="1:27">
      <c r="A26" s="1">
        <v>25</v>
      </c>
      <c r="C26" s="1" t="str">
        <f>'2MASS Singles'!C26</f>
        <v>HD61621</v>
      </c>
      <c r="D26" s="56">
        <f>'2MASS Singles'!D26</f>
        <v>184</v>
      </c>
      <c r="E26" s="54">
        <f>'2MASS Singles'!H26</f>
        <v>1.6569108849523175</v>
      </c>
      <c r="F26" s="54">
        <f>'2MASS Singles'!I26</f>
        <v>1.6989108849523173</v>
      </c>
      <c r="G26" s="54">
        <f>'2MASS Singles'!J26</f>
        <v>1.6219108849523174</v>
      </c>
      <c r="H26" s="1">
        <v>2.2890000000000001</v>
      </c>
      <c r="I26" s="1">
        <v>2.2410000000000001</v>
      </c>
      <c r="J26" s="1">
        <v>2.359</v>
      </c>
      <c r="K26" s="54">
        <f t="shared" si="7"/>
        <v>5.9340823497263044E-2</v>
      </c>
      <c r="L26" s="53">
        <f t="shared" si="8"/>
        <v>2.5841554723731907E-2</v>
      </c>
      <c r="M26" s="82">
        <v>2.278</v>
      </c>
      <c r="N26" s="1">
        <v>2.2999999999999998</v>
      </c>
      <c r="O26" s="54">
        <f t="shared" si="9"/>
        <v>1.1000000000000121E-2</v>
      </c>
      <c r="P26" s="54">
        <f t="shared" si="10"/>
        <v>1.0999999999999677E-2</v>
      </c>
      <c r="Q26" s="51">
        <f t="shared" si="11"/>
        <v>1.0999999999999899E-2</v>
      </c>
      <c r="R26" s="1">
        <v>2.2229999999999999</v>
      </c>
      <c r="S26" s="1">
        <v>2.2559999999999998</v>
      </c>
      <c r="T26" s="54">
        <f t="shared" si="12"/>
        <v>1.8000000000000238E-2</v>
      </c>
      <c r="U26" s="54">
        <f t="shared" si="13"/>
        <v>1.499999999999968E-2</v>
      </c>
      <c r="V26" s="51">
        <f t="shared" si="14"/>
        <v>1.6499999999999959E-2</v>
      </c>
      <c r="W26" s="1">
        <v>2.3490000000000002</v>
      </c>
      <c r="X26" s="1">
        <v>2.3690000000000002</v>
      </c>
      <c r="Y26" s="72">
        <f t="shared" si="15"/>
        <v>9.9999999999997868E-3</v>
      </c>
      <c r="Z26" s="54">
        <f t="shared" si="16"/>
        <v>1.0000000000000231E-2</v>
      </c>
      <c r="AA26" s="51">
        <f t="shared" si="17"/>
        <v>1.0000000000000009E-2</v>
      </c>
    </row>
    <row r="27" spans="1:27">
      <c r="A27" s="1">
        <v>26</v>
      </c>
      <c r="B27" s="57"/>
      <c r="C27" s="1" t="str">
        <f>'2MASS Singles'!C27</f>
        <v>HD61831</v>
      </c>
      <c r="D27" s="56">
        <f>'2MASS Singles'!D27</f>
        <v>184</v>
      </c>
      <c r="E27" s="54">
        <f>'2MASS Singles'!H27</f>
        <v>-1.1060891150476824</v>
      </c>
      <c r="F27" s="54">
        <f>'2MASS Singles'!I27</f>
        <v>-0.99608911504768205</v>
      </c>
      <c r="G27" s="54">
        <f>'2MASS Singles'!J27</f>
        <v>-0.98608911504768226</v>
      </c>
      <c r="H27" s="1">
        <v>5.6829999999999998</v>
      </c>
      <c r="I27" s="1">
        <v>5.625</v>
      </c>
      <c r="J27" s="1">
        <v>5.73</v>
      </c>
      <c r="K27" s="54">
        <f t="shared" si="7"/>
        <v>5.2595944076833094E-2</v>
      </c>
      <c r="L27" s="53">
        <f t="shared" si="8"/>
        <v>9.2609362736529692E-3</v>
      </c>
      <c r="M27" s="82">
        <v>5.6710000000000003</v>
      </c>
      <c r="N27" s="1">
        <v>5.6950000000000003</v>
      </c>
      <c r="O27" s="54">
        <f t="shared" si="9"/>
        <v>1.1999999999999567E-2</v>
      </c>
      <c r="P27" s="54">
        <f t="shared" si="10"/>
        <v>1.2000000000000455E-2</v>
      </c>
      <c r="Q27" s="51">
        <f t="shared" si="11"/>
        <v>1.2000000000000011E-2</v>
      </c>
      <c r="R27" s="1">
        <v>5.6130000000000004</v>
      </c>
      <c r="S27" s="1">
        <v>5.6360000000000001</v>
      </c>
      <c r="T27" s="54">
        <f t="shared" si="12"/>
        <v>1.1999999999999567E-2</v>
      </c>
      <c r="U27" s="54">
        <f t="shared" si="13"/>
        <v>1.1000000000000121E-2</v>
      </c>
      <c r="V27" s="51">
        <f t="shared" si="14"/>
        <v>1.1499999999999844E-2</v>
      </c>
      <c r="W27" s="1">
        <v>5.718</v>
      </c>
      <c r="X27" s="1">
        <v>5.742</v>
      </c>
      <c r="Y27" s="72">
        <f t="shared" si="15"/>
        <v>1.2000000000000455E-2</v>
      </c>
      <c r="Z27" s="54">
        <f t="shared" si="16"/>
        <v>1.1999999999999567E-2</v>
      </c>
      <c r="AA27" s="51">
        <f t="shared" si="17"/>
        <v>1.2000000000000011E-2</v>
      </c>
    </row>
    <row r="28" spans="1:27">
      <c r="A28" s="1">
        <v>27</v>
      </c>
      <c r="B28" s="57"/>
      <c r="C28" s="1" t="str">
        <f>'2MASS Singles'!C28</f>
        <v>HD61899</v>
      </c>
      <c r="D28" s="56">
        <f>'2MASS Singles'!D28</f>
        <v>184</v>
      </c>
      <c r="E28" s="54">
        <f>'2MASS Singles'!H28</f>
        <v>-0.51908911504768263</v>
      </c>
      <c r="F28" s="54">
        <f>'2MASS Singles'!I28</f>
        <v>-0.48608911504768226</v>
      </c>
      <c r="G28" s="54">
        <f>'2MASS Singles'!J28</f>
        <v>-0.49308911504768194</v>
      </c>
      <c r="H28" s="1">
        <v>4.9870000000000001</v>
      </c>
      <c r="I28" s="1">
        <v>5.0199999999999996</v>
      </c>
      <c r="J28" s="1">
        <v>5.149</v>
      </c>
      <c r="K28" s="54">
        <f t="shared" si="7"/>
        <v>8.5609578903298011E-2</v>
      </c>
      <c r="L28" s="53">
        <f t="shared" si="8"/>
        <v>1.6945680701365404E-2</v>
      </c>
      <c r="M28" s="82">
        <v>4.9740000000000002</v>
      </c>
      <c r="N28" s="1">
        <v>4.9989999999999997</v>
      </c>
      <c r="O28" s="54">
        <f t="shared" si="9"/>
        <v>1.2999999999999901E-2</v>
      </c>
      <c r="P28" s="54">
        <f t="shared" si="10"/>
        <v>1.1999999999999567E-2</v>
      </c>
      <c r="Q28" s="51">
        <f t="shared" si="11"/>
        <v>1.2499999999999734E-2</v>
      </c>
      <c r="R28" s="1">
        <v>5.0069999999999997</v>
      </c>
      <c r="S28" s="1">
        <v>5.032</v>
      </c>
      <c r="T28" s="54">
        <f t="shared" si="12"/>
        <v>1.2999999999999901E-2</v>
      </c>
      <c r="U28" s="54">
        <f t="shared" si="13"/>
        <v>1.2000000000000455E-2</v>
      </c>
      <c r="V28" s="51">
        <f t="shared" si="14"/>
        <v>1.2500000000000178E-2</v>
      </c>
      <c r="W28" s="1">
        <v>5.1369999999999996</v>
      </c>
      <c r="X28" s="1">
        <v>5.1609999999999996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28</v>
      </c>
      <c r="C29" s="1" t="str">
        <f>'2MASS Singles'!C29</f>
        <v>HD61926</v>
      </c>
      <c r="D29" s="56">
        <f>'2MASS Singles'!D29</f>
        <v>184</v>
      </c>
      <c r="E29" s="54">
        <f>'2MASS Singles'!H29</f>
        <v>1.5819108849523174</v>
      </c>
      <c r="F29" s="54">
        <f>'2MASS Singles'!I29</f>
        <v>1.6189108849523173</v>
      </c>
      <c r="G29" s="54">
        <f>'2MASS Singles'!J29</f>
        <v>1.6539108849523174</v>
      </c>
      <c r="H29" s="1">
        <v>2.3610000000000002</v>
      </c>
      <c r="I29" s="1">
        <v>2.339</v>
      </c>
      <c r="J29" s="1">
        <v>2.3260000000000001</v>
      </c>
      <c r="K29" s="54">
        <f t="shared" si="7"/>
        <v>1.7691806012954218E-2</v>
      </c>
      <c r="L29" s="53">
        <f t="shared" si="8"/>
        <v>7.5541443266243461E-3</v>
      </c>
      <c r="M29" s="82">
        <v>2.3519999999999999</v>
      </c>
      <c r="N29" s="1">
        <v>2.37</v>
      </c>
      <c r="O29" s="54">
        <f t="shared" si="9"/>
        <v>9.0000000000003411E-3</v>
      </c>
      <c r="P29" s="54">
        <f t="shared" si="10"/>
        <v>8.999999999999897E-3</v>
      </c>
      <c r="Q29" s="51">
        <f t="shared" si="11"/>
        <v>9.000000000000119E-3</v>
      </c>
      <c r="R29" s="1">
        <v>2.3290000000000002</v>
      </c>
      <c r="S29" s="1">
        <v>2.3490000000000002</v>
      </c>
      <c r="T29" s="54">
        <f t="shared" si="12"/>
        <v>9.9999999999997868E-3</v>
      </c>
      <c r="U29" s="54">
        <f t="shared" si="13"/>
        <v>1.0000000000000231E-2</v>
      </c>
      <c r="V29" s="51">
        <f t="shared" si="14"/>
        <v>1.0000000000000009E-2</v>
      </c>
      <c r="W29" s="1">
        <v>2.3140000000000001</v>
      </c>
      <c r="X29" s="1">
        <v>2.3370000000000002</v>
      </c>
      <c r="Y29" s="72">
        <f t="shared" si="15"/>
        <v>1.2000000000000011E-2</v>
      </c>
      <c r="Z29" s="54">
        <f t="shared" si="16"/>
        <v>1.1000000000000121E-2</v>
      </c>
      <c r="AA29" s="51">
        <f t="shared" si="17"/>
        <v>1.1500000000000066E-2</v>
      </c>
    </row>
    <row r="30" spans="1:27">
      <c r="A30" s="1">
        <v>29</v>
      </c>
      <c r="C30" s="1" t="str">
        <f>'2MASS Singles'!C30</f>
        <v>HD61925</v>
      </c>
      <c r="D30" s="56">
        <f>'2MASS Singles'!D30</f>
        <v>184</v>
      </c>
      <c r="E30" s="54">
        <f>'2MASS Singles'!H30</f>
        <v>-0.39108911504768251</v>
      </c>
      <c r="F30" s="54">
        <f>'2MASS Singles'!I30</f>
        <v>-0.39008911504768218</v>
      </c>
      <c r="G30" s="54">
        <f>'2MASS Singles'!J30</f>
        <v>-0.39008911504768218</v>
      </c>
      <c r="H30" s="1">
        <v>4.8280000000000003</v>
      </c>
      <c r="I30" s="1">
        <v>4.9009999999999998</v>
      </c>
      <c r="J30" s="1">
        <v>5.024</v>
      </c>
      <c r="K30" s="54">
        <f t="shared" si="7"/>
        <v>9.9057222519780511E-2</v>
      </c>
      <c r="L30" s="53">
        <f t="shared" si="8"/>
        <v>2.0143134790167529E-2</v>
      </c>
      <c r="M30" s="82">
        <v>4.8159999999999998</v>
      </c>
      <c r="N30" s="1">
        <v>4.8410000000000002</v>
      </c>
      <c r="O30" s="54">
        <f t="shared" si="9"/>
        <v>1.2000000000000455E-2</v>
      </c>
      <c r="P30" s="54">
        <f t="shared" si="10"/>
        <v>1.2999999999999901E-2</v>
      </c>
      <c r="Q30" s="51">
        <f t="shared" si="11"/>
        <v>1.2500000000000178E-2</v>
      </c>
      <c r="R30" s="1">
        <v>4.8879999999999999</v>
      </c>
      <c r="S30" s="1">
        <v>4.9130000000000003</v>
      </c>
      <c r="T30" s="54">
        <f t="shared" si="12"/>
        <v>1.2999999999999901E-2</v>
      </c>
      <c r="U30" s="54">
        <f t="shared" si="13"/>
        <v>1.2000000000000455E-2</v>
      </c>
      <c r="V30" s="51">
        <f t="shared" si="14"/>
        <v>1.2500000000000178E-2</v>
      </c>
      <c r="W30" s="1">
        <v>5.0119999999999996</v>
      </c>
      <c r="X30" s="1">
        <v>5.0369999999999999</v>
      </c>
      <c r="Y30" s="72">
        <f t="shared" si="15"/>
        <v>1.2000000000000455E-2</v>
      </c>
      <c r="Z30" s="54">
        <f t="shared" si="16"/>
        <v>1.2999999999999901E-2</v>
      </c>
      <c r="AA30" s="51">
        <f t="shared" si="17"/>
        <v>1.2500000000000178E-2</v>
      </c>
    </row>
    <row r="31" spans="1:27">
      <c r="A31" s="1">
        <v>30</v>
      </c>
      <c r="C31" s="1" t="str">
        <f>'2MASS Singles'!C31</f>
        <v>HD62227</v>
      </c>
      <c r="D31" s="56">
        <f>'2MASS Singles'!D31</f>
        <v>184</v>
      </c>
      <c r="E31" s="54">
        <f>'2MASS Singles'!H31</f>
        <v>1.4079108849523179</v>
      </c>
      <c r="F31" s="54">
        <f>'2MASS Singles'!I31</f>
        <v>1.4619108849523172</v>
      </c>
      <c r="G31" s="54">
        <f>'2MASS Singles'!J31</f>
        <v>1.4709108849523176</v>
      </c>
      <c r="H31" s="1">
        <v>2.5110000000000001</v>
      </c>
      <c r="I31" s="1">
        <v>2.4889999999999999</v>
      </c>
      <c r="J31" s="1">
        <v>2.4990000000000001</v>
      </c>
      <c r="K31" s="54">
        <f t="shared" si="7"/>
        <v>1.1015141094572321E-2</v>
      </c>
      <c r="L31" s="53">
        <f t="shared" si="8"/>
        <v>4.4066439903609764E-3</v>
      </c>
      <c r="M31" s="82">
        <v>2.5019999999999998</v>
      </c>
      <c r="N31" s="1">
        <v>2.5209999999999999</v>
      </c>
      <c r="O31" s="54">
        <f t="shared" si="9"/>
        <v>9.0000000000003411E-3</v>
      </c>
      <c r="P31" s="54">
        <f t="shared" si="10"/>
        <v>9.9999999999997868E-3</v>
      </c>
      <c r="Q31" s="51">
        <f t="shared" si="11"/>
        <v>9.5000000000000639E-3</v>
      </c>
      <c r="R31" s="1">
        <v>2.4790000000000001</v>
      </c>
      <c r="S31" s="1">
        <v>2.4980000000000002</v>
      </c>
      <c r="T31" s="54">
        <f t="shared" si="12"/>
        <v>9.9999999999997868E-3</v>
      </c>
      <c r="U31" s="54">
        <f t="shared" si="13"/>
        <v>9.0000000000003411E-3</v>
      </c>
      <c r="V31" s="51">
        <f t="shared" si="14"/>
        <v>9.5000000000000639E-3</v>
      </c>
      <c r="W31" s="1">
        <v>2.4900000000000002</v>
      </c>
      <c r="X31" s="1">
        <v>2.5089999999999999</v>
      </c>
      <c r="Y31" s="72">
        <f t="shared" si="15"/>
        <v>8.999999999999897E-3</v>
      </c>
      <c r="Z31" s="54">
        <f t="shared" si="16"/>
        <v>9.9999999999997868E-3</v>
      </c>
      <c r="AA31" s="51">
        <f t="shared" si="17"/>
        <v>9.4999999999998419E-3</v>
      </c>
    </row>
    <row r="32" spans="1:27">
      <c r="A32" s="1">
        <v>31</v>
      </c>
      <c r="C32" s="1" t="str">
        <f>'2MASS Singles'!C32</f>
        <v>HD62226</v>
      </c>
      <c r="D32" s="56">
        <f>'2MASS Singles'!D32</f>
        <v>184</v>
      </c>
      <c r="E32" s="54">
        <f>'2MASS Singles'!H32</f>
        <v>-0.61408911504768238</v>
      </c>
      <c r="F32" s="54">
        <f>'2MASS Singles'!I32</f>
        <v>-0.52108911504768241</v>
      </c>
      <c r="G32" s="54">
        <f>'2MASS Singles'!J32</f>
        <v>-0.54008911504768253</v>
      </c>
      <c r="H32" s="1">
        <v>5.1020000000000003</v>
      </c>
      <c r="I32" s="1">
        <v>5.0620000000000003</v>
      </c>
      <c r="J32" s="1">
        <v>5.2050000000000001</v>
      </c>
      <c r="K32" s="54">
        <f t="shared" si="7"/>
        <v>7.3776690085690225E-2</v>
      </c>
      <c r="L32" s="53">
        <f t="shared" si="8"/>
        <v>1.4401071654438848E-2</v>
      </c>
      <c r="M32" s="82">
        <v>5.09</v>
      </c>
      <c r="N32" s="1">
        <v>5.1139999999999999</v>
      </c>
      <c r="O32" s="54">
        <f t="shared" si="9"/>
        <v>1.2000000000000455E-2</v>
      </c>
      <c r="P32" s="54">
        <f t="shared" si="10"/>
        <v>1.1999999999999567E-2</v>
      </c>
      <c r="Q32" s="51">
        <f t="shared" si="11"/>
        <v>1.2000000000000011E-2</v>
      </c>
      <c r="R32" s="1">
        <v>5.05</v>
      </c>
      <c r="S32" s="1">
        <v>5.0750000000000002</v>
      </c>
      <c r="T32" s="54">
        <f t="shared" si="12"/>
        <v>1.2000000000000455E-2</v>
      </c>
      <c r="U32" s="54">
        <f t="shared" si="13"/>
        <v>1.2999999999999901E-2</v>
      </c>
      <c r="V32" s="51">
        <f t="shared" si="14"/>
        <v>1.2500000000000178E-2</v>
      </c>
      <c r="W32" s="1">
        <v>5.1929999999999996</v>
      </c>
      <c r="X32" s="1">
        <v>5.2160000000000002</v>
      </c>
      <c r="Y32" s="72">
        <f t="shared" si="15"/>
        <v>1.2000000000000455E-2</v>
      </c>
      <c r="Z32" s="54">
        <f t="shared" si="16"/>
        <v>1.1000000000000121E-2</v>
      </c>
      <c r="AA32" s="51">
        <f t="shared" si="17"/>
        <v>1.1500000000000288E-2</v>
      </c>
    </row>
    <row r="33" spans="1:27">
      <c r="A33" s="1">
        <v>32</v>
      </c>
      <c r="C33" s="1" t="str">
        <f>'2MASS Singles'!C33</f>
        <v>HD62415</v>
      </c>
      <c r="D33" s="56">
        <f>'2MASS Singles'!D33</f>
        <v>184</v>
      </c>
      <c r="E33" s="54">
        <f>'2MASS Singles'!H33</f>
        <v>1.2929108849523177</v>
      </c>
      <c r="F33" s="54">
        <f>'2MASS Singles'!I33</f>
        <v>1.2289108849523176</v>
      </c>
      <c r="G33" s="54">
        <f>'2MASS Singles'!J33</f>
        <v>1.1559108849523181</v>
      </c>
      <c r="H33" s="1">
        <v>2.63</v>
      </c>
      <c r="I33" s="1">
        <v>2.734</v>
      </c>
      <c r="J33" s="1">
        <v>2.8370000000000002</v>
      </c>
      <c r="K33" s="54">
        <f t="shared" si="7"/>
        <v>0.10350040257570675</v>
      </c>
      <c r="L33" s="53">
        <f t="shared" si="8"/>
        <v>3.7861383700417056E-2</v>
      </c>
      <c r="M33" s="82">
        <v>2.6190000000000002</v>
      </c>
      <c r="N33" s="1">
        <v>2.6419999999999999</v>
      </c>
      <c r="O33" s="54">
        <f t="shared" si="9"/>
        <v>1.0999999999999677E-2</v>
      </c>
      <c r="P33" s="54">
        <f t="shared" si="10"/>
        <v>1.2000000000000011E-2</v>
      </c>
      <c r="Q33" s="51">
        <f t="shared" si="11"/>
        <v>1.1499999999999844E-2</v>
      </c>
      <c r="R33" s="1">
        <v>2.7229999999999999</v>
      </c>
      <c r="S33" s="1">
        <v>2.7440000000000002</v>
      </c>
      <c r="T33" s="54">
        <f t="shared" si="12"/>
        <v>1.1000000000000121E-2</v>
      </c>
      <c r="U33" s="54">
        <f t="shared" si="13"/>
        <v>1.0000000000000231E-2</v>
      </c>
      <c r="V33" s="51">
        <f t="shared" si="14"/>
        <v>1.0500000000000176E-2</v>
      </c>
      <c r="W33" s="1">
        <v>2.8260000000000001</v>
      </c>
      <c r="X33" s="1">
        <v>2.8479999999999999</v>
      </c>
      <c r="Y33" s="72">
        <f t="shared" si="15"/>
        <v>1.1000000000000121E-2</v>
      </c>
      <c r="Z33" s="54">
        <f t="shared" si="16"/>
        <v>1.0999999999999677E-2</v>
      </c>
      <c r="AA33" s="51">
        <f t="shared" si="17"/>
        <v>1.0999999999999899E-2</v>
      </c>
    </row>
    <row r="34" spans="1:27">
      <c r="A34" s="1">
        <v>33</v>
      </c>
      <c r="C34" s="1" t="str">
        <f>'2MASS Singles'!C34</f>
        <v>HD62559</v>
      </c>
      <c r="D34" s="56">
        <f>'2MASS Singles'!D34</f>
        <v>184</v>
      </c>
      <c r="E34" s="54">
        <f>'2MASS Singles'!H34</f>
        <v>0.73291088495231804</v>
      </c>
      <c r="F34" s="54">
        <f>'2MASS Singles'!I34</f>
        <v>0.6119108849523176</v>
      </c>
      <c r="G34" s="54">
        <f>'2MASS Singles'!J34</f>
        <v>0.49691088495231739</v>
      </c>
      <c r="H34" s="1">
        <v>3.2330000000000001</v>
      </c>
      <c r="I34" s="1">
        <v>3.4550000000000001</v>
      </c>
      <c r="J34" s="1">
        <v>3.71</v>
      </c>
      <c r="K34" s="54">
        <f t="shared" si="7"/>
        <v>0.23869017575090928</v>
      </c>
      <c r="L34" s="53">
        <f t="shared" si="8"/>
        <v>6.8866178808687048E-2</v>
      </c>
      <c r="M34" s="82">
        <v>3.2210000000000001</v>
      </c>
      <c r="N34" s="1">
        <v>3.2450000000000001</v>
      </c>
      <c r="O34" s="54">
        <f t="shared" si="9"/>
        <v>1.2000000000000011E-2</v>
      </c>
      <c r="P34" s="54">
        <f t="shared" si="10"/>
        <v>1.2000000000000011E-2</v>
      </c>
      <c r="Q34" s="51">
        <f t="shared" si="11"/>
        <v>1.2000000000000011E-2</v>
      </c>
      <c r="R34" s="1">
        <v>3.4409999999999998</v>
      </c>
      <c r="S34" s="1">
        <v>3.4689999999999999</v>
      </c>
      <c r="T34" s="54">
        <f t="shared" si="12"/>
        <v>1.4000000000000234E-2</v>
      </c>
      <c r="U34" s="54">
        <f t="shared" si="13"/>
        <v>1.399999999999979E-2</v>
      </c>
      <c r="V34" s="51">
        <f t="shared" si="14"/>
        <v>1.4000000000000012E-2</v>
      </c>
      <c r="W34" s="1">
        <v>3.6909999999999998</v>
      </c>
      <c r="X34" s="1">
        <v>3.7280000000000002</v>
      </c>
      <c r="Y34" s="72">
        <f t="shared" si="15"/>
        <v>1.9000000000000128E-2</v>
      </c>
      <c r="Z34" s="54">
        <f t="shared" si="16"/>
        <v>1.8000000000000238E-2</v>
      </c>
      <c r="AA34" s="51">
        <f t="shared" si="17"/>
        <v>1.8500000000000183E-2</v>
      </c>
    </row>
    <row r="35" spans="1:27">
      <c r="A35" s="1">
        <v>34</v>
      </c>
      <c r="C35" s="1" t="str">
        <f>'2MASS Singles'!C35</f>
        <v>HD62642</v>
      </c>
      <c r="D35" s="56">
        <f>'2MASS Singles'!D35</f>
        <v>184</v>
      </c>
      <c r="E35" s="54">
        <f>'2MASS Singles'!H35</f>
        <v>1.1859108849523174</v>
      </c>
      <c r="F35" s="54">
        <f>'2MASS Singles'!I35</f>
        <v>1.1709108849523178</v>
      </c>
      <c r="G35" s="54">
        <f>'2MASS Singles'!J35</f>
        <v>1.1299108849523174</v>
      </c>
      <c r="H35" s="1">
        <v>2.7469999999999999</v>
      </c>
      <c r="I35" s="1">
        <v>2.7949999999999999</v>
      </c>
      <c r="J35" s="1">
        <v>2.8660000000000001</v>
      </c>
      <c r="K35" s="54">
        <f t="shared" si="7"/>
        <v>5.986930209492463E-2</v>
      </c>
      <c r="L35" s="53">
        <f t="shared" si="8"/>
        <v>2.1361549272689569E-2</v>
      </c>
      <c r="M35" s="82">
        <v>2.7370000000000001</v>
      </c>
      <c r="N35" s="1">
        <v>2.758</v>
      </c>
      <c r="O35" s="54">
        <f t="shared" si="9"/>
        <v>9.9999999999997868E-3</v>
      </c>
      <c r="P35" s="54">
        <f t="shared" si="10"/>
        <v>1.1000000000000121E-2</v>
      </c>
      <c r="Q35" s="51">
        <f t="shared" si="11"/>
        <v>1.0499999999999954E-2</v>
      </c>
      <c r="R35" s="1">
        <v>2.7850000000000001</v>
      </c>
      <c r="S35" s="1">
        <v>2.806</v>
      </c>
      <c r="T35" s="54">
        <f t="shared" si="12"/>
        <v>9.9999999999997868E-3</v>
      </c>
      <c r="U35" s="54">
        <f t="shared" si="13"/>
        <v>1.1000000000000121E-2</v>
      </c>
      <c r="V35" s="51">
        <f t="shared" si="14"/>
        <v>1.0499999999999954E-2</v>
      </c>
      <c r="W35" s="1">
        <v>2.855</v>
      </c>
      <c r="X35" s="1">
        <v>2.8769999999999998</v>
      </c>
      <c r="Y35" s="72">
        <f t="shared" si="15"/>
        <v>1.1000000000000121E-2</v>
      </c>
      <c r="Z35" s="54">
        <f t="shared" si="16"/>
        <v>1.0999999999999677E-2</v>
      </c>
      <c r="AA35" s="51">
        <f t="shared" si="17"/>
        <v>1.0999999999999899E-2</v>
      </c>
    </row>
    <row r="36" spans="1:27">
      <c r="A36" s="1">
        <v>35</v>
      </c>
      <c r="C36" s="1" t="str">
        <f>'2MASS Singles'!C36</f>
        <v>HD62712</v>
      </c>
      <c r="D36" s="56">
        <f>'2MASS Singles'!D36</f>
        <v>184</v>
      </c>
      <c r="E36" s="54">
        <f>'2MASS Singles'!H36</f>
        <v>0.32391088495231735</v>
      </c>
      <c r="F36" s="54">
        <f>'2MASS Singles'!I36</f>
        <v>0.38391088495231784</v>
      </c>
      <c r="G36" s="54">
        <f>'2MASS Singles'!J36</f>
        <v>0.41091088495231798</v>
      </c>
      <c r="H36" s="1">
        <v>3.8180000000000001</v>
      </c>
      <c r="I36" s="1">
        <v>3.802</v>
      </c>
      <c r="J36" s="1">
        <v>3.87</v>
      </c>
      <c r="K36" s="54">
        <f t="shared" si="7"/>
        <v>3.5552777669262389E-2</v>
      </c>
      <c r="L36" s="53">
        <f t="shared" si="8"/>
        <v>9.2827095742199443E-3</v>
      </c>
      <c r="M36" s="82">
        <v>3.802</v>
      </c>
      <c r="N36" s="1">
        <v>3.8340000000000001</v>
      </c>
      <c r="O36" s="54">
        <f t="shared" si="9"/>
        <v>1.6000000000000014E-2</v>
      </c>
      <c r="P36" s="54">
        <f t="shared" si="10"/>
        <v>1.6000000000000014E-2</v>
      </c>
      <c r="Q36" s="51">
        <f t="shared" si="11"/>
        <v>1.6000000000000014E-2</v>
      </c>
      <c r="R36" s="1">
        <v>3.786</v>
      </c>
      <c r="S36" s="1">
        <v>3.8180000000000001</v>
      </c>
      <c r="T36" s="54">
        <f t="shared" si="12"/>
        <v>1.6000000000000014E-2</v>
      </c>
      <c r="U36" s="54">
        <f t="shared" si="13"/>
        <v>1.6000000000000014E-2</v>
      </c>
      <c r="V36" s="51">
        <f t="shared" si="14"/>
        <v>1.6000000000000014E-2</v>
      </c>
      <c r="W36" s="1">
        <v>3.851</v>
      </c>
      <c r="X36" s="1">
        <v>3.8889999999999998</v>
      </c>
      <c r="Y36" s="72">
        <f t="shared" si="15"/>
        <v>1.9000000000000128E-2</v>
      </c>
      <c r="Z36" s="54">
        <f t="shared" si="16"/>
        <v>1.8999999999999684E-2</v>
      </c>
      <c r="AA36" s="51">
        <f t="shared" si="17"/>
        <v>1.8999999999999906E-2</v>
      </c>
    </row>
    <row r="37" spans="1:27">
      <c r="A37" s="1">
        <v>36</v>
      </c>
      <c r="C37" s="1" t="str">
        <f>'2MASS Singles'!C37</f>
        <v>HD62737</v>
      </c>
      <c r="D37" s="56">
        <f>'2MASS Singles'!D37</f>
        <v>184</v>
      </c>
      <c r="E37" s="54">
        <f>'2MASS Singles'!H37</f>
        <v>1.6759108849523177</v>
      </c>
      <c r="F37" s="54">
        <f>'2MASS Singles'!I37</f>
        <v>1.6879108849523181</v>
      </c>
      <c r="G37" s="54">
        <f>'2MASS Singles'!J37</f>
        <v>1.732910884952318</v>
      </c>
      <c r="H37" s="1">
        <v>2.2679999999999998</v>
      </c>
      <c r="I37" s="1">
        <v>2.2570000000000001</v>
      </c>
      <c r="J37" s="1">
        <v>2.1829999999999998</v>
      </c>
      <c r="K37" s="54">
        <f t="shared" si="7"/>
        <v>4.6227697325304934E-2</v>
      </c>
      <c r="L37" s="53">
        <f t="shared" si="8"/>
        <v>2.0674283240297374E-2</v>
      </c>
      <c r="M37" s="82">
        <v>2.2549999999999999</v>
      </c>
      <c r="N37" s="1">
        <v>2.2789999999999999</v>
      </c>
      <c r="O37" s="54">
        <f t="shared" si="9"/>
        <v>1.2999999999999901E-2</v>
      </c>
      <c r="P37" s="54">
        <f t="shared" si="10"/>
        <v>1.1000000000000121E-2</v>
      </c>
      <c r="Q37" s="51">
        <f t="shared" si="11"/>
        <v>1.2000000000000011E-2</v>
      </c>
      <c r="R37" s="1">
        <v>2.242</v>
      </c>
      <c r="S37" s="1">
        <v>2.2709999999999999</v>
      </c>
      <c r="T37" s="54">
        <f t="shared" si="12"/>
        <v>1.5000000000000124E-2</v>
      </c>
      <c r="U37" s="54">
        <f t="shared" si="13"/>
        <v>1.399999999999979E-2</v>
      </c>
      <c r="V37" s="51">
        <f t="shared" si="14"/>
        <v>1.4499999999999957E-2</v>
      </c>
      <c r="W37" s="1">
        <v>2.0459999999999998</v>
      </c>
      <c r="X37" s="1">
        <v>2.2229999999999999</v>
      </c>
      <c r="Y37" s="72">
        <f t="shared" si="15"/>
        <v>0.13700000000000001</v>
      </c>
      <c r="Z37" s="54">
        <f t="shared" si="16"/>
        <v>4.0000000000000036E-2</v>
      </c>
      <c r="AA37" s="51">
        <f t="shared" si="17"/>
        <v>8.8500000000000023E-2</v>
      </c>
    </row>
    <row r="38" spans="1:27">
      <c r="A38" s="1">
        <v>37</v>
      </c>
      <c r="C38" s="1" t="str">
        <f>'2MASS Singles'!C38</f>
        <v>HD62803</v>
      </c>
      <c r="D38" s="56">
        <f>'2MASS Singles'!D38</f>
        <v>184</v>
      </c>
      <c r="E38" s="54">
        <f>'2MASS Singles'!H38</f>
        <v>1.1649108849523175</v>
      </c>
      <c r="F38" s="54">
        <f>'2MASS Singles'!I38</f>
        <v>1.2239108849523177</v>
      </c>
      <c r="G38" s="54">
        <f>'2MASS Singles'!J38</f>
        <v>1.1819108849523179</v>
      </c>
      <c r="H38" s="1">
        <v>2.7690000000000001</v>
      </c>
      <c r="I38" s="1">
        <v>2.7389999999999999</v>
      </c>
      <c r="J38" s="1">
        <v>2.8079999999999998</v>
      </c>
      <c r="K38" s="54">
        <f t="shared" si="7"/>
        <v>3.459768778401235E-2</v>
      </c>
      <c r="L38" s="53">
        <f t="shared" si="8"/>
        <v>1.2481128349210805E-2</v>
      </c>
      <c r="M38" s="82">
        <v>2.7589999999999999</v>
      </c>
      <c r="N38" s="1">
        <v>2.78</v>
      </c>
      <c r="O38" s="54">
        <f t="shared" si="9"/>
        <v>1.0000000000000231E-2</v>
      </c>
      <c r="P38" s="54">
        <f t="shared" si="10"/>
        <v>1.0999999999999677E-2</v>
      </c>
      <c r="Q38" s="51">
        <f t="shared" si="11"/>
        <v>1.0499999999999954E-2</v>
      </c>
      <c r="R38" s="1">
        <v>2.7280000000000002</v>
      </c>
      <c r="S38" s="1">
        <v>2.75</v>
      </c>
      <c r="T38" s="54">
        <f t="shared" si="12"/>
        <v>1.0999999999999677E-2</v>
      </c>
      <c r="U38" s="54">
        <f t="shared" si="13"/>
        <v>1.1000000000000121E-2</v>
      </c>
      <c r="V38" s="51">
        <f t="shared" si="14"/>
        <v>1.0999999999999899E-2</v>
      </c>
      <c r="W38" s="1">
        <v>2.7970000000000002</v>
      </c>
      <c r="X38" s="1">
        <v>2.819</v>
      </c>
      <c r="Y38" s="72">
        <f t="shared" si="15"/>
        <v>1.0999999999999677E-2</v>
      </c>
      <c r="Z38" s="54">
        <f t="shared" si="16"/>
        <v>1.1000000000000121E-2</v>
      </c>
      <c r="AA38" s="51">
        <f t="shared" si="17"/>
        <v>1.0999999999999899E-2</v>
      </c>
    </row>
    <row r="39" spans="1:27">
      <c r="A39" s="1">
        <v>38</v>
      </c>
      <c r="C39" s="1" t="str">
        <f>'2MASS Singles'!C39</f>
        <v>HD62875</v>
      </c>
      <c r="D39" s="56">
        <f>'2MASS Singles'!D39</f>
        <v>184</v>
      </c>
      <c r="E39" s="54">
        <f>'2MASS Singles'!H39</f>
        <v>1.9499108849523168</v>
      </c>
      <c r="F39" s="54">
        <f>'2MASS Singles'!I39</f>
        <v>1.9409108849523182</v>
      </c>
      <c r="G39" s="54">
        <f>'2MASS Singles'!J39</f>
        <v>1.8999108849523179</v>
      </c>
      <c r="H39" s="1">
        <v>1.8660000000000001</v>
      </c>
      <c r="I39" s="1">
        <v>1.7989999999999999</v>
      </c>
      <c r="J39" s="1">
        <v>1.8129999999999999</v>
      </c>
      <c r="K39" s="54">
        <f t="shared" si="7"/>
        <v>3.5341194094144678E-2</v>
      </c>
      <c r="L39" s="53">
        <f t="shared" si="8"/>
        <v>1.9354432691207384E-2</v>
      </c>
      <c r="M39" s="82">
        <v>1.853</v>
      </c>
      <c r="N39" s="1">
        <v>1.8779999999999999</v>
      </c>
      <c r="O39" s="54">
        <f t="shared" si="9"/>
        <v>1.3000000000000123E-2</v>
      </c>
      <c r="P39" s="54">
        <f t="shared" si="10"/>
        <v>1.1999999999999789E-2</v>
      </c>
      <c r="Q39" s="51">
        <f t="shared" si="11"/>
        <v>1.2499999999999956E-2</v>
      </c>
      <c r="R39" s="1">
        <v>1.7909999999999999</v>
      </c>
      <c r="S39" s="1">
        <v>1.8089999999999999</v>
      </c>
      <c r="T39" s="54">
        <f t="shared" si="12"/>
        <v>8.0000000000000071E-3</v>
      </c>
      <c r="U39" s="54">
        <f t="shared" si="13"/>
        <v>1.0000000000000009E-2</v>
      </c>
      <c r="V39" s="51">
        <f t="shared" si="14"/>
        <v>9.000000000000008E-3</v>
      </c>
      <c r="W39" s="1">
        <v>1.8</v>
      </c>
      <c r="X39" s="1">
        <v>1.835</v>
      </c>
      <c r="Y39" s="72">
        <f t="shared" si="15"/>
        <v>1.2999999999999901E-2</v>
      </c>
      <c r="Z39" s="54">
        <f t="shared" si="16"/>
        <v>2.200000000000002E-2</v>
      </c>
      <c r="AA39" s="51">
        <f t="shared" si="17"/>
        <v>1.749999999999996E-2</v>
      </c>
    </row>
    <row r="40" spans="1:27">
      <c r="A40" s="1">
        <v>39</v>
      </c>
      <c r="C40" s="1" t="str">
        <f>'2MASS Singles'!C40</f>
        <v>HD62893</v>
      </c>
      <c r="D40" s="56">
        <f>'2MASS Singles'!D40</f>
        <v>184</v>
      </c>
      <c r="E40" s="54">
        <f>'2MASS Singles'!H40</f>
        <v>-0.26108911504768262</v>
      </c>
      <c r="F40" s="54">
        <f>'2MASS Singles'!I40</f>
        <v>-0.14708911504768274</v>
      </c>
      <c r="G40" s="54">
        <f>'2MASS Singles'!J40</f>
        <v>-0.17808911504768243</v>
      </c>
      <c r="H40" s="1">
        <v>4.6630000000000003</v>
      </c>
      <c r="I40" s="1">
        <v>4.5869999999999997</v>
      </c>
      <c r="J40" s="1">
        <v>4.76</v>
      </c>
      <c r="K40" s="54">
        <f t="shared" si="7"/>
        <v>8.6712167542969426E-2</v>
      </c>
      <c r="L40" s="53">
        <f t="shared" si="8"/>
        <v>1.8567915962091956E-2</v>
      </c>
      <c r="M40" s="82">
        <v>4.6500000000000004</v>
      </c>
      <c r="N40" s="1">
        <v>4.6760000000000002</v>
      </c>
      <c r="O40" s="54">
        <f t="shared" si="9"/>
        <v>1.2999999999999901E-2</v>
      </c>
      <c r="P40" s="54">
        <f t="shared" si="10"/>
        <v>1.2999999999999901E-2</v>
      </c>
      <c r="Q40" s="51">
        <f t="shared" si="11"/>
        <v>1.2999999999999901E-2</v>
      </c>
      <c r="R40" s="1">
        <v>4.5730000000000004</v>
      </c>
      <c r="S40" s="1">
        <v>4.5999999999999996</v>
      </c>
      <c r="T40" s="54">
        <f t="shared" si="12"/>
        <v>1.3999999999999346E-2</v>
      </c>
      <c r="U40" s="54">
        <f t="shared" si="13"/>
        <v>1.2999999999999901E-2</v>
      </c>
      <c r="V40" s="51">
        <f t="shared" si="14"/>
        <v>1.3499999999999623E-2</v>
      </c>
      <c r="W40" s="1">
        <v>4.7469999999999999</v>
      </c>
      <c r="X40" s="1">
        <v>4.7729999999999997</v>
      </c>
      <c r="Y40" s="72">
        <f t="shared" si="15"/>
        <v>1.2999999999999901E-2</v>
      </c>
      <c r="Z40" s="54">
        <f t="shared" si="16"/>
        <v>1.2999999999999901E-2</v>
      </c>
      <c r="AA40" s="51">
        <f t="shared" si="17"/>
        <v>1.2999999999999901E-2</v>
      </c>
    </row>
    <row r="41" spans="1:27">
      <c r="A41" s="1">
        <v>40</v>
      </c>
      <c r="C41" s="1" t="str">
        <f>'2MASS Singles'!C41</f>
        <v>HD62938</v>
      </c>
      <c r="D41" s="56">
        <f>'2MASS Singles'!D41</f>
        <v>184</v>
      </c>
      <c r="E41" s="54">
        <f>'2MASS Singles'!H41</f>
        <v>1.2589108849523178</v>
      </c>
      <c r="F41" s="54">
        <f>'2MASS Singles'!I41</f>
        <v>1.3519108849523178</v>
      </c>
      <c r="G41" s="54">
        <f>'2MASS Singles'!J41</f>
        <v>1.3129108849523172</v>
      </c>
      <c r="H41" s="1">
        <v>2.6680000000000001</v>
      </c>
      <c r="I41" s="1">
        <v>2.6</v>
      </c>
      <c r="J41" s="1">
        <v>2.6629999999999998</v>
      </c>
      <c r="K41" s="54">
        <f t="shared" si="7"/>
        <v>3.7898988552906389E-2</v>
      </c>
      <c r="L41" s="53">
        <f t="shared" si="8"/>
        <v>1.4335766695085003E-2</v>
      </c>
      <c r="M41" s="82">
        <v>2.657</v>
      </c>
      <c r="N41" s="1">
        <v>2.6789999999999998</v>
      </c>
      <c r="O41" s="54">
        <f t="shared" si="9"/>
        <v>1.1000000000000121E-2</v>
      </c>
      <c r="P41" s="54">
        <f t="shared" si="10"/>
        <v>1.0999999999999677E-2</v>
      </c>
      <c r="Q41" s="51">
        <f t="shared" si="11"/>
        <v>1.0999999999999899E-2</v>
      </c>
      <c r="R41" s="1">
        <v>2.59</v>
      </c>
      <c r="S41" s="1">
        <v>2.6110000000000002</v>
      </c>
      <c r="T41" s="54">
        <f t="shared" si="12"/>
        <v>1.0000000000000231E-2</v>
      </c>
      <c r="U41" s="54">
        <f t="shared" si="13"/>
        <v>1.1000000000000121E-2</v>
      </c>
      <c r="V41" s="51">
        <f t="shared" si="14"/>
        <v>1.0500000000000176E-2</v>
      </c>
      <c r="W41" s="1">
        <v>2.6520000000000001</v>
      </c>
      <c r="X41" s="1">
        <v>2.6749999999999998</v>
      </c>
      <c r="Y41" s="72">
        <f t="shared" si="15"/>
        <v>1.0999999999999677E-2</v>
      </c>
      <c r="Z41" s="54">
        <f t="shared" si="16"/>
        <v>1.2000000000000011E-2</v>
      </c>
      <c r="AA41" s="51">
        <f t="shared" si="17"/>
        <v>1.1499999999999844E-2</v>
      </c>
    </row>
    <row r="42" spans="1:27">
      <c r="A42" s="1">
        <v>41</v>
      </c>
      <c r="C42" s="1" t="str">
        <f>'2MASS Singles'!C42</f>
        <v>HD62961</v>
      </c>
      <c r="D42" s="56">
        <f>'2MASS Singles'!D42</f>
        <v>184</v>
      </c>
      <c r="E42" s="54">
        <f>'2MASS Singles'!H42</f>
        <v>1.7039108849523181</v>
      </c>
      <c r="F42" s="54">
        <f>'2MASS Singles'!I42</f>
        <v>1.7119108849523172</v>
      </c>
      <c r="G42" s="54">
        <f>'2MASS Singles'!J42</f>
        <v>1.6729108849523175</v>
      </c>
      <c r="H42" s="1">
        <v>2.23</v>
      </c>
      <c r="I42" s="1">
        <v>2.218</v>
      </c>
      <c r="J42" s="1">
        <v>2.3039999999999998</v>
      </c>
      <c r="K42" s="54">
        <f t="shared" si="7"/>
        <v>4.6576102599222763E-2</v>
      </c>
      <c r="L42" s="53">
        <f t="shared" si="8"/>
        <v>2.069435838235608E-2</v>
      </c>
      <c r="M42" s="82">
        <v>2.2120000000000002</v>
      </c>
      <c r="N42" s="1">
        <v>2.2440000000000002</v>
      </c>
      <c r="O42" s="54">
        <f t="shared" si="9"/>
        <v>1.7999999999999794E-2</v>
      </c>
      <c r="P42" s="54">
        <f t="shared" si="10"/>
        <v>1.4000000000000234E-2</v>
      </c>
      <c r="Q42" s="51">
        <f t="shared" si="11"/>
        <v>1.6000000000000014E-2</v>
      </c>
      <c r="R42" s="1">
        <v>2.1949999999999998</v>
      </c>
      <c r="S42" s="1">
        <v>2.2360000000000002</v>
      </c>
      <c r="T42" s="54">
        <f t="shared" si="12"/>
        <v>2.3000000000000131E-2</v>
      </c>
      <c r="U42" s="54">
        <f t="shared" si="13"/>
        <v>1.8000000000000238E-2</v>
      </c>
      <c r="V42" s="51">
        <f t="shared" si="14"/>
        <v>2.0500000000000185E-2</v>
      </c>
      <c r="W42" s="1">
        <v>2.2909999999999999</v>
      </c>
      <c r="X42" s="1">
        <v>2.3159999999999998</v>
      </c>
      <c r="Y42" s="72">
        <f t="shared" si="15"/>
        <v>1.2999999999999901E-2</v>
      </c>
      <c r="Z42" s="54">
        <f t="shared" si="16"/>
        <v>1.2000000000000011E-2</v>
      </c>
      <c r="AA42" s="51">
        <f t="shared" si="17"/>
        <v>1.2499999999999956E-2</v>
      </c>
    </row>
    <row r="43" spans="1:27">
      <c r="A43" s="1">
        <v>42</v>
      </c>
      <c r="C43" s="1" t="str">
        <f>'2MASS Singles'!C43</f>
        <v>HD62992</v>
      </c>
      <c r="D43" s="56">
        <f>'2MASS Singles'!D43</f>
        <v>184</v>
      </c>
      <c r="E43" s="54">
        <f>'2MASS Singles'!H43</f>
        <v>1.3049108849523172</v>
      </c>
      <c r="F43" s="54">
        <f>'2MASS Singles'!I43</f>
        <v>1.301910884952318</v>
      </c>
      <c r="G43" s="54">
        <f>'2MASS Singles'!J43</f>
        <v>1.2469108849523174</v>
      </c>
      <c r="H43" s="1">
        <v>2.617</v>
      </c>
      <c r="I43" s="1">
        <v>2.6539999999999999</v>
      </c>
      <c r="J43" s="1">
        <v>2.7370000000000001</v>
      </c>
      <c r="K43" s="54">
        <f t="shared" si="7"/>
        <v>6.1451878192072713E-2</v>
      </c>
      <c r="L43" s="53">
        <f t="shared" si="8"/>
        <v>2.3021432889138133E-2</v>
      </c>
      <c r="M43" s="82">
        <v>2.6059999999999999</v>
      </c>
      <c r="N43" s="1">
        <v>2.6280000000000001</v>
      </c>
      <c r="O43" s="54">
        <f t="shared" si="9"/>
        <v>1.1000000000000121E-2</v>
      </c>
      <c r="P43" s="54">
        <f t="shared" si="10"/>
        <v>1.1000000000000121E-2</v>
      </c>
      <c r="Q43" s="51">
        <f t="shared" si="11"/>
        <v>1.1000000000000121E-2</v>
      </c>
      <c r="R43" s="1">
        <v>2.6429999999999998</v>
      </c>
      <c r="S43" s="1">
        <v>2.665</v>
      </c>
      <c r="T43" s="54">
        <f t="shared" si="12"/>
        <v>1.1000000000000121E-2</v>
      </c>
      <c r="U43" s="54">
        <f t="shared" si="13"/>
        <v>1.1000000000000121E-2</v>
      </c>
      <c r="V43" s="51">
        <f t="shared" si="14"/>
        <v>1.1000000000000121E-2</v>
      </c>
      <c r="W43" s="1">
        <v>2.726</v>
      </c>
      <c r="X43" s="1">
        <v>2.7480000000000002</v>
      </c>
      <c r="Y43" s="72">
        <f t="shared" si="15"/>
        <v>1.1000000000000121E-2</v>
      </c>
      <c r="Z43" s="54">
        <f t="shared" si="16"/>
        <v>1.1000000000000121E-2</v>
      </c>
      <c r="AA43" s="51">
        <f t="shared" si="17"/>
        <v>1.1000000000000121E-2</v>
      </c>
    </row>
    <row r="44" spans="1:27">
      <c r="A44" s="1">
        <v>43</v>
      </c>
      <c r="C44" s="1" t="str">
        <f>'2MASS Singles'!C44</f>
        <v>HD62991</v>
      </c>
      <c r="D44" s="56">
        <f>'2MASS Singles'!D44</f>
        <v>184</v>
      </c>
      <c r="E44" s="54">
        <f>'2MASS Singles'!H44</f>
        <v>0.37891088495231795</v>
      </c>
      <c r="F44" s="54">
        <f>'2MASS Singles'!I44</f>
        <v>0.51491088495231807</v>
      </c>
      <c r="G44" s="54">
        <f>'2MASS Singles'!J44</f>
        <v>0.46191088495231725</v>
      </c>
      <c r="H44" s="1">
        <v>3.73</v>
      </c>
      <c r="I44" s="1">
        <v>3.5960000000000001</v>
      </c>
      <c r="J44" s="1">
        <v>3.774</v>
      </c>
      <c r="K44" s="54">
        <f t="shared" si="7"/>
        <v>9.2714615891994034E-2</v>
      </c>
      <c r="L44" s="53">
        <f t="shared" si="8"/>
        <v>2.505800429513352E-2</v>
      </c>
      <c r="M44" s="82">
        <v>3.714</v>
      </c>
      <c r="N44" s="1">
        <v>3.746</v>
      </c>
      <c r="O44" s="54">
        <f t="shared" si="9"/>
        <v>1.6000000000000014E-2</v>
      </c>
      <c r="P44" s="54">
        <f t="shared" si="10"/>
        <v>1.6000000000000014E-2</v>
      </c>
      <c r="Q44" s="51">
        <f t="shared" si="11"/>
        <v>1.6000000000000014E-2</v>
      </c>
      <c r="R44" s="1">
        <v>3.581</v>
      </c>
      <c r="S44" s="1">
        <v>3.6120000000000001</v>
      </c>
      <c r="T44" s="54">
        <f t="shared" si="12"/>
        <v>1.5000000000000124E-2</v>
      </c>
      <c r="U44" s="54">
        <f t="shared" si="13"/>
        <v>1.6000000000000014E-2</v>
      </c>
      <c r="V44" s="51">
        <f t="shared" si="14"/>
        <v>1.5500000000000069E-2</v>
      </c>
      <c r="W44" s="1">
        <v>3.7559999999999998</v>
      </c>
      <c r="X44" s="1">
        <v>3.7930000000000001</v>
      </c>
      <c r="Y44" s="72">
        <f t="shared" si="15"/>
        <v>1.8000000000000238E-2</v>
      </c>
      <c r="Z44" s="54">
        <f t="shared" si="16"/>
        <v>1.9000000000000128E-2</v>
      </c>
      <c r="AA44" s="51">
        <f t="shared" si="17"/>
        <v>1.8500000000000183E-2</v>
      </c>
    </row>
    <row r="45" spans="1:27">
      <c r="A45" s="1">
        <v>44</v>
      </c>
      <c r="C45" s="1" t="str">
        <f>'2MASS Singles'!C45</f>
        <v>HD63080</v>
      </c>
      <c r="D45" s="56">
        <f>'2MASS Singles'!D45</f>
        <v>184</v>
      </c>
      <c r="E45" s="54">
        <f>'2MASS Singles'!H45</f>
        <v>0.91291088495231776</v>
      </c>
      <c r="F45" s="54">
        <f>'2MASS Singles'!I45</f>
        <v>0.96791088495231747</v>
      </c>
      <c r="G45" s="54">
        <f>'2MASS Singles'!J45</f>
        <v>0.90591088495231809</v>
      </c>
      <c r="H45" s="1">
        <v>3.0289999999999999</v>
      </c>
      <c r="I45" s="1">
        <v>3.0129999999999999</v>
      </c>
      <c r="J45" s="1">
        <v>3.121</v>
      </c>
      <c r="K45" s="54">
        <f t="shared" si="7"/>
        <v>5.8286647985051773E-2</v>
      </c>
      <c r="L45" s="53">
        <f t="shared" si="8"/>
        <v>1.9083263555075336E-2</v>
      </c>
      <c r="M45" s="82">
        <v>3.0179999999999998</v>
      </c>
      <c r="N45" s="1">
        <v>3.0390000000000001</v>
      </c>
      <c r="O45" s="54">
        <f t="shared" si="9"/>
        <v>1.1000000000000121E-2</v>
      </c>
      <c r="P45" s="54">
        <f t="shared" si="10"/>
        <v>1.0000000000000231E-2</v>
      </c>
      <c r="Q45" s="51">
        <f t="shared" si="11"/>
        <v>1.0500000000000176E-2</v>
      </c>
      <c r="R45" s="1">
        <v>3.0019999999999998</v>
      </c>
      <c r="S45" s="1">
        <v>3.0249999999999999</v>
      </c>
      <c r="T45" s="54">
        <f t="shared" si="12"/>
        <v>1.1000000000000121E-2</v>
      </c>
      <c r="U45" s="54">
        <f t="shared" si="13"/>
        <v>1.2000000000000011E-2</v>
      </c>
      <c r="V45" s="51">
        <f t="shared" si="14"/>
        <v>1.1500000000000066E-2</v>
      </c>
      <c r="W45" s="1">
        <v>3.109</v>
      </c>
      <c r="X45" s="1">
        <v>3.133</v>
      </c>
      <c r="Y45" s="72">
        <f t="shared" si="15"/>
        <v>1.2000000000000011E-2</v>
      </c>
      <c r="Z45" s="54">
        <f t="shared" si="16"/>
        <v>1.2000000000000011E-2</v>
      </c>
      <c r="AA45" s="51">
        <f t="shared" si="17"/>
        <v>1.2000000000000011E-2</v>
      </c>
    </row>
    <row r="46" spans="1:27">
      <c r="A46" s="1">
        <v>45</v>
      </c>
      <c r="C46" s="1" t="str">
        <f>'2MASS Singles'!C46</f>
        <v>HD63079</v>
      </c>
      <c r="D46" s="56">
        <f>'2MASS Singles'!D46</f>
        <v>184</v>
      </c>
      <c r="E46" s="54">
        <f>'2MASS Singles'!H46</f>
        <v>0.72091088495231759</v>
      </c>
      <c r="F46" s="54">
        <f>'2MASS Singles'!I46</f>
        <v>0.76191088495231796</v>
      </c>
      <c r="G46" s="54">
        <f>'2MASS Singles'!J46</f>
        <v>0.77691088495231764</v>
      </c>
      <c r="H46" s="1">
        <v>3.2480000000000002</v>
      </c>
      <c r="I46" s="1">
        <v>3.2559999999999998</v>
      </c>
      <c r="J46" s="1">
        <v>3.28</v>
      </c>
      <c r="K46" s="54">
        <f t="shared" si="7"/>
        <v>1.6653327995728898E-2</v>
      </c>
      <c r="L46" s="53">
        <f t="shared" si="8"/>
        <v>5.1062943568261137E-3</v>
      </c>
      <c r="M46" s="82">
        <v>3.2360000000000002</v>
      </c>
      <c r="N46" s="1">
        <v>3.26</v>
      </c>
      <c r="O46" s="54">
        <f t="shared" si="9"/>
        <v>1.2000000000000011E-2</v>
      </c>
      <c r="P46" s="54">
        <f t="shared" si="10"/>
        <v>1.1999999999999567E-2</v>
      </c>
      <c r="Q46" s="51">
        <f t="shared" si="11"/>
        <v>1.1999999999999789E-2</v>
      </c>
      <c r="R46" s="1">
        <v>3.2440000000000002</v>
      </c>
      <c r="S46" s="1">
        <v>3.2690000000000001</v>
      </c>
      <c r="T46" s="54">
        <f t="shared" si="12"/>
        <v>1.1999999999999567E-2</v>
      </c>
      <c r="U46" s="54">
        <f t="shared" si="13"/>
        <v>1.3000000000000345E-2</v>
      </c>
      <c r="V46" s="51">
        <f t="shared" si="14"/>
        <v>1.2499999999999956E-2</v>
      </c>
      <c r="W46" s="1">
        <v>3.2669999999999999</v>
      </c>
      <c r="X46" s="1">
        <v>3.2930000000000001</v>
      </c>
      <c r="Y46" s="72">
        <f t="shared" si="15"/>
        <v>1.2999999999999901E-2</v>
      </c>
      <c r="Z46" s="54">
        <f t="shared" si="16"/>
        <v>1.3000000000000345E-2</v>
      </c>
      <c r="AA46" s="51">
        <f t="shared" si="17"/>
        <v>1.3000000000000123E-2</v>
      </c>
    </row>
    <row r="47" spans="1:27">
      <c r="A47" s="1">
        <v>46</v>
      </c>
      <c r="C47" s="1" t="str">
        <f>'2MASS Singles'!C47</f>
        <v>HD63215</v>
      </c>
      <c r="D47" s="56">
        <f>'2MASS Singles'!D47</f>
        <v>184</v>
      </c>
      <c r="E47" s="54">
        <f>'2MASS Singles'!H47</f>
        <v>-0.29408911504768209</v>
      </c>
      <c r="F47" s="54">
        <f>'2MASS Singles'!I47</f>
        <v>-0.2240891150476827</v>
      </c>
      <c r="G47" s="54">
        <f>'2MASS Singles'!J47</f>
        <v>-0.21708911504768214</v>
      </c>
      <c r="H47" s="1">
        <v>4.7060000000000004</v>
      </c>
      <c r="I47" s="1">
        <v>4.6890000000000001</v>
      </c>
      <c r="J47" s="1">
        <v>4.8099999999999996</v>
      </c>
      <c r="K47" s="54">
        <f t="shared" si="7"/>
        <v>6.5505724940648935E-2</v>
      </c>
      <c r="L47" s="53">
        <f t="shared" si="8"/>
        <v>1.3834366407740009E-2</v>
      </c>
      <c r="M47" s="82">
        <v>4.6929999999999996</v>
      </c>
      <c r="N47" s="1">
        <v>4.718</v>
      </c>
      <c r="O47" s="54">
        <f t="shared" si="9"/>
        <v>1.3000000000000789E-2</v>
      </c>
      <c r="P47" s="54">
        <f t="shared" si="10"/>
        <v>1.1999999999999567E-2</v>
      </c>
      <c r="Q47" s="51">
        <f t="shared" si="11"/>
        <v>1.2500000000000178E-2</v>
      </c>
      <c r="R47" s="1">
        <v>4.6749999999999998</v>
      </c>
      <c r="S47" s="1">
        <v>4.702</v>
      </c>
      <c r="T47" s="54">
        <f t="shared" si="12"/>
        <v>1.4000000000000234E-2</v>
      </c>
      <c r="U47" s="54">
        <f t="shared" si="13"/>
        <v>1.2999999999999901E-2</v>
      </c>
      <c r="V47" s="51">
        <f t="shared" si="14"/>
        <v>1.3500000000000068E-2</v>
      </c>
      <c r="W47" s="1">
        <v>4.7969999999999997</v>
      </c>
      <c r="X47" s="1">
        <v>4.8220000000000001</v>
      </c>
      <c r="Y47" s="72">
        <f t="shared" si="15"/>
        <v>1.2999999999999901E-2</v>
      </c>
      <c r="Z47" s="54">
        <f t="shared" si="16"/>
        <v>1.2000000000000455E-2</v>
      </c>
      <c r="AA47" s="51">
        <f t="shared" si="17"/>
        <v>1.2500000000000178E-2</v>
      </c>
    </row>
    <row r="48" spans="1:27">
      <c r="A48" s="1">
        <v>47</v>
      </c>
      <c r="C48" s="1" t="str">
        <f>'2MASS Singles'!C48</f>
        <v>HD63401</v>
      </c>
      <c r="D48" s="56">
        <f>'2MASS Singles'!D48</f>
        <v>184</v>
      </c>
      <c r="E48" s="54">
        <f>'2MASS Singles'!H48</f>
        <v>0.23191088495231771</v>
      </c>
      <c r="F48" s="54">
        <f>'2MASS Singles'!I48</f>
        <v>0.3359108849523178</v>
      </c>
      <c r="G48" s="54">
        <f>'2MASS Singles'!J48</f>
        <v>0.35591088495231737</v>
      </c>
      <c r="H48" s="1">
        <v>3.9660000000000002</v>
      </c>
      <c r="I48" s="1">
        <v>3.879</v>
      </c>
      <c r="J48" s="1">
        <v>3.972</v>
      </c>
      <c r="K48" s="54">
        <f t="shared" si="7"/>
        <v>5.2048054718692456E-2</v>
      </c>
      <c r="L48" s="53">
        <f t="shared" si="8"/>
        <v>1.3213519857499989E-2</v>
      </c>
      <c r="M48" s="82">
        <v>3.95</v>
      </c>
      <c r="N48" s="1">
        <v>3.9809999999999999</v>
      </c>
      <c r="O48" s="54">
        <f t="shared" si="9"/>
        <v>1.6000000000000014E-2</v>
      </c>
      <c r="P48" s="54">
        <f t="shared" si="10"/>
        <v>1.499999999999968E-2</v>
      </c>
      <c r="Q48" s="51">
        <f t="shared" si="11"/>
        <v>1.5499999999999847E-2</v>
      </c>
      <c r="R48" s="1">
        <v>3.863</v>
      </c>
      <c r="S48" s="1">
        <v>3.895</v>
      </c>
      <c r="T48" s="54">
        <f t="shared" si="12"/>
        <v>1.6000000000000014E-2</v>
      </c>
      <c r="U48" s="54">
        <f t="shared" si="13"/>
        <v>1.6000000000000014E-2</v>
      </c>
      <c r="V48" s="51">
        <f t="shared" si="14"/>
        <v>1.6000000000000014E-2</v>
      </c>
      <c r="W48" s="1">
        <v>3.9529999999999998</v>
      </c>
      <c r="X48" s="1">
        <v>3.9889999999999999</v>
      </c>
      <c r="Y48" s="72">
        <f t="shared" si="15"/>
        <v>1.9000000000000128E-2</v>
      </c>
      <c r="Z48" s="54">
        <f t="shared" si="16"/>
        <v>1.6999999999999904E-2</v>
      </c>
      <c r="AA48" s="51">
        <f t="shared" si="17"/>
        <v>1.8000000000000016E-2</v>
      </c>
    </row>
    <row r="49" spans="1:27">
      <c r="A49" s="1">
        <v>48</v>
      </c>
      <c r="C49" s="1" t="str">
        <f>'2MASS Singles'!C49</f>
        <v>HD63424</v>
      </c>
      <c r="D49" s="56">
        <f>'2MASS Singles'!D49</f>
        <v>184</v>
      </c>
      <c r="E49" s="54">
        <f>'2MASS Singles'!H49</f>
        <v>7.9108849523175095E-3</v>
      </c>
      <c r="F49" s="54">
        <f>'2MASS Singles'!I49</f>
        <v>-0.14408911504768263</v>
      </c>
      <c r="G49" s="54">
        <f>'2MASS Singles'!J49</f>
        <v>-0.22708911504768192</v>
      </c>
      <c r="H49" s="1">
        <v>4.3</v>
      </c>
      <c r="I49" s="1">
        <v>4.5830000000000002</v>
      </c>
      <c r="J49" s="1">
        <v>4.8220000000000001</v>
      </c>
      <c r="K49" s="54">
        <f t="shared" si="7"/>
        <v>0.26130888491081472</v>
      </c>
      <c r="L49" s="53">
        <f t="shared" si="8"/>
        <v>5.7200047773253875E-2</v>
      </c>
      <c r="M49" s="82">
        <v>4.2859999999999996</v>
      </c>
      <c r="N49" s="1">
        <v>4.3140000000000001</v>
      </c>
      <c r="O49" s="54">
        <f t="shared" si="9"/>
        <v>1.4000000000000234E-2</v>
      </c>
      <c r="P49" s="54">
        <f t="shared" si="10"/>
        <v>1.4000000000000234E-2</v>
      </c>
      <c r="Q49" s="51">
        <f t="shared" si="11"/>
        <v>1.4000000000000234E-2</v>
      </c>
      <c r="R49" s="1">
        <v>4.569</v>
      </c>
      <c r="S49" s="1">
        <v>4.5960000000000001</v>
      </c>
      <c r="T49" s="54">
        <f t="shared" si="12"/>
        <v>1.4000000000000234E-2</v>
      </c>
      <c r="U49" s="54">
        <f t="shared" si="13"/>
        <v>1.2999999999999901E-2</v>
      </c>
      <c r="V49" s="51">
        <f t="shared" si="14"/>
        <v>1.3500000000000068E-2</v>
      </c>
      <c r="W49" s="1">
        <v>4.8099999999999996</v>
      </c>
      <c r="X49" s="1">
        <v>4.835</v>
      </c>
      <c r="Y49" s="72">
        <f t="shared" si="15"/>
        <v>1.2000000000000455E-2</v>
      </c>
      <c r="Z49" s="54">
        <f t="shared" si="16"/>
        <v>1.2999999999999901E-2</v>
      </c>
      <c r="AA49" s="51">
        <f t="shared" si="17"/>
        <v>1.2500000000000178E-2</v>
      </c>
    </row>
    <row r="50" spans="1:27">
      <c r="A50" s="1">
        <v>49</v>
      </c>
      <c r="C50" s="1" t="str">
        <f>'2MASS Singles'!C50</f>
        <v>HD63465</v>
      </c>
      <c r="D50" s="56">
        <f>'2MASS Singles'!D50</f>
        <v>184</v>
      </c>
      <c r="E50" s="54">
        <f>'2MASS Singles'!H50</f>
        <v>-1.0930891150476825</v>
      </c>
      <c r="F50" s="54">
        <f>'2MASS Singles'!I50</f>
        <v>-1.0430891150476826</v>
      </c>
      <c r="G50" s="54">
        <f>'2MASS Singles'!J50</f>
        <v>-1.0370891150476824</v>
      </c>
      <c r="H50" s="1">
        <v>5.6669999999999998</v>
      </c>
      <c r="I50" s="1">
        <v>5.68</v>
      </c>
      <c r="J50" s="1">
        <v>5.79</v>
      </c>
      <c r="K50" s="54">
        <f t="shared" si="7"/>
        <v>6.7574650079252008E-2</v>
      </c>
      <c r="L50" s="53">
        <f t="shared" si="8"/>
        <v>1.1829605545763905E-2</v>
      </c>
      <c r="M50" s="82">
        <v>5.6559999999999997</v>
      </c>
      <c r="N50" s="1">
        <v>5.6790000000000003</v>
      </c>
      <c r="O50" s="54">
        <f t="shared" si="9"/>
        <v>1.1000000000000121E-2</v>
      </c>
      <c r="P50" s="54">
        <f t="shared" si="10"/>
        <v>1.2000000000000455E-2</v>
      </c>
      <c r="Q50" s="51">
        <f t="shared" si="11"/>
        <v>1.1500000000000288E-2</v>
      </c>
      <c r="R50" s="1">
        <v>5.6680000000000001</v>
      </c>
      <c r="S50" s="1">
        <v>5.6920000000000002</v>
      </c>
      <c r="T50" s="54">
        <f t="shared" si="12"/>
        <v>1.1999999999999567E-2</v>
      </c>
      <c r="U50" s="54">
        <f t="shared" si="13"/>
        <v>1.2000000000000455E-2</v>
      </c>
      <c r="V50" s="51">
        <f t="shared" si="14"/>
        <v>1.2000000000000011E-2</v>
      </c>
      <c r="W50" s="1">
        <v>5.7789999999999999</v>
      </c>
      <c r="X50" s="1">
        <v>5.8019999999999996</v>
      </c>
      <c r="Y50" s="72">
        <f t="shared" si="15"/>
        <v>1.1000000000000121E-2</v>
      </c>
      <c r="Z50" s="54">
        <f t="shared" si="16"/>
        <v>1.1999999999999567E-2</v>
      </c>
      <c r="AA50" s="51">
        <f t="shared" si="17"/>
        <v>1.1499999999999844E-2</v>
      </c>
    </row>
    <row r="51" spans="1:27">
      <c r="A51" s="1">
        <v>50</v>
      </c>
      <c r="C51" s="1" t="str">
        <f>'2MASS Singles'!C51</f>
        <v>CD-37_3845</v>
      </c>
      <c r="D51" s="56">
        <f>'2MASS Singles'!D51</f>
        <v>184</v>
      </c>
      <c r="E51" s="54">
        <f>'2MASS Singles'!H51</f>
        <v>2.0299108849523169</v>
      </c>
      <c r="F51" s="54">
        <f>'2MASS Singles'!I51</f>
        <v>2.0699108849523178</v>
      </c>
      <c r="G51" s="54">
        <f>'2MASS Singles'!J51</f>
        <v>1.9949108849523185</v>
      </c>
      <c r="H51" s="1">
        <v>1.7849999999999999</v>
      </c>
      <c r="I51" s="1">
        <v>1.718</v>
      </c>
      <c r="J51" s="1">
        <v>1.742</v>
      </c>
      <c r="K51" s="54">
        <f t="shared" si="7"/>
        <v>3.3946035605550928E-2</v>
      </c>
      <c r="L51" s="53">
        <f t="shared" si="8"/>
        <v>1.9416226275815594E-2</v>
      </c>
      <c r="M51" s="82">
        <v>1.778</v>
      </c>
      <c r="N51" s="1">
        <v>1.792</v>
      </c>
      <c r="O51" s="54">
        <f t="shared" si="9"/>
        <v>6.9999999999998952E-3</v>
      </c>
      <c r="P51" s="54">
        <f t="shared" si="10"/>
        <v>7.0000000000001172E-3</v>
      </c>
      <c r="Q51" s="51">
        <f t="shared" si="11"/>
        <v>7.0000000000000062E-3</v>
      </c>
      <c r="R51" s="1">
        <v>1.712</v>
      </c>
      <c r="S51" s="1">
        <v>1.7230000000000001</v>
      </c>
      <c r="T51" s="54">
        <f t="shared" si="12"/>
        <v>6.0000000000000053E-3</v>
      </c>
      <c r="U51" s="54">
        <f t="shared" si="13"/>
        <v>5.0000000000001155E-3</v>
      </c>
      <c r="V51" s="51">
        <f t="shared" si="14"/>
        <v>5.5000000000000604E-3</v>
      </c>
      <c r="W51" s="1">
        <v>1.736</v>
      </c>
      <c r="X51" s="1">
        <v>1.7470000000000001</v>
      </c>
      <c r="Y51" s="72">
        <f t="shared" si="15"/>
        <v>6.0000000000000053E-3</v>
      </c>
      <c r="Z51" s="54">
        <f t="shared" si="16"/>
        <v>5.0000000000001155E-3</v>
      </c>
      <c r="AA51" s="51">
        <f t="shared" si="17"/>
        <v>5.5000000000000604E-3</v>
      </c>
    </row>
    <row r="52" spans="1:27">
      <c r="A52" s="1">
        <v>51</v>
      </c>
      <c r="C52" s="1" t="str">
        <f>'2MASS Singles'!C52</f>
        <v>HD62376</v>
      </c>
      <c r="D52" s="56">
        <f>'2MASS Singles'!D52</f>
        <v>184</v>
      </c>
      <c r="E52" s="54">
        <f>'2MASS Singles'!H52</f>
        <v>0.35191088495231782</v>
      </c>
      <c r="F52" s="54">
        <f>'2MASS Singles'!I52</f>
        <v>0.44191088495231767</v>
      </c>
      <c r="G52" s="54">
        <f>'2MASS Singles'!J52</f>
        <v>0.39791088495231808</v>
      </c>
      <c r="H52" s="1">
        <v>3.7730000000000001</v>
      </c>
      <c r="I52" s="1">
        <v>3.71</v>
      </c>
      <c r="J52" s="1">
        <v>3.8940000000000001</v>
      </c>
      <c r="K52" s="54">
        <f t="shared" si="7"/>
        <v>9.3511140156311567E-2</v>
      </c>
      <c r="L52" s="53">
        <f t="shared" si="8"/>
        <v>2.4657943259992501E-2</v>
      </c>
      <c r="M52" s="82">
        <v>3.7570000000000001</v>
      </c>
      <c r="N52" s="1">
        <v>3.7890000000000001</v>
      </c>
      <c r="O52" s="54">
        <f t="shared" si="9"/>
        <v>1.6000000000000014E-2</v>
      </c>
      <c r="P52" s="54">
        <f t="shared" si="10"/>
        <v>1.6000000000000014E-2</v>
      </c>
      <c r="Q52" s="51">
        <f t="shared" si="11"/>
        <v>1.6000000000000014E-2</v>
      </c>
      <c r="R52" s="1">
        <v>3.694</v>
      </c>
      <c r="S52" s="1">
        <v>3.7250000000000001</v>
      </c>
      <c r="T52" s="54">
        <f t="shared" si="12"/>
        <v>1.6000000000000014E-2</v>
      </c>
      <c r="U52" s="54">
        <f t="shared" si="13"/>
        <v>1.5000000000000124E-2</v>
      </c>
      <c r="V52" s="51">
        <f t="shared" si="14"/>
        <v>1.5500000000000069E-2</v>
      </c>
      <c r="W52" s="1">
        <v>3.8759999999999999</v>
      </c>
      <c r="X52" s="1">
        <v>3.9129999999999998</v>
      </c>
      <c r="Y52" s="72">
        <f t="shared" si="15"/>
        <v>1.8000000000000238E-2</v>
      </c>
      <c r="Z52" s="54">
        <f t="shared" si="16"/>
        <v>1.8999999999999684E-2</v>
      </c>
      <c r="AA52" s="51">
        <f t="shared" si="17"/>
        <v>1.8499999999999961E-2</v>
      </c>
    </row>
    <row r="53" spans="1:27">
      <c r="A53" s="1">
        <v>52</v>
      </c>
      <c r="B53" s="62" t="str">
        <f>'2MASS Singles'!B53</f>
        <v>NGC 2516</v>
      </c>
      <c r="C53" s="1" t="str">
        <f>'2MASS Singles'!C53</f>
        <v>HD65869</v>
      </c>
      <c r="D53" s="56">
        <f>'2MASS Singles'!D53</f>
        <v>342</v>
      </c>
      <c r="E53" s="54">
        <f>'2MASS Singles'!H53</f>
        <v>-0.15913053028067292</v>
      </c>
      <c r="F53" s="54">
        <f>'2MASS Singles'!I53</f>
        <v>-8.2130530280672964E-2</v>
      </c>
      <c r="G53" s="54">
        <f>'2MASS Singles'!J53</f>
        <v>-0.12613053028067345</v>
      </c>
      <c r="H53" s="1">
        <v>3.8159999999999998</v>
      </c>
      <c r="I53" s="1">
        <v>3.7829999999999999</v>
      </c>
      <c r="J53" s="1">
        <v>3.8559999999999999</v>
      </c>
      <c r="K53" s="54">
        <f t="shared" si="7"/>
        <v>3.6555893277737471E-2</v>
      </c>
      <c r="L53" s="53">
        <f t="shared" si="8"/>
        <v>9.573782613113261E-3</v>
      </c>
      <c r="M53" s="82">
        <v>3.8079999999999998</v>
      </c>
      <c r="N53" s="1">
        <v>3.8250000000000002</v>
      </c>
      <c r="O53" s="54">
        <f t="shared" si="9"/>
        <v>8.0000000000000071E-3</v>
      </c>
      <c r="P53" s="54">
        <f t="shared" si="10"/>
        <v>9.0000000000003411E-3</v>
      </c>
      <c r="Q53" s="51">
        <f t="shared" si="11"/>
        <v>8.5000000000001741E-3</v>
      </c>
      <c r="R53" s="1">
        <v>3.7749999999999999</v>
      </c>
      <c r="S53" s="1">
        <v>3.7919999999999998</v>
      </c>
      <c r="T53" s="54">
        <f t="shared" si="12"/>
        <v>8.0000000000000071E-3</v>
      </c>
      <c r="U53" s="54">
        <f t="shared" si="13"/>
        <v>8.999999999999897E-3</v>
      </c>
      <c r="V53" s="51">
        <f t="shared" si="14"/>
        <v>8.499999999999952E-3</v>
      </c>
      <c r="W53" s="1">
        <v>3.847</v>
      </c>
      <c r="X53" s="1">
        <v>3.8639999999999999</v>
      </c>
      <c r="Y53" s="72">
        <f t="shared" si="15"/>
        <v>8.999999999999897E-3</v>
      </c>
      <c r="Z53" s="54">
        <f t="shared" si="16"/>
        <v>8.0000000000000071E-3</v>
      </c>
      <c r="AA53" s="51">
        <f t="shared" si="17"/>
        <v>8.499999999999952E-3</v>
      </c>
    </row>
    <row r="54" spans="1:27">
      <c r="A54" s="1">
        <v>53</v>
      </c>
      <c r="C54" s="1" t="str">
        <f>'2MASS Singles'!C54</f>
        <v>HIP120403</v>
      </c>
      <c r="D54" s="56">
        <f>'2MASS Singles'!D54</f>
        <v>342</v>
      </c>
      <c r="E54" s="54">
        <f>'2MASS Singles'!H54</f>
        <v>0.6928694697193265</v>
      </c>
      <c r="F54" s="54">
        <f>'2MASS Singles'!I54</f>
        <v>0.72886946971932609</v>
      </c>
      <c r="G54" s="54">
        <f>'2MASS Singles'!J54</f>
        <v>0.6878694697193275</v>
      </c>
      <c r="H54" s="1">
        <v>3.052</v>
      </c>
      <c r="I54" s="1">
        <v>3.0579999999999998</v>
      </c>
      <c r="J54" s="1">
        <v>3.1259999999999999</v>
      </c>
      <c r="K54" s="54">
        <f t="shared" si="7"/>
        <v>4.1101500378128902E-2</v>
      </c>
      <c r="L54" s="53">
        <f t="shared" si="8"/>
        <v>1.335042238354122E-2</v>
      </c>
      <c r="M54" s="82">
        <v>3.0430000000000001</v>
      </c>
      <c r="N54" s="1">
        <v>3.0609999999999999</v>
      </c>
      <c r="O54" s="54">
        <f t="shared" si="9"/>
        <v>8.999999999999897E-3</v>
      </c>
      <c r="P54" s="54">
        <f t="shared" si="10"/>
        <v>8.999999999999897E-3</v>
      </c>
      <c r="Q54" s="51">
        <f t="shared" si="11"/>
        <v>8.999999999999897E-3</v>
      </c>
      <c r="R54" s="1">
        <v>3.0489999999999999</v>
      </c>
      <c r="S54" s="1">
        <v>3.0680000000000001</v>
      </c>
      <c r="T54" s="54">
        <f t="shared" si="12"/>
        <v>8.999999999999897E-3</v>
      </c>
      <c r="U54" s="54">
        <f t="shared" si="13"/>
        <v>1.0000000000000231E-2</v>
      </c>
      <c r="V54" s="51">
        <f t="shared" si="14"/>
        <v>9.5000000000000639E-3</v>
      </c>
      <c r="W54" s="1">
        <v>3.1160000000000001</v>
      </c>
      <c r="X54" s="1">
        <v>3.1349999999999998</v>
      </c>
      <c r="Y54" s="72">
        <f t="shared" si="15"/>
        <v>9.9999999999997868E-3</v>
      </c>
      <c r="Z54" s="54">
        <f t="shared" si="16"/>
        <v>8.999999999999897E-3</v>
      </c>
      <c r="AA54" s="51">
        <f t="shared" si="17"/>
        <v>9.4999999999998419E-3</v>
      </c>
    </row>
    <row r="55" spans="1:27">
      <c r="A55" s="1">
        <v>54</v>
      </c>
      <c r="B55" s="57"/>
      <c r="C55" s="1" t="str">
        <f>'2MASS Singles'!C55</f>
        <v>HD 65987</v>
      </c>
      <c r="D55" s="81">
        <f>'2MASS Singles'!D55</f>
        <v>342</v>
      </c>
      <c r="E55" s="72">
        <f>'2MASS Singles'!H55</f>
        <v>-2.2130530280673355E-2</v>
      </c>
      <c r="F55" s="72">
        <f>'2MASS Singles'!I55</f>
        <v>5.886946971932705E-2</v>
      </c>
      <c r="G55" s="72">
        <f>'2MASS Singles'!J55</f>
        <v>2.6869469719327022E-2</v>
      </c>
      <c r="H55" s="1">
        <v>3.7</v>
      </c>
      <c r="I55" s="1">
        <v>3.6640000000000001</v>
      </c>
      <c r="J55" s="1">
        <v>3.726</v>
      </c>
      <c r="K55" s="54">
        <f t="shared" si="7"/>
        <v>3.1134118476894901E-2</v>
      </c>
      <c r="L55" s="53">
        <f t="shared" si="8"/>
        <v>8.422214195733517E-3</v>
      </c>
      <c r="M55" s="82">
        <v>3.6920000000000002</v>
      </c>
      <c r="N55" s="1">
        <v>3.7090000000000001</v>
      </c>
      <c r="O55" s="54">
        <f t="shared" si="9"/>
        <v>8.0000000000000071E-3</v>
      </c>
      <c r="P55" s="54">
        <f t="shared" si="10"/>
        <v>8.999999999999897E-3</v>
      </c>
      <c r="Q55" s="51">
        <f t="shared" si="11"/>
        <v>8.499999999999952E-3</v>
      </c>
      <c r="R55" s="1">
        <v>3.6549999999999998</v>
      </c>
      <c r="S55" s="1">
        <v>3.6720000000000002</v>
      </c>
      <c r="T55" s="54">
        <f t="shared" si="12"/>
        <v>9.0000000000003411E-3</v>
      </c>
      <c r="U55" s="54">
        <f t="shared" si="13"/>
        <v>8.0000000000000071E-3</v>
      </c>
      <c r="V55" s="51">
        <f t="shared" si="14"/>
        <v>8.5000000000001741E-3</v>
      </c>
      <c r="W55" s="1">
        <v>3.7170000000000001</v>
      </c>
      <c r="X55" s="1">
        <v>3.734</v>
      </c>
      <c r="Y55" s="72">
        <f t="shared" si="15"/>
        <v>8.999999999999897E-3</v>
      </c>
      <c r="Z55" s="54">
        <f t="shared" si="16"/>
        <v>8.0000000000000071E-3</v>
      </c>
      <c r="AA55" s="51">
        <f t="shared" si="17"/>
        <v>8.499999999999952E-3</v>
      </c>
    </row>
    <row r="56" spans="1:27">
      <c r="A56" s="1">
        <v>55</v>
      </c>
      <c r="B56" s="57"/>
      <c r="C56" s="1" t="str">
        <f>'2MASS Singles'!C56</f>
        <v>HD65405</v>
      </c>
      <c r="D56" s="81">
        <f>'2MASS Singles'!D56</f>
        <v>342</v>
      </c>
      <c r="E56" s="72">
        <f>'2MASS Singles'!H56</f>
        <v>0.42686946971932649</v>
      </c>
      <c r="F56" s="72">
        <f>'2MASS Singles'!I56</f>
        <v>0.4118694697193277</v>
      </c>
      <c r="G56" s="72">
        <f>'2MASS Singles'!J56</f>
        <v>0.37586946971932633</v>
      </c>
      <c r="H56" s="1">
        <v>3.3010000000000002</v>
      </c>
      <c r="I56" s="1">
        <v>3.355</v>
      </c>
      <c r="J56" s="1">
        <v>3.4220000000000002</v>
      </c>
      <c r="K56" s="54">
        <f t="shared" si="7"/>
        <v>6.0616279441527372E-2</v>
      </c>
      <c r="L56" s="53">
        <f t="shared" si="8"/>
        <v>1.8044139544014893E-2</v>
      </c>
      <c r="M56" s="82">
        <v>3.2909999999999999</v>
      </c>
      <c r="N56" s="1">
        <v>3.31</v>
      </c>
      <c r="O56" s="54">
        <f t="shared" si="9"/>
        <v>1.0000000000000231E-2</v>
      </c>
      <c r="P56" s="54">
        <f t="shared" si="10"/>
        <v>8.999999999999897E-3</v>
      </c>
      <c r="Q56" s="51">
        <f t="shared" si="11"/>
        <v>9.5000000000000639E-3</v>
      </c>
      <c r="R56" s="1">
        <v>3.3460000000000001</v>
      </c>
      <c r="S56" s="1">
        <v>3.3639999999999999</v>
      </c>
      <c r="T56" s="54">
        <f t="shared" si="12"/>
        <v>8.999999999999897E-3</v>
      </c>
      <c r="U56" s="54">
        <f t="shared" si="13"/>
        <v>8.999999999999897E-3</v>
      </c>
      <c r="V56" s="51">
        <f t="shared" si="14"/>
        <v>8.999999999999897E-3</v>
      </c>
      <c r="W56" s="1">
        <v>3.4129999999999998</v>
      </c>
      <c r="X56" s="1">
        <v>3.431</v>
      </c>
      <c r="Y56" s="72">
        <f t="shared" si="15"/>
        <v>9.0000000000003411E-3</v>
      </c>
      <c r="Z56" s="54">
        <f t="shared" si="16"/>
        <v>8.999999999999897E-3</v>
      </c>
      <c r="AA56" s="51">
        <f t="shared" si="17"/>
        <v>9.000000000000119E-3</v>
      </c>
    </row>
    <row r="57" spans="1:27">
      <c r="A57" s="1">
        <v>56</v>
      </c>
      <c r="C57" s="1" t="str">
        <f>'2MASS Singles'!C57</f>
        <v>HD65578</v>
      </c>
      <c r="D57" s="81">
        <f>'2MASS Singles'!D57</f>
        <v>342</v>
      </c>
      <c r="E57" s="72">
        <f>'2MASS Singles'!H57</f>
        <v>0.34686946971932642</v>
      </c>
      <c r="F57" s="72">
        <f>'2MASS Singles'!I57</f>
        <v>0.34986946971932653</v>
      </c>
      <c r="G57" s="72">
        <f>'2MASS Singles'!J57</f>
        <v>0.2918694697193267</v>
      </c>
      <c r="H57" s="1">
        <v>3.3759999999999999</v>
      </c>
      <c r="I57" s="1">
        <v>3.411</v>
      </c>
      <c r="J57" s="1">
        <v>3.4980000000000002</v>
      </c>
      <c r="K57" s="54">
        <f t="shared" si="7"/>
        <v>6.2819848243475987E-2</v>
      </c>
      <c r="L57" s="53">
        <f t="shared" si="8"/>
        <v>1.8323728218806803E-2</v>
      </c>
      <c r="M57" s="82">
        <v>3.3660000000000001</v>
      </c>
      <c r="N57" s="1">
        <v>3.3849999999999998</v>
      </c>
      <c r="O57" s="54">
        <f t="shared" si="9"/>
        <v>9.9999999999997868E-3</v>
      </c>
      <c r="P57" s="54">
        <f t="shared" si="10"/>
        <v>8.999999999999897E-3</v>
      </c>
      <c r="Q57" s="51">
        <f t="shared" si="11"/>
        <v>9.4999999999998419E-3</v>
      </c>
      <c r="R57" s="1">
        <v>3.4020000000000001</v>
      </c>
      <c r="S57" s="1">
        <v>3.42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3.4889999999999999</v>
      </c>
      <c r="X57" s="1">
        <v>3.5070000000000001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57</v>
      </c>
      <c r="C58" s="1" t="str">
        <f>'2MASS Singles'!C58</f>
        <v>HD65663</v>
      </c>
      <c r="D58" s="81">
        <f>'2MASS Singles'!D58</f>
        <v>342</v>
      </c>
      <c r="E58" s="72">
        <f>'2MASS Singles'!H58</f>
        <v>-1.1281305302806732</v>
      </c>
      <c r="F58" s="72">
        <f>'2MASS Singles'!I58</f>
        <v>-1.0991305302806733</v>
      </c>
      <c r="G58" s="72">
        <f>'2MASS Singles'!J58</f>
        <v>-1.1361305302806732</v>
      </c>
      <c r="H58" s="1">
        <v>4.8479999999999999</v>
      </c>
      <c r="I58" s="1">
        <v>4.8899999999999997</v>
      </c>
      <c r="J58" s="1">
        <v>5.0449999999999999</v>
      </c>
      <c r="K58" s="54">
        <f t="shared" si="7"/>
        <v>0.10376094319797478</v>
      </c>
      <c r="L58" s="53">
        <f t="shared" si="8"/>
        <v>2.105681049813464E-2</v>
      </c>
      <c r="M58" s="82">
        <v>4.8339999999999996</v>
      </c>
      <c r="N58" s="1">
        <v>4.8620000000000001</v>
      </c>
      <c r="O58" s="54">
        <f t="shared" si="9"/>
        <v>1.4000000000000234E-2</v>
      </c>
      <c r="P58" s="54">
        <f t="shared" si="10"/>
        <v>1.4000000000000234E-2</v>
      </c>
      <c r="Q58" s="51">
        <f t="shared" si="11"/>
        <v>1.4000000000000234E-2</v>
      </c>
      <c r="R58" s="1">
        <v>4.8760000000000003</v>
      </c>
      <c r="S58" s="1">
        <v>4.9059999999999997</v>
      </c>
      <c r="T58" s="54">
        <f t="shared" si="12"/>
        <v>1.3999999999999346E-2</v>
      </c>
      <c r="U58" s="54">
        <f t="shared" si="13"/>
        <v>1.6000000000000014E-2</v>
      </c>
      <c r="V58" s="51">
        <f t="shared" si="14"/>
        <v>1.499999999999968E-2</v>
      </c>
      <c r="W58" s="1">
        <v>5.0279999999999996</v>
      </c>
      <c r="X58" s="1">
        <v>5.0620000000000003</v>
      </c>
      <c r="Y58" s="72">
        <f t="shared" si="15"/>
        <v>1.7000000000000348E-2</v>
      </c>
      <c r="Z58" s="54">
        <f t="shared" si="16"/>
        <v>1.7000000000000348E-2</v>
      </c>
      <c r="AA58" s="51">
        <f t="shared" si="17"/>
        <v>1.7000000000000348E-2</v>
      </c>
    </row>
    <row r="59" spans="1:27">
      <c r="A59" s="1">
        <v>58</v>
      </c>
      <c r="C59" s="1" t="str">
        <f>'2MASS Singles'!C59</f>
        <v>HD65950</v>
      </c>
      <c r="D59" s="81">
        <f>'2MASS Singles'!D59</f>
        <v>342</v>
      </c>
      <c r="E59" s="72">
        <f>'2MASS Singles'!H59</f>
        <v>-0.92313053028067316</v>
      </c>
      <c r="F59" s="72">
        <f>'2MASS Singles'!I59</f>
        <v>-0.88713053028067268</v>
      </c>
      <c r="G59" s="72">
        <f>'2MASS Singles'!J59</f>
        <v>-0.90613053028067281</v>
      </c>
      <c r="H59" s="1">
        <v>4.577</v>
      </c>
      <c r="I59" s="1">
        <v>4.5979999999999999</v>
      </c>
      <c r="J59" s="1">
        <v>4.6870000000000003</v>
      </c>
      <c r="K59" s="54">
        <f t="shared" si="7"/>
        <v>5.839805932848588E-2</v>
      </c>
      <c r="L59" s="53">
        <f t="shared" si="8"/>
        <v>1.2638448851930285E-2</v>
      </c>
      <c r="M59" s="82">
        <v>4.5650000000000004</v>
      </c>
      <c r="N59" s="1">
        <v>4.59</v>
      </c>
      <c r="O59" s="54">
        <f t="shared" si="9"/>
        <v>1.1999999999999567E-2</v>
      </c>
      <c r="P59" s="54">
        <f t="shared" si="10"/>
        <v>1.2999999999999901E-2</v>
      </c>
      <c r="Q59" s="51">
        <f t="shared" si="11"/>
        <v>1.2499999999999734E-2</v>
      </c>
      <c r="R59" s="1">
        <v>4.585</v>
      </c>
      <c r="S59" s="1">
        <v>4.6100000000000003</v>
      </c>
      <c r="T59" s="54">
        <f t="shared" si="12"/>
        <v>1.2999999999999901E-2</v>
      </c>
      <c r="U59" s="54">
        <f t="shared" si="13"/>
        <v>1.2000000000000455E-2</v>
      </c>
      <c r="V59" s="51">
        <f t="shared" si="14"/>
        <v>1.2500000000000178E-2</v>
      </c>
      <c r="W59" s="1">
        <v>4.6740000000000004</v>
      </c>
      <c r="X59" s="1">
        <v>4.7009999999999996</v>
      </c>
      <c r="Y59" s="72">
        <f t="shared" si="15"/>
        <v>1.2999999999999901E-2</v>
      </c>
      <c r="Z59" s="54">
        <f t="shared" si="16"/>
        <v>1.3999999999999346E-2</v>
      </c>
      <c r="AA59" s="51">
        <f t="shared" si="17"/>
        <v>1.3499999999999623E-2</v>
      </c>
    </row>
    <row r="60" spans="1:27">
      <c r="A60" s="1">
        <v>59</v>
      </c>
      <c r="C60" s="1" t="str">
        <f>'2MASS Singles'!C60</f>
        <v>SAO250045</v>
      </c>
      <c r="D60" s="81">
        <f>'2MASS Singles'!D60</f>
        <v>342</v>
      </c>
      <c r="E60" s="72">
        <f>'2MASS Singles'!H60</f>
        <v>-0.75113053028067345</v>
      </c>
      <c r="F60" s="72">
        <f>'2MASS Singles'!I60</f>
        <v>-0.74813053028067333</v>
      </c>
      <c r="G60" s="72">
        <f>'2MASS Singles'!J60</f>
        <v>-0.81513053028067262</v>
      </c>
      <c r="H60" s="1">
        <v>4.3780000000000001</v>
      </c>
      <c r="I60" s="1">
        <v>4.4290000000000003</v>
      </c>
      <c r="J60" s="1">
        <v>4.5659999999999998</v>
      </c>
      <c r="K60" s="54">
        <f t="shared" si="7"/>
        <v>9.7223111107047483E-2</v>
      </c>
      <c r="L60" s="53">
        <f t="shared" si="8"/>
        <v>2.1810314314001527E-2</v>
      </c>
      <c r="M60" s="82">
        <v>4.367</v>
      </c>
      <c r="N60" s="1">
        <v>4.3890000000000002</v>
      </c>
      <c r="O60" s="54">
        <f t="shared" si="9"/>
        <v>1.1000000000000121E-2</v>
      </c>
      <c r="P60" s="54">
        <f t="shared" si="10"/>
        <v>1.1000000000000121E-2</v>
      </c>
      <c r="Q60" s="51">
        <f t="shared" si="11"/>
        <v>1.1000000000000121E-2</v>
      </c>
      <c r="R60" s="1">
        <v>4.4169999999999998</v>
      </c>
      <c r="S60" s="1">
        <v>4.4409999999999998</v>
      </c>
      <c r="T60" s="54">
        <f t="shared" si="12"/>
        <v>1.2000000000000455E-2</v>
      </c>
      <c r="U60" s="54">
        <f t="shared" si="13"/>
        <v>1.1999999999999567E-2</v>
      </c>
      <c r="V60" s="51">
        <f t="shared" si="14"/>
        <v>1.2000000000000011E-2</v>
      </c>
      <c r="W60" s="1">
        <v>4.5529999999999999</v>
      </c>
      <c r="X60" s="1">
        <v>4.5780000000000003</v>
      </c>
      <c r="Y60" s="72">
        <f t="shared" si="15"/>
        <v>1.2999999999999901E-2</v>
      </c>
      <c r="Z60" s="54">
        <f t="shared" si="16"/>
        <v>1.2000000000000455E-2</v>
      </c>
      <c r="AA60" s="51">
        <f t="shared" si="17"/>
        <v>1.2500000000000178E-2</v>
      </c>
    </row>
    <row r="61" spans="1:27">
      <c r="A61" s="1">
        <v>60</v>
      </c>
      <c r="C61" s="1" t="str">
        <f>'2MASS Singles'!C61</f>
        <v>SAO250024</v>
      </c>
      <c r="D61" s="81">
        <f>'2MASS Singles'!D61</f>
        <v>342</v>
      </c>
      <c r="E61" s="72">
        <f>'2MASS Singles'!H61</f>
        <v>0.38786946971932679</v>
      </c>
      <c r="F61" s="72">
        <f>'2MASS Singles'!I61</f>
        <v>0.43286946971932672</v>
      </c>
      <c r="G61" s="72">
        <f>'2MASS Singles'!J61</f>
        <v>0.43886946971932694</v>
      </c>
      <c r="H61" s="1">
        <v>3.3370000000000002</v>
      </c>
      <c r="I61" s="1">
        <v>3.3359999999999999</v>
      </c>
      <c r="J61" s="1">
        <v>3.3639999999999999</v>
      </c>
      <c r="K61" s="54">
        <f t="shared" si="7"/>
        <v>1.5885003409925061E-2</v>
      </c>
      <c r="L61" s="53">
        <f t="shared" si="8"/>
        <v>4.7479336684044223E-3</v>
      </c>
      <c r="M61" s="82">
        <v>3.3279999999999998</v>
      </c>
      <c r="N61" s="1">
        <v>3.347</v>
      </c>
      <c r="O61" s="54">
        <f t="shared" si="9"/>
        <v>9.0000000000003411E-3</v>
      </c>
      <c r="P61" s="54">
        <f t="shared" si="10"/>
        <v>9.9999999999997868E-3</v>
      </c>
      <c r="Q61" s="51">
        <f t="shared" si="11"/>
        <v>9.5000000000000639E-3</v>
      </c>
      <c r="R61" s="1">
        <v>3.327</v>
      </c>
      <c r="S61" s="1">
        <v>3.3450000000000002</v>
      </c>
      <c r="T61" s="54">
        <f t="shared" si="12"/>
        <v>8.999999999999897E-3</v>
      </c>
      <c r="U61" s="54">
        <f t="shared" si="13"/>
        <v>9.0000000000003411E-3</v>
      </c>
      <c r="V61" s="51">
        <f t="shared" si="14"/>
        <v>9.000000000000119E-3</v>
      </c>
      <c r="W61" s="1">
        <v>3.3540000000000001</v>
      </c>
      <c r="X61" s="1">
        <v>3.3730000000000002</v>
      </c>
      <c r="Y61" s="72">
        <f t="shared" si="15"/>
        <v>9.9999999999997868E-3</v>
      </c>
      <c r="Z61" s="54">
        <f t="shared" si="16"/>
        <v>9.0000000000003411E-3</v>
      </c>
      <c r="AA61" s="51">
        <f t="shared" si="17"/>
        <v>9.5000000000000639E-3</v>
      </c>
    </row>
    <row r="62" spans="1:27">
      <c r="A62" s="1">
        <v>61</v>
      </c>
      <c r="C62" s="1" t="str">
        <f>'2MASS Singles'!C62</f>
        <v>HD66066</v>
      </c>
      <c r="D62" s="81">
        <f>'2MASS Singles'!D62</f>
        <v>342</v>
      </c>
      <c r="E62" s="72">
        <f>'2MASS Singles'!H62</f>
        <v>-0.64613053028067302</v>
      </c>
      <c r="F62" s="72">
        <f>'2MASS Singles'!I62</f>
        <v>-0.57113053028067284</v>
      </c>
      <c r="G62" s="72">
        <f>'2MASS Singles'!J62</f>
        <v>-0.60613053028067299</v>
      </c>
      <c r="H62" s="1">
        <v>4.266</v>
      </c>
      <c r="I62" s="1">
        <v>4.2350000000000003</v>
      </c>
      <c r="J62" s="1">
        <v>4.3159999999999998</v>
      </c>
      <c r="K62" s="54">
        <f t="shared" si="7"/>
        <v>4.0869711686447138E-2</v>
      </c>
      <c r="L62" s="53">
        <f t="shared" si="8"/>
        <v>9.5661336552501693E-3</v>
      </c>
      <c r="M62" s="82">
        <v>4.2560000000000002</v>
      </c>
      <c r="N62" s="1">
        <v>4.2770000000000001</v>
      </c>
      <c r="O62" s="54">
        <f t="shared" si="9"/>
        <v>9.9999999999997868E-3</v>
      </c>
      <c r="P62" s="54">
        <f t="shared" si="10"/>
        <v>1.1000000000000121E-2</v>
      </c>
      <c r="Q62" s="51">
        <f t="shared" si="11"/>
        <v>1.0499999999999954E-2</v>
      </c>
      <c r="R62" s="1">
        <v>4.2240000000000002</v>
      </c>
      <c r="S62" s="1">
        <v>4.2450000000000001</v>
      </c>
      <c r="T62" s="54">
        <f t="shared" si="12"/>
        <v>1.1000000000000121E-2</v>
      </c>
      <c r="U62" s="54">
        <f t="shared" si="13"/>
        <v>9.9999999999997868E-3</v>
      </c>
      <c r="V62" s="51">
        <f t="shared" si="14"/>
        <v>1.0499999999999954E-2</v>
      </c>
      <c r="W62" s="1">
        <v>4.3049999999999997</v>
      </c>
      <c r="X62" s="1">
        <v>4.3280000000000003</v>
      </c>
      <c r="Y62" s="72">
        <f t="shared" si="15"/>
        <v>1.1000000000000121E-2</v>
      </c>
      <c r="Z62" s="54">
        <f t="shared" si="16"/>
        <v>1.2000000000000455E-2</v>
      </c>
      <c r="AA62" s="51">
        <f t="shared" si="17"/>
        <v>1.1500000000000288E-2</v>
      </c>
    </row>
    <row r="63" spans="1:27">
      <c r="A63" s="1">
        <v>62</v>
      </c>
      <c r="C63" s="1" t="str">
        <f>'2MASS Singles'!C63</f>
        <v>CD-60_1975</v>
      </c>
      <c r="D63" s="81">
        <f>'2MASS Singles'!D63</f>
        <v>342</v>
      </c>
      <c r="E63" s="72">
        <f>'2MASS Singles'!H63</f>
        <v>0.6928694697193265</v>
      </c>
      <c r="F63" s="72">
        <f>'2MASS Singles'!I63</f>
        <v>0.67686946971932649</v>
      </c>
      <c r="G63" s="72">
        <f>'2MASS Singles'!J63</f>
        <v>0.69886946971932673</v>
      </c>
      <c r="H63" s="1">
        <v>3.052</v>
      </c>
      <c r="I63" s="1">
        <v>3.1070000000000002</v>
      </c>
      <c r="J63" s="1">
        <v>3.1150000000000002</v>
      </c>
      <c r="K63" s="54">
        <f t="shared" si="7"/>
        <v>3.4297716153314638E-2</v>
      </c>
      <c r="L63" s="53">
        <f t="shared" si="8"/>
        <v>1.1094797116664213E-2</v>
      </c>
      <c r="M63" s="82">
        <v>3.0430000000000001</v>
      </c>
      <c r="N63" s="1">
        <v>3.0609999999999999</v>
      </c>
      <c r="O63" s="54">
        <f t="shared" si="9"/>
        <v>8.999999999999897E-3</v>
      </c>
      <c r="P63" s="54">
        <f t="shared" si="10"/>
        <v>8.999999999999897E-3</v>
      </c>
      <c r="Q63" s="51">
        <f t="shared" si="11"/>
        <v>8.999999999999897E-3</v>
      </c>
      <c r="R63" s="1">
        <v>3.0979999999999999</v>
      </c>
      <c r="S63" s="1">
        <v>3.117</v>
      </c>
      <c r="T63" s="54">
        <f t="shared" si="12"/>
        <v>9.0000000000003411E-3</v>
      </c>
      <c r="U63" s="54">
        <f t="shared" si="13"/>
        <v>9.9999999999997868E-3</v>
      </c>
      <c r="V63" s="51">
        <f t="shared" si="14"/>
        <v>9.5000000000000639E-3</v>
      </c>
      <c r="W63" s="1">
        <v>3.105</v>
      </c>
      <c r="X63" s="1">
        <v>3.125</v>
      </c>
      <c r="Y63" s="72">
        <f t="shared" si="15"/>
        <v>1.0000000000000231E-2</v>
      </c>
      <c r="Z63" s="54">
        <f t="shared" si="16"/>
        <v>9.9999999999997868E-3</v>
      </c>
      <c r="AA63" s="51">
        <f t="shared" si="17"/>
        <v>1.0000000000000009E-2</v>
      </c>
    </row>
    <row r="64" spans="1:27">
      <c r="A64" s="1">
        <v>63</v>
      </c>
      <c r="C64" s="32" t="str">
        <f>'2MASS Singles'!C64</f>
        <v>HD66194</v>
      </c>
      <c r="D64" s="81">
        <f>'2MASS Singles'!D64</f>
        <v>342</v>
      </c>
      <c r="E64" s="72">
        <f>'2MASS Singles'!H64</f>
        <v>-2.1121305302806732</v>
      </c>
      <c r="F64" s="72">
        <f>'2MASS Singles'!I64</f>
        <v>-2.1751305302806729</v>
      </c>
      <c r="G64" s="72">
        <f>'2MASS Singles'!J64</f>
        <v>-2.3111305302806731</v>
      </c>
      <c r="H64" s="32">
        <v>6.9989999999999997</v>
      </c>
      <c r="I64" s="32">
        <v>6.9989999999999997</v>
      </c>
      <c r="J64" s="32">
        <v>6.9989999999999997</v>
      </c>
      <c r="K64" s="54">
        <f t="shared" si="7"/>
        <v>0</v>
      </c>
      <c r="L64" s="53">
        <f t="shared" si="8"/>
        <v>0</v>
      </c>
      <c r="M64" s="82">
        <v>6.9989999999999997</v>
      </c>
      <c r="N64" s="1">
        <v>6.9989999999999997</v>
      </c>
      <c r="O64" s="54">
        <f t="shared" si="9"/>
        <v>0</v>
      </c>
      <c r="P64" s="54">
        <f t="shared" si="10"/>
        <v>0</v>
      </c>
      <c r="Q64" s="51">
        <f t="shared" si="11"/>
        <v>0</v>
      </c>
      <c r="R64" s="1">
        <v>6.9989999999999997</v>
      </c>
      <c r="S64" s="1">
        <v>6.9989999999999997</v>
      </c>
      <c r="T64" s="54">
        <f t="shared" si="12"/>
        <v>0</v>
      </c>
      <c r="U64" s="54">
        <f t="shared" si="13"/>
        <v>0</v>
      </c>
      <c r="V64" s="51">
        <f t="shared" si="14"/>
        <v>0</v>
      </c>
      <c r="W64" s="1">
        <v>6.9989999999999997</v>
      </c>
      <c r="X64" s="1">
        <v>6.9989999999999997</v>
      </c>
      <c r="Y64" s="72">
        <f t="shared" si="15"/>
        <v>0</v>
      </c>
      <c r="Z64" s="54">
        <f t="shared" si="16"/>
        <v>0</v>
      </c>
      <c r="AA64" s="51">
        <f t="shared" si="17"/>
        <v>0</v>
      </c>
    </row>
    <row r="65" spans="1:28">
      <c r="A65" s="1">
        <v>64</v>
      </c>
      <c r="C65" s="1" t="str">
        <f>'2MASS Singles'!C65</f>
        <v>HD66341</v>
      </c>
      <c r="D65" s="81">
        <f>'2MASS Singles'!D65</f>
        <v>342</v>
      </c>
      <c r="E65" s="72">
        <f>'2MASS Singles'!H65</f>
        <v>-1.3361305302806734</v>
      </c>
      <c r="F65" s="72">
        <f>'2MASS Singles'!I65</f>
        <v>-1.2911305302806735</v>
      </c>
      <c r="G65" s="72">
        <f>'2MASS Singles'!J65</f>
        <v>-1.3081305302806729</v>
      </c>
      <c r="H65" s="1">
        <v>5.1740000000000004</v>
      </c>
      <c r="I65" s="1">
        <v>5.2039999999999997</v>
      </c>
      <c r="J65" s="1">
        <v>5.375</v>
      </c>
      <c r="K65" s="54">
        <f t="shared" si="7"/>
        <v>0.10842970072816757</v>
      </c>
      <c r="L65" s="53">
        <f t="shared" si="8"/>
        <v>2.0649343120961259E-2</v>
      </c>
      <c r="M65" s="82">
        <v>5.157</v>
      </c>
      <c r="N65" s="1">
        <v>5.1920000000000002</v>
      </c>
      <c r="O65" s="54">
        <f t="shared" si="9"/>
        <v>1.7000000000000348E-2</v>
      </c>
      <c r="P65" s="54">
        <f t="shared" si="10"/>
        <v>1.7999999999999794E-2</v>
      </c>
      <c r="Q65" s="51">
        <f t="shared" si="11"/>
        <v>1.7500000000000071E-2</v>
      </c>
      <c r="R65" s="1">
        <v>5.1859999999999999</v>
      </c>
      <c r="S65" s="1">
        <v>5.2210000000000001</v>
      </c>
      <c r="T65" s="54">
        <f t="shared" si="12"/>
        <v>1.7999999999999794E-2</v>
      </c>
      <c r="U65" s="54">
        <f t="shared" si="13"/>
        <v>1.7000000000000348E-2</v>
      </c>
      <c r="V65" s="51">
        <f t="shared" si="14"/>
        <v>1.7500000000000071E-2</v>
      </c>
      <c r="W65" s="1">
        <v>5.3540000000000001</v>
      </c>
      <c r="X65" s="1">
        <v>5.3959999999999999</v>
      </c>
      <c r="Y65" s="72">
        <f t="shared" si="15"/>
        <v>2.0999999999999908E-2</v>
      </c>
      <c r="Z65" s="54">
        <f t="shared" si="16"/>
        <v>2.0999999999999908E-2</v>
      </c>
      <c r="AA65" s="51">
        <f t="shared" si="17"/>
        <v>2.0999999999999908E-2</v>
      </c>
    </row>
    <row r="66" spans="1:28">
      <c r="A66" s="1">
        <v>65</v>
      </c>
      <c r="C66" s="1" t="str">
        <f>'2MASS Singles'!C66</f>
        <v>HD66137</v>
      </c>
      <c r="D66" s="81">
        <f>'2MASS Singles'!D66</f>
        <v>342</v>
      </c>
      <c r="E66" s="72">
        <f>'2MASS Singles'!H66</f>
        <v>-2.9130530280673028E-2</v>
      </c>
      <c r="F66" s="72">
        <f>'2MASS Singles'!I66</f>
        <v>2.9869469719327135E-2</v>
      </c>
      <c r="G66" s="72">
        <f>'2MASS Singles'!J66</f>
        <v>-6.3130530280672836E-2</v>
      </c>
      <c r="H66" s="1">
        <v>3.706</v>
      </c>
      <c r="I66" s="1">
        <v>3.6880000000000002</v>
      </c>
      <c r="J66" s="1">
        <v>3.802</v>
      </c>
      <c r="K66" s="54">
        <f t="shared" ref="K66:K114" si="18">STDEV(H66,I66,J66)</f>
        <v>6.1286213784178228E-2</v>
      </c>
      <c r="L66" s="53">
        <f t="shared" ref="L66:L114" si="19">K66/(AVERAGE(H66,I66,J66))</f>
        <v>1.6421815054710139E-2</v>
      </c>
      <c r="M66" s="82">
        <v>3.698</v>
      </c>
      <c r="N66" s="1">
        <v>3.7149999999999999</v>
      </c>
      <c r="O66" s="54">
        <f t="shared" ref="O66:O114" si="20">ABS(M66-H66)</f>
        <v>8.0000000000000071E-3</v>
      </c>
      <c r="P66" s="54">
        <f t="shared" ref="P66:P114" si="21">ABS(N66-H66)</f>
        <v>8.999999999999897E-3</v>
      </c>
      <c r="Q66" s="51">
        <f t="shared" ref="Q66:Q114" si="22">AVERAGE(O66, P66)</f>
        <v>8.499999999999952E-3</v>
      </c>
      <c r="R66" s="1">
        <v>3.68</v>
      </c>
      <c r="S66" s="1">
        <v>3.6970000000000001</v>
      </c>
      <c r="T66" s="54">
        <f t="shared" ref="T66:T114" si="23">ABS(R66-I66)</f>
        <v>8.0000000000000071E-3</v>
      </c>
      <c r="U66" s="54">
        <f t="shared" ref="U66:U114" si="24">ABS(S66-I66)</f>
        <v>8.999999999999897E-3</v>
      </c>
      <c r="V66" s="51">
        <f t="shared" ref="V66:V114" si="25">AVERAGE(T66, U66)</f>
        <v>8.499999999999952E-3</v>
      </c>
      <c r="W66" s="1">
        <v>3.7930000000000001</v>
      </c>
      <c r="X66" s="1">
        <v>3.81</v>
      </c>
      <c r="Y66" s="72">
        <f t="shared" ref="Y66:Y114" si="26">ABS(W66-J66)</f>
        <v>8.999999999999897E-3</v>
      </c>
      <c r="Z66" s="54">
        <f t="shared" ref="Z66:Z114" si="27">ABS(X66-J66)</f>
        <v>8.0000000000000071E-3</v>
      </c>
      <c r="AA66" s="51">
        <f t="shared" ref="AA66:AA114" si="28">AVERAGE(Y66, Z66)</f>
        <v>8.499999999999952E-3</v>
      </c>
    </row>
    <row r="67" spans="1:28">
      <c r="A67" s="1">
        <v>66</v>
      </c>
      <c r="C67" s="25" t="str">
        <f>'2MASS Singles'!C67</f>
        <v>HD66259</v>
      </c>
      <c r="D67" s="81">
        <f>'2MASS Singles'!D67</f>
        <v>342</v>
      </c>
      <c r="E67" s="72">
        <f>'2MASS Singles'!H67</f>
        <v>0.68986946971932639</v>
      </c>
      <c r="F67" s="72">
        <f>'2MASS Singles'!I67</f>
        <v>0.62986946971932767</v>
      </c>
      <c r="G67" s="72">
        <f>'2MASS Singles'!J67</f>
        <v>0.57986946971932696</v>
      </c>
      <c r="H67" s="25">
        <v>3.0550000000000002</v>
      </c>
      <c r="I67" s="25">
        <v>3.1520000000000001</v>
      </c>
      <c r="J67" s="25">
        <v>3.23</v>
      </c>
      <c r="K67" s="72">
        <f t="shared" si="18"/>
        <v>8.7671736228577782E-2</v>
      </c>
      <c r="L67" s="53">
        <f t="shared" si="19"/>
        <v>2.7870637775324076E-2</v>
      </c>
      <c r="M67" s="82">
        <v>3.0449999999999999</v>
      </c>
      <c r="N67" s="1">
        <v>3.0640000000000001</v>
      </c>
      <c r="O67" s="54">
        <f t="shared" si="20"/>
        <v>1.0000000000000231E-2</v>
      </c>
      <c r="P67" s="54">
        <f t="shared" si="21"/>
        <v>8.999999999999897E-3</v>
      </c>
      <c r="Q67" s="51">
        <f t="shared" si="22"/>
        <v>9.5000000000000639E-3</v>
      </c>
      <c r="R67" s="1">
        <v>3.1419999999999999</v>
      </c>
      <c r="S67" s="1">
        <v>3.161</v>
      </c>
      <c r="T67" s="54">
        <f t="shared" si="23"/>
        <v>1.0000000000000231E-2</v>
      </c>
      <c r="U67" s="54">
        <f t="shared" si="24"/>
        <v>8.999999999999897E-3</v>
      </c>
      <c r="V67" s="51">
        <f t="shared" si="25"/>
        <v>9.5000000000000639E-3</v>
      </c>
      <c r="W67" s="1">
        <v>3.22</v>
      </c>
      <c r="X67" s="1">
        <v>3.2389999999999999</v>
      </c>
      <c r="Y67" s="72">
        <f t="shared" si="26"/>
        <v>9.9999999999997868E-3</v>
      </c>
      <c r="Z67" s="54">
        <f t="shared" si="27"/>
        <v>8.999999999999897E-3</v>
      </c>
      <c r="AA67" s="51">
        <f t="shared" si="28"/>
        <v>9.4999999999998419E-3</v>
      </c>
      <c r="AB67" s="1" t="s">
        <v>848</v>
      </c>
    </row>
    <row r="68" spans="1:28">
      <c r="A68" s="1">
        <v>67</v>
      </c>
      <c r="C68" s="1" t="str">
        <f>'2MASS Singles'!C68</f>
        <v>CPD-60_944</v>
      </c>
      <c r="D68" s="81">
        <f>'2MASS Singles'!D68</f>
        <v>342</v>
      </c>
      <c r="E68" s="72">
        <f>'2MASS Singles'!H68</f>
        <v>0.56586946971932761</v>
      </c>
      <c r="F68" s="72">
        <f>'2MASS Singles'!I68</f>
        <v>0.6748694697193276</v>
      </c>
      <c r="G68" s="72">
        <f>'2MASS Singles'!J68</f>
        <v>0.55986946971932738</v>
      </c>
      <c r="H68" s="1">
        <v>3.17</v>
      </c>
      <c r="I68" s="1">
        <v>3.109</v>
      </c>
      <c r="J68" s="1">
        <v>3.2490000000000001</v>
      </c>
      <c r="K68" s="54">
        <f t="shared" si="18"/>
        <v>7.0192592201741705E-2</v>
      </c>
      <c r="L68" s="53">
        <f t="shared" si="19"/>
        <v>2.2100942129011869E-2</v>
      </c>
      <c r="M68" s="82">
        <v>3.161</v>
      </c>
      <c r="N68" s="1">
        <v>3.1789999999999998</v>
      </c>
      <c r="O68" s="54">
        <f t="shared" si="20"/>
        <v>8.999999999999897E-3</v>
      </c>
      <c r="P68" s="54">
        <f t="shared" si="21"/>
        <v>8.999999999999897E-3</v>
      </c>
      <c r="Q68" s="51">
        <f t="shared" si="22"/>
        <v>8.999999999999897E-3</v>
      </c>
      <c r="R68" s="1">
        <v>3.1</v>
      </c>
      <c r="S68" s="1">
        <v>3.1190000000000002</v>
      </c>
      <c r="T68" s="54">
        <f t="shared" si="23"/>
        <v>8.999999999999897E-3</v>
      </c>
      <c r="U68" s="54">
        <f t="shared" si="24"/>
        <v>1.0000000000000231E-2</v>
      </c>
      <c r="V68" s="51">
        <f t="shared" si="25"/>
        <v>9.5000000000000639E-3</v>
      </c>
      <c r="W68" s="1">
        <v>3.2389999999999999</v>
      </c>
      <c r="X68" s="1">
        <v>3.258</v>
      </c>
      <c r="Y68" s="72">
        <f t="shared" si="26"/>
        <v>1.0000000000000231E-2</v>
      </c>
      <c r="Z68" s="54">
        <f t="shared" si="27"/>
        <v>8.999999999999897E-3</v>
      </c>
      <c r="AA68" s="51">
        <f t="shared" si="28"/>
        <v>9.5000000000000639E-3</v>
      </c>
    </row>
    <row r="69" spans="1:28">
      <c r="A69" s="1">
        <v>68</v>
      </c>
      <c r="C69" s="32" t="str">
        <f>'2MASS Singles'!C69</f>
        <v>HD64185</v>
      </c>
      <c r="D69" s="81">
        <f>'2MASS Singles'!D69</f>
        <v>342</v>
      </c>
      <c r="E69" s="72">
        <f>'2MASS Singles'!H69</f>
        <v>-2.6481305302806728</v>
      </c>
      <c r="F69" s="72">
        <f>'2MASS Singles'!I69</f>
        <v>-2.8111305302806731</v>
      </c>
      <c r="G69" s="72">
        <f>'2MASS Singles'!J69</f>
        <v>-2.9331305302806729</v>
      </c>
      <c r="H69" s="32">
        <v>6.9989999999999997</v>
      </c>
      <c r="I69" s="32">
        <v>6.9989999999999997</v>
      </c>
      <c r="J69" s="32">
        <v>6.9989999999999997</v>
      </c>
      <c r="K69" s="54">
        <f t="shared" si="18"/>
        <v>0</v>
      </c>
      <c r="L69" s="53">
        <f t="shared" si="19"/>
        <v>0</v>
      </c>
      <c r="M69" s="82">
        <v>6.9989999999999997</v>
      </c>
      <c r="N69" s="1">
        <v>6.9989999999999997</v>
      </c>
      <c r="O69" s="54">
        <f t="shared" si="20"/>
        <v>0</v>
      </c>
      <c r="P69" s="54">
        <f t="shared" si="21"/>
        <v>0</v>
      </c>
      <c r="Q69" s="51">
        <f t="shared" si="22"/>
        <v>0</v>
      </c>
      <c r="R69" s="1">
        <v>6.9989999999999997</v>
      </c>
      <c r="S69" s="1">
        <v>6.9989999999999997</v>
      </c>
      <c r="T69" s="54">
        <f t="shared" si="23"/>
        <v>0</v>
      </c>
      <c r="U69" s="54">
        <f t="shared" si="24"/>
        <v>0</v>
      </c>
      <c r="V69" s="51">
        <f t="shared" si="25"/>
        <v>0</v>
      </c>
      <c r="W69" s="1">
        <v>6.9989999999999997</v>
      </c>
      <c r="X69" s="1">
        <v>6.9989999999999997</v>
      </c>
      <c r="Y69" s="72">
        <f t="shared" si="26"/>
        <v>0</v>
      </c>
      <c r="Z69" s="54">
        <f t="shared" si="27"/>
        <v>0</v>
      </c>
      <c r="AA69" s="51">
        <f t="shared" si="28"/>
        <v>0</v>
      </c>
    </row>
    <row r="70" spans="1:28">
      <c r="A70" s="1">
        <v>69</v>
      </c>
      <c r="C70" s="1" t="str">
        <f>'2MASS Singles'!C70</f>
        <v>HD65094</v>
      </c>
      <c r="D70" s="81">
        <f>'2MASS Singles'!D70</f>
        <v>342</v>
      </c>
      <c r="E70" s="72">
        <f>'2MASS Singles'!H70</f>
        <v>2.8694697193270002E-3</v>
      </c>
      <c r="F70" s="72">
        <f>'2MASS Singles'!I70</f>
        <v>4.5869469719327149E-2</v>
      </c>
      <c r="G70" s="72">
        <f>'2MASS Singles'!J70</f>
        <v>-1.1130530280673234E-2</v>
      </c>
      <c r="H70" s="1">
        <v>3.6789999999999998</v>
      </c>
      <c r="I70" s="1">
        <v>3.6749999999999998</v>
      </c>
      <c r="J70" s="1">
        <v>3.758</v>
      </c>
      <c r="K70" s="54">
        <f t="shared" si="18"/>
        <v>4.6808118953873906E-2</v>
      </c>
      <c r="L70" s="53">
        <f t="shared" si="19"/>
        <v>1.2637181143054513E-2</v>
      </c>
      <c r="M70" s="82">
        <v>3.67</v>
      </c>
      <c r="N70" s="1">
        <v>3.6869999999999998</v>
      </c>
      <c r="O70" s="54">
        <f t="shared" si="20"/>
        <v>8.999999999999897E-3</v>
      </c>
      <c r="P70" s="54">
        <f t="shared" si="21"/>
        <v>8.0000000000000071E-3</v>
      </c>
      <c r="Q70" s="51">
        <f t="shared" si="22"/>
        <v>8.499999999999952E-3</v>
      </c>
      <c r="R70" s="1">
        <v>3.6659999999999999</v>
      </c>
      <c r="S70" s="1">
        <v>3.6829999999999998</v>
      </c>
      <c r="T70" s="54">
        <f t="shared" si="23"/>
        <v>8.999999999999897E-3</v>
      </c>
      <c r="U70" s="54">
        <f t="shared" si="24"/>
        <v>8.0000000000000071E-3</v>
      </c>
      <c r="V70" s="51">
        <f t="shared" si="25"/>
        <v>8.499999999999952E-3</v>
      </c>
      <c r="W70" s="1">
        <v>3.75</v>
      </c>
      <c r="X70" s="1">
        <v>3.766</v>
      </c>
      <c r="Y70" s="72">
        <f t="shared" si="26"/>
        <v>8.0000000000000071E-3</v>
      </c>
      <c r="Z70" s="54">
        <f t="shared" si="27"/>
        <v>8.0000000000000071E-3</v>
      </c>
      <c r="AA70" s="51">
        <f t="shared" si="28"/>
        <v>8.0000000000000071E-3</v>
      </c>
    </row>
    <row r="71" spans="1:28">
      <c r="A71" s="1">
        <v>70</v>
      </c>
      <c r="C71" s="1" t="str">
        <f>'2MASS Singles'!C71</f>
        <v>HD66409</v>
      </c>
      <c r="D71" s="81">
        <f>'2MASS Singles'!D71</f>
        <v>342</v>
      </c>
      <c r="E71" s="72">
        <f>'2MASS Singles'!H71</f>
        <v>0.63686946971932734</v>
      </c>
      <c r="F71" s="72">
        <f>'2MASS Singles'!I71</f>
        <v>0.67786946971932771</v>
      </c>
      <c r="G71" s="72">
        <f>'2MASS Singles'!J71</f>
        <v>0.66386946971932659</v>
      </c>
      <c r="H71" s="1">
        <v>3.1040000000000001</v>
      </c>
      <c r="I71" s="1">
        <v>3.1059999999999999</v>
      </c>
      <c r="J71" s="1">
        <v>3.149</v>
      </c>
      <c r="K71" s="54">
        <f t="shared" si="18"/>
        <v>2.5423086620891145E-2</v>
      </c>
      <c r="L71" s="53">
        <f t="shared" si="19"/>
        <v>8.1492958502696264E-3</v>
      </c>
      <c r="M71" s="82">
        <v>3.0939999999999999</v>
      </c>
      <c r="N71" s="1">
        <v>3.113</v>
      </c>
      <c r="O71" s="54">
        <f t="shared" si="20"/>
        <v>1.0000000000000231E-2</v>
      </c>
      <c r="P71" s="54">
        <f t="shared" si="21"/>
        <v>8.999999999999897E-3</v>
      </c>
      <c r="Q71" s="51">
        <f t="shared" si="22"/>
        <v>9.5000000000000639E-3</v>
      </c>
      <c r="R71" s="1">
        <v>3.097</v>
      </c>
      <c r="S71" s="1">
        <v>3.1160000000000001</v>
      </c>
      <c r="T71" s="54">
        <f t="shared" si="23"/>
        <v>8.999999999999897E-3</v>
      </c>
      <c r="U71" s="54">
        <f t="shared" si="24"/>
        <v>1.0000000000000231E-2</v>
      </c>
      <c r="V71" s="51">
        <f t="shared" si="25"/>
        <v>9.5000000000000639E-3</v>
      </c>
      <c r="W71" s="1">
        <v>3.1389999999999998</v>
      </c>
      <c r="X71" s="1">
        <v>3.1579999999999999</v>
      </c>
      <c r="Y71" s="72">
        <f t="shared" si="26"/>
        <v>1.0000000000000231E-2</v>
      </c>
      <c r="Z71" s="54">
        <f t="shared" si="27"/>
        <v>8.999999999999897E-3</v>
      </c>
      <c r="AA71" s="51">
        <f t="shared" si="28"/>
        <v>9.5000000000000639E-3</v>
      </c>
    </row>
    <row r="72" spans="1:28">
      <c r="A72" s="1">
        <v>71</v>
      </c>
      <c r="C72" s="1" t="str">
        <f>'2MASS Singles'!C72</f>
        <v>HD66656</v>
      </c>
      <c r="D72" s="81">
        <f>'2MASS Singles'!D72</f>
        <v>342</v>
      </c>
      <c r="E72" s="72">
        <f>'2MASS Singles'!H72</f>
        <v>0.48586946971932754</v>
      </c>
      <c r="F72" s="72">
        <f>'2MASS Singles'!I72</f>
        <v>0.46786946971932686</v>
      </c>
      <c r="G72" s="72">
        <f>'2MASS Singles'!J72</f>
        <v>0.45486946971932696</v>
      </c>
      <c r="H72" s="1">
        <v>3.2450000000000001</v>
      </c>
      <c r="I72" s="1">
        <v>3.3039999999999998</v>
      </c>
      <c r="J72" s="1">
        <v>3.3490000000000002</v>
      </c>
      <c r="K72" s="54">
        <f t="shared" si="18"/>
        <v>5.215681483117366E-2</v>
      </c>
      <c r="L72" s="53">
        <f t="shared" si="19"/>
        <v>1.5808288997122749E-2</v>
      </c>
      <c r="M72" s="82">
        <v>3.2360000000000002</v>
      </c>
      <c r="N72" s="1">
        <v>3.2549999999999999</v>
      </c>
      <c r="O72" s="54">
        <f t="shared" si="20"/>
        <v>8.999999999999897E-3</v>
      </c>
      <c r="P72" s="54">
        <f t="shared" si="21"/>
        <v>9.9999999999997868E-3</v>
      </c>
      <c r="Q72" s="51">
        <f t="shared" si="22"/>
        <v>9.4999999999998419E-3</v>
      </c>
      <c r="R72" s="1">
        <v>3.294</v>
      </c>
      <c r="S72" s="1">
        <v>3.3130000000000002</v>
      </c>
      <c r="T72" s="54">
        <f t="shared" si="23"/>
        <v>9.9999999999997868E-3</v>
      </c>
      <c r="U72" s="54">
        <f t="shared" si="24"/>
        <v>9.0000000000003411E-3</v>
      </c>
      <c r="V72" s="51">
        <f t="shared" si="25"/>
        <v>9.5000000000000639E-3</v>
      </c>
      <c r="W72" s="1">
        <v>3.339</v>
      </c>
      <c r="X72" s="1">
        <v>3.3580000000000001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72</v>
      </c>
      <c r="C73" s="1" t="str">
        <f>'2MASS Singles'!C73</f>
        <v>CPD-60_985</v>
      </c>
      <c r="D73" s="81">
        <f>'2MASS Singles'!D73</f>
        <v>342</v>
      </c>
      <c r="E73" s="72">
        <f>'2MASS Singles'!H73</f>
        <v>0.38186946971932656</v>
      </c>
      <c r="F73" s="72">
        <f>'2MASS Singles'!I73</f>
        <v>0.43286946971932672</v>
      </c>
      <c r="G73" s="72">
        <f>'2MASS Singles'!J73</f>
        <v>0.37486946971932689</v>
      </c>
      <c r="H73" s="1">
        <v>3.343</v>
      </c>
      <c r="I73" s="1">
        <v>3.3359999999999999</v>
      </c>
      <c r="J73" s="1">
        <v>3.423</v>
      </c>
      <c r="K73" s="54">
        <f t="shared" si="18"/>
        <v>4.8335632129241267E-2</v>
      </c>
      <c r="L73" s="53">
        <f t="shared" si="19"/>
        <v>1.435427602333437E-2</v>
      </c>
      <c r="M73" s="82">
        <v>3.3340000000000001</v>
      </c>
      <c r="N73" s="1">
        <v>3.3519999999999999</v>
      </c>
      <c r="O73" s="54">
        <f t="shared" si="20"/>
        <v>8.999999999999897E-3</v>
      </c>
      <c r="P73" s="54">
        <f t="shared" si="21"/>
        <v>8.999999999999897E-3</v>
      </c>
      <c r="Q73" s="51">
        <f t="shared" si="22"/>
        <v>8.999999999999897E-3</v>
      </c>
      <c r="R73" s="1">
        <v>3.327</v>
      </c>
      <c r="S73" s="1">
        <v>3.3450000000000002</v>
      </c>
      <c r="T73" s="54">
        <f t="shared" si="23"/>
        <v>8.999999999999897E-3</v>
      </c>
      <c r="U73" s="54">
        <f t="shared" si="24"/>
        <v>9.0000000000003411E-3</v>
      </c>
      <c r="V73" s="51">
        <f t="shared" si="25"/>
        <v>9.000000000000119E-3</v>
      </c>
      <c r="W73" s="1">
        <v>3.4140000000000001</v>
      </c>
      <c r="X73" s="1">
        <v>3.4319999999999999</v>
      </c>
      <c r="Y73" s="72">
        <f t="shared" si="26"/>
        <v>8.999999999999897E-3</v>
      </c>
      <c r="Z73" s="54">
        <f t="shared" si="27"/>
        <v>8.999999999999897E-3</v>
      </c>
      <c r="AA73" s="51">
        <f t="shared" si="28"/>
        <v>8.999999999999897E-3</v>
      </c>
    </row>
    <row r="74" spans="1:28">
      <c r="A74" s="1">
        <v>73</v>
      </c>
      <c r="C74" s="1" t="str">
        <f>'2MASS Singles'!C74</f>
        <v>CD-60_1929</v>
      </c>
      <c r="D74" s="81">
        <f>'2MASS Singles'!D74</f>
        <v>342</v>
      </c>
      <c r="E74" s="72">
        <f>'2MASS Singles'!H74</f>
        <v>0.61786946971932721</v>
      </c>
      <c r="F74" s="72">
        <f>'2MASS Singles'!I74</f>
        <v>0.55986946971932738</v>
      </c>
      <c r="G74" s="72">
        <f>'2MASS Singles'!J74</f>
        <v>0.61786946971932721</v>
      </c>
      <c r="H74" s="1">
        <v>3.121</v>
      </c>
      <c r="I74" s="1">
        <v>3.218</v>
      </c>
      <c r="J74" s="1">
        <v>3.1930000000000001</v>
      </c>
      <c r="K74" s="54">
        <f t="shared" si="18"/>
        <v>5.0362022728771855E-2</v>
      </c>
      <c r="L74" s="53">
        <f t="shared" si="19"/>
        <v>1.5850405810566046E-2</v>
      </c>
      <c r="M74" s="82">
        <v>3.1120000000000001</v>
      </c>
      <c r="N74" s="1">
        <v>3.1309999999999998</v>
      </c>
      <c r="O74" s="54">
        <f t="shared" si="20"/>
        <v>8.999999999999897E-3</v>
      </c>
      <c r="P74" s="54">
        <f t="shared" si="21"/>
        <v>9.9999999999997868E-3</v>
      </c>
      <c r="Q74" s="51">
        <f t="shared" si="22"/>
        <v>9.4999999999998419E-3</v>
      </c>
      <c r="R74" s="1">
        <v>3.2090000000000001</v>
      </c>
      <c r="S74" s="1">
        <v>3.2269999999999999</v>
      </c>
      <c r="T74" s="54">
        <f t="shared" si="23"/>
        <v>8.999999999999897E-3</v>
      </c>
      <c r="U74" s="54">
        <f t="shared" si="24"/>
        <v>8.999999999999897E-3</v>
      </c>
      <c r="V74" s="51">
        <f t="shared" si="25"/>
        <v>8.999999999999897E-3</v>
      </c>
      <c r="W74" s="1">
        <v>3.1829999999999998</v>
      </c>
      <c r="X74" s="1">
        <v>3.2029999999999998</v>
      </c>
      <c r="Y74" s="72">
        <f t="shared" si="26"/>
        <v>1.0000000000000231E-2</v>
      </c>
      <c r="Z74" s="54">
        <f t="shared" si="27"/>
        <v>9.9999999999997868E-3</v>
      </c>
      <c r="AA74" s="51">
        <f t="shared" si="28"/>
        <v>1.0000000000000009E-2</v>
      </c>
    </row>
    <row r="75" spans="1:28">
      <c r="A75" s="1">
        <v>74</v>
      </c>
      <c r="C75" s="1" t="str">
        <f>'2MASS Singles'!C75</f>
        <v>SAO250042</v>
      </c>
      <c r="D75" s="81">
        <f>'2MASS Singles'!D75</f>
        <v>342</v>
      </c>
      <c r="E75" s="72">
        <f>'2MASS Singles'!H75</f>
        <v>0.54286946971932615</v>
      </c>
      <c r="F75" s="72">
        <f>'2MASS Singles'!I75</f>
        <v>0.53186946971932691</v>
      </c>
      <c r="G75" s="72">
        <f>'2MASS Singles'!J75</f>
        <v>0.55686946971932727</v>
      </c>
      <c r="H75" s="1">
        <v>3.1920000000000002</v>
      </c>
      <c r="I75" s="1">
        <v>3.2440000000000002</v>
      </c>
      <c r="J75" s="1">
        <v>3.2519999999999998</v>
      </c>
      <c r="K75" s="54">
        <f t="shared" si="18"/>
        <v>3.2578111260988182E-2</v>
      </c>
      <c r="L75" s="53">
        <f t="shared" si="19"/>
        <v>1.0088184742254806E-2</v>
      </c>
      <c r="M75" s="82">
        <v>3.1819999999999999</v>
      </c>
      <c r="N75" s="1">
        <v>3.2010000000000001</v>
      </c>
      <c r="O75" s="54">
        <f t="shared" si="20"/>
        <v>1.0000000000000231E-2</v>
      </c>
      <c r="P75" s="54">
        <f t="shared" si="21"/>
        <v>8.999999999999897E-3</v>
      </c>
      <c r="Q75" s="51">
        <f t="shared" si="22"/>
        <v>9.5000000000000639E-3</v>
      </c>
      <c r="R75" s="1">
        <v>3.2349999999999999</v>
      </c>
      <c r="S75" s="1">
        <v>3.2530000000000001</v>
      </c>
      <c r="T75" s="54">
        <f t="shared" si="23"/>
        <v>9.0000000000003411E-3</v>
      </c>
      <c r="U75" s="54">
        <f t="shared" si="24"/>
        <v>8.999999999999897E-3</v>
      </c>
      <c r="V75" s="51">
        <f t="shared" si="25"/>
        <v>9.000000000000119E-3</v>
      </c>
      <c r="W75" s="1">
        <v>3.242</v>
      </c>
      <c r="X75" s="1">
        <v>3.2610000000000001</v>
      </c>
      <c r="Y75" s="72">
        <f t="shared" si="26"/>
        <v>9.9999999999997868E-3</v>
      </c>
      <c r="Z75" s="54">
        <f t="shared" si="27"/>
        <v>9.0000000000003411E-3</v>
      </c>
      <c r="AA75" s="51">
        <f t="shared" si="28"/>
        <v>9.5000000000000639E-3</v>
      </c>
    </row>
    <row r="76" spans="1:28">
      <c r="A76" s="1">
        <v>75</v>
      </c>
      <c r="C76" s="1" t="str">
        <f>'2MASS Singles'!C76</f>
        <v>HD65949</v>
      </c>
      <c r="D76" s="81">
        <f>'2MASS Singles'!D76</f>
        <v>342</v>
      </c>
      <c r="E76" s="72">
        <f>'2MASS Singles'!H76</f>
        <v>0.65786946971932636</v>
      </c>
      <c r="F76" s="72">
        <f>'2MASS Singles'!I76</f>
        <v>0.69386946971932772</v>
      </c>
      <c r="G76" s="72">
        <f>'2MASS Singles'!J76</f>
        <v>0.69786946971932728</v>
      </c>
      <c r="H76" s="1">
        <v>3.0840000000000001</v>
      </c>
      <c r="I76" s="1">
        <v>3.0910000000000002</v>
      </c>
      <c r="J76" s="1">
        <v>3.1160000000000001</v>
      </c>
      <c r="K76" s="54">
        <f t="shared" si="18"/>
        <v>1.6822603841260716E-2</v>
      </c>
      <c r="L76" s="53">
        <f t="shared" si="19"/>
        <v>5.4319030808074641E-3</v>
      </c>
      <c r="M76" s="82">
        <v>3.0750000000000002</v>
      </c>
      <c r="N76" s="1">
        <v>3.093</v>
      </c>
      <c r="O76" s="54">
        <f t="shared" si="20"/>
        <v>8.999999999999897E-3</v>
      </c>
      <c r="P76" s="54">
        <f t="shared" si="21"/>
        <v>8.999999999999897E-3</v>
      </c>
      <c r="Q76" s="51">
        <f t="shared" si="22"/>
        <v>8.999999999999897E-3</v>
      </c>
      <c r="R76" s="1">
        <v>3.0819999999999999</v>
      </c>
      <c r="S76" s="1">
        <v>3.101</v>
      </c>
      <c r="T76" s="54">
        <f t="shared" si="23"/>
        <v>9.0000000000003411E-3</v>
      </c>
      <c r="U76" s="54">
        <f t="shared" si="24"/>
        <v>9.9999999999997868E-3</v>
      </c>
      <c r="V76" s="51">
        <f t="shared" si="25"/>
        <v>9.5000000000000639E-3</v>
      </c>
      <c r="W76" s="1">
        <v>3.1059999999999999</v>
      </c>
      <c r="X76" s="1">
        <v>3.1259999999999999</v>
      </c>
      <c r="Y76" s="72">
        <f t="shared" si="26"/>
        <v>1.0000000000000231E-2</v>
      </c>
      <c r="Z76" s="54">
        <f t="shared" si="27"/>
        <v>9.9999999999997868E-3</v>
      </c>
      <c r="AA76" s="51">
        <f t="shared" si="28"/>
        <v>1.0000000000000009E-2</v>
      </c>
    </row>
    <row r="77" spans="1:28">
      <c r="A77" s="1">
        <v>76</v>
      </c>
      <c r="B77" s="62" t="str">
        <f>'2MASS Singles'!B77</f>
        <v>NGC 3532</v>
      </c>
      <c r="C77" s="1" t="str">
        <f>'2MASS Singles'!C77</f>
        <v>HD96430</v>
      </c>
      <c r="D77" s="81">
        <f>'2MASS Singles'!D77</f>
        <v>412</v>
      </c>
      <c r="E77" s="72">
        <f>'2MASS Singles'!H77</f>
        <v>0.62651391983432703</v>
      </c>
      <c r="F77" s="72">
        <f>'2MASS Singles'!I77</f>
        <v>0.71451391983432622</v>
      </c>
      <c r="G77" s="72">
        <f>'2MASS Singles'!J77</f>
        <v>0.67451391983432707</v>
      </c>
      <c r="H77" s="1">
        <v>2.7069999999999999</v>
      </c>
      <c r="I77" s="1">
        <v>2.6669999999999998</v>
      </c>
      <c r="J77" s="1">
        <v>2.6930000000000001</v>
      </c>
      <c r="K77" s="54">
        <f t="shared" si="18"/>
        <v>2.0297783130184478E-2</v>
      </c>
      <c r="L77" s="53">
        <f t="shared" si="19"/>
        <v>7.5484504017049002E-3</v>
      </c>
      <c r="M77" s="82">
        <v>2.702</v>
      </c>
      <c r="N77" s="1">
        <v>2.7109999999999999</v>
      </c>
      <c r="O77" s="54">
        <f t="shared" si="20"/>
        <v>4.9999999999998934E-3</v>
      </c>
      <c r="P77" s="54">
        <f t="shared" si="21"/>
        <v>4.0000000000000036E-3</v>
      </c>
      <c r="Q77" s="51">
        <f t="shared" si="22"/>
        <v>4.4999999999999485E-3</v>
      </c>
      <c r="R77" s="1">
        <v>2.6619999999999999</v>
      </c>
      <c r="S77" s="1">
        <v>2.6720000000000002</v>
      </c>
      <c r="T77" s="54">
        <f t="shared" si="23"/>
        <v>4.9999999999998934E-3</v>
      </c>
      <c r="U77" s="54">
        <f t="shared" si="24"/>
        <v>5.0000000000003375E-3</v>
      </c>
      <c r="V77" s="51">
        <f t="shared" si="25"/>
        <v>5.0000000000001155E-3</v>
      </c>
      <c r="W77" s="1">
        <v>2.6880000000000002</v>
      </c>
      <c r="X77" s="1">
        <v>2.698</v>
      </c>
      <c r="Y77" s="72">
        <f t="shared" si="26"/>
        <v>4.9999999999998934E-3</v>
      </c>
      <c r="Z77" s="54">
        <f t="shared" si="27"/>
        <v>4.9999999999998934E-3</v>
      </c>
      <c r="AA77" s="51">
        <f t="shared" si="28"/>
        <v>4.9999999999998934E-3</v>
      </c>
    </row>
    <row r="78" spans="1:28">
      <c r="A78" s="1">
        <v>77</v>
      </c>
      <c r="C78" s="1" t="str">
        <f>'2MASS Singles'!C78</f>
        <v>HD96489</v>
      </c>
      <c r="D78" s="81">
        <f>'2MASS Singles'!D78</f>
        <v>412</v>
      </c>
      <c r="E78" s="72">
        <f>'2MASS Singles'!H78</f>
        <v>-0.29148608016567312</v>
      </c>
      <c r="F78" s="72">
        <f>'2MASS Singles'!I78</f>
        <v>-0.28648608016567323</v>
      </c>
      <c r="G78" s="72">
        <f>'2MASS Singles'!J78</f>
        <v>-0.33748608016567339</v>
      </c>
      <c r="H78" s="1">
        <v>3.1829999999999998</v>
      </c>
      <c r="I78" s="1">
        <v>3.19</v>
      </c>
      <c r="J78" s="1">
        <v>3.234</v>
      </c>
      <c r="K78" s="54">
        <f t="shared" si="18"/>
        <v>2.7646579052992015E-2</v>
      </c>
      <c r="L78" s="53">
        <f t="shared" si="19"/>
        <v>8.6332608680104138E-3</v>
      </c>
      <c r="M78" s="82">
        <v>3.1760000000000002</v>
      </c>
      <c r="N78" s="1">
        <v>3.19</v>
      </c>
      <c r="O78" s="54">
        <f t="shared" si="20"/>
        <v>6.9999999999996732E-3</v>
      </c>
      <c r="P78" s="54">
        <f t="shared" si="21"/>
        <v>7.0000000000001172E-3</v>
      </c>
      <c r="Q78" s="51">
        <f t="shared" si="22"/>
        <v>6.9999999999998952E-3</v>
      </c>
      <c r="R78" s="1">
        <v>3.1829999999999998</v>
      </c>
      <c r="S78" s="1">
        <v>3.198</v>
      </c>
      <c r="T78" s="54">
        <f t="shared" si="23"/>
        <v>7.0000000000001172E-3</v>
      </c>
      <c r="U78" s="54">
        <f t="shared" si="24"/>
        <v>8.0000000000000071E-3</v>
      </c>
      <c r="V78" s="51">
        <f t="shared" si="25"/>
        <v>7.5000000000000622E-3</v>
      </c>
      <c r="W78" s="1">
        <v>3.226</v>
      </c>
      <c r="X78" s="1">
        <v>3.2429999999999999</v>
      </c>
      <c r="Y78" s="72">
        <f t="shared" si="26"/>
        <v>8.0000000000000071E-3</v>
      </c>
      <c r="Z78" s="54">
        <f t="shared" si="27"/>
        <v>8.999999999999897E-3</v>
      </c>
      <c r="AA78" s="51">
        <f t="shared" si="28"/>
        <v>8.499999999999952E-3</v>
      </c>
    </row>
    <row r="79" spans="1:28">
      <c r="A79" s="1">
        <v>78</v>
      </c>
      <c r="C79" s="1" t="str">
        <f>'2MASS Singles'!C79</f>
        <v>HD96430</v>
      </c>
      <c r="D79" s="81">
        <f>'2MASS Singles'!D79</f>
        <v>412</v>
      </c>
      <c r="E79" s="72">
        <f>'2MASS Singles'!H79</f>
        <v>0.62651391983432703</v>
      </c>
      <c r="F79" s="72">
        <f>'2MASS Singles'!I79</f>
        <v>0.71451391983432622</v>
      </c>
      <c r="G79" s="72">
        <f>'2MASS Singles'!J79</f>
        <v>0.67451391983432707</v>
      </c>
      <c r="H79" s="1">
        <v>2.7069999999999999</v>
      </c>
      <c r="I79" s="1">
        <v>2.6669999999999998</v>
      </c>
      <c r="J79" s="1">
        <v>2.6930000000000001</v>
      </c>
      <c r="K79" s="54">
        <f t="shared" si="18"/>
        <v>2.0297783130184478E-2</v>
      </c>
      <c r="L79" s="53">
        <f t="shared" si="19"/>
        <v>7.5484504017049002E-3</v>
      </c>
      <c r="M79" s="82">
        <v>2.702</v>
      </c>
      <c r="N79" s="1">
        <v>2.7109999999999999</v>
      </c>
      <c r="O79" s="54">
        <f t="shared" si="20"/>
        <v>4.9999999999998934E-3</v>
      </c>
      <c r="P79" s="54">
        <f t="shared" si="21"/>
        <v>4.0000000000000036E-3</v>
      </c>
      <c r="Q79" s="51">
        <f t="shared" si="22"/>
        <v>4.4999999999999485E-3</v>
      </c>
      <c r="R79" s="1">
        <v>2.6619999999999999</v>
      </c>
      <c r="S79" s="1">
        <v>2.6720000000000002</v>
      </c>
      <c r="T79" s="54">
        <f t="shared" si="23"/>
        <v>4.9999999999998934E-3</v>
      </c>
      <c r="U79" s="54">
        <f t="shared" si="24"/>
        <v>5.0000000000003375E-3</v>
      </c>
      <c r="V79" s="51">
        <f t="shared" si="25"/>
        <v>5.0000000000001155E-3</v>
      </c>
      <c r="W79" s="1">
        <v>2.6880000000000002</v>
      </c>
      <c r="X79" s="1">
        <v>2.698</v>
      </c>
      <c r="Y79" s="72">
        <f t="shared" si="26"/>
        <v>4.9999999999998934E-3</v>
      </c>
      <c r="Z79" s="54">
        <f t="shared" si="27"/>
        <v>4.9999999999998934E-3</v>
      </c>
      <c r="AA79" s="51">
        <f t="shared" si="28"/>
        <v>4.9999999999998934E-3</v>
      </c>
    </row>
    <row r="80" spans="1:28">
      <c r="A80" s="1">
        <v>79</v>
      </c>
      <c r="B80" s="57"/>
      <c r="C80" s="1" t="str">
        <f>'2MASS Singles'!C80</f>
        <v>HD96668</v>
      </c>
      <c r="D80" s="81">
        <f>'2MASS Singles'!D80</f>
        <v>412</v>
      </c>
      <c r="E80" s="72">
        <f>'2MASS Singles'!H80</f>
        <v>0.1335139198343267</v>
      </c>
      <c r="F80" s="72">
        <f>'2MASS Singles'!I80</f>
        <v>0.19251391983432597</v>
      </c>
      <c r="G80" s="72">
        <f>'2MASS Singles'!J80</f>
        <v>0.17951391983432607</v>
      </c>
      <c r="H80" s="1">
        <v>2.9380000000000002</v>
      </c>
      <c r="I80" s="1">
        <v>2.915</v>
      </c>
      <c r="J80" s="1">
        <v>2.9209999999999998</v>
      </c>
      <c r="K80" s="54">
        <f t="shared" si="18"/>
        <v>1.193035344544896E-2</v>
      </c>
      <c r="L80" s="53">
        <f t="shared" si="19"/>
        <v>4.0792181828523911E-3</v>
      </c>
      <c r="M80" s="82">
        <v>2.9329999999999998</v>
      </c>
      <c r="N80" s="1">
        <v>2.9430000000000001</v>
      </c>
      <c r="O80" s="54">
        <f t="shared" si="20"/>
        <v>5.0000000000003375E-3</v>
      </c>
      <c r="P80" s="54">
        <f t="shared" si="21"/>
        <v>4.9999999999998934E-3</v>
      </c>
      <c r="Q80" s="51">
        <f t="shared" si="22"/>
        <v>5.0000000000001155E-3</v>
      </c>
      <c r="R80" s="1">
        <v>2.91</v>
      </c>
      <c r="S80" s="1">
        <v>2.919</v>
      </c>
      <c r="T80" s="54">
        <f t="shared" si="23"/>
        <v>4.9999999999998934E-3</v>
      </c>
      <c r="U80" s="54">
        <f t="shared" si="24"/>
        <v>4.0000000000000036E-3</v>
      </c>
      <c r="V80" s="51">
        <f t="shared" si="25"/>
        <v>4.4999999999999485E-3</v>
      </c>
      <c r="W80" s="1">
        <v>2.9169999999999998</v>
      </c>
      <c r="X80" s="1">
        <v>2.9260000000000002</v>
      </c>
      <c r="Y80" s="72">
        <f t="shared" si="26"/>
        <v>4.0000000000000036E-3</v>
      </c>
      <c r="Z80" s="54">
        <f t="shared" si="27"/>
        <v>5.0000000000003375E-3</v>
      </c>
      <c r="AA80" s="51">
        <f t="shared" si="28"/>
        <v>4.5000000000001705E-3</v>
      </c>
    </row>
    <row r="81" spans="1:27">
      <c r="A81" s="1">
        <v>80</v>
      </c>
      <c r="C81" s="1" t="str">
        <f>'2MASS Singles'!C81</f>
        <v>HD96227</v>
      </c>
      <c r="D81" s="81">
        <f>'2MASS Singles'!D81</f>
        <v>412</v>
      </c>
      <c r="E81" s="72">
        <f>'2MASS Singles'!H81</f>
        <v>3.7513919834326614E-2</v>
      </c>
      <c r="F81" s="72">
        <f>'2MASS Singles'!I81</f>
        <v>9.4513919834326998E-2</v>
      </c>
      <c r="G81" s="72">
        <f>'2MASS Singles'!J81</f>
        <v>4.4513919834326288E-2</v>
      </c>
      <c r="H81" s="1">
        <v>2.9860000000000002</v>
      </c>
      <c r="I81" s="1">
        <v>2.9620000000000002</v>
      </c>
      <c r="J81" s="1">
        <v>2.9870000000000001</v>
      </c>
      <c r="K81" s="54">
        <f t="shared" si="18"/>
        <v>1.4153915830374742E-2</v>
      </c>
      <c r="L81" s="53">
        <f t="shared" si="19"/>
        <v>4.7522940672774733E-3</v>
      </c>
      <c r="M81" s="82">
        <v>2.9809999999999999</v>
      </c>
      <c r="N81" s="1">
        <v>2.9910000000000001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2.9569999999999999</v>
      </c>
      <c r="S81" s="1">
        <v>2.9670000000000001</v>
      </c>
      <c r="T81" s="54">
        <f t="shared" si="23"/>
        <v>5.0000000000003375E-3</v>
      </c>
      <c r="U81" s="54">
        <f t="shared" si="24"/>
        <v>4.9999999999998934E-3</v>
      </c>
      <c r="V81" s="51">
        <f t="shared" si="25"/>
        <v>5.0000000000001155E-3</v>
      </c>
      <c r="W81" s="1">
        <v>2.9820000000000002</v>
      </c>
      <c r="X81" s="1">
        <v>2.992</v>
      </c>
      <c r="Y81" s="72">
        <f t="shared" si="26"/>
        <v>4.9999999999998934E-3</v>
      </c>
      <c r="Z81" s="54">
        <f t="shared" si="27"/>
        <v>4.9999999999998934E-3</v>
      </c>
      <c r="AA81" s="51">
        <f t="shared" si="28"/>
        <v>4.9999999999998934E-3</v>
      </c>
    </row>
    <row r="82" spans="1:27">
      <c r="A82" s="1">
        <v>81</v>
      </c>
      <c r="C82" s="1" t="str">
        <f>'2MASS Singles'!C82</f>
        <v>HD96226</v>
      </c>
      <c r="D82" s="81">
        <f>'2MASS Singles'!D82</f>
        <v>412</v>
      </c>
      <c r="E82" s="72">
        <f>'2MASS Singles'!H82</f>
        <v>0.14051391983432637</v>
      </c>
      <c r="F82" s="72">
        <f>'2MASS Singles'!I82</f>
        <v>0.1935139198343272</v>
      </c>
      <c r="G82" s="72">
        <f>'2MASS Singles'!J82</f>
        <v>0.20951391983432721</v>
      </c>
      <c r="H82" s="1">
        <v>2.9350000000000001</v>
      </c>
      <c r="I82" s="1">
        <v>2.9140000000000001</v>
      </c>
      <c r="J82" s="1">
        <v>2.907</v>
      </c>
      <c r="K82" s="54">
        <f t="shared" si="18"/>
        <v>1.4571661996262924E-2</v>
      </c>
      <c r="L82" s="53">
        <f t="shared" si="19"/>
        <v>4.9925749187744147E-3</v>
      </c>
      <c r="M82" s="82">
        <v>2.93</v>
      </c>
      <c r="N82" s="1">
        <v>2.9390000000000001</v>
      </c>
      <c r="O82" s="54">
        <f t="shared" si="20"/>
        <v>4.9999999999998934E-3</v>
      </c>
      <c r="P82" s="54">
        <f t="shared" si="21"/>
        <v>4.0000000000000036E-3</v>
      </c>
      <c r="Q82" s="51">
        <f t="shared" si="22"/>
        <v>4.4999999999999485E-3</v>
      </c>
      <c r="R82" s="1">
        <v>2.9089999999999998</v>
      </c>
      <c r="S82" s="1">
        <v>2.919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2.903</v>
      </c>
      <c r="X82" s="1">
        <v>2.9119999999999999</v>
      </c>
      <c r="Y82" s="72">
        <f t="shared" si="26"/>
        <v>4.0000000000000036E-3</v>
      </c>
      <c r="Z82" s="54">
        <f t="shared" si="27"/>
        <v>4.9999999999998934E-3</v>
      </c>
      <c r="AA82" s="51">
        <f t="shared" si="28"/>
        <v>4.4999999999999485E-3</v>
      </c>
    </row>
    <row r="83" spans="1:27">
      <c r="A83" s="1">
        <v>82</v>
      </c>
      <c r="C83" s="1" t="str">
        <f>'2MASS Singles'!C83</f>
        <v>HD96305</v>
      </c>
      <c r="D83" s="81">
        <f>'2MASS Singles'!D83</f>
        <v>412</v>
      </c>
      <c r="E83" s="72">
        <f>'2MASS Singles'!H83</f>
        <v>0.46451391983432622</v>
      </c>
      <c r="F83" s="72">
        <f>'2MASS Singles'!I83</f>
        <v>0.53151391983432639</v>
      </c>
      <c r="G83" s="72">
        <f>'2MASS Singles'!J83</f>
        <v>0.46851391983432578</v>
      </c>
      <c r="H83" s="1">
        <v>2.7829999999999999</v>
      </c>
      <c r="I83" s="1">
        <v>2.7570000000000001</v>
      </c>
      <c r="J83" s="1">
        <v>2.79</v>
      </c>
      <c r="K83" s="54">
        <f t="shared" si="18"/>
        <v>1.7387735140993232E-2</v>
      </c>
      <c r="L83" s="53">
        <f t="shared" si="19"/>
        <v>6.2620894865521842E-3</v>
      </c>
      <c r="M83" s="82">
        <v>2.7789999999999999</v>
      </c>
      <c r="N83" s="1">
        <v>2.7879999999999998</v>
      </c>
      <c r="O83" s="54">
        <f t="shared" si="20"/>
        <v>4.0000000000000036E-3</v>
      </c>
      <c r="P83" s="54">
        <f t="shared" si="21"/>
        <v>4.9999999999998934E-3</v>
      </c>
      <c r="Q83" s="51">
        <f t="shared" si="22"/>
        <v>4.4999999999999485E-3</v>
      </c>
      <c r="R83" s="1">
        <v>2.7530000000000001</v>
      </c>
      <c r="S83" s="1">
        <v>2.762</v>
      </c>
      <c r="T83" s="54">
        <f t="shared" si="23"/>
        <v>4.0000000000000036E-3</v>
      </c>
      <c r="U83" s="54">
        <f t="shared" si="24"/>
        <v>4.9999999999998934E-3</v>
      </c>
      <c r="V83" s="51">
        <f t="shared" si="25"/>
        <v>4.4999999999999485E-3</v>
      </c>
      <c r="W83" s="1">
        <v>2.7850000000000001</v>
      </c>
      <c r="X83" s="1">
        <v>2.794</v>
      </c>
      <c r="Y83" s="72">
        <f t="shared" si="26"/>
        <v>4.9999999999998934E-3</v>
      </c>
      <c r="Z83" s="54">
        <f t="shared" si="27"/>
        <v>4.0000000000000036E-3</v>
      </c>
      <c r="AA83" s="51">
        <f t="shared" si="28"/>
        <v>4.4999999999999485E-3</v>
      </c>
    </row>
    <row r="84" spans="1:27">
      <c r="A84" s="1">
        <v>83</v>
      </c>
      <c r="C84" s="1" t="str">
        <f>'2MASS Singles'!C84</f>
        <v>CPD-58_3102</v>
      </c>
      <c r="D84" s="81">
        <f>'2MASS Singles'!D84</f>
        <v>412</v>
      </c>
      <c r="E84" s="72">
        <f>'2MASS Singles'!H84</f>
        <v>0.22251391983432711</v>
      </c>
      <c r="F84" s="72">
        <f>'2MASS Singles'!I84</f>
        <v>0.20051391983432687</v>
      </c>
      <c r="G84" s="72">
        <f>'2MASS Singles'!J84</f>
        <v>0.14851391983432727</v>
      </c>
      <c r="H84" s="1">
        <v>2.895</v>
      </c>
      <c r="I84" s="1">
        <v>2.911</v>
      </c>
      <c r="J84" s="1">
        <v>2.9359999999999999</v>
      </c>
      <c r="K84" s="54">
        <f t="shared" si="18"/>
        <v>2.0663978319771785E-2</v>
      </c>
      <c r="L84" s="53">
        <f t="shared" si="19"/>
        <v>7.0912760191392532E-3</v>
      </c>
      <c r="M84" s="82">
        <v>2.891</v>
      </c>
      <c r="N84" s="1">
        <v>2.9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2.9060000000000001</v>
      </c>
      <c r="S84" s="1">
        <v>2.915</v>
      </c>
      <c r="T84" s="54">
        <f t="shared" si="23"/>
        <v>4.9999999999998934E-3</v>
      </c>
      <c r="U84" s="54">
        <f t="shared" si="24"/>
        <v>4.0000000000000036E-3</v>
      </c>
      <c r="V84" s="51">
        <f t="shared" si="25"/>
        <v>4.4999999999999485E-3</v>
      </c>
      <c r="W84" s="1">
        <v>2.931</v>
      </c>
      <c r="X84" s="1">
        <v>2.9409999999999998</v>
      </c>
      <c r="Y84" s="72">
        <f t="shared" si="26"/>
        <v>4.9999999999998934E-3</v>
      </c>
      <c r="Z84" s="54">
        <f t="shared" si="27"/>
        <v>4.9999999999998934E-3</v>
      </c>
      <c r="AA84" s="51">
        <f t="shared" si="28"/>
        <v>4.9999999999998934E-3</v>
      </c>
    </row>
    <row r="85" spans="1:27">
      <c r="A85" s="1">
        <v>84</v>
      </c>
      <c r="C85" s="1" t="str">
        <f>'2MASS Singles'!C85</f>
        <v>HD96620</v>
      </c>
      <c r="D85" s="81">
        <f>'2MASS Singles'!D85</f>
        <v>412</v>
      </c>
      <c r="E85" s="54">
        <f>'2MASS Singles'!H85</f>
        <v>-0.8664860801656733</v>
      </c>
      <c r="F85" s="54">
        <f>'2MASS Singles'!I85</f>
        <v>-0.88748608016567321</v>
      </c>
      <c r="G85" s="54">
        <f>'2MASS Singles'!J85</f>
        <v>-0.87648608016567309</v>
      </c>
      <c r="H85" s="1">
        <v>4.0819999999999999</v>
      </c>
      <c r="I85" s="1">
        <v>4.274</v>
      </c>
      <c r="J85" s="1">
        <v>4.3819999999999997</v>
      </c>
      <c r="K85" s="54">
        <f t="shared" ref="K85" si="29">STDEV(H85,I85,J85)</f>
        <v>0.15194735930578057</v>
      </c>
      <c r="L85" s="53">
        <f t="shared" ref="L85" si="30">K85/(AVERAGE(H85,I85,J85))</f>
        <v>3.578600077856349E-2</v>
      </c>
      <c r="M85" s="82">
        <v>4.0510000000000002</v>
      </c>
      <c r="N85" s="1">
        <v>4.1120000000000001</v>
      </c>
      <c r="O85" s="54">
        <f t="shared" ref="O85" si="31">ABS(M85-H85)</f>
        <v>3.0999999999999694E-2</v>
      </c>
      <c r="P85" s="54">
        <f t="shared" ref="P85" si="32">ABS(N85-H85)</f>
        <v>3.0000000000000249E-2</v>
      </c>
      <c r="Q85" s="51">
        <f t="shared" ref="Q85" si="33">AVERAGE(O85, P85)</f>
        <v>3.0499999999999972E-2</v>
      </c>
      <c r="R85" s="1">
        <v>4.2439999999999998</v>
      </c>
      <c r="S85" s="1">
        <v>4.3040000000000003</v>
      </c>
      <c r="T85" s="54">
        <f t="shared" ref="T85" si="34">ABS(R85-I85)</f>
        <v>3.0000000000000249E-2</v>
      </c>
      <c r="U85" s="54">
        <f t="shared" ref="U85" si="35">ABS(S85-I85)</f>
        <v>3.0000000000000249E-2</v>
      </c>
      <c r="V85" s="51">
        <f t="shared" ref="V85" si="36">AVERAGE(T85, U85)</f>
        <v>3.0000000000000249E-2</v>
      </c>
      <c r="W85" s="1">
        <v>4.3520000000000003</v>
      </c>
      <c r="X85" s="1">
        <v>4.4119999999999999</v>
      </c>
      <c r="Y85" s="72">
        <f t="shared" ref="Y85" si="37">ABS(W85-J85)</f>
        <v>2.9999999999999361E-2</v>
      </c>
      <c r="Z85" s="54">
        <f t="shared" ref="Z85" si="38">ABS(X85-J85)</f>
        <v>3.0000000000000249E-2</v>
      </c>
      <c r="AA85" s="51">
        <f t="shared" ref="AA85" si="39">AVERAGE(Y85, Z85)</f>
        <v>2.9999999999999805E-2</v>
      </c>
    </row>
    <row r="86" spans="1:27">
      <c r="A86" s="1">
        <v>85</v>
      </c>
      <c r="C86" s="1" t="str">
        <f>'2MASS Singles'!C86</f>
        <v>HD96653</v>
      </c>
      <c r="D86" s="81">
        <f>'2MASS Singles'!D86</f>
        <v>412</v>
      </c>
      <c r="E86" s="72">
        <f>'2MASS Singles'!H86</f>
        <v>0.17051391983432573</v>
      </c>
      <c r="F86" s="72">
        <f>'2MASS Singles'!I86</f>
        <v>0.16051391983432595</v>
      </c>
      <c r="G86" s="72">
        <f>'2MASS Singles'!J86</f>
        <v>0.1205139198343268</v>
      </c>
      <c r="H86" s="1">
        <v>2.92</v>
      </c>
      <c r="I86" s="1">
        <v>2.93</v>
      </c>
      <c r="J86" s="1">
        <v>2.95</v>
      </c>
      <c r="K86" s="54">
        <f t="shared" si="18"/>
        <v>1.5275252316519577E-2</v>
      </c>
      <c r="L86" s="53">
        <f t="shared" si="19"/>
        <v>5.2074723806316741E-3</v>
      </c>
      <c r="M86" s="82">
        <v>2.915</v>
      </c>
      <c r="N86" s="1">
        <v>2.9249999999999998</v>
      </c>
      <c r="O86" s="54">
        <f t="shared" si="20"/>
        <v>4.9999999999998934E-3</v>
      </c>
      <c r="P86" s="54">
        <f t="shared" si="21"/>
        <v>4.9999999999998934E-3</v>
      </c>
      <c r="Q86" s="51">
        <f t="shared" si="22"/>
        <v>4.9999999999998934E-3</v>
      </c>
      <c r="R86" s="1">
        <v>2.9249999999999998</v>
      </c>
      <c r="S86" s="1">
        <v>2.9350000000000001</v>
      </c>
      <c r="T86" s="54">
        <f t="shared" si="23"/>
        <v>5.0000000000003375E-3</v>
      </c>
      <c r="U86" s="54">
        <f t="shared" si="24"/>
        <v>4.9999999999998934E-3</v>
      </c>
      <c r="V86" s="51">
        <f t="shared" si="25"/>
        <v>5.0000000000001155E-3</v>
      </c>
      <c r="W86" s="1">
        <v>2.9449999999999998</v>
      </c>
      <c r="X86" s="1">
        <v>2.9540000000000002</v>
      </c>
      <c r="Y86" s="72">
        <f t="shared" si="26"/>
        <v>5.0000000000003375E-3</v>
      </c>
      <c r="Z86" s="54">
        <f t="shared" si="27"/>
        <v>4.0000000000000036E-3</v>
      </c>
      <c r="AA86" s="51">
        <f t="shared" si="28"/>
        <v>4.5000000000001705E-3</v>
      </c>
    </row>
    <row r="87" spans="1:27">
      <c r="A87" s="1">
        <v>86</v>
      </c>
      <c r="C87" s="1" t="str">
        <f>'2MASS Singles'!C87</f>
        <v>HD96059</v>
      </c>
      <c r="D87" s="81">
        <f>'2MASS Singles'!D87</f>
        <v>412</v>
      </c>
      <c r="E87" s="72">
        <f>'2MASS Singles'!H87</f>
        <v>-7.9486080165673378E-2</v>
      </c>
      <c r="F87" s="72">
        <f>'2MASS Singles'!I87</f>
        <v>-4.8486080165673684E-2</v>
      </c>
      <c r="G87" s="72">
        <f>'2MASS Singles'!J87</f>
        <v>-4.4486080165674124E-2</v>
      </c>
      <c r="H87" s="1">
        <v>3.0489999999999999</v>
      </c>
      <c r="I87" s="1">
        <v>3.0369999999999999</v>
      </c>
      <c r="J87" s="1">
        <v>3.0350000000000001</v>
      </c>
      <c r="K87" s="54">
        <f t="shared" si="18"/>
        <v>7.5718777944002932E-3</v>
      </c>
      <c r="L87" s="53">
        <f t="shared" si="19"/>
        <v>2.4904761959435237E-3</v>
      </c>
      <c r="M87" s="82">
        <v>3.0430000000000001</v>
      </c>
      <c r="N87" s="1">
        <v>3.0539999999999998</v>
      </c>
      <c r="O87" s="54">
        <f t="shared" si="20"/>
        <v>5.9999999999997833E-3</v>
      </c>
      <c r="P87" s="54">
        <f t="shared" si="21"/>
        <v>4.9999999999998934E-3</v>
      </c>
      <c r="Q87" s="51">
        <f t="shared" si="22"/>
        <v>5.4999999999998384E-3</v>
      </c>
      <c r="R87" s="1">
        <v>3.032</v>
      </c>
      <c r="S87" s="1">
        <v>3.0430000000000001</v>
      </c>
      <c r="T87" s="54">
        <f t="shared" si="23"/>
        <v>4.9999999999998934E-3</v>
      </c>
      <c r="U87" s="54">
        <f t="shared" si="24"/>
        <v>6.0000000000002274E-3</v>
      </c>
      <c r="V87" s="51">
        <f t="shared" si="25"/>
        <v>5.5000000000000604E-3</v>
      </c>
      <c r="W87" s="1">
        <v>3.0289999999999999</v>
      </c>
      <c r="X87" s="1">
        <v>3.0409999999999999</v>
      </c>
      <c r="Y87" s="72">
        <f t="shared" si="26"/>
        <v>6.0000000000002274E-3</v>
      </c>
      <c r="Z87" s="54">
        <f t="shared" si="27"/>
        <v>5.9999999999997833E-3</v>
      </c>
      <c r="AA87" s="51">
        <f t="shared" si="28"/>
        <v>6.0000000000000053E-3</v>
      </c>
    </row>
    <row r="88" spans="1:27">
      <c r="A88" s="1">
        <v>87</v>
      </c>
      <c r="C88" s="1" t="str">
        <f>'2MASS Singles'!C88</f>
        <v>HD96755</v>
      </c>
      <c r="D88" s="81">
        <f>'2MASS Singles'!D88</f>
        <v>412</v>
      </c>
      <c r="E88" s="72">
        <f>'2MASS Singles'!H88</f>
        <v>0.24751391983432569</v>
      </c>
      <c r="F88" s="72">
        <f>'2MASS Singles'!I88</f>
        <v>0.27651391983432738</v>
      </c>
      <c r="G88" s="72">
        <f>'2MASS Singles'!J88</f>
        <v>0.29951391983432707</v>
      </c>
      <c r="H88" s="1">
        <v>2.8839999999999999</v>
      </c>
      <c r="I88" s="1">
        <v>2.875</v>
      </c>
      <c r="J88" s="1">
        <v>2.8660000000000001</v>
      </c>
      <c r="K88" s="54">
        <f t="shared" si="18"/>
        <v>8.999999999999897E-3</v>
      </c>
      <c r="L88" s="53">
        <f t="shared" si="19"/>
        <v>3.1304347826086598E-3</v>
      </c>
      <c r="M88" s="82">
        <v>2.879</v>
      </c>
      <c r="N88" s="1">
        <v>2.8879999999999999</v>
      </c>
      <c r="O88" s="54">
        <f t="shared" si="20"/>
        <v>4.9999999999998934E-3</v>
      </c>
      <c r="P88" s="54">
        <f t="shared" si="21"/>
        <v>4.0000000000000036E-3</v>
      </c>
      <c r="Q88" s="51">
        <f t="shared" si="22"/>
        <v>4.4999999999999485E-3</v>
      </c>
      <c r="R88" s="1">
        <v>2.871</v>
      </c>
      <c r="S88" s="1">
        <v>2.88</v>
      </c>
      <c r="T88" s="54">
        <f t="shared" si="23"/>
        <v>4.0000000000000036E-3</v>
      </c>
      <c r="U88" s="54">
        <f t="shared" si="24"/>
        <v>4.9999999999998934E-3</v>
      </c>
      <c r="V88" s="51">
        <f t="shared" si="25"/>
        <v>4.4999999999999485E-3</v>
      </c>
      <c r="W88" s="1">
        <v>2.8620000000000001</v>
      </c>
      <c r="X88" s="1">
        <v>2.871</v>
      </c>
      <c r="Y88" s="72">
        <f t="shared" si="26"/>
        <v>4.0000000000000036E-3</v>
      </c>
      <c r="Z88" s="54">
        <f t="shared" si="27"/>
        <v>4.9999999999998934E-3</v>
      </c>
      <c r="AA88" s="51">
        <f t="shared" si="28"/>
        <v>4.4999999999999485E-3</v>
      </c>
    </row>
    <row r="89" spans="1:27">
      <c r="A89" s="1">
        <v>88</v>
      </c>
      <c r="C89" s="1" t="str">
        <f>'2MASS Singles'!C89</f>
        <v>HD96058</v>
      </c>
      <c r="D89" s="81">
        <f>'2MASS Singles'!D89</f>
        <v>412</v>
      </c>
      <c r="E89" s="72">
        <f>'2MASS Singles'!H89</f>
        <v>0.18851391983432642</v>
      </c>
      <c r="F89" s="72">
        <f>'2MASS Singles'!I89</f>
        <v>0.19751391983432676</v>
      </c>
      <c r="G89" s="72">
        <f>'2MASS Singles'!J89</f>
        <v>9.8513919834326558E-2</v>
      </c>
      <c r="H89" s="1">
        <v>2.9119999999999999</v>
      </c>
      <c r="I89" s="1">
        <v>2.9119999999999999</v>
      </c>
      <c r="J89" s="1">
        <v>2.96</v>
      </c>
      <c r="K89" s="54">
        <f t="shared" si="18"/>
        <v>2.7712812921102059E-2</v>
      </c>
      <c r="L89" s="53">
        <f t="shared" si="19"/>
        <v>9.464758511305349E-3</v>
      </c>
      <c r="M89" s="82">
        <v>2.907</v>
      </c>
      <c r="N89" s="1">
        <v>2.9159999999999999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2.907</v>
      </c>
      <c r="S89" s="1">
        <v>2.9169999999999998</v>
      </c>
      <c r="T89" s="54">
        <f t="shared" si="23"/>
        <v>4.9999999999998934E-3</v>
      </c>
      <c r="U89" s="54">
        <f t="shared" si="24"/>
        <v>4.9999999999998934E-3</v>
      </c>
      <c r="V89" s="51">
        <f t="shared" si="25"/>
        <v>4.9999999999998934E-3</v>
      </c>
      <c r="W89" s="1">
        <v>2.9550000000000001</v>
      </c>
      <c r="X89" s="1">
        <v>2.9649999999999999</v>
      </c>
      <c r="Y89" s="72">
        <f t="shared" si="26"/>
        <v>4.9999999999998934E-3</v>
      </c>
      <c r="Z89" s="54">
        <f t="shared" si="27"/>
        <v>4.9999999999998934E-3</v>
      </c>
      <c r="AA89" s="51">
        <f t="shared" si="28"/>
        <v>4.9999999999998934E-3</v>
      </c>
    </row>
    <row r="90" spans="1:27">
      <c r="A90" s="1">
        <v>89</v>
      </c>
      <c r="C90" s="1" t="str">
        <f>'2MASS Singles'!C90</f>
        <v>HD96898</v>
      </c>
      <c r="D90" s="81">
        <f>'2MASS Singles'!D90</f>
        <v>412</v>
      </c>
      <c r="E90" s="72">
        <f>'2MASS Singles'!H90</f>
        <v>-1.1974860801656737</v>
      </c>
      <c r="F90" s="72">
        <f>'2MASS Singles'!I90</f>
        <v>-1.3584860801656733</v>
      </c>
      <c r="G90" s="72">
        <f>'2MASS Singles'!J90</f>
        <v>-1.4804860801656732</v>
      </c>
      <c r="H90" s="1">
        <v>4.9290000000000003</v>
      </c>
      <c r="I90" s="1">
        <v>5.3929999999999998</v>
      </c>
      <c r="J90" s="1">
        <v>5.8209999999999997</v>
      </c>
      <c r="K90" s="54">
        <f t="shared" si="18"/>
        <v>0.44612105980327776</v>
      </c>
      <c r="L90" s="53">
        <f t="shared" si="19"/>
        <v>8.2906719903972817E-2</v>
      </c>
      <c r="M90" s="82">
        <v>4.907</v>
      </c>
      <c r="N90" s="1">
        <v>4.9509999999999996</v>
      </c>
      <c r="O90" s="54">
        <f t="shared" si="20"/>
        <v>2.2000000000000242E-2</v>
      </c>
      <c r="P90" s="54">
        <f t="shared" si="21"/>
        <v>2.1999999999999353E-2</v>
      </c>
      <c r="Q90" s="51">
        <f t="shared" si="22"/>
        <v>2.1999999999999797E-2</v>
      </c>
      <c r="R90" s="1">
        <v>5.3730000000000002</v>
      </c>
      <c r="S90" s="1">
        <v>5.4130000000000003</v>
      </c>
      <c r="T90" s="54">
        <f t="shared" si="23"/>
        <v>1.9999999999999574E-2</v>
      </c>
      <c r="U90" s="54">
        <f t="shared" si="24"/>
        <v>2.0000000000000462E-2</v>
      </c>
      <c r="V90" s="51">
        <f t="shared" si="25"/>
        <v>2.0000000000000018E-2</v>
      </c>
      <c r="W90" s="1">
        <v>5.798</v>
      </c>
      <c r="X90" s="1">
        <v>5.843</v>
      </c>
      <c r="Y90" s="72">
        <f t="shared" si="26"/>
        <v>2.2999999999999687E-2</v>
      </c>
      <c r="Z90" s="54">
        <f t="shared" si="27"/>
        <v>2.2000000000000242E-2</v>
      </c>
      <c r="AA90" s="51">
        <f t="shared" si="28"/>
        <v>2.2499999999999964E-2</v>
      </c>
    </row>
    <row r="91" spans="1:27">
      <c r="A91" s="1">
        <v>90</v>
      </c>
      <c r="C91" s="1" t="str">
        <f>'2MASS Singles'!C91</f>
        <v>HD96895</v>
      </c>
      <c r="D91" s="81">
        <f>'2MASS Singles'!D91</f>
        <v>412</v>
      </c>
      <c r="E91" s="72">
        <f>'2MASS Singles'!H91</f>
        <v>0.19751391983432676</v>
      </c>
      <c r="F91" s="72">
        <f>'2MASS Singles'!I91</f>
        <v>0.1985139198343262</v>
      </c>
      <c r="G91" s="72">
        <f>'2MASS Singles'!J91</f>
        <v>0.21651391983432688</v>
      </c>
      <c r="H91" s="1">
        <v>2.907</v>
      </c>
      <c r="I91" s="1">
        <v>2.9119999999999999</v>
      </c>
      <c r="J91" s="1">
        <v>2.9039999999999999</v>
      </c>
      <c r="K91" s="54">
        <f t="shared" si="18"/>
        <v>4.0414518843273749E-3</v>
      </c>
      <c r="L91" s="53">
        <f t="shared" si="19"/>
        <v>1.3899295715902931E-3</v>
      </c>
      <c r="M91" s="82">
        <v>2.903</v>
      </c>
      <c r="N91" s="1">
        <v>2.9119999999999999</v>
      </c>
      <c r="O91" s="54">
        <f t="shared" si="20"/>
        <v>4.0000000000000036E-3</v>
      </c>
      <c r="P91" s="54">
        <f t="shared" si="21"/>
        <v>4.9999999999998934E-3</v>
      </c>
      <c r="Q91" s="51">
        <f t="shared" si="22"/>
        <v>4.4999999999999485E-3</v>
      </c>
      <c r="R91" s="1">
        <v>2.907</v>
      </c>
      <c r="S91" s="1">
        <v>2.9159999999999999</v>
      </c>
      <c r="T91" s="54">
        <f t="shared" si="23"/>
        <v>4.9999999999998934E-3</v>
      </c>
      <c r="U91" s="54">
        <f t="shared" si="24"/>
        <v>4.0000000000000036E-3</v>
      </c>
      <c r="V91" s="51">
        <f t="shared" si="25"/>
        <v>4.4999999999999485E-3</v>
      </c>
      <c r="W91" s="1">
        <v>2.9</v>
      </c>
      <c r="X91" s="1">
        <v>2.9089999999999998</v>
      </c>
      <c r="Y91" s="72">
        <f t="shared" si="26"/>
        <v>4.0000000000000036E-3</v>
      </c>
      <c r="Z91" s="54">
        <f t="shared" si="27"/>
        <v>4.9999999999998934E-3</v>
      </c>
      <c r="AA91" s="51">
        <f t="shared" si="28"/>
        <v>4.4999999999999485E-3</v>
      </c>
    </row>
    <row r="92" spans="1:27">
      <c r="A92" s="1">
        <v>91</v>
      </c>
      <c r="B92" s="62" t="str">
        <f>'2MASS Singles'!B92</f>
        <v>IC 2602</v>
      </c>
      <c r="C92" s="1" t="str">
        <f>'2MASS Singles'!C92</f>
        <v>HD92536</v>
      </c>
      <c r="D92" s="81">
        <f>'2MASS Singles'!D92</f>
        <v>149</v>
      </c>
      <c r="E92" s="72">
        <f>'2MASS Singles'!H92</f>
        <v>0.56506865793863081</v>
      </c>
      <c r="F92" s="72">
        <f>'2MASS Singles'!I92</f>
        <v>0.64306865793863111</v>
      </c>
      <c r="G92" s="72">
        <f>'2MASS Singles'!J92</f>
        <v>0.60206865793863074</v>
      </c>
      <c r="H92" s="1">
        <v>3.5070000000000001</v>
      </c>
      <c r="I92" s="1">
        <v>3.4660000000000002</v>
      </c>
      <c r="J92" s="1">
        <v>3.617</v>
      </c>
      <c r="K92" s="54">
        <f t="shared" si="18"/>
        <v>7.8083288865159778E-2</v>
      </c>
      <c r="L92" s="53">
        <f t="shared" si="19"/>
        <v>2.2119911859818635E-2</v>
      </c>
      <c r="M92" s="82">
        <v>3.492</v>
      </c>
      <c r="N92" s="1">
        <v>3.5219999999999998</v>
      </c>
      <c r="O92" s="54">
        <f t="shared" si="20"/>
        <v>1.5000000000000124E-2</v>
      </c>
      <c r="P92" s="54">
        <f t="shared" si="21"/>
        <v>1.499999999999968E-2</v>
      </c>
      <c r="Q92" s="51">
        <f t="shared" si="22"/>
        <v>1.4999999999999902E-2</v>
      </c>
      <c r="R92" s="1">
        <v>3.4510000000000001</v>
      </c>
      <c r="S92" s="1">
        <v>3.48</v>
      </c>
      <c r="T92" s="54">
        <f t="shared" si="23"/>
        <v>1.5000000000000124E-2</v>
      </c>
      <c r="U92" s="54">
        <f t="shared" si="24"/>
        <v>1.399999999999979E-2</v>
      </c>
      <c r="V92" s="51">
        <f t="shared" si="25"/>
        <v>1.4499999999999957E-2</v>
      </c>
      <c r="W92" s="1">
        <v>3.5990000000000002</v>
      </c>
      <c r="X92" s="1">
        <v>3.6349999999999998</v>
      </c>
      <c r="Y92" s="72">
        <f t="shared" si="26"/>
        <v>1.7999999999999794E-2</v>
      </c>
      <c r="Z92" s="54">
        <f t="shared" si="27"/>
        <v>1.7999999999999794E-2</v>
      </c>
      <c r="AA92" s="51">
        <f t="shared" si="28"/>
        <v>1.7999999999999794E-2</v>
      </c>
    </row>
    <row r="93" spans="1:27">
      <c r="A93" s="1">
        <v>92</v>
      </c>
      <c r="C93" s="1" t="str">
        <f>'2MASS Singles'!C93</f>
        <v>HD92664</v>
      </c>
      <c r="D93" s="81">
        <f>'2MASS Singles'!D93</f>
        <v>149</v>
      </c>
      <c r="E93" s="72">
        <f>'2MASS Singles'!H93</f>
        <v>-7.6931342061369534E-2</v>
      </c>
      <c r="F93" s="72">
        <f>'2MASS Singles'!I93</f>
        <v>1.0686579386307571E-3</v>
      </c>
      <c r="G93" s="72">
        <f>'2MASS Singles'!J93</f>
        <v>1.0068657938631098E-2</v>
      </c>
      <c r="H93" s="1">
        <v>4.5330000000000004</v>
      </c>
      <c r="I93" s="1">
        <v>4.4960000000000004</v>
      </c>
      <c r="J93" s="1">
        <v>4.6280000000000001</v>
      </c>
      <c r="K93" s="54">
        <f t="shared" si="18"/>
        <v>6.8090625884429282E-2</v>
      </c>
      <c r="L93" s="53">
        <f t="shared" si="19"/>
        <v>1.4957302310411353E-2</v>
      </c>
      <c r="M93" s="82">
        <v>4.5179999999999998</v>
      </c>
      <c r="N93" s="1">
        <v>4.5469999999999997</v>
      </c>
      <c r="O93" s="54">
        <f t="shared" si="20"/>
        <v>1.5000000000000568E-2</v>
      </c>
      <c r="P93" s="54">
        <f t="shared" si="21"/>
        <v>1.3999999999999346E-2</v>
      </c>
      <c r="Q93" s="51">
        <f t="shared" si="22"/>
        <v>1.4499999999999957E-2</v>
      </c>
      <c r="R93" s="1">
        <v>4.4820000000000002</v>
      </c>
      <c r="S93" s="1">
        <v>4.5110000000000001</v>
      </c>
      <c r="T93" s="54">
        <f t="shared" si="23"/>
        <v>1.4000000000000234E-2</v>
      </c>
      <c r="U93" s="54">
        <f t="shared" si="24"/>
        <v>1.499999999999968E-2</v>
      </c>
      <c r="V93" s="51">
        <f t="shared" si="25"/>
        <v>1.4499999999999957E-2</v>
      </c>
      <c r="W93" s="1">
        <v>4.6130000000000004</v>
      </c>
      <c r="X93" s="1">
        <v>4.6429999999999998</v>
      </c>
      <c r="Y93" s="72">
        <f t="shared" si="26"/>
        <v>1.499999999999968E-2</v>
      </c>
      <c r="Z93" s="54">
        <f t="shared" si="27"/>
        <v>1.499999999999968E-2</v>
      </c>
      <c r="AA93" s="51">
        <f t="shared" si="28"/>
        <v>1.499999999999968E-2</v>
      </c>
    </row>
    <row r="94" spans="1:27">
      <c r="A94" s="1">
        <v>93</v>
      </c>
      <c r="C94" s="1" t="str">
        <f>'2MASS Singles'!C94</f>
        <v>HD92715</v>
      </c>
      <c r="D94" s="81">
        <f>'2MASS Singles'!D94</f>
        <v>149</v>
      </c>
      <c r="E94" s="72">
        <f>'2MASS Singles'!H94</f>
        <v>0.9240686579386308</v>
      </c>
      <c r="F94" s="72">
        <f>'2MASS Singles'!I94</f>
        <v>0.95806865793863061</v>
      </c>
      <c r="G94" s="72">
        <f>'2MASS Singles'!J94</f>
        <v>0.89706865793863066</v>
      </c>
      <c r="H94" s="1">
        <v>3.0510000000000002</v>
      </c>
      <c r="I94" s="1">
        <v>3.0590000000000002</v>
      </c>
      <c r="J94" s="1">
        <v>3.1760000000000002</v>
      </c>
      <c r="K94" s="54">
        <f t="shared" si="18"/>
        <v>6.9973804622396607E-2</v>
      </c>
      <c r="L94" s="53">
        <f t="shared" si="19"/>
        <v>2.2606225917207602E-2</v>
      </c>
      <c r="M94" s="82">
        <v>3.04</v>
      </c>
      <c r="N94" s="1">
        <v>3.0619999999999998</v>
      </c>
      <c r="O94" s="54">
        <f t="shared" si="20"/>
        <v>1.1000000000000121E-2</v>
      </c>
      <c r="P94" s="54">
        <f t="shared" si="21"/>
        <v>1.0999999999999677E-2</v>
      </c>
      <c r="Q94" s="51">
        <f t="shared" si="22"/>
        <v>1.0999999999999899E-2</v>
      </c>
      <c r="R94" s="1">
        <v>3.048</v>
      </c>
      <c r="S94" s="1">
        <v>3.0710000000000002</v>
      </c>
      <c r="T94" s="54">
        <f t="shared" si="23"/>
        <v>1.1000000000000121E-2</v>
      </c>
      <c r="U94" s="54">
        <f t="shared" si="24"/>
        <v>1.2000000000000011E-2</v>
      </c>
      <c r="V94" s="51">
        <f t="shared" si="25"/>
        <v>1.1500000000000066E-2</v>
      </c>
      <c r="W94" s="1">
        <v>3.1629999999999998</v>
      </c>
      <c r="X94" s="1">
        <v>3.1880000000000002</v>
      </c>
      <c r="Y94" s="72">
        <f t="shared" si="26"/>
        <v>1.3000000000000345E-2</v>
      </c>
      <c r="Z94" s="54">
        <f t="shared" si="27"/>
        <v>1.2000000000000011E-2</v>
      </c>
      <c r="AA94" s="51">
        <f t="shared" si="28"/>
        <v>1.2500000000000178E-2</v>
      </c>
    </row>
    <row r="95" spans="1:27">
      <c r="A95" s="1">
        <v>94</v>
      </c>
      <c r="B95" s="57"/>
      <c r="C95" s="1" t="str">
        <f>'2MASS Singles'!C95</f>
        <v>HD93194</v>
      </c>
      <c r="D95" s="81">
        <f>'2MASS Singles'!D95</f>
        <v>149</v>
      </c>
      <c r="E95" s="72">
        <f>'2MASS Singles'!H95</f>
        <v>-0.80993134206136919</v>
      </c>
      <c r="F95" s="72">
        <f>'2MASS Singles'!I95</f>
        <v>-0.75693134206136925</v>
      </c>
      <c r="G95" s="72">
        <f>'2MASS Singles'!J95</f>
        <v>-0.77193134206136893</v>
      </c>
      <c r="H95" s="1">
        <v>5.617</v>
      </c>
      <c r="I95" s="1">
        <v>5.6379999999999999</v>
      </c>
      <c r="J95" s="1">
        <v>5.8120000000000003</v>
      </c>
      <c r="K95" s="54">
        <f t="shared" si="18"/>
        <v>0.10703737664946783</v>
      </c>
      <c r="L95" s="53">
        <f t="shared" si="19"/>
        <v>1.881479638767232E-2</v>
      </c>
      <c r="M95" s="82">
        <v>5.6020000000000003</v>
      </c>
      <c r="N95" s="1">
        <v>5.6319999999999997</v>
      </c>
      <c r="O95" s="54">
        <f t="shared" si="20"/>
        <v>1.499999999999968E-2</v>
      </c>
      <c r="P95" s="54">
        <f t="shared" si="21"/>
        <v>1.499999999999968E-2</v>
      </c>
      <c r="Q95" s="51">
        <f t="shared" si="22"/>
        <v>1.499999999999968E-2</v>
      </c>
      <c r="R95" s="1">
        <v>5.6230000000000002</v>
      </c>
      <c r="S95" s="1">
        <v>5.6539999999999999</v>
      </c>
      <c r="T95" s="54">
        <f t="shared" si="23"/>
        <v>1.499999999999968E-2</v>
      </c>
      <c r="U95" s="54">
        <f t="shared" si="24"/>
        <v>1.6000000000000014E-2</v>
      </c>
      <c r="V95" s="51">
        <f t="shared" si="25"/>
        <v>1.5499999999999847E-2</v>
      </c>
      <c r="W95" s="1">
        <v>5.7969999999999997</v>
      </c>
      <c r="X95" s="1">
        <v>5.827</v>
      </c>
      <c r="Y95" s="72">
        <f t="shared" si="26"/>
        <v>1.5000000000000568E-2</v>
      </c>
      <c r="Z95" s="54">
        <f t="shared" si="27"/>
        <v>1.499999999999968E-2</v>
      </c>
      <c r="AA95" s="51">
        <f t="shared" si="28"/>
        <v>1.5000000000000124E-2</v>
      </c>
    </row>
    <row r="96" spans="1:27">
      <c r="A96" s="1">
        <v>95</v>
      </c>
      <c r="B96" s="57"/>
      <c r="C96" s="1" t="str">
        <f>'2MASS Singles'!C96</f>
        <v>HD92783</v>
      </c>
      <c r="D96" s="81">
        <f>'2MASS Singles'!D96</f>
        <v>149</v>
      </c>
      <c r="E96" s="72">
        <f>'2MASS Singles'!H96</f>
        <v>0.91806865793863057</v>
      </c>
      <c r="F96" s="72">
        <f>'2MASS Singles'!I96</f>
        <v>0.94506865793863071</v>
      </c>
      <c r="G96" s="72">
        <f>'2MASS Singles'!J96</f>
        <v>0.92906865793863069</v>
      </c>
      <c r="H96" s="1">
        <v>3.0579999999999998</v>
      </c>
      <c r="I96" s="1">
        <v>3.0739999999999998</v>
      </c>
      <c r="J96" s="1">
        <v>3.1349999999999998</v>
      </c>
      <c r="K96" s="54">
        <f t="shared" si="18"/>
        <v>4.0632499307820064E-2</v>
      </c>
      <c r="L96" s="53">
        <f t="shared" si="19"/>
        <v>1.3153933087672407E-2</v>
      </c>
      <c r="M96" s="82">
        <v>3.0459999999999998</v>
      </c>
      <c r="N96" s="1">
        <v>3.069</v>
      </c>
      <c r="O96" s="54">
        <f t="shared" si="20"/>
        <v>1.2000000000000011E-2</v>
      </c>
      <c r="P96" s="54">
        <f t="shared" si="21"/>
        <v>1.1000000000000121E-2</v>
      </c>
      <c r="Q96" s="51">
        <f t="shared" si="22"/>
        <v>1.1500000000000066E-2</v>
      </c>
      <c r="R96" s="1">
        <v>3.0630000000000002</v>
      </c>
      <c r="S96" s="1">
        <v>3.0859999999999999</v>
      </c>
      <c r="T96" s="54">
        <f t="shared" si="23"/>
        <v>1.0999999999999677E-2</v>
      </c>
      <c r="U96" s="54">
        <f t="shared" si="24"/>
        <v>1.2000000000000011E-2</v>
      </c>
      <c r="V96" s="51">
        <f t="shared" si="25"/>
        <v>1.1499999999999844E-2</v>
      </c>
      <c r="W96" s="1">
        <v>3.1219999999999999</v>
      </c>
      <c r="X96" s="1">
        <v>3.1480000000000001</v>
      </c>
      <c r="Y96" s="72">
        <f t="shared" si="26"/>
        <v>1.2999999999999901E-2</v>
      </c>
      <c r="Z96" s="54">
        <f t="shared" si="27"/>
        <v>1.3000000000000345E-2</v>
      </c>
      <c r="AA96" s="51">
        <f t="shared" si="28"/>
        <v>1.3000000000000123E-2</v>
      </c>
    </row>
    <row r="97" spans="1:27">
      <c r="A97" s="1">
        <v>96</v>
      </c>
      <c r="C97" s="1" t="str">
        <f>'2MASS Singles'!C97</f>
        <v>HD92938</v>
      </c>
      <c r="D97" s="81">
        <f>'2MASS Singles'!D97</f>
        <v>149</v>
      </c>
      <c r="E97" s="72">
        <f>'2MASS Singles'!H97</f>
        <v>-0.79593134206136895</v>
      </c>
      <c r="F97" s="72">
        <f>'2MASS Singles'!I97</f>
        <v>-0.71993134206136933</v>
      </c>
      <c r="G97" s="72">
        <f>'2MASS Singles'!J97</f>
        <v>-0.73293134206136923</v>
      </c>
      <c r="H97" s="1">
        <v>5.5960000000000001</v>
      </c>
      <c r="I97" s="1">
        <v>5.5819999999999999</v>
      </c>
      <c r="J97" s="1">
        <v>5.7539999999999996</v>
      </c>
      <c r="K97" s="54">
        <f t="shared" si="18"/>
        <v>9.5519631490076196E-2</v>
      </c>
      <c r="L97" s="53">
        <f t="shared" si="19"/>
        <v>1.6924101964931996E-2</v>
      </c>
      <c r="M97" s="82">
        <v>5.5810000000000004</v>
      </c>
      <c r="N97" s="1">
        <v>5.6109999999999998</v>
      </c>
      <c r="O97" s="54">
        <f t="shared" si="20"/>
        <v>1.499999999999968E-2</v>
      </c>
      <c r="P97" s="54">
        <f t="shared" si="21"/>
        <v>1.499999999999968E-2</v>
      </c>
      <c r="Q97" s="51">
        <f t="shared" si="22"/>
        <v>1.499999999999968E-2</v>
      </c>
      <c r="R97" s="1">
        <v>5.5670000000000002</v>
      </c>
      <c r="S97" s="1">
        <v>5.5970000000000004</v>
      </c>
      <c r="T97" s="54">
        <f t="shared" si="23"/>
        <v>1.499999999999968E-2</v>
      </c>
      <c r="U97" s="54">
        <f t="shared" si="24"/>
        <v>1.5000000000000568E-2</v>
      </c>
      <c r="V97" s="51">
        <f t="shared" si="25"/>
        <v>1.5000000000000124E-2</v>
      </c>
      <c r="W97" s="1">
        <v>5.7389999999999999</v>
      </c>
      <c r="X97" s="1">
        <v>5.7690000000000001</v>
      </c>
      <c r="Y97" s="72">
        <f t="shared" si="26"/>
        <v>1.499999999999968E-2</v>
      </c>
      <c r="Z97" s="54">
        <f t="shared" si="27"/>
        <v>1.5000000000000568E-2</v>
      </c>
      <c r="AA97" s="51">
        <f t="shared" si="28"/>
        <v>1.5000000000000124E-2</v>
      </c>
    </row>
    <row r="98" spans="1:27">
      <c r="A98" s="1">
        <v>97</v>
      </c>
      <c r="C98" s="1" t="str">
        <f>'2MASS Singles'!C98</f>
        <v>HD92966</v>
      </c>
      <c r="D98" s="81">
        <f>'2MASS Singles'!D98</f>
        <v>149</v>
      </c>
      <c r="E98" s="72">
        <f>'2MASS Singles'!H98</f>
        <v>1.3520686579386307</v>
      </c>
      <c r="F98" s="72">
        <f>'2MASS Singles'!I98</f>
        <v>1.4170686579386311</v>
      </c>
      <c r="G98" s="72">
        <f>'2MASS Singles'!J98</f>
        <v>1.374068657938631</v>
      </c>
      <c r="H98" s="1">
        <v>2.5880000000000001</v>
      </c>
      <c r="I98" s="1">
        <v>2.544</v>
      </c>
      <c r="J98" s="1">
        <v>2.613</v>
      </c>
      <c r="K98" s="54">
        <f t="shared" si="18"/>
        <v>3.493326972004384E-2</v>
      </c>
      <c r="L98" s="53">
        <f t="shared" si="19"/>
        <v>1.3531285882521824E-2</v>
      </c>
      <c r="M98" s="82">
        <v>2.5779999999999998</v>
      </c>
      <c r="N98" s="1">
        <v>2.5990000000000002</v>
      </c>
      <c r="O98" s="54">
        <f t="shared" si="20"/>
        <v>1.0000000000000231E-2</v>
      </c>
      <c r="P98" s="54">
        <f t="shared" si="21"/>
        <v>1.1000000000000121E-2</v>
      </c>
      <c r="Q98" s="51">
        <f t="shared" si="22"/>
        <v>1.0500000000000176E-2</v>
      </c>
      <c r="R98" s="1">
        <v>2.5329999999999999</v>
      </c>
      <c r="S98" s="1">
        <v>2.5550000000000002</v>
      </c>
      <c r="T98" s="54">
        <f t="shared" si="23"/>
        <v>1.1000000000000121E-2</v>
      </c>
      <c r="U98" s="54">
        <f t="shared" si="24"/>
        <v>1.1000000000000121E-2</v>
      </c>
      <c r="V98" s="51">
        <f t="shared" si="25"/>
        <v>1.1000000000000121E-2</v>
      </c>
      <c r="W98" s="1">
        <v>2.6019999999999999</v>
      </c>
      <c r="X98" s="1">
        <v>2.625</v>
      </c>
      <c r="Y98" s="72">
        <f t="shared" si="26"/>
        <v>1.1000000000000121E-2</v>
      </c>
      <c r="Z98" s="54">
        <f t="shared" si="27"/>
        <v>1.2000000000000011E-2</v>
      </c>
      <c r="AA98" s="51">
        <f t="shared" si="28"/>
        <v>1.1500000000000066E-2</v>
      </c>
    </row>
    <row r="99" spans="1:27">
      <c r="A99" s="1">
        <v>98</v>
      </c>
      <c r="C99" s="1" t="str">
        <f>'2MASS Singles'!C99</f>
        <v>HD92989</v>
      </c>
      <c r="D99" s="81">
        <f>'2MASS Singles'!D99</f>
        <v>149</v>
      </c>
      <c r="E99" s="72">
        <f>'2MASS Singles'!H99</f>
        <v>1.6280686579386305</v>
      </c>
      <c r="F99" s="72">
        <f>'2MASS Singles'!I99</f>
        <v>1.6690686579386309</v>
      </c>
      <c r="G99" s="72">
        <f>'2MASS Singles'!J99</f>
        <v>1.6010686579386304</v>
      </c>
      <c r="H99" s="1">
        <v>2.331</v>
      </c>
      <c r="I99" s="1">
        <v>2.298</v>
      </c>
      <c r="J99" s="1">
        <v>2.387</v>
      </c>
      <c r="K99" s="54">
        <f t="shared" si="18"/>
        <v>4.4992591982829046E-2</v>
      </c>
      <c r="L99" s="53">
        <f t="shared" si="19"/>
        <v>1.9238565557081973E-2</v>
      </c>
      <c r="M99" s="82">
        <v>2.3210000000000002</v>
      </c>
      <c r="N99" s="1">
        <v>2.3410000000000002</v>
      </c>
      <c r="O99" s="54">
        <f t="shared" si="20"/>
        <v>9.9999999999997868E-3</v>
      </c>
      <c r="P99" s="54">
        <f t="shared" si="21"/>
        <v>1.0000000000000231E-2</v>
      </c>
      <c r="Q99" s="51">
        <f t="shared" si="22"/>
        <v>1.0000000000000009E-2</v>
      </c>
      <c r="R99" s="1">
        <v>2.286</v>
      </c>
      <c r="S99" s="1">
        <v>2.31</v>
      </c>
      <c r="T99" s="54">
        <f t="shared" si="23"/>
        <v>1.2000000000000011E-2</v>
      </c>
      <c r="U99" s="54">
        <f t="shared" si="24"/>
        <v>1.2000000000000011E-2</v>
      </c>
      <c r="V99" s="51">
        <f t="shared" si="25"/>
        <v>1.2000000000000011E-2</v>
      </c>
      <c r="W99" s="1">
        <v>2.3769999999999998</v>
      </c>
      <c r="X99" s="1">
        <v>2.3959999999999999</v>
      </c>
      <c r="Y99" s="72">
        <f t="shared" si="26"/>
        <v>1.0000000000000231E-2</v>
      </c>
      <c r="Z99" s="54">
        <f t="shared" si="27"/>
        <v>8.999999999999897E-3</v>
      </c>
      <c r="AA99" s="51">
        <f t="shared" si="28"/>
        <v>9.5000000000000639E-3</v>
      </c>
    </row>
    <row r="100" spans="1:27">
      <c r="A100" s="1">
        <v>99</v>
      </c>
      <c r="C100" s="1" t="str">
        <f>'2MASS Singles'!C100</f>
        <v>HD91959</v>
      </c>
      <c r="D100" s="81">
        <f>'2MASS Singles'!D100</f>
        <v>149</v>
      </c>
      <c r="E100" s="72">
        <f>'2MASS Singles'!H100</f>
        <v>2.7900686579386313</v>
      </c>
      <c r="F100" s="72">
        <f>'2MASS Singles'!I100</f>
        <v>2.7480686579386315</v>
      </c>
      <c r="G100" s="72">
        <f>'2MASS Singles'!J100</f>
        <v>2.7420686579386313</v>
      </c>
      <c r="H100" s="1">
        <v>1.395</v>
      </c>
      <c r="I100" s="1">
        <v>1.2809999999999999</v>
      </c>
      <c r="J100" s="1">
        <v>1.272</v>
      </c>
      <c r="K100" s="54">
        <f t="shared" si="18"/>
        <v>6.8563838865687815E-2</v>
      </c>
      <c r="L100" s="53">
        <f t="shared" si="19"/>
        <v>5.2100181508881314E-2</v>
      </c>
      <c r="M100" s="82">
        <v>1.389</v>
      </c>
      <c r="N100" s="1">
        <v>1.4</v>
      </c>
      <c r="O100" s="54">
        <f t="shared" si="20"/>
        <v>6.0000000000000053E-3</v>
      </c>
      <c r="P100" s="54">
        <f t="shared" si="21"/>
        <v>4.9999999999998934E-3</v>
      </c>
      <c r="Q100" s="51">
        <f t="shared" si="22"/>
        <v>5.4999999999999494E-3</v>
      </c>
      <c r="R100" s="1">
        <v>1.2789999999999999</v>
      </c>
      <c r="S100" s="1">
        <v>1.284</v>
      </c>
      <c r="T100" s="54">
        <f t="shared" si="23"/>
        <v>2.0000000000000018E-3</v>
      </c>
      <c r="U100" s="54">
        <f t="shared" si="24"/>
        <v>3.0000000000001137E-3</v>
      </c>
      <c r="V100" s="51">
        <f t="shared" si="25"/>
        <v>2.5000000000000577E-3</v>
      </c>
      <c r="W100" s="1">
        <v>1.2689999999999999</v>
      </c>
      <c r="X100" s="1">
        <v>1.274</v>
      </c>
      <c r="Y100" s="72">
        <f t="shared" si="26"/>
        <v>3.0000000000001137E-3</v>
      </c>
      <c r="Z100" s="54">
        <f t="shared" si="27"/>
        <v>2.0000000000000018E-3</v>
      </c>
      <c r="AA100" s="51">
        <f t="shared" si="28"/>
        <v>2.5000000000000577E-3</v>
      </c>
    </row>
    <row r="101" spans="1:27">
      <c r="A101" s="1">
        <v>100</v>
      </c>
      <c r="C101" s="1" t="str">
        <f>'2MASS Singles'!C101</f>
        <v>HD92175</v>
      </c>
      <c r="D101" s="81">
        <f>'2MASS Singles'!D101</f>
        <v>149</v>
      </c>
      <c r="E101" s="72">
        <f>'2MASS Singles'!H101</f>
        <v>0.7600686579386311</v>
      </c>
      <c r="F101" s="72">
        <f>'2MASS Singles'!I101</f>
        <v>0.16306865793863068</v>
      </c>
      <c r="G101" s="72">
        <f>'2MASS Singles'!J101</f>
        <v>1.6068657938630437E-2</v>
      </c>
      <c r="H101" s="1">
        <v>3.2440000000000002</v>
      </c>
      <c r="I101" s="1">
        <v>4.2519999999999998</v>
      </c>
      <c r="J101" s="1">
        <v>4.6189999999999998</v>
      </c>
      <c r="K101" s="54">
        <f t="shared" si="18"/>
        <v>0.71196652543032779</v>
      </c>
      <c r="L101" s="53">
        <f t="shared" si="19"/>
        <v>0.17630206985480673</v>
      </c>
      <c r="M101" s="82">
        <v>3.2309999999999999</v>
      </c>
      <c r="N101" s="1">
        <v>3.2559999999999998</v>
      </c>
      <c r="O101" s="54">
        <f t="shared" si="20"/>
        <v>1.3000000000000345E-2</v>
      </c>
      <c r="P101" s="54">
        <f t="shared" si="21"/>
        <v>1.1999999999999567E-2</v>
      </c>
      <c r="Q101" s="51">
        <f t="shared" si="22"/>
        <v>1.2499999999999956E-2</v>
      </c>
      <c r="R101" s="1">
        <v>4.2359999999999998</v>
      </c>
      <c r="S101" s="1">
        <v>4.2670000000000003</v>
      </c>
      <c r="T101" s="54">
        <f t="shared" si="23"/>
        <v>1.6000000000000014E-2</v>
      </c>
      <c r="U101" s="54">
        <f t="shared" si="24"/>
        <v>1.5000000000000568E-2</v>
      </c>
      <c r="V101" s="51">
        <f t="shared" si="25"/>
        <v>1.5500000000000291E-2</v>
      </c>
      <c r="W101" s="1">
        <v>4.6040000000000001</v>
      </c>
      <c r="X101" s="1">
        <v>4.6340000000000003</v>
      </c>
      <c r="Y101" s="72">
        <f t="shared" si="26"/>
        <v>1.499999999999968E-2</v>
      </c>
      <c r="Z101" s="54">
        <f t="shared" si="27"/>
        <v>1.5000000000000568E-2</v>
      </c>
      <c r="AA101" s="51">
        <f t="shared" si="28"/>
        <v>1.5000000000000124E-2</v>
      </c>
    </row>
    <row r="102" spans="1:27">
      <c r="A102" s="1">
        <v>101</v>
      </c>
      <c r="C102" s="1" t="str">
        <f>'2MASS Singles'!C102</f>
        <v>HD93012</v>
      </c>
      <c r="D102" s="81">
        <f>'2MASS Singles'!D102</f>
        <v>149</v>
      </c>
      <c r="E102" s="72">
        <f>'2MASS Singles'!H102</f>
        <v>2.5060686579386307</v>
      </c>
      <c r="F102" s="72">
        <f>'2MASS Singles'!I102</f>
        <v>2.3910686579386304</v>
      </c>
      <c r="G102" s="72">
        <f>'2MASS Singles'!J102</f>
        <v>2.2710686579386312</v>
      </c>
      <c r="H102" s="1">
        <v>1.5249999999999999</v>
      </c>
      <c r="I102" s="1">
        <v>1.5049999999999999</v>
      </c>
      <c r="J102" s="1">
        <v>1.556</v>
      </c>
      <c r="K102" s="54">
        <f t="shared" si="18"/>
        <v>2.5696951829610792E-2</v>
      </c>
      <c r="L102" s="53">
        <f t="shared" si="19"/>
        <v>1.6810042627307537E-2</v>
      </c>
      <c r="M102" s="82">
        <v>1.52</v>
      </c>
      <c r="N102" s="1">
        <v>1.53</v>
      </c>
      <c r="O102" s="54">
        <f t="shared" si="20"/>
        <v>4.9999999999998934E-3</v>
      </c>
      <c r="P102" s="54">
        <f t="shared" si="21"/>
        <v>5.0000000000001155E-3</v>
      </c>
      <c r="Q102" s="51">
        <f t="shared" si="22"/>
        <v>5.0000000000000044E-3</v>
      </c>
      <c r="R102" s="1">
        <v>1.4990000000000001</v>
      </c>
      <c r="S102" s="1">
        <v>1.5109999999999999</v>
      </c>
      <c r="T102" s="54">
        <f t="shared" si="23"/>
        <v>5.9999999999997833E-3</v>
      </c>
      <c r="U102" s="54">
        <f t="shared" si="24"/>
        <v>6.0000000000000053E-3</v>
      </c>
      <c r="V102" s="51">
        <f t="shared" si="25"/>
        <v>5.9999999999998943E-3</v>
      </c>
      <c r="W102" s="1">
        <v>1.5489999999999999</v>
      </c>
      <c r="X102" s="1">
        <v>1.5629999999999999</v>
      </c>
      <c r="Y102" s="72">
        <f t="shared" si="26"/>
        <v>7.0000000000001172E-3</v>
      </c>
      <c r="Z102" s="54">
        <f t="shared" si="27"/>
        <v>6.9999999999998952E-3</v>
      </c>
      <c r="AA102" s="51">
        <f t="shared" si="28"/>
        <v>7.0000000000000062E-3</v>
      </c>
    </row>
    <row r="103" spans="1:27">
      <c r="A103" s="1">
        <v>102</v>
      </c>
      <c r="C103" s="1" t="str">
        <f>'2MASS Singles'!C103</f>
        <v>HD93505</v>
      </c>
      <c r="D103" s="81">
        <f>'2MASS Singles'!D103</f>
        <v>149</v>
      </c>
      <c r="E103" s="72">
        <f>'2MASS Singles'!H103</f>
        <v>6.0068657938630921E-2</v>
      </c>
      <c r="F103" s="72">
        <f>'2MASS Singles'!I103</f>
        <v>-0.68393134206136885</v>
      </c>
      <c r="G103" s="72">
        <f>'2MASS Singles'!J103</f>
        <v>-0.94593134206136931</v>
      </c>
      <c r="H103" s="1">
        <v>4.3310000000000004</v>
      </c>
      <c r="I103" s="1">
        <v>5.5270000000000001</v>
      </c>
      <c r="J103" s="1">
        <v>6.0659999999999998</v>
      </c>
      <c r="K103" s="54">
        <f t="shared" si="18"/>
        <v>0.88799042787633409</v>
      </c>
      <c r="L103" s="53">
        <f t="shared" si="19"/>
        <v>0.16729284624648344</v>
      </c>
      <c r="M103" s="82">
        <v>4.3150000000000004</v>
      </c>
      <c r="N103" s="1">
        <v>4.3460000000000001</v>
      </c>
      <c r="O103" s="54">
        <f t="shared" si="20"/>
        <v>1.6000000000000014E-2</v>
      </c>
      <c r="P103" s="54">
        <f t="shared" si="21"/>
        <v>1.499999999999968E-2</v>
      </c>
      <c r="Q103" s="51">
        <f t="shared" si="22"/>
        <v>1.5499999999999847E-2</v>
      </c>
      <c r="R103" s="1">
        <v>5.5110000000000001</v>
      </c>
      <c r="S103" s="1">
        <v>5.5419999999999998</v>
      </c>
      <c r="T103" s="54">
        <f t="shared" si="23"/>
        <v>1.6000000000000014E-2</v>
      </c>
      <c r="U103" s="54">
        <f t="shared" si="24"/>
        <v>1.499999999999968E-2</v>
      </c>
      <c r="V103" s="51">
        <f t="shared" si="25"/>
        <v>1.5499999999999847E-2</v>
      </c>
      <c r="W103" s="1">
        <v>6.0510000000000002</v>
      </c>
      <c r="X103" s="1">
        <v>6.08</v>
      </c>
      <c r="Y103" s="72">
        <f t="shared" si="26"/>
        <v>1.499999999999968E-2</v>
      </c>
      <c r="Z103" s="54">
        <f t="shared" si="27"/>
        <v>1.4000000000000234E-2</v>
      </c>
      <c r="AA103" s="51">
        <f t="shared" si="28"/>
        <v>1.4499999999999957E-2</v>
      </c>
    </row>
    <row r="104" spans="1:27">
      <c r="A104" s="1">
        <v>103</v>
      </c>
      <c r="C104" s="1" t="str">
        <f>'2MASS Singles'!C104</f>
        <v>HD91839</v>
      </c>
      <c r="D104" s="81">
        <f>'2MASS Singles'!D104</f>
        <v>149</v>
      </c>
      <c r="E104" s="72">
        <f>'2MASS Singles'!H104</f>
        <v>2.1170686579386304</v>
      </c>
      <c r="F104" s="72">
        <f>'2MASS Singles'!I104</f>
        <v>2.1310686579386307</v>
      </c>
      <c r="G104" s="72">
        <f>'2MASS Singles'!J104</f>
        <v>2.0410686579386308</v>
      </c>
      <c r="H104" s="1">
        <v>1.734</v>
      </c>
      <c r="I104" s="1">
        <v>1.68</v>
      </c>
      <c r="J104" s="1">
        <v>1.7170000000000001</v>
      </c>
      <c r="K104" s="54">
        <f t="shared" si="18"/>
        <v>2.7610384519838462E-2</v>
      </c>
      <c r="L104" s="53">
        <f t="shared" si="19"/>
        <v>1.6143276858217769E-2</v>
      </c>
      <c r="M104" s="82">
        <v>1.728</v>
      </c>
      <c r="N104" s="1">
        <v>1.7390000000000001</v>
      </c>
      <c r="O104" s="54">
        <f t="shared" si="20"/>
        <v>6.0000000000000053E-3</v>
      </c>
      <c r="P104" s="54">
        <f t="shared" si="21"/>
        <v>5.0000000000001155E-3</v>
      </c>
      <c r="Q104" s="51">
        <f t="shared" si="22"/>
        <v>5.5000000000000604E-3</v>
      </c>
      <c r="R104" s="1">
        <v>1.673</v>
      </c>
      <c r="S104" s="1">
        <v>1.6870000000000001</v>
      </c>
      <c r="T104" s="54">
        <f t="shared" si="23"/>
        <v>6.9999999999998952E-3</v>
      </c>
      <c r="U104" s="54">
        <f t="shared" si="24"/>
        <v>7.0000000000001172E-3</v>
      </c>
      <c r="V104" s="51">
        <f t="shared" si="25"/>
        <v>7.0000000000000062E-3</v>
      </c>
      <c r="W104" s="1">
        <v>1.7110000000000001</v>
      </c>
      <c r="X104" s="1">
        <v>1.722</v>
      </c>
      <c r="Y104" s="72">
        <f t="shared" si="26"/>
        <v>6.0000000000000053E-3</v>
      </c>
      <c r="Z104" s="54">
        <f t="shared" si="27"/>
        <v>4.9999999999998934E-3</v>
      </c>
      <c r="AA104" s="51">
        <f t="shared" si="28"/>
        <v>5.4999999999999494E-3</v>
      </c>
    </row>
    <row r="105" spans="1:27">
      <c r="A105" s="1">
        <v>104</v>
      </c>
      <c r="C105" s="1" t="str">
        <f>'2MASS Singles'!C105</f>
        <v>GSC08960-01942</v>
      </c>
      <c r="D105" s="81">
        <f>'2MASS Singles'!D105</f>
        <v>149</v>
      </c>
      <c r="E105" s="72">
        <f>'2MASS Singles'!H105</f>
        <v>2.5780686579386316</v>
      </c>
      <c r="F105" s="72">
        <f>'2MASS Singles'!I105</f>
        <v>2.4010686579386302</v>
      </c>
      <c r="G105" s="72">
        <f>'2MASS Singles'!J105</f>
        <v>2.3460686579386305</v>
      </c>
      <c r="H105" s="1">
        <v>1.492</v>
      </c>
      <c r="I105" s="1">
        <v>1.4990000000000001</v>
      </c>
      <c r="J105" s="1">
        <v>1.508</v>
      </c>
      <c r="K105" s="54">
        <f t="shared" si="18"/>
        <v>8.0208062770106454E-3</v>
      </c>
      <c r="L105" s="53">
        <f t="shared" si="19"/>
        <v>5.3483927163885158E-3</v>
      </c>
      <c r="M105" s="82">
        <v>1.488</v>
      </c>
      <c r="N105" s="1">
        <v>1.496</v>
      </c>
      <c r="O105" s="54">
        <f t="shared" si="20"/>
        <v>4.0000000000000036E-3</v>
      </c>
      <c r="P105" s="54">
        <f t="shared" si="21"/>
        <v>4.0000000000000036E-3</v>
      </c>
      <c r="Q105" s="51">
        <f t="shared" si="22"/>
        <v>4.0000000000000036E-3</v>
      </c>
      <c r="R105" s="1">
        <v>1.494</v>
      </c>
      <c r="S105" s="1">
        <v>1.5049999999999999</v>
      </c>
      <c r="T105" s="54">
        <f t="shared" si="23"/>
        <v>5.0000000000001155E-3</v>
      </c>
      <c r="U105" s="54">
        <f t="shared" si="24"/>
        <v>5.9999999999997833E-3</v>
      </c>
      <c r="V105" s="51">
        <f t="shared" si="25"/>
        <v>5.4999999999999494E-3</v>
      </c>
      <c r="W105" s="1">
        <v>1.502</v>
      </c>
      <c r="X105" s="1">
        <v>1.514</v>
      </c>
      <c r="Y105" s="72">
        <f t="shared" si="26"/>
        <v>6.0000000000000053E-3</v>
      </c>
      <c r="Z105" s="54">
        <f t="shared" si="27"/>
        <v>6.0000000000000053E-3</v>
      </c>
      <c r="AA105" s="51">
        <f t="shared" si="28"/>
        <v>6.0000000000000053E-3</v>
      </c>
    </row>
    <row r="106" spans="1:27">
      <c r="A106" s="1">
        <v>105</v>
      </c>
      <c r="C106" s="1" t="str">
        <f>'2MASS Singles'!C106</f>
        <v>HD93405</v>
      </c>
      <c r="D106" s="81">
        <f>'2MASS Singles'!D106</f>
        <v>149</v>
      </c>
      <c r="E106" s="72">
        <f>'2MASS Singles'!H106</f>
        <v>2.4230686579386305</v>
      </c>
      <c r="F106" s="72">
        <f>'2MASS Singles'!I106</f>
        <v>2.19306865793863</v>
      </c>
      <c r="G106" s="72">
        <f>'2MASS Singles'!J106</f>
        <v>2.1230686579386306</v>
      </c>
      <c r="H106" s="1">
        <v>1.5660000000000001</v>
      </c>
      <c r="I106" s="1">
        <v>1.635</v>
      </c>
      <c r="J106" s="1">
        <v>1.6659999999999999</v>
      </c>
      <c r="K106" s="54">
        <f t="shared" si="18"/>
        <v>5.1189191567491348E-2</v>
      </c>
      <c r="L106" s="53">
        <f t="shared" si="19"/>
        <v>3.1552819951196638E-2</v>
      </c>
      <c r="M106" s="82">
        <v>1.5609999999999999</v>
      </c>
      <c r="N106" s="1">
        <v>1.5720000000000001</v>
      </c>
      <c r="O106" s="54">
        <f t="shared" si="20"/>
        <v>5.0000000000001155E-3</v>
      </c>
      <c r="P106" s="54">
        <f t="shared" si="21"/>
        <v>6.0000000000000053E-3</v>
      </c>
      <c r="Q106" s="51">
        <f t="shared" si="22"/>
        <v>5.5000000000000604E-3</v>
      </c>
      <c r="R106" s="1">
        <v>1.627</v>
      </c>
      <c r="S106" s="1">
        <v>1.643</v>
      </c>
      <c r="T106" s="54">
        <f t="shared" si="23"/>
        <v>8.0000000000000071E-3</v>
      </c>
      <c r="U106" s="54">
        <f t="shared" si="24"/>
        <v>8.0000000000000071E-3</v>
      </c>
      <c r="V106" s="51">
        <f t="shared" si="25"/>
        <v>8.0000000000000071E-3</v>
      </c>
      <c r="W106" s="1">
        <v>1.6579999999999999</v>
      </c>
      <c r="X106" s="1">
        <v>1.6719999999999999</v>
      </c>
      <c r="Y106" s="72">
        <f t="shared" si="26"/>
        <v>8.0000000000000071E-3</v>
      </c>
      <c r="Z106" s="54">
        <f t="shared" si="27"/>
        <v>6.0000000000000053E-3</v>
      </c>
      <c r="AA106" s="51">
        <f t="shared" si="28"/>
        <v>7.0000000000000062E-3</v>
      </c>
    </row>
    <row r="107" spans="1:27">
      <c r="A107" s="1">
        <v>106</v>
      </c>
      <c r="C107" s="1" t="str">
        <f>'2MASS Singles'!C107</f>
        <v>HD93600</v>
      </c>
      <c r="D107" s="81">
        <f>'2MASS Singles'!D107</f>
        <v>149</v>
      </c>
      <c r="E107" s="72">
        <f>'2MASS Singles'!H107</f>
        <v>1.5060686579386307</v>
      </c>
      <c r="F107" s="72">
        <f>'2MASS Singles'!I107</f>
        <v>1.2500686579386304</v>
      </c>
      <c r="G107" s="72">
        <f>'2MASS Singles'!J107</f>
        <v>1.1490686579386304</v>
      </c>
      <c r="H107" s="1">
        <v>2.4409999999999998</v>
      </c>
      <c r="I107" s="1">
        <v>2.734</v>
      </c>
      <c r="J107" s="1">
        <v>2.8740000000000001</v>
      </c>
      <c r="K107" s="54">
        <f t="shared" si="18"/>
        <v>0.22095927226527531</v>
      </c>
      <c r="L107" s="53">
        <f t="shared" si="19"/>
        <v>8.235530088157858E-2</v>
      </c>
      <c r="M107" s="82">
        <v>2.4319999999999999</v>
      </c>
      <c r="N107" s="1">
        <v>2.4500000000000002</v>
      </c>
      <c r="O107" s="54">
        <f t="shared" si="20"/>
        <v>8.999999999999897E-3</v>
      </c>
      <c r="P107" s="54">
        <f t="shared" si="21"/>
        <v>9.0000000000003411E-3</v>
      </c>
      <c r="Q107" s="51">
        <f t="shared" si="22"/>
        <v>9.000000000000119E-3</v>
      </c>
      <c r="R107" s="1">
        <v>2.7229999999999999</v>
      </c>
      <c r="S107" s="1">
        <v>2.746</v>
      </c>
      <c r="T107" s="54">
        <f t="shared" si="23"/>
        <v>1.1000000000000121E-2</v>
      </c>
      <c r="U107" s="54">
        <f t="shared" si="24"/>
        <v>1.2000000000000011E-2</v>
      </c>
      <c r="V107" s="51">
        <f t="shared" si="25"/>
        <v>1.1500000000000066E-2</v>
      </c>
      <c r="W107" s="1">
        <v>2.8620000000000001</v>
      </c>
      <c r="X107" s="1">
        <v>2.8849999999999998</v>
      </c>
      <c r="Y107" s="72">
        <f t="shared" si="26"/>
        <v>1.2000000000000011E-2</v>
      </c>
      <c r="Z107" s="54">
        <f t="shared" si="27"/>
        <v>1.0999999999999677E-2</v>
      </c>
      <c r="AA107" s="51">
        <f t="shared" si="28"/>
        <v>1.1499999999999844E-2</v>
      </c>
    </row>
    <row r="108" spans="1:27">
      <c r="A108" s="1">
        <v>107</v>
      </c>
      <c r="C108" s="1" t="str">
        <f>'2MASS Singles'!C108</f>
        <v>HD93607</v>
      </c>
      <c r="D108" s="81">
        <f>'2MASS Singles'!D108</f>
        <v>149</v>
      </c>
      <c r="E108" s="72">
        <f>'2MASS Singles'!H108</f>
        <v>-0.67993134206136929</v>
      </c>
      <c r="F108" s="72">
        <f>'2MASS Singles'!I108</f>
        <v>-0.63093134206136892</v>
      </c>
      <c r="G108" s="72">
        <f>'2MASS Singles'!J108</f>
        <v>-0.62493134206136958</v>
      </c>
      <c r="H108" s="1">
        <v>5.42</v>
      </c>
      <c r="I108" s="1">
        <v>5.4450000000000003</v>
      </c>
      <c r="J108" s="1">
        <v>5.59</v>
      </c>
      <c r="K108" s="54">
        <f t="shared" si="18"/>
        <v>9.1787798753428976E-2</v>
      </c>
      <c r="L108" s="53">
        <f t="shared" si="19"/>
        <v>1.6734329763615129E-2</v>
      </c>
      <c r="M108" s="82">
        <v>5.4050000000000002</v>
      </c>
      <c r="N108" s="1">
        <v>5.4349999999999996</v>
      </c>
      <c r="O108" s="54">
        <f t="shared" si="20"/>
        <v>1.499999999999968E-2</v>
      </c>
      <c r="P108" s="54">
        <f t="shared" si="21"/>
        <v>1.499999999999968E-2</v>
      </c>
      <c r="Q108" s="51">
        <f t="shared" si="22"/>
        <v>1.499999999999968E-2</v>
      </c>
      <c r="R108" s="1">
        <v>5.43</v>
      </c>
      <c r="S108" s="1">
        <v>5.46</v>
      </c>
      <c r="T108" s="54">
        <f t="shared" si="23"/>
        <v>1.5000000000000568E-2</v>
      </c>
      <c r="U108" s="54">
        <f t="shared" si="24"/>
        <v>1.499999999999968E-2</v>
      </c>
      <c r="V108" s="51">
        <f t="shared" si="25"/>
        <v>1.5000000000000124E-2</v>
      </c>
      <c r="W108" s="1">
        <v>5.5750000000000002</v>
      </c>
      <c r="X108" s="1">
        <v>5.6050000000000004</v>
      </c>
      <c r="Y108" s="72">
        <f t="shared" si="26"/>
        <v>1.499999999999968E-2</v>
      </c>
      <c r="Z108" s="54">
        <f t="shared" si="27"/>
        <v>1.5000000000000568E-2</v>
      </c>
      <c r="AA108" s="51">
        <f t="shared" si="28"/>
        <v>1.5000000000000124E-2</v>
      </c>
    </row>
    <row r="109" spans="1:27">
      <c r="A109" s="1">
        <v>108</v>
      </c>
      <c r="C109" s="1" t="str">
        <f>'2MASS Singles'!C109</f>
        <v>HD307842</v>
      </c>
      <c r="D109" s="81">
        <f>'2MASS Singles'!D109</f>
        <v>149</v>
      </c>
      <c r="E109" s="72">
        <f>'2MASS Singles'!H109</f>
        <v>2.2050686579386305</v>
      </c>
      <c r="F109" s="72">
        <f>'2MASS Singles'!I109</f>
        <v>1.8620686579386305</v>
      </c>
      <c r="G109" s="72">
        <f>'2MASS Singles'!J109</f>
        <v>1.7740686579386304</v>
      </c>
      <c r="H109" s="1">
        <v>1.6859999999999999</v>
      </c>
      <c r="I109" s="1">
        <v>1.9319999999999999</v>
      </c>
      <c r="J109" s="1">
        <v>2.008</v>
      </c>
      <c r="K109" s="54">
        <f t="shared" si="18"/>
        <v>0.16831320011613274</v>
      </c>
      <c r="L109" s="53">
        <f t="shared" si="19"/>
        <v>8.9751084313615059E-2</v>
      </c>
      <c r="M109" s="82">
        <v>1.681</v>
      </c>
      <c r="N109" s="1">
        <v>1.6919999999999999</v>
      </c>
      <c r="O109" s="54">
        <f t="shared" si="20"/>
        <v>4.9999999999998934E-3</v>
      </c>
      <c r="P109" s="54">
        <f t="shared" si="21"/>
        <v>6.0000000000000053E-3</v>
      </c>
      <c r="Q109" s="51">
        <f t="shared" si="22"/>
        <v>5.4999999999999494E-3</v>
      </c>
      <c r="R109" s="1">
        <v>1.9219999999999999</v>
      </c>
      <c r="S109" s="1">
        <v>1.9419999999999999</v>
      </c>
      <c r="T109" s="54">
        <f t="shared" si="23"/>
        <v>1.0000000000000009E-2</v>
      </c>
      <c r="U109" s="54">
        <f t="shared" si="24"/>
        <v>1.0000000000000009E-2</v>
      </c>
      <c r="V109" s="51">
        <f t="shared" si="25"/>
        <v>1.0000000000000009E-2</v>
      </c>
      <c r="W109" s="1">
        <v>1.9950000000000001</v>
      </c>
      <c r="X109" s="1">
        <v>2.0249999999999999</v>
      </c>
      <c r="Y109" s="72">
        <f t="shared" si="26"/>
        <v>1.2999999999999901E-2</v>
      </c>
      <c r="Z109" s="54">
        <f t="shared" si="27"/>
        <v>1.6999999999999904E-2</v>
      </c>
      <c r="AA109" s="51">
        <f t="shared" si="28"/>
        <v>1.4999999999999902E-2</v>
      </c>
    </row>
    <row r="110" spans="1:27">
      <c r="A110" s="1">
        <v>109</v>
      </c>
      <c r="C110" s="1" t="str">
        <f>'2MASS Singles'!C110</f>
        <v>HD92535</v>
      </c>
      <c r="D110" s="81">
        <f>'2MASS Singles'!D110</f>
        <v>149</v>
      </c>
      <c r="E110" s="72">
        <f>'2MASS Singles'!H110</f>
        <v>1.9360686579386304</v>
      </c>
      <c r="F110" s="72">
        <f>'2MASS Singles'!I110</f>
        <v>1.9110686579386309</v>
      </c>
      <c r="G110" s="72">
        <f>'2MASS Singles'!J110</f>
        <v>1.8520686579386307</v>
      </c>
      <c r="H110" s="1">
        <v>1.8819999999999999</v>
      </c>
      <c r="I110" s="1">
        <v>1.849</v>
      </c>
      <c r="J110" s="1">
        <v>1.925</v>
      </c>
      <c r="K110" s="54">
        <f t="shared" si="18"/>
        <v>3.8109491381194481E-2</v>
      </c>
      <c r="L110" s="53">
        <f t="shared" si="19"/>
        <v>2.0213662330902306E-2</v>
      </c>
      <c r="M110" s="82">
        <v>1.87</v>
      </c>
      <c r="N110" s="1">
        <v>1.8939999999999999</v>
      </c>
      <c r="O110" s="54">
        <f t="shared" si="20"/>
        <v>1.1999999999999789E-2</v>
      </c>
      <c r="P110" s="54">
        <f t="shared" si="21"/>
        <v>1.2000000000000011E-2</v>
      </c>
      <c r="Q110" s="51">
        <f t="shared" si="22"/>
        <v>1.19999999999999E-2</v>
      </c>
      <c r="R110" s="1">
        <v>1.825</v>
      </c>
      <c r="S110" s="1">
        <v>1.8779999999999999</v>
      </c>
      <c r="T110" s="54">
        <f t="shared" si="23"/>
        <v>2.4000000000000021E-2</v>
      </c>
      <c r="U110" s="54">
        <f t="shared" si="24"/>
        <v>2.8999999999999915E-2</v>
      </c>
      <c r="V110" s="51">
        <f t="shared" si="25"/>
        <v>2.6499999999999968E-2</v>
      </c>
      <c r="W110" s="1">
        <v>1.9119999999999999</v>
      </c>
      <c r="X110" s="1">
        <v>1.9359999999999999</v>
      </c>
      <c r="Y110" s="72">
        <f t="shared" si="26"/>
        <v>1.3000000000000123E-2</v>
      </c>
      <c r="Z110" s="54">
        <f t="shared" si="27"/>
        <v>1.0999999999999899E-2</v>
      </c>
      <c r="AA110" s="51">
        <f t="shared" si="28"/>
        <v>1.2000000000000011E-2</v>
      </c>
    </row>
    <row r="111" spans="1:27">
      <c r="A111" s="1">
        <v>110</v>
      </c>
      <c r="C111" s="1" t="str">
        <f>'2MASS Singles'!C111</f>
        <v>HD93874</v>
      </c>
      <c r="D111" s="56">
        <f>'2MASS Singles'!D111</f>
        <v>149</v>
      </c>
      <c r="E111" s="54">
        <f>'2MASS Singles'!H111</f>
        <v>2.0130686579386303</v>
      </c>
      <c r="F111" s="54">
        <f>'2MASS Singles'!I111</f>
        <v>1.9870686579386305</v>
      </c>
      <c r="G111" s="54">
        <f>'2MASS Singles'!J111</f>
        <v>1.930068657938631</v>
      </c>
      <c r="H111" s="1">
        <v>1.798</v>
      </c>
      <c r="I111" s="1">
        <v>1.7649999999999999</v>
      </c>
      <c r="J111" s="1">
        <v>1.782</v>
      </c>
      <c r="K111" s="54">
        <f t="shared" si="18"/>
        <v>1.6502525059315487E-2</v>
      </c>
      <c r="L111" s="53">
        <f t="shared" si="19"/>
        <v>9.2624088265568696E-3</v>
      </c>
      <c r="M111" s="82">
        <v>1.79</v>
      </c>
      <c r="N111" s="1">
        <v>1.806</v>
      </c>
      <c r="O111" s="54">
        <f t="shared" si="20"/>
        <v>8.0000000000000071E-3</v>
      </c>
      <c r="P111" s="54">
        <f t="shared" si="21"/>
        <v>8.0000000000000071E-3</v>
      </c>
      <c r="Q111" s="51">
        <f t="shared" si="22"/>
        <v>8.0000000000000071E-3</v>
      </c>
      <c r="R111" s="1">
        <v>1.7589999999999999</v>
      </c>
      <c r="S111" s="1">
        <v>1.7709999999999999</v>
      </c>
      <c r="T111" s="54">
        <f t="shared" si="23"/>
        <v>6.0000000000000053E-3</v>
      </c>
      <c r="U111" s="54">
        <f t="shared" si="24"/>
        <v>6.0000000000000053E-3</v>
      </c>
      <c r="V111" s="51">
        <f t="shared" si="25"/>
        <v>6.0000000000000053E-3</v>
      </c>
      <c r="W111" s="1">
        <v>1.7749999999999999</v>
      </c>
      <c r="X111" s="1">
        <v>1.79</v>
      </c>
      <c r="Y111" s="72">
        <f t="shared" si="26"/>
        <v>7.0000000000001172E-3</v>
      </c>
      <c r="Z111" s="54">
        <f t="shared" si="27"/>
        <v>8.0000000000000071E-3</v>
      </c>
      <c r="AA111" s="51">
        <f t="shared" si="28"/>
        <v>7.5000000000000622E-3</v>
      </c>
    </row>
    <row r="112" spans="1:27">
      <c r="A112" s="1">
        <v>111</v>
      </c>
      <c r="C112" s="1" t="str">
        <f>'2MASS Singles'!C112</f>
        <v>HD93892</v>
      </c>
      <c r="D112" s="56">
        <f>'2MASS Singles'!D112</f>
        <v>149</v>
      </c>
      <c r="E112" s="54">
        <f>'2MASS Singles'!H112</f>
        <v>2.1540686579386303</v>
      </c>
      <c r="F112" s="54">
        <f>'2MASS Singles'!I112</f>
        <v>1.9330686579386311</v>
      </c>
      <c r="G112" s="54">
        <f>'2MASS Singles'!J112</f>
        <v>1.9130686579386307</v>
      </c>
      <c r="H112" s="1">
        <v>1.714</v>
      </c>
      <c r="I112" s="1">
        <v>1.8080000000000001</v>
      </c>
      <c r="J112" s="1">
        <v>1.7969999999999999</v>
      </c>
      <c r="K112" s="54">
        <f t="shared" si="18"/>
        <v>5.1390660630118407E-2</v>
      </c>
      <c r="L112" s="53">
        <f t="shared" si="19"/>
        <v>2.8985144179423807E-2</v>
      </c>
      <c r="M112" s="82">
        <v>1.7090000000000001</v>
      </c>
      <c r="N112" s="1">
        <v>1.7190000000000001</v>
      </c>
      <c r="O112" s="54">
        <f t="shared" si="20"/>
        <v>4.9999999999998934E-3</v>
      </c>
      <c r="P112" s="54">
        <f t="shared" si="21"/>
        <v>5.0000000000001155E-3</v>
      </c>
      <c r="Q112" s="51">
        <f t="shared" si="22"/>
        <v>5.0000000000000044E-3</v>
      </c>
      <c r="R112" s="1">
        <v>1.7969999999999999</v>
      </c>
      <c r="S112" s="1">
        <v>1.8220000000000001</v>
      </c>
      <c r="T112" s="54">
        <f t="shared" si="23"/>
        <v>1.1000000000000121E-2</v>
      </c>
      <c r="U112" s="54">
        <f t="shared" si="24"/>
        <v>1.4000000000000012E-2</v>
      </c>
      <c r="V112" s="51">
        <f t="shared" si="25"/>
        <v>1.2500000000000067E-2</v>
      </c>
      <c r="W112" s="1">
        <v>1.788</v>
      </c>
      <c r="X112" s="1">
        <v>1.8080000000000001</v>
      </c>
      <c r="Y112" s="72">
        <f t="shared" si="26"/>
        <v>8.999999999999897E-3</v>
      </c>
      <c r="Z112" s="54">
        <f t="shared" si="27"/>
        <v>1.1000000000000121E-2</v>
      </c>
      <c r="AA112" s="51">
        <f t="shared" si="28"/>
        <v>1.0000000000000009E-2</v>
      </c>
    </row>
    <row r="113" spans="1:27">
      <c r="A113" s="1">
        <v>112</v>
      </c>
      <c r="C113" s="1" t="str">
        <f>'2MASS Singles'!C113</f>
        <v>HD92568</v>
      </c>
      <c r="D113" s="56">
        <f>'2MASS Singles'!D113</f>
        <v>149</v>
      </c>
      <c r="E113" s="54">
        <f>'2MASS Singles'!H113</f>
        <v>1.8970686579386307</v>
      </c>
      <c r="F113" s="54">
        <f>'2MASS Singles'!I113</f>
        <v>1.7180686579386304</v>
      </c>
      <c r="G113" s="54">
        <f>'2MASS Singles'!J113</f>
        <v>1.680068657938631</v>
      </c>
      <c r="H113" s="1">
        <v>1.9219999999999999</v>
      </c>
      <c r="I113" s="1">
        <v>2.2280000000000002</v>
      </c>
      <c r="J113" s="1">
        <v>2.3039999999999998</v>
      </c>
      <c r="K113" s="54">
        <f t="shared" si="18"/>
        <v>0.20221111080584403</v>
      </c>
      <c r="L113" s="53">
        <f t="shared" si="19"/>
        <v>9.3993388970798272E-2</v>
      </c>
      <c r="M113" s="82">
        <v>1.913</v>
      </c>
      <c r="N113" s="1">
        <v>1.931</v>
      </c>
      <c r="O113" s="54">
        <f t="shared" si="20"/>
        <v>8.999999999999897E-3</v>
      </c>
      <c r="P113" s="54">
        <f t="shared" si="21"/>
        <v>9.000000000000119E-3</v>
      </c>
      <c r="Q113" s="51">
        <f t="shared" si="22"/>
        <v>9.000000000000008E-3</v>
      </c>
      <c r="R113" s="1">
        <v>2.2050000000000001</v>
      </c>
      <c r="S113" s="1">
        <v>2.2450000000000001</v>
      </c>
      <c r="T113" s="54">
        <f t="shared" si="23"/>
        <v>2.3000000000000131E-2</v>
      </c>
      <c r="U113" s="54">
        <f t="shared" si="24"/>
        <v>1.6999999999999904E-2</v>
      </c>
      <c r="V113" s="51">
        <f t="shared" si="25"/>
        <v>2.0000000000000018E-2</v>
      </c>
      <c r="W113" s="1">
        <v>2.2919999999999998</v>
      </c>
      <c r="X113" s="1">
        <v>2.3159999999999998</v>
      </c>
      <c r="Y113" s="72">
        <f t="shared" si="26"/>
        <v>1.2000000000000011E-2</v>
      </c>
      <c r="Z113" s="54">
        <f t="shared" si="27"/>
        <v>1.2000000000000011E-2</v>
      </c>
      <c r="AA113" s="51">
        <f t="shared" si="28"/>
        <v>1.2000000000000011E-2</v>
      </c>
    </row>
    <row r="114" spans="1:27">
      <c r="A114" s="1">
        <v>113</v>
      </c>
      <c r="C114" s="1" t="str">
        <f>'2MASS Singles'!C114</f>
        <v>HD92570</v>
      </c>
      <c r="D114" s="56">
        <f>'2MASS Singles'!D114</f>
        <v>149</v>
      </c>
      <c r="E114" s="54">
        <f>'2MASS Singles'!H114</f>
        <v>2.624068657938631</v>
      </c>
      <c r="F114" s="54">
        <f>'2MASS Singles'!I114</f>
        <v>2.4750686579386301</v>
      </c>
      <c r="G114" s="54">
        <f>'2MASS Singles'!J114</f>
        <v>2.3800686579386312</v>
      </c>
      <c r="H114" s="1">
        <v>1.472</v>
      </c>
      <c r="I114" s="1">
        <v>1.458</v>
      </c>
      <c r="J114" s="1">
        <v>1.4890000000000001</v>
      </c>
      <c r="K114" s="54">
        <f t="shared" si="18"/>
        <v>1.5524174696260095E-2</v>
      </c>
      <c r="L114" s="53">
        <f t="shared" si="19"/>
        <v>1.0539154579945755E-2</v>
      </c>
      <c r="M114" s="82">
        <v>1.4670000000000001</v>
      </c>
      <c r="N114" s="1">
        <v>1.476</v>
      </c>
      <c r="O114" s="54">
        <f t="shared" si="20"/>
        <v>4.9999999999998934E-3</v>
      </c>
      <c r="P114" s="54">
        <f t="shared" si="21"/>
        <v>4.0000000000000036E-3</v>
      </c>
      <c r="Q114" s="51">
        <f t="shared" si="22"/>
        <v>4.4999999999999485E-3</v>
      </c>
      <c r="R114" s="1">
        <v>1.452</v>
      </c>
      <c r="S114" s="1">
        <v>1.464</v>
      </c>
      <c r="T114" s="54">
        <f t="shared" si="23"/>
        <v>6.0000000000000053E-3</v>
      </c>
      <c r="U114" s="54">
        <f t="shared" si="24"/>
        <v>6.0000000000000053E-3</v>
      </c>
      <c r="V114" s="51">
        <f t="shared" si="25"/>
        <v>6.0000000000000053E-3</v>
      </c>
      <c r="W114" s="1">
        <v>1.4830000000000001</v>
      </c>
      <c r="X114" s="1">
        <v>1.494</v>
      </c>
      <c r="Y114" s="72">
        <f t="shared" si="26"/>
        <v>6.0000000000000053E-3</v>
      </c>
      <c r="Z114" s="54">
        <f t="shared" si="27"/>
        <v>4.9999999999998934E-3</v>
      </c>
      <c r="AA114" s="51">
        <f t="shared" si="28"/>
        <v>5.4999999999999494E-3</v>
      </c>
    </row>
    <row r="115" spans="1:27">
      <c r="D115" s="54"/>
      <c r="E115" s="54"/>
      <c r="F115" s="54"/>
      <c r="G115" s="54"/>
      <c r="K115" s="54"/>
      <c r="L115" s="72"/>
      <c r="M115" s="51"/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"/>
  <sheetViews>
    <sheetView workbookViewId="0">
      <selection activeCell="M24" sqref="M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0.6640625" customWidth="1"/>
    <col min="12" max="12" width="8.1640625" customWidth="1"/>
    <col min="13" max="13" width="17.33203125" customWidth="1"/>
    <col min="14" max="14" width="1.5" customWidth="1"/>
    <col min="15" max="15" width="13.1640625" customWidth="1"/>
    <col min="17" max="17" width="12.5" customWidth="1"/>
    <col min="18" max="18" width="11.1640625" customWidth="1"/>
    <col min="19" max="19" width="13.6640625" customWidth="1"/>
    <col min="20" max="20" width="12.33203125" customWidth="1"/>
    <col min="21" max="21" width="1.33203125" customWidth="1"/>
    <col min="22" max="22" width="47.83203125" customWidth="1"/>
    <col min="23" max="23" width="4.83203125" customWidth="1"/>
  </cols>
  <sheetData>
    <row r="1" spans="1:22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24" t="s">
        <v>847</v>
      </c>
      <c r="N1" s="15"/>
      <c r="O1" s="24" t="s">
        <v>132</v>
      </c>
      <c r="P1" s="24" t="s">
        <v>131</v>
      </c>
      <c r="Q1" s="24" t="s">
        <v>133</v>
      </c>
      <c r="R1" s="24" t="s">
        <v>134</v>
      </c>
      <c r="S1" s="24" t="s">
        <v>135</v>
      </c>
      <c r="T1" s="24" t="s">
        <v>136</v>
      </c>
      <c r="U1" s="15"/>
      <c r="V1" s="24" t="s">
        <v>138</v>
      </c>
    </row>
    <row r="2" spans="1:22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56">
        <v>50</v>
      </c>
      <c r="N2" s="15"/>
      <c r="O2" s="4">
        <f>I2-B2</f>
        <v>-30.037004721894618</v>
      </c>
      <c r="P2" s="28">
        <f>ABS(O2/B2)*100</f>
        <v>17.164002698225499</v>
      </c>
      <c r="Q2" s="4">
        <f>K2-C2</f>
        <v>30.857757502918602</v>
      </c>
      <c r="R2" s="4">
        <f>ABS(Q2/K2)*100</f>
        <v>40.678446764961855</v>
      </c>
      <c r="S2" s="4">
        <f>L2-D2</f>
        <v>2E-3</v>
      </c>
      <c r="T2" s="4">
        <f>ABS(S2/L2)*100</f>
        <v>20</v>
      </c>
      <c r="U2" s="15"/>
      <c r="V2" s="1" t="s">
        <v>139</v>
      </c>
    </row>
    <row r="3" spans="1:22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84">
        <v>5</v>
      </c>
      <c r="N3" s="15"/>
      <c r="O3" s="4"/>
      <c r="P3" s="28"/>
      <c r="Q3" s="4"/>
      <c r="R3" s="4"/>
      <c r="S3" s="4"/>
      <c r="T3" s="4"/>
      <c r="U3" s="15"/>
      <c r="V3" s="1"/>
    </row>
    <row r="4" spans="1:22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>(F4^2+G4^2+H4^2)^0.5</f>
        <v>270.23110479735675</v>
      </c>
      <c r="J4" s="1">
        <v>8.2200000000000006</v>
      </c>
      <c r="K4" s="4">
        <f>10^J4/10^6</f>
        <v>165.95869074375659</v>
      </c>
      <c r="L4" s="4">
        <v>0.06</v>
      </c>
      <c r="M4" s="56">
        <v>220</v>
      </c>
      <c r="N4" s="15"/>
      <c r="O4" s="4">
        <f>I4-B4</f>
        <v>-29.76889520264325</v>
      </c>
      <c r="P4" s="28">
        <f>ABS(O4/B4)*100</f>
        <v>9.9229650675477501</v>
      </c>
      <c r="Q4" s="4">
        <f>K4-C4</f>
        <v>-134.04130925624341</v>
      </c>
      <c r="R4" s="4">
        <f>ABS(Q4/K4)*100</f>
        <v>80.767875822306749</v>
      </c>
      <c r="S4" s="4">
        <f>L4-D4</f>
        <v>-4.2999999999999997E-2</v>
      </c>
      <c r="T4" s="4">
        <f>ABS(S4/L4)*100</f>
        <v>71.666666666666671</v>
      </c>
      <c r="U4" s="15"/>
      <c r="V4" s="1" t="s">
        <v>140</v>
      </c>
    </row>
    <row r="5" spans="1:22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84">
        <v>50</v>
      </c>
      <c r="N5" s="15"/>
      <c r="O5" s="4"/>
      <c r="P5" s="28"/>
      <c r="Q5" s="4"/>
      <c r="R5" s="4"/>
      <c r="S5" s="4"/>
      <c r="T5" s="4"/>
      <c r="U5" s="15"/>
      <c r="V5" s="1"/>
    </row>
    <row r="6" spans="1:22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>(F6^2+G6^2+H6^2)^0.5</f>
        <v>183.50956378347152</v>
      </c>
      <c r="J6" s="1">
        <v>7.76</v>
      </c>
      <c r="K6" s="4">
        <f>10^J6/10^6</f>
        <v>57.543993733715723</v>
      </c>
      <c r="L6" s="33">
        <v>0</v>
      </c>
      <c r="M6" s="56">
        <v>54</v>
      </c>
      <c r="N6" s="15"/>
      <c r="O6" s="4">
        <f>I6-B6</f>
        <v>-116.49043621652848</v>
      </c>
      <c r="P6" s="28">
        <f>ABS(O6/B6)*100</f>
        <v>38.830145405509491</v>
      </c>
      <c r="Q6" s="4">
        <f>K6-C6</f>
        <v>12.543993733715723</v>
      </c>
      <c r="R6" s="4">
        <f>ABS(Q6/K6)*100</f>
        <v>21.798962706278143</v>
      </c>
      <c r="S6" s="4">
        <f>L6-D6</f>
        <v>-5.5E-2</v>
      </c>
      <c r="T6" s="4" t="s">
        <v>51</v>
      </c>
      <c r="U6" s="15"/>
      <c r="V6" s="1" t="s">
        <v>137</v>
      </c>
    </row>
    <row r="7" spans="1:22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84">
        <v>8</v>
      </c>
      <c r="N7" s="15"/>
      <c r="O7" s="4"/>
      <c r="P7" s="28"/>
      <c r="Q7" s="4"/>
      <c r="R7" s="4"/>
      <c r="S7" s="4"/>
      <c r="T7" s="4"/>
      <c r="U7" s="15"/>
      <c r="V7" s="1"/>
    </row>
    <row r="8" spans="1:22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>(F8^2+G8^2+H8^2)^0.5</f>
        <v>342.46989648726787</v>
      </c>
      <c r="J8" s="1">
        <v>8.08</v>
      </c>
      <c r="K8" s="4">
        <f>10^J8/10^6</f>
        <v>120.2264434617414</v>
      </c>
      <c r="L8" s="4">
        <v>0.12</v>
      </c>
      <c r="M8" s="81">
        <v>120</v>
      </c>
      <c r="N8" s="15"/>
      <c r="O8" s="4">
        <f>I8-B8</f>
        <v>-67.530103512732126</v>
      </c>
      <c r="P8" s="28">
        <f>ABS(O8/B8)*100</f>
        <v>16.470756954324909</v>
      </c>
      <c r="Q8" s="4">
        <f>K8-C8</f>
        <v>10.226443461741397</v>
      </c>
      <c r="R8" s="4">
        <f>ABS(Q8/K8)*100</f>
        <v>8.5059851787062701</v>
      </c>
      <c r="S8" s="4">
        <f>L8-D8</f>
        <v>1.8999999999999989E-2</v>
      </c>
      <c r="T8" s="4">
        <f>ABS(S8/L8)*100</f>
        <v>15.833333333333325</v>
      </c>
      <c r="U8" s="15"/>
      <c r="V8" s="1" t="s">
        <v>143</v>
      </c>
    </row>
    <row r="9" spans="1:22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84">
        <v>25</v>
      </c>
      <c r="N9" s="15"/>
      <c r="O9" s="4"/>
      <c r="P9" s="28"/>
      <c r="Q9" s="4"/>
      <c r="R9" s="4"/>
      <c r="S9" s="4"/>
      <c r="T9" s="4"/>
      <c r="U9" s="15"/>
      <c r="V9" s="1"/>
    </row>
    <row r="10" spans="1:22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>(F10^2+G10^2+H10^2)^0.5</f>
        <v>411.52668200251611</v>
      </c>
      <c r="J10" s="1">
        <v>8.4499999999999993</v>
      </c>
      <c r="K10" s="4">
        <f>10^J10/10^6</f>
        <v>281.83829312644565</v>
      </c>
      <c r="L10" s="4">
        <v>0.02</v>
      </c>
      <c r="M10" s="56">
        <v>300</v>
      </c>
      <c r="N10" s="15"/>
      <c r="O10" s="4">
        <f>I10-B10</f>
        <v>-78.473317997483889</v>
      </c>
      <c r="P10" s="28">
        <f>ABS(O10/B10)*100</f>
        <v>16.014962856629364</v>
      </c>
      <c r="Q10" s="4">
        <f>K10-C10</f>
        <v>-28.161706873554351</v>
      </c>
      <c r="R10" s="4">
        <f>ABS(Q10/K10)*100</f>
        <v>9.992150662408287</v>
      </c>
      <c r="S10" s="4">
        <f>L10-D10</f>
        <v>-1.6999999999999998E-2</v>
      </c>
      <c r="T10" s="4">
        <f>ABS(S10/L10)*100</f>
        <v>84.999999999999986</v>
      </c>
      <c r="U10" s="15"/>
      <c r="V10" s="1"/>
    </row>
    <row r="11" spans="1:22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84">
        <v>100</v>
      </c>
      <c r="N11" s="15"/>
      <c r="O11" s="4"/>
      <c r="P11" s="28"/>
      <c r="Q11" s="4"/>
      <c r="R11" s="4"/>
      <c r="S11" s="4"/>
      <c r="T11" s="4"/>
      <c r="U11" s="15"/>
      <c r="V11" s="1"/>
    </row>
    <row r="12" spans="1:22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ref="I12" si="0">(F12^2+G12^2+H12^2)^0.5</f>
        <v>148.58600203249296</v>
      </c>
      <c r="J12" s="1">
        <v>7.83</v>
      </c>
      <c r="K12" s="4">
        <f t="shared" ref="K12" si="1">10^J12/10^6</f>
        <v>67.608297539198404</v>
      </c>
      <c r="L12" s="4">
        <v>0.03</v>
      </c>
      <c r="M12" s="56">
        <v>36</v>
      </c>
      <c r="N12" s="15"/>
      <c r="O12" s="4">
        <f t="shared" ref="O12" si="2">I12-B12</f>
        <v>-11.413997967507044</v>
      </c>
      <c r="P12" s="28">
        <f t="shared" ref="P12" si="3">ABS(O12/B12)*100</f>
        <v>7.1337487296919022</v>
      </c>
      <c r="Q12" s="4">
        <f t="shared" ref="Q12" si="4">K12-C12</f>
        <v>37.608297539198404</v>
      </c>
      <c r="R12" s="4">
        <f t="shared" ref="R12" si="5">ABS(Q12/K12)*100</f>
        <v>55.626748354953925</v>
      </c>
      <c r="S12" s="4">
        <f t="shared" ref="S12" si="6">L12-D12</f>
        <v>5.9999999999999984E-3</v>
      </c>
      <c r="T12" s="4">
        <f>ABS(S12/L12)*100</f>
        <v>19.999999999999996</v>
      </c>
      <c r="U12" s="15"/>
      <c r="V12" s="1"/>
    </row>
    <row r="13" spans="1:22">
      <c r="E13" s="15"/>
      <c r="I13" s="50">
        <v>2</v>
      </c>
      <c r="M13" s="84">
        <v>4</v>
      </c>
      <c r="N13" s="15"/>
      <c r="U13" s="15"/>
    </row>
    <row r="14" spans="1:22">
      <c r="U14" s="15"/>
      <c r="V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Information'!I1</f>
        <v>Dist. (par):</v>
      </c>
      <c r="C1" s="24" t="str">
        <f>'Cluster Information'!K1</f>
        <v>Age (Myr):</v>
      </c>
      <c r="D1" s="24" t="s">
        <v>64</v>
      </c>
    </row>
    <row r="2" spans="1:4">
      <c r="A2" s="1" t="s">
        <v>91</v>
      </c>
      <c r="B2" s="56">
        <f>'Cluster Information'!I2</f>
        <v>144.96299527810538</v>
      </c>
      <c r="C2" s="56">
        <f>'Cluster Information'!M2</f>
        <v>50</v>
      </c>
      <c r="D2" s="1" t="s">
        <v>652</v>
      </c>
    </row>
    <row r="3" spans="1:4">
      <c r="B3" s="50">
        <f>'Cluster Information'!I3</f>
        <v>2.5</v>
      </c>
      <c r="C3" s="84">
        <f>'Cluster Information'!M3</f>
        <v>5</v>
      </c>
      <c r="D3" s="1" t="s">
        <v>653</v>
      </c>
    </row>
    <row r="4" spans="1:4">
      <c r="A4" s="1" t="s">
        <v>92</v>
      </c>
      <c r="B4" s="56">
        <f>'Cluster Information'!I4</f>
        <v>270.23110479735675</v>
      </c>
      <c r="C4" s="56">
        <f>'Cluster Information'!M4</f>
        <v>220</v>
      </c>
      <c r="D4" s="1" t="s">
        <v>654</v>
      </c>
    </row>
    <row r="5" spans="1:4">
      <c r="B5" s="50">
        <f>'Cluster Information'!I5</f>
        <v>10</v>
      </c>
      <c r="C5" s="84">
        <f>'Cluster Information'!M5</f>
        <v>50</v>
      </c>
    </row>
    <row r="6" spans="1:4">
      <c r="A6" s="1" t="s">
        <v>93</v>
      </c>
      <c r="B6" s="56">
        <f>'Cluster Information'!I6</f>
        <v>183.50956378347152</v>
      </c>
      <c r="C6" s="56">
        <f>'Cluster Information'!M6</f>
        <v>54</v>
      </c>
      <c r="D6" s="1" t="s">
        <v>655</v>
      </c>
    </row>
    <row r="7" spans="1:4">
      <c r="B7" s="50">
        <f>'Cluster Information'!I7</f>
        <v>3.7</v>
      </c>
      <c r="C7" s="84">
        <f>'Cluster Information'!M7</f>
        <v>8</v>
      </c>
    </row>
    <row r="8" spans="1:4">
      <c r="A8" s="1" t="s">
        <v>94</v>
      </c>
      <c r="B8" s="56">
        <f>'Cluster Information'!I8</f>
        <v>342.46989648726787</v>
      </c>
      <c r="C8" s="56">
        <f>'Cluster Information'!M8</f>
        <v>120</v>
      </c>
      <c r="D8" s="1" t="s">
        <v>656</v>
      </c>
    </row>
    <row r="9" spans="1:4">
      <c r="B9" s="50">
        <f>'Cluster Information'!I9</f>
        <v>11</v>
      </c>
      <c r="C9" s="84">
        <f>'Cluster Information'!M9</f>
        <v>25</v>
      </c>
      <c r="D9" s="1" t="s">
        <v>657</v>
      </c>
    </row>
    <row r="10" spans="1:4">
      <c r="A10" s="1" t="s">
        <v>95</v>
      </c>
      <c r="B10" s="56">
        <f>'Cluster Information'!I10</f>
        <v>411.52668200251611</v>
      </c>
      <c r="C10" s="56">
        <f>'Cluster Information'!M10</f>
        <v>300</v>
      </c>
      <c r="D10" s="1" t="s">
        <v>658</v>
      </c>
    </row>
    <row r="11" spans="1:4">
      <c r="B11" s="50">
        <f>'Cluster Information'!I11</f>
        <v>41</v>
      </c>
      <c r="C11" s="84">
        <f>'Cluster Information'!M11</f>
        <v>100</v>
      </c>
    </row>
    <row r="12" spans="1:4">
      <c r="A12" s="1" t="s">
        <v>96</v>
      </c>
      <c r="B12" s="56">
        <f>'Cluster Information'!I12</f>
        <v>148.58600203249296</v>
      </c>
      <c r="C12" s="56">
        <f>'Cluster Information'!M12</f>
        <v>36</v>
      </c>
    </row>
    <row r="13" spans="1:4">
      <c r="B13" s="50">
        <f>'Cluster Information'!I13</f>
        <v>2</v>
      </c>
      <c r="C13" s="84">
        <f>'Cluster Information'!M13</f>
        <v>4</v>
      </c>
    </row>
    <row r="14" spans="1:4">
      <c r="D14" s="24" t="s">
        <v>672</v>
      </c>
    </row>
    <row r="15" spans="1:4">
      <c r="D15" s="32" t="s">
        <v>669</v>
      </c>
    </row>
    <row r="16" spans="1:4">
      <c r="D16" s="1" t="s">
        <v>668</v>
      </c>
    </row>
    <row r="17" spans="4:4">
      <c r="D17" s="1" t="s">
        <v>670</v>
      </c>
    </row>
    <row r="18" spans="4:4">
      <c r="D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6" sqref="K6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1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topLeftCell="A59" workbookViewId="0">
      <selection activeCell="N84" sqref="N84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0.40781733082684424</v>
      </c>
      <c r="O61" s="4">
        <f>N61*(0.0495/0.05)</f>
        <v>0.40373915751857581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2.422434945111455E-3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32" t="s">
        <v>250</v>
      </c>
      <c r="B85" s="32" t="s">
        <v>180</v>
      </c>
      <c r="C85" s="32">
        <v>150</v>
      </c>
      <c r="D85" s="32">
        <v>149</v>
      </c>
      <c r="E85" s="33" t="s">
        <v>51</v>
      </c>
      <c r="F85" s="33" t="s">
        <v>51</v>
      </c>
      <c r="G85" s="33">
        <v>2.1387437047215929</v>
      </c>
      <c r="H85" s="33" t="s">
        <v>51</v>
      </c>
      <c r="I85" s="33" t="s">
        <v>51</v>
      </c>
      <c r="J85" s="33">
        <f>G86-G85</f>
        <v>8.2649999999999988</v>
      </c>
      <c r="K85" s="33" t="s">
        <v>51</v>
      </c>
      <c r="L85" s="33" t="s">
        <v>51</v>
      </c>
      <c r="M85" s="33">
        <f>(G85+(5*LOG(C85, 10)-5))-(5*LOG(D85, 10)-5)</f>
        <v>2.1532686579386286</v>
      </c>
      <c r="N85" s="33">
        <v>3.6403705870031602</v>
      </c>
      <c r="O85" s="33">
        <f>N85*(0.0495/0.05)</f>
        <v>3.6039668811331285</v>
      </c>
      <c r="P85" s="34">
        <v>70.531358802751384</v>
      </c>
      <c r="Q85" s="32" t="s">
        <v>205</v>
      </c>
      <c r="R85" s="32" t="s">
        <v>310</v>
      </c>
      <c r="S85" s="32" t="s">
        <v>311</v>
      </c>
    </row>
    <row r="86" spans="1:21">
      <c r="A86" s="70" t="s">
        <v>325</v>
      </c>
      <c r="B86" s="32"/>
      <c r="C86" s="32"/>
      <c r="D86" s="32"/>
      <c r="E86" s="33" t="s">
        <v>51</v>
      </c>
      <c r="F86" s="33" t="s">
        <v>51</v>
      </c>
      <c r="G86" s="33">
        <v>10.403743704721592</v>
      </c>
      <c r="H86" s="33"/>
      <c r="I86" s="33"/>
      <c r="J86" s="33"/>
      <c r="K86" s="33" t="s">
        <v>51</v>
      </c>
      <c r="L86" s="33" t="s">
        <v>51</v>
      </c>
      <c r="M86" s="33">
        <f>(G86+(5*LOG(C85, 10)-5))-(5*LOG(D85, 10)-5)</f>
        <v>10.418268657938629</v>
      </c>
      <c r="N86" s="33"/>
      <c r="O86" s="33"/>
      <c r="P86" s="32"/>
      <c r="Q86" s="32"/>
      <c r="R86" s="32" t="s">
        <v>852</v>
      </c>
      <c r="S86" s="32"/>
    </row>
    <row r="87" spans="1:21">
      <c r="A87" s="32" t="s">
        <v>321</v>
      </c>
      <c r="B87" s="32"/>
      <c r="C87" s="32"/>
      <c r="D87" s="32"/>
      <c r="E87" s="33"/>
      <c r="F87" s="33"/>
      <c r="G87" s="33"/>
      <c r="H87" s="64"/>
      <c r="I87" s="64"/>
      <c r="J87" s="64">
        <f>SQRT(0.0284074864450004^2 + 0.03^2)</f>
        <v>4.131567845410361E-2</v>
      </c>
      <c r="K87" s="64"/>
      <c r="L87" s="64"/>
      <c r="M87" s="64"/>
      <c r="N87" s="64"/>
      <c r="O87" s="90">
        <f>0.006*O85</f>
        <v>2.162380128679877E-2</v>
      </c>
      <c r="P87" s="64">
        <v>0.5</v>
      </c>
      <c r="Q87" s="32"/>
      <c r="R87" s="32"/>
      <c r="S87" s="32"/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698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9"/>
  <sheetViews>
    <sheetView workbookViewId="0">
      <selection activeCell="Q27" sqref="Q27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829</v>
      </c>
      <c r="K1" s="24" t="s">
        <v>830</v>
      </c>
      <c r="L1" s="24" t="s">
        <v>831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32" t="s">
        <v>19</v>
      </c>
      <c r="C6" s="32">
        <v>145</v>
      </c>
      <c r="D6" s="33">
        <v>8.0380000000000003</v>
      </c>
      <c r="E6" s="33">
        <v>7.851</v>
      </c>
      <c r="F6" s="33">
        <v>7.806</v>
      </c>
      <c r="G6" s="88">
        <v>0.38649999999999807</v>
      </c>
      <c r="H6" s="88">
        <v>0.37149999999999928</v>
      </c>
      <c r="I6" s="88">
        <v>0.34849999999999959</v>
      </c>
      <c r="J6" s="33">
        <f t="shared" ref="J6" si="6">D6-(5*LOG(C6, 10)-5)</f>
        <v>2.2311599888251283</v>
      </c>
      <c r="K6" s="33">
        <f t="shared" ref="K6" si="7">E6-(5*LOG(C6, 10)-5)</f>
        <v>2.0441599888251281</v>
      </c>
      <c r="L6" s="33">
        <f t="shared" ref="L6" si="8">F6-(5*LOG(C6, 10)-5)</f>
        <v>1.9991599888251281</v>
      </c>
    </row>
    <row r="7" spans="1:13">
      <c r="B7" s="32"/>
      <c r="C7" s="89"/>
      <c r="D7" s="32"/>
      <c r="E7" s="32"/>
      <c r="F7" s="32"/>
      <c r="G7" s="64">
        <f>SQRT(0.03^2 + 0.001^2)</f>
        <v>3.0016662039607268E-2</v>
      </c>
      <c r="H7" s="64">
        <f>SQRT(0.03^2 + 0.001^2)</f>
        <v>3.0016662039607268E-2</v>
      </c>
      <c r="I7" s="64">
        <f>SQRT(0.03^2 + 0.001^2)</f>
        <v>3.0016662039607268E-2</v>
      </c>
      <c r="J7" s="33">
        <f t="shared" ref="J7" si="9">G6+J6</f>
        <v>2.6176599888251264</v>
      </c>
      <c r="K7" s="33">
        <f t="shared" ref="K7" si="10">H6+K6</f>
        <v>2.4156599888251273</v>
      </c>
      <c r="L7" s="33">
        <f t="shared" ref="L7" si="11">I6+L6</f>
        <v>2.3476599888251277</v>
      </c>
    </row>
    <row r="8" spans="1:13">
      <c r="B8" s="1" t="s">
        <v>528</v>
      </c>
      <c r="C8" s="38">
        <v>145</v>
      </c>
      <c r="D8" s="54">
        <v>6.5780000000000003</v>
      </c>
      <c r="E8" s="54">
        <v>6.6</v>
      </c>
      <c r="F8" s="54">
        <v>6.61</v>
      </c>
      <c r="G8" s="4">
        <v>3.7759999999999954</v>
      </c>
      <c r="H8" s="4">
        <v>3.7476666666666905</v>
      </c>
      <c r="I8" s="4">
        <v>3.6726666666666592</v>
      </c>
      <c r="J8" s="4">
        <f>D8-(5*LOG(C8, 10)-5)</f>
        <v>0.77115998882512837</v>
      </c>
      <c r="K8" s="4">
        <f>E8-(5*LOG(C8, 10)-5)</f>
        <v>0.79315998882512773</v>
      </c>
      <c r="L8" s="4">
        <f>F8-(5*LOG(C8, 10)-5)</f>
        <v>0.8031599888251284</v>
      </c>
    </row>
    <row r="9" spans="1:13">
      <c r="C9" s="38"/>
      <c r="G9" s="48">
        <v>3.026549190084311E-2</v>
      </c>
      <c r="H9" s="48">
        <v>3.026549190084311E-2</v>
      </c>
      <c r="I9" s="48">
        <v>3.0413812651491099E-2</v>
      </c>
      <c r="J9" s="4">
        <f>G8+J8</f>
        <v>4.5471599888251237</v>
      </c>
      <c r="K9" s="4">
        <f>H8+K8</f>
        <v>4.5408266554918182</v>
      </c>
      <c r="L9" s="4">
        <f t="shared" ref="L9" si="12">I8+L8</f>
        <v>4.4758266554917876</v>
      </c>
    </row>
    <row r="10" spans="1:13">
      <c r="B10" s="1" t="s">
        <v>529</v>
      </c>
      <c r="C10" s="38">
        <v>145</v>
      </c>
      <c r="D10" s="54">
        <v>7.2119999999999997</v>
      </c>
      <c r="E10" s="54">
        <v>7.2539999999999996</v>
      </c>
      <c r="F10" s="54">
        <v>7.16</v>
      </c>
      <c r="G10" s="4">
        <v>1.9700000000000024</v>
      </c>
      <c r="H10" s="4">
        <v>1.8050000000000033</v>
      </c>
      <c r="I10" s="4">
        <v>1.8005000000000022</v>
      </c>
      <c r="J10" s="4">
        <f>D10-(5*LOG(C10, 10)-5)</f>
        <v>1.4051599888251278</v>
      </c>
      <c r="K10" s="4">
        <f>E10-(5*LOG(C10, 10)-5)</f>
        <v>1.4471599888251276</v>
      </c>
      <c r="L10" s="4">
        <f>F10-(5*LOG(C10, 10)-5)</f>
        <v>1.3531599888251282</v>
      </c>
    </row>
    <row r="11" spans="1:13">
      <c r="C11" s="38"/>
      <c r="G11" s="48">
        <v>3.0066592756745815E-2</v>
      </c>
      <c r="H11" s="48">
        <v>3.0066592756745815E-2</v>
      </c>
      <c r="I11" s="48">
        <v>3.0066592756745815E-2</v>
      </c>
      <c r="J11" s="4">
        <f>G10+J10</f>
        <v>3.3751599888251302</v>
      </c>
      <c r="K11" s="4">
        <f>H10+K10</f>
        <v>3.2521599888251309</v>
      </c>
      <c r="L11" s="4">
        <f t="shared" ref="L11" si="13">I10+L10</f>
        <v>3.1536599888251304</v>
      </c>
    </row>
    <row r="12" spans="1:13">
      <c r="B12" s="1" t="s">
        <v>525</v>
      </c>
      <c r="C12" s="38">
        <v>145</v>
      </c>
      <c r="D12" s="54">
        <v>5.7439999999999998</v>
      </c>
      <c r="E12" s="54">
        <v>5.8070000000000004</v>
      </c>
      <c r="F12" s="54">
        <v>5.8090000000000002</v>
      </c>
      <c r="G12" s="4">
        <v>1.4444999999999988</v>
      </c>
      <c r="H12" s="4">
        <v>1.4705000000000057</v>
      </c>
      <c r="I12" s="4">
        <v>1.4785000000000021</v>
      </c>
      <c r="J12" s="4">
        <f>D12-(5*LOG(C12, 10)-5)</f>
        <v>-6.2840011174872146E-2</v>
      </c>
      <c r="K12" s="4">
        <f>E12-(5*LOG(C12, 10)-5)</f>
        <v>1.5998882512846535E-4</v>
      </c>
      <c r="L12" s="4">
        <f>F12-(5*LOG(C12, 10)-5)</f>
        <v>2.1599888251282451E-3</v>
      </c>
    </row>
    <row r="13" spans="1:13">
      <c r="C13" s="38"/>
      <c r="G13" s="48">
        <v>3.0016662039607268E-2</v>
      </c>
      <c r="H13" s="48">
        <v>3.0016662039607268E-2</v>
      </c>
      <c r="I13" s="48">
        <v>3.0066592756745815E-2</v>
      </c>
      <c r="J13" s="4">
        <f>G12+J12</f>
        <v>1.3816599888251266</v>
      </c>
      <c r="K13" s="4">
        <f>H12+K12</f>
        <v>1.4706599888251342</v>
      </c>
      <c r="L13" s="4">
        <f t="shared" ref="L13" si="14">I12+L12</f>
        <v>1.4806599888251304</v>
      </c>
    </row>
    <row r="14" spans="1:13">
      <c r="B14" s="1" t="s">
        <v>322</v>
      </c>
      <c r="C14" s="38">
        <v>145</v>
      </c>
      <c r="D14" s="54">
        <v>8.7010000000000005</v>
      </c>
      <c r="E14" s="54">
        <v>8.4749999999999996</v>
      </c>
      <c r="F14" s="54">
        <v>8.3640000000000008</v>
      </c>
      <c r="G14" s="4">
        <v>4.58</v>
      </c>
      <c r="H14" s="4">
        <v>3.4000000000000004</v>
      </c>
      <c r="I14" s="4">
        <v>3.12</v>
      </c>
      <c r="J14" s="4">
        <f>D14-(5*LOG(C14, 10)-5)</f>
        <v>2.8941599888251286</v>
      </c>
      <c r="K14" s="4">
        <f>E14-(5*LOG(C14, 10)-5)</f>
        <v>2.6681599888251277</v>
      </c>
      <c r="L14" s="4">
        <f>F14-(5*LOG(C14, 10)-5)</f>
        <v>2.5571599888251288</v>
      </c>
    </row>
    <row r="15" spans="1:13">
      <c r="C15" s="38"/>
      <c r="G15" s="48">
        <v>0.20615528128088306</v>
      </c>
      <c r="H15" s="48">
        <v>0.15811388300841897</v>
      </c>
      <c r="I15" s="48">
        <v>0.13</v>
      </c>
      <c r="J15" s="4">
        <f>G14+J14</f>
        <v>7.4741599888251287</v>
      </c>
      <c r="K15" s="4">
        <f>H14+K14</f>
        <v>6.0681599888251281</v>
      </c>
      <c r="L15" s="4">
        <f t="shared" ref="L15" si="15">I14+L14</f>
        <v>5.677159988825129</v>
      </c>
    </row>
    <row r="16" spans="1:13">
      <c r="A16" s="76" t="s">
        <v>92</v>
      </c>
      <c r="B16" s="1" t="s">
        <v>811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5.9657505532749999</v>
      </c>
      <c r="H16" s="4">
        <v>6.0633282185199997</v>
      </c>
      <c r="I16" s="4">
        <v>6.2175714953250001</v>
      </c>
      <c r="J16" s="4">
        <f>D16-(5*LOG(C16, 10)-5)</f>
        <v>-0.94881882079493707</v>
      </c>
      <c r="K16" s="4">
        <f>E16-(5*LOG(C16, 10)-5)</f>
        <v>-0.95581882079493763</v>
      </c>
      <c r="L16" s="4">
        <f>F16-(5*LOG(C16, 10)-5)</f>
        <v>-0.98281882079493688</v>
      </c>
    </row>
    <row r="17" spans="1:12">
      <c r="C17" s="38"/>
      <c r="G17" s="48">
        <v>5.0009999000199958E-2</v>
      </c>
      <c r="H17" s="48">
        <v>5.0009999000199958E-2</v>
      </c>
      <c r="I17" s="48">
        <v>5.0009999000199958E-2</v>
      </c>
      <c r="J17" s="4">
        <f>G16+J16</f>
        <v>5.0169317324800629</v>
      </c>
      <c r="K17" s="4">
        <f>H16+K16</f>
        <v>5.1075093977250621</v>
      </c>
      <c r="L17" s="4">
        <f t="shared" ref="L17" si="16">I16+L16</f>
        <v>5.2347526745300632</v>
      </c>
    </row>
    <row r="18" spans="1:12">
      <c r="B18" s="1" t="s">
        <v>810</v>
      </c>
      <c r="C18" s="38">
        <v>270</v>
      </c>
      <c r="D18" s="54">
        <v>6.2080000000000002</v>
      </c>
      <c r="E18" s="54">
        <v>6.2009999999999996</v>
      </c>
      <c r="F18" s="54">
        <v>6.1740000000000004</v>
      </c>
      <c r="G18" s="4">
        <v>1.0857367476191371E-6</v>
      </c>
      <c r="H18" s="4">
        <v>0.28377318706879517</v>
      </c>
      <c r="I18" s="4">
        <v>0.26282585813686854</v>
      </c>
      <c r="J18" s="4">
        <f>D18-(5*LOG(C18, 10)-5)</f>
        <v>-0.94881882079493707</v>
      </c>
      <c r="K18" s="4">
        <f>E18-(5*LOG(C18, 10)-5)</f>
        <v>-0.95581882079493763</v>
      </c>
      <c r="L18" s="4">
        <f>F18-(5*LOG(C18, 10)-5)</f>
        <v>-0.98281882079493688</v>
      </c>
    </row>
    <row r="19" spans="1:12">
      <c r="C19" s="38"/>
      <c r="G19" s="48">
        <v>0.05</v>
      </c>
      <c r="H19" s="48">
        <v>0.12800623868829594</v>
      </c>
      <c r="I19" s="48">
        <v>0.10696252347835312</v>
      </c>
      <c r="J19" s="4">
        <f>G18+J18</f>
        <v>-0.94881773505818945</v>
      </c>
      <c r="K19" s="4">
        <f>H18+K18</f>
        <v>-0.67204563372614246</v>
      </c>
      <c r="L19" s="4">
        <f t="shared" ref="L19" si="17">I18+L18</f>
        <v>-0.71999296265806834</v>
      </c>
    </row>
    <row r="20" spans="1:12">
      <c r="B20" s="1" t="s">
        <v>505</v>
      </c>
      <c r="C20" s="38">
        <v>270</v>
      </c>
      <c r="D20" s="54">
        <v>6.4329999999999998</v>
      </c>
      <c r="E20" s="54">
        <v>6.4240000000000004</v>
      </c>
      <c r="F20" s="54">
        <v>6.4370000000000003</v>
      </c>
      <c r="G20" s="4">
        <v>6.8624860812999993</v>
      </c>
      <c r="H20" s="4">
        <v>6.0003637630433326</v>
      </c>
      <c r="I20" s="4">
        <v>5.7838220210300006</v>
      </c>
      <c r="J20" s="4">
        <f>D20-(5*LOG(C20, 10)-5)</f>
        <v>-0.72381882079493742</v>
      </c>
      <c r="K20" s="4">
        <f>E20-(5*LOG(C20, 10)-5)</f>
        <v>-0.73281882079493688</v>
      </c>
      <c r="L20" s="4">
        <f>F20-(5*LOG(C20, 10)-5)</f>
        <v>-0.71981882079493698</v>
      </c>
    </row>
    <row r="21" spans="1:12">
      <c r="C21" s="38"/>
      <c r="G21" s="48">
        <v>0.12482430360570866</v>
      </c>
      <c r="H21" s="48">
        <v>4.782956720888476E-2</v>
      </c>
      <c r="I21" s="48">
        <v>4.09552736138434E-2</v>
      </c>
      <c r="J21" s="4">
        <f>G20+J20</f>
        <v>6.1386672605050618</v>
      </c>
      <c r="K21" s="4">
        <f>H20+K20</f>
        <v>5.2675449422483958</v>
      </c>
      <c r="L21" s="4">
        <f t="shared" ref="L21" si="18">I20+L20</f>
        <v>5.0640032002350637</v>
      </c>
    </row>
    <row r="22" spans="1:12">
      <c r="B22" s="1" t="s">
        <v>812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1.7</v>
      </c>
      <c r="H22" s="4">
        <v>1.5</v>
      </c>
      <c r="I22" s="4">
        <v>1.6</v>
      </c>
      <c r="J22" s="4">
        <f>D22-(5*LOG(C22, 10)-5)</f>
        <v>-1.2878188207949375</v>
      </c>
      <c r="K22" s="4">
        <f>E22-(5*LOG(C22, 10)-5)</f>
        <v>-1.2888188207949369</v>
      </c>
      <c r="L22" s="4">
        <f>F22-(5*LOG(C22, 10)-5)</f>
        <v>-1.3338188207949369</v>
      </c>
    </row>
    <row r="23" spans="1:12">
      <c r="C23" s="38"/>
      <c r="G23" s="48">
        <v>0.20615528128088306</v>
      </c>
      <c r="H23" s="48">
        <v>0.1118033988749895</v>
      </c>
      <c r="I23" s="48">
        <v>0.1118033988749895</v>
      </c>
      <c r="J23" s="4">
        <f>G22+J22</f>
        <v>0.41218117920506248</v>
      </c>
      <c r="K23" s="4">
        <f>H22+K22</f>
        <v>0.21118117920506307</v>
      </c>
      <c r="L23" s="4">
        <f t="shared" ref="L23" si="19">I22+L22</f>
        <v>0.26618117920506323</v>
      </c>
    </row>
    <row r="24" spans="1:12">
      <c r="B24" s="1" t="s">
        <v>813</v>
      </c>
      <c r="C24" s="38">
        <v>270</v>
      </c>
      <c r="D24" s="54">
        <v>5.8689999999999998</v>
      </c>
      <c r="E24" s="54">
        <v>5.8680000000000003</v>
      </c>
      <c r="F24" s="54">
        <v>5.8230000000000004</v>
      </c>
      <c r="G24" s="4">
        <v>8.1017041618950003</v>
      </c>
      <c r="H24" s="4">
        <v>7.5104437275549998</v>
      </c>
      <c r="I24" s="4">
        <v>7.3370258902050001</v>
      </c>
      <c r="J24" s="4">
        <f>D24-(5*LOG(C24, 10)-5)</f>
        <v>-1.2878188207949375</v>
      </c>
      <c r="K24" s="4">
        <f>E24-(5*LOG(C24, 10)-5)</f>
        <v>-1.2888188207949369</v>
      </c>
      <c r="L24" s="4">
        <f>F24-(5*LOG(C24, 10)-5)</f>
        <v>-1.3338188207949369</v>
      </c>
    </row>
    <row r="25" spans="1:12">
      <c r="G25" s="48">
        <v>5.8002155132374181E-2</v>
      </c>
      <c r="H25" s="48">
        <v>5.2945726928620034E-2</v>
      </c>
      <c r="I25" s="48">
        <v>6.3247529596024532E-2</v>
      </c>
      <c r="J25" s="4">
        <f>G24+J24</f>
        <v>6.8138853411000628</v>
      </c>
      <c r="K25" s="4">
        <f>H24+K24</f>
        <v>6.2216249067600629</v>
      </c>
      <c r="L25" s="4">
        <f t="shared" ref="L25" si="20">I24+L24</f>
        <v>6.0032070694100632</v>
      </c>
    </row>
    <row r="26" spans="1:12">
      <c r="A26" s="76" t="s">
        <v>93</v>
      </c>
      <c r="B26" s="1" t="s">
        <v>327</v>
      </c>
      <c r="C26" s="38">
        <v>184</v>
      </c>
      <c r="D26" s="54">
        <v>8.782</v>
      </c>
      <c r="E26" s="54">
        <v>8.8230000000000004</v>
      </c>
      <c r="F26" s="54">
        <v>8.7880000000000003</v>
      </c>
      <c r="G26" s="4">
        <v>6.4460000000000024</v>
      </c>
      <c r="H26" s="4">
        <v>5.8685000000000009</v>
      </c>
      <c r="I26" s="4">
        <v>5.8819999999999997</v>
      </c>
      <c r="J26" s="4">
        <f>D26-(5*LOG(C26, 10)-5)</f>
        <v>2.4579108849523177</v>
      </c>
      <c r="K26" s="4">
        <f>E26-(5*LOG(C26, 10)-5)</f>
        <v>2.4989108849523181</v>
      </c>
      <c r="L26" s="4">
        <f>F26-(5*LOG(C26, 10)-5)</f>
        <v>2.4639108849523179</v>
      </c>
    </row>
    <row r="27" spans="1:12">
      <c r="C27" s="38"/>
      <c r="G27" s="48">
        <v>4.4254943226717643E-2</v>
      </c>
      <c r="H27" s="48">
        <v>3.7583240945932246E-2</v>
      </c>
      <c r="I27" s="48">
        <v>4.0773766075750256E-2</v>
      </c>
      <c r="J27" s="4">
        <f>G26+J26</f>
        <v>8.903910884952321</v>
      </c>
      <c r="K27" s="4">
        <f>H26+K26</f>
        <v>8.367410884952319</v>
      </c>
      <c r="L27" s="4">
        <f t="shared" ref="L27" si="21">I26+L26</f>
        <v>8.3459108849523176</v>
      </c>
    </row>
    <row r="28" spans="1:12">
      <c r="B28" s="1" t="s">
        <v>814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3.5</v>
      </c>
      <c r="H28" s="4">
        <v>3.09</v>
      </c>
      <c r="I28" s="4">
        <v>2.74</v>
      </c>
      <c r="J28" s="4">
        <f>D28-(5*LOG(C28, 10)-5)</f>
        <v>-0.15608911504768219</v>
      </c>
      <c r="K28" s="4">
        <f>E28-(5*LOG(C28, 10)-5)</f>
        <v>-0.18008911504768221</v>
      </c>
      <c r="L28" s="4">
        <f>F28-(5*LOG(C28, 10)-5)</f>
        <v>-0.23608911504768226</v>
      </c>
    </row>
    <row r="29" spans="1:12">
      <c r="C29" s="38"/>
      <c r="G29" s="48" t="s">
        <v>209</v>
      </c>
      <c r="H29" s="48">
        <v>0.1118033988749895</v>
      </c>
      <c r="I29" s="48">
        <v>0.1118033988749895</v>
      </c>
      <c r="J29" s="4">
        <f>G28+J28</f>
        <v>3.3439108849523178</v>
      </c>
      <c r="K29" s="4">
        <f>H28+K28</f>
        <v>2.9099108849523176</v>
      </c>
      <c r="L29" s="4">
        <f t="shared" ref="L29" si="22">I28+L28</f>
        <v>2.503910884952318</v>
      </c>
    </row>
    <row r="30" spans="1:12">
      <c r="B30" s="1" t="s">
        <v>815</v>
      </c>
      <c r="C30" s="38">
        <v>184</v>
      </c>
      <c r="D30" s="54">
        <v>6.1680000000000001</v>
      </c>
      <c r="E30" s="54">
        <v>6.1440000000000001</v>
      </c>
      <c r="F30" s="54">
        <v>6.0880000000000001</v>
      </c>
      <c r="G30" s="4">
        <v>7.9</v>
      </c>
      <c r="H30" s="4">
        <v>7.39</v>
      </c>
      <c r="I30" s="4">
        <v>7.05</v>
      </c>
      <c r="J30" s="4">
        <f>D30-(5*LOG(C30, 10)-5)</f>
        <v>-0.15608911504768219</v>
      </c>
      <c r="K30" s="4">
        <f>E30-(5*LOG(C30, 10)-5)</f>
        <v>-0.18008911504768221</v>
      </c>
      <c r="L30" s="4">
        <f>F30-(5*LOG(C30, 10)-5)</f>
        <v>-0.23608911504768226</v>
      </c>
    </row>
    <row r="31" spans="1:12">
      <c r="C31" s="38"/>
      <c r="G31" s="48">
        <v>0.20615528128088306</v>
      </c>
      <c r="H31" s="48">
        <v>0.1118033988749895</v>
      </c>
      <c r="I31" s="48">
        <v>0.1118033988749895</v>
      </c>
      <c r="J31" s="4">
        <f>G30+J30</f>
        <v>7.7439108849523182</v>
      </c>
      <c r="K31" s="4">
        <f>H30+K30</f>
        <v>7.2099108849523175</v>
      </c>
      <c r="L31" s="4">
        <f t="shared" ref="L31" si="23">I30+L30</f>
        <v>6.8139108849523176</v>
      </c>
    </row>
    <row r="32" spans="1:12">
      <c r="B32" s="1" t="s">
        <v>328</v>
      </c>
      <c r="C32" s="38">
        <v>184</v>
      </c>
      <c r="D32" s="54">
        <v>8.5969999999999995</v>
      </c>
      <c r="E32" s="54">
        <v>8.6639999999999997</v>
      </c>
      <c r="F32" s="54">
        <v>8.6869999999999994</v>
      </c>
      <c r="G32" s="4">
        <v>7.0450000000000044</v>
      </c>
      <c r="H32" s="4">
        <v>6.166999999999998</v>
      </c>
      <c r="I32" s="4">
        <v>6.0405000000000015</v>
      </c>
      <c r="J32" s="4">
        <f>D32-(5*LOG(C32, 10)-5)</f>
        <v>2.2729108849523172</v>
      </c>
      <c r="K32" s="4">
        <f>E32-(5*LOG(C32, 10)-5)</f>
        <v>2.3399108849523174</v>
      </c>
      <c r="L32" s="4">
        <f>F32-(5*LOG(C32, 10)-5)</f>
        <v>2.362910884952317</v>
      </c>
    </row>
    <row r="33" spans="2:12">
      <c r="C33" s="38"/>
      <c r="G33" s="48">
        <v>4.8283019789569927E-2</v>
      </c>
      <c r="H33" s="48">
        <v>4.0755367744629636E-2</v>
      </c>
      <c r="I33" s="48">
        <v>4.1967249135486606E-2</v>
      </c>
      <c r="J33" s="4">
        <f>G32+J32</f>
        <v>9.3179108849523224</v>
      </c>
      <c r="K33" s="4">
        <f>H32+K32</f>
        <v>8.5069108849523154</v>
      </c>
      <c r="L33" s="4">
        <f t="shared" ref="L33" si="24">I32+L32</f>
        <v>8.4034108849523186</v>
      </c>
    </row>
    <row r="34" spans="2:12">
      <c r="B34" s="1" t="s">
        <v>329</v>
      </c>
      <c r="C34" s="38">
        <v>184</v>
      </c>
      <c r="D34" s="54">
        <v>5.9189999999999996</v>
      </c>
      <c r="E34" s="54">
        <v>6.0049999999999999</v>
      </c>
      <c r="F34" s="54">
        <v>5.9829999999999997</v>
      </c>
      <c r="G34" s="4">
        <v>2.2524999999999906</v>
      </c>
      <c r="H34" s="4">
        <v>2.1419999999999995</v>
      </c>
      <c r="I34" s="4">
        <v>2.0500000000000123</v>
      </c>
      <c r="J34" s="4">
        <f>D34-(5*LOG(C34, 10)-5)</f>
        <v>-0.40508911504768275</v>
      </c>
      <c r="K34" s="4">
        <f>E34-(5*LOG(C34, 10)-5)</f>
        <v>-0.31908911504768245</v>
      </c>
      <c r="L34" s="4">
        <f>F34-(5*LOG(C34, 10)-5)</f>
        <v>-0.34108911504768269</v>
      </c>
    </row>
    <row r="35" spans="2:12">
      <c r="C35" s="38"/>
      <c r="G35" s="48">
        <v>3.0033314835362413E-2</v>
      </c>
      <c r="H35" s="48">
        <v>3.0033314835362413E-2</v>
      </c>
      <c r="I35" s="48">
        <v>3.0033314835362413E-2</v>
      </c>
      <c r="J35" s="4">
        <f>G34+J34</f>
        <v>1.8474108849523079</v>
      </c>
      <c r="K35" s="4">
        <f>H34+K34</f>
        <v>1.822910884952317</v>
      </c>
      <c r="L35" s="4">
        <f t="shared" ref="L35" si="25">I34+L34</f>
        <v>1.7089108849523296</v>
      </c>
    </row>
    <row r="36" spans="2:12">
      <c r="B36" s="1" t="s">
        <v>330</v>
      </c>
      <c r="C36" s="38">
        <v>184</v>
      </c>
      <c r="D36" s="54">
        <v>8.4019999999999992</v>
      </c>
      <c r="E36" s="54">
        <v>8.4749999999999996</v>
      </c>
      <c r="F36" s="54">
        <v>8.4339999999999993</v>
      </c>
      <c r="G36" s="4">
        <v>5.4839999999999982</v>
      </c>
      <c r="H36" s="4">
        <v>4.8999999999999986</v>
      </c>
      <c r="I36" s="4">
        <v>4.7834999999999983</v>
      </c>
      <c r="J36" s="4">
        <f>D36-(5*LOG(C36, 10)-5)</f>
        <v>2.0779108849523169</v>
      </c>
      <c r="K36" s="4">
        <f>E36-(5*LOG(C36, 10)-5)</f>
        <v>2.1509108849523173</v>
      </c>
      <c r="L36" s="4">
        <f>F36-(5*LOG(C36, 10)-5)</f>
        <v>2.1099108849523169</v>
      </c>
    </row>
    <row r="37" spans="2:12">
      <c r="C37" s="38"/>
      <c r="G37" s="48">
        <v>3.1941352507368889E-2</v>
      </c>
      <c r="H37" s="48">
        <v>3.1084562084739104E-2</v>
      </c>
      <c r="I37" s="48">
        <v>3.1176914536239792E-2</v>
      </c>
      <c r="J37" s="4">
        <f>G36+J36</f>
        <v>7.5619108849523151</v>
      </c>
      <c r="K37" s="4">
        <f>H36+K36</f>
        <v>7.0509108849523159</v>
      </c>
      <c r="L37" s="4">
        <f t="shared" ref="L37" si="26">I36+L36</f>
        <v>6.8934108849523152</v>
      </c>
    </row>
    <row r="38" spans="2:12">
      <c r="B38" s="1" t="s">
        <v>331</v>
      </c>
      <c r="C38" s="38">
        <v>184</v>
      </c>
      <c r="D38" s="54">
        <v>7.96</v>
      </c>
      <c r="E38" s="54">
        <v>7.8129999999999997</v>
      </c>
      <c r="F38" s="54">
        <v>7.7210000000000001</v>
      </c>
      <c r="G38" s="4">
        <v>7.42</v>
      </c>
      <c r="H38" s="4">
        <v>6.96</v>
      </c>
      <c r="I38" s="4">
        <v>6.6734964522600002</v>
      </c>
      <c r="J38" s="4">
        <f>D38-(5*LOG(C38, 10)-5)</f>
        <v>1.6359108849523176</v>
      </c>
      <c r="K38" s="4">
        <f>E38-(5*LOG(C38, 10)-5)</f>
        <v>1.4889108849523174</v>
      </c>
      <c r="L38" s="4">
        <f>F38-(5*LOG(C38, 10)-5)</f>
        <v>1.3969108849523177</v>
      </c>
    </row>
    <row r="39" spans="2:12">
      <c r="C39" s="38"/>
      <c r="G39" s="48">
        <v>0.10005123687391375</v>
      </c>
      <c r="H39" s="48">
        <v>5.6375970058172853E-2</v>
      </c>
      <c r="I39" s="48">
        <v>4.8283019789569927E-2</v>
      </c>
      <c r="J39" s="4">
        <f>G38+J38</f>
        <v>9.0559108849523184</v>
      </c>
      <c r="K39" s="4">
        <f>H38+K38</f>
        <v>8.4489108849523173</v>
      </c>
      <c r="L39" s="4">
        <f t="shared" ref="L39" si="27">I38+L38</f>
        <v>8.070407337212318</v>
      </c>
    </row>
    <row r="40" spans="2:12">
      <c r="B40" s="1" t="s">
        <v>334</v>
      </c>
      <c r="C40" s="38">
        <v>184</v>
      </c>
      <c r="D40" s="54">
        <v>7.3529999999999998</v>
      </c>
      <c r="E40" s="54">
        <v>7.4029999999999996</v>
      </c>
      <c r="F40" s="54">
        <v>7.3559999999999999</v>
      </c>
      <c r="G40" s="4">
        <v>4.879999999999999</v>
      </c>
      <c r="H40" s="4">
        <v>4.1690000000000014</v>
      </c>
      <c r="I40" s="4">
        <v>3.9894999999999996</v>
      </c>
      <c r="J40" s="4">
        <f>D40-(5*LOG(C40, 10)-5)</f>
        <v>1.0289108849523174</v>
      </c>
      <c r="K40" s="4">
        <f>E40-(5*LOG(C40, 10)-5)</f>
        <v>1.0789108849523172</v>
      </c>
      <c r="L40" s="4">
        <f>F40-(5*LOG(C40, 10)-5)</f>
        <v>1.0319108849523175</v>
      </c>
    </row>
    <row r="41" spans="2:12">
      <c r="C41" s="38"/>
      <c r="G41" s="48">
        <v>3.1084562084739104E-2</v>
      </c>
      <c r="H41" s="48">
        <v>3.0528675044947495E-2</v>
      </c>
      <c r="I41" s="48">
        <v>3.1575306807693888E-2</v>
      </c>
      <c r="J41" s="4">
        <f>G40+J40</f>
        <v>5.9089108849523164</v>
      </c>
      <c r="K41" s="4">
        <f>H40+K40</f>
        <v>5.2479108849523186</v>
      </c>
      <c r="L41" s="4">
        <f t="shared" ref="L41" si="28">I40+L40</f>
        <v>5.0214108849523171</v>
      </c>
    </row>
    <row r="42" spans="2:12">
      <c r="B42" s="1" t="s">
        <v>335</v>
      </c>
      <c r="C42" s="38">
        <v>184</v>
      </c>
      <c r="D42" s="54">
        <v>7.5590000000000002</v>
      </c>
      <c r="E42" s="54">
        <v>7.6219999999999999</v>
      </c>
      <c r="F42" s="54">
        <v>7.5720000000000001</v>
      </c>
      <c r="G42" s="4">
        <v>2.154243254584296</v>
      </c>
      <c r="H42" s="4">
        <v>2.3020468848809381</v>
      </c>
      <c r="I42" s="4">
        <v>2.3965182871044375</v>
      </c>
      <c r="J42" s="4">
        <f>D42-(5*LOG(C42, 10)-5)</f>
        <v>1.2349108849523178</v>
      </c>
      <c r="K42" s="4">
        <f>E42-(5*LOG(C42, 10)-5)</f>
        <v>1.2979108849523175</v>
      </c>
      <c r="L42" s="4">
        <f>F42-(5*LOG(C42, 10)-5)</f>
        <v>1.2479108849523177</v>
      </c>
    </row>
    <row r="43" spans="2:12">
      <c r="C43" s="38"/>
      <c r="G43" s="48">
        <v>7.5308887731983978E-2</v>
      </c>
      <c r="H43" s="48">
        <v>5.0568200058365313E-2</v>
      </c>
      <c r="I43" s="48">
        <v>0.05</v>
      </c>
      <c r="J43" s="4">
        <f>G42+J42</f>
        <v>3.3891541395366138</v>
      </c>
      <c r="K43" s="4">
        <f>H42+K42</f>
        <v>3.5999577698332557</v>
      </c>
      <c r="L43" s="4">
        <f t="shared" ref="L43" si="29">I42+L42</f>
        <v>3.6444291720567552</v>
      </c>
    </row>
    <row r="44" spans="2:12">
      <c r="B44" s="1" t="s">
        <v>336</v>
      </c>
      <c r="C44" s="38">
        <v>184</v>
      </c>
      <c r="D44" s="54">
        <v>8.0229999999999997</v>
      </c>
      <c r="E44" s="54">
        <v>8.0640000000000001</v>
      </c>
      <c r="F44" s="54">
        <v>8.0079999999999991</v>
      </c>
      <c r="G44" s="4">
        <v>2.8805000000000085</v>
      </c>
      <c r="H44" s="4">
        <v>3.1984999999999797</v>
      </c>
      <c r="I44" s="4">
        <v>3.5600000000000041</v>
      </c>
      <c r="J44" s="4">
        <f>D44-(5*LOG(C44, 10)-5)</f>
        <v>1.6989108849523173</v>
      </c>
      <c r="K44" s="4">
        <f>E44-(5*LOG(C44, 10)-5)</f>
        <v>1.7399108849523177</v>
      </c>
      <c r="L44" s="4">
        <f>F44-(5*LOG(C44, 10)-5)</f>
        <v>1.6839108849523168</v>
      </c>
    </row>
    <row r="45" spans="2:12">
      <c r="C45" s="38"/>
      <c r="G45" s="48">
        <v>3.0133038346638726E-2</v>
      </c>
      <c r="H45" s="48">
        <v>3.0207614933986431E-2</v>
      </c>
      <c r="I45" s="48">
        <v>3.0298514815086233E-2</v>
      </c>
      <c r="J45" s="4">
        <f>G44+J44</f>
        <v>4.5794108849523258</v>
      </c>
      <c r="K45" s="4">
        <f>H44+K44</f>
        <v>4.9384108849522974</v>
      </c>
      <c r="L45" s="4">
        <f t="shared" ref="L45" si="30">I44+L44</f>
        <v>5.2439108849523208</v>
      </c>
    </row>
    <row r="46" spans="2:12">
      <c r="B46" s="1" t="s">
        <v>337</v>
      </c>
      <c r="C46" s="38">
        <v>184</v>
      </c>
      <c r="D46" s="54">
        <v>8.23</v>
      </c>
      <c r="E46" s="54">
        <v>8.4819999999999993</v>
      </c>
      <c r="F46" s="54">
        <v>8.391</v>
      </c>
      <c r="G46" s="4">
        <v>0.56850000000000556</v>
      </c>
      <c r="H46" s="4">
        <v>0.58000000000000185</v>
      </c>
      <c r="I46" s="4">
        <v>0.55650000000000333</v>
      </c>
      <c r="J46" s="4">
        <f>D46-(5*LOG(C46, 10)-5)</f>
        <v>1.9059108849523181</v>
      </c>
      <c r="K46" s="4">
        <f>E46-(5*LOG(C46, 10)-5)</f>
        <v>2.157910884952317</v>
      </c>
      <c r="L46" s="4">
        <f>F46-(5*LOG(C46, 10)-5)</f>
        <v>2.0669108849523177</v>
      </c>
    </row>
    <row r="47" spans="2:12">
      <c r="C47" s="38"/>
      <c r="G47" s="48">
        <v>3.0008332176247314E-2</v>
      </c>
      <c r="H47" s="48">
        <v>3.0008332176247314E-2</v>
      </c>
      <c r="I47" s="48">
        <v>3.0008332176247314E-2</v>
      </c>
      <c r="J47" s="4">
        <f>G46+J46</f>
        <v>2.4744108849523236</v>
      </c>
      <c r="K47" s="4">
        <f>H46+K46</f>
        <v>2.7379108849523188</v>
      </c>
      <c r="L47" s="4">
        <f t="shared" ref="L47" si="31">I46+L46</f>
        <v>2.623410884952321</v>
      </c>
    </row>
    <row r="48" spans="2:12">
      <c r="B48" s="1" t="s">
        <v>816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8.5318827414266636</v>
      </c>
      <c r="H48" s="4">
        <v>7.519275222194147</v>
      </c>
      <c r="I48" s="4">
        <v>7.3851493040454637</v>
      </c>
      <c r="J48" s="4">
        <f>D48-(5*LOG(C48, 10)-5)</f>
        <v>1.6049108849523179</v>
      </c>
      <c r="K48" s="4">
        <f>E48-(5*LOG(C48, 10)-5)</f>
        <v>1.5449108849523174</v>
      </c>
      <c r="L48" s="4">
        <f>F48-(5*LOG(C48, 10)-5)</f>
        <v>1.4809108849523174</v>
      </c>
    </row>
    <row r="49" spans="1:12">
      <c r="C49" s="38"/>
      <c r="G49" s="48">
        <v>5.0019996001599204E-2</v>
      </c>
      <c r="H49" s="48">
        <v>5.0019996001599204E-2</v>
      </c>
      <c r="I49" s="48">
        <v>5.0019996001599204E-2</v>
      </c>
      <c r="J49" s="4">
        <f>G48+J48</f>
        <v>10.136793626378982</v>
      </c>
      <c r="K49" s="4">
        <f>H48+K48</f>
        <v>9.0641861071464653</v>
      </c>
      <c r="L49" s="4">
        <f t="shared" ref="L49" si="32">I48+L48</f>
        <v>8.8660601889977819</v>
      </c>
    </row>
    <row r="50" spans="1:12">
      <c r="B50" s="1" t="s">
        <v>817</v>
      </c>
      <c r="C50" s="38">
        <v>184</v>
      </c>
      <c r="D50" s="54">
        <v>7.9290000000000003</v>
      </c>
      <c r="E50" s="54">
        <v>7.8689999999999998</v>
      </c>
      <c r="F50" s="54">
        <v>7.8049999999999997</v>
      </c>
      <c r="G50" s="4">
        <v>1.892404878284264</v>
      </c>
      <c r="H50" s="4">
        <v>1.6195437047215933</v>
      </c>
      <c r="I50" s="4">
        <v>1.4836495489151122</v>
      </c>
      <c r="J50" s="4">
        <f>D50-(5*LOG(C50, 10)-5)</f>
        <v>1.6049108849523179</v>
      </c>
      <c r="K50" s="4">
        <f>E50-(5*LOG(C50, 10)-5)</f>
        <v>1.5449108849523174</v>
      </c>
      <c r="L50" s="4">
        <f>F50-(5*LOG(C50, 10)-5)</f>
        <v>1.4809108849523174</v>
      </c>
    </row>
    <row r="51" spans="1:12">
      <c r="C51" s="38"/>
      <c r="G51" s="48">
        <v>5.5162098789451011E-2</v>
      </c>
      <c r="H51" s="48">
        <v>5.0849919230578938E-2</v>
      </c>
      <c r="I51" s="48">
        <v>5.0267143517829467E-2</v>
      </c>
      <c r="J51" s="4">
        <f>G50+J50</f>
        <v>3.4973157632365819</v>
      </c>
      <c r="K51" s="4">
        <f>H50+K50</f>
        <v>3.1644545896739107</v>
      </c>
      <c r="L51" s="4">
        <f t="shared" ref="L51" si="33">I50+L50</f>
        <v>2.9645604338674296</v>
      </c>
    </row>
    <row r="52" spans="1:12">
      <c r="A52" s="62" t="s">
        <v>95</v>
      </c>
      <c r="B52" s="1" t="s">
        <v>511</v>
      </c>
      <c r="C52" s="38">
        <v>412</v>
      </c>
      <c r="D52" s="54">
        <v>8.2249999999999996</v>
      </c>
      <c r="E52" s="54">
        <v>8.2449999999999992</v>
      </c>
      <c r="F52" s="54">
        <v>8.2569999999999997</v>
      </c>
      <c r="G52" s="4">
        <v>0.7634870026660785</v>
      </c>
      <c r="H52" s="4">
        <v>0.65900874430839451</v>
      </c>
      <c r="I52" s="4">
        <v>0.65900874430839451</v>
      </c>
      <c r="J52" s="4">
        <f>D52-(5*LOG(C52, 10)-5)</f>
        <v>0.15051391983432616</v>
      </c>
      <c r="K52" s="4">
        <f>E52-(5*LOG(C52, 10)-5)</f>
        <v>0.17051391983432573</v>
      </c>
      <c r="L52" s="4">
        <f>F52-(5*LOG(C52, 10)-5)</f>
        <v>0.18251391983432619</v>
      </c>
    </row>
    <row r="53" spans="1:12">
      <c r="C53" s="38"/>
      <c r="G53" s="48">
        <v>0.19510070659606951</v>
      </c>
      <c r="H53" s="48">
        <v>0.10218156109871963</v>
      </c>
      <c r="I53" s="48">
        <v>7.1101034752365899E-2</v>
      </c>
      <c r="J53" s="4">
        <f>G52+J52</f>
        <v>0.91400092250040466</v>
      </c>
      <c r="K53" s="4">
        <f>H52+K52</f>
        <v>0.82952266414272025</v>
      </c>
      <c r="L53" s="4">
        <f t="shared" ref="L53" si="34">I52+L52</f>
        <v>0.8415226641427207</v>
      </c>
    </row>
    <row r="54" spans="1:12">
      <c r="B54" s="1" t="s">
        <v>510</v>
      </c>
      <c r="C54" s="38">
        <v>412</v>
      </c>
      <c r="D54" s="54">
        <v>8.1289999999999996</v>
      </c>
      <c r="E54" s="54">
        <v>8.1679999999999993</v>
      </c>
      <c r="F54" s="54">
        <v>8.1340000000000003</v>
      </c>
      <c r="G54" s="4">
        <v>5.7925000000000004</v>
      </c>
      <c r="H54" s="4">
        <v>5.142000000000003</v>
      </c>
      <c r="I54" s="4">
        <v>4.9629999999999992</v>
      </c>
      <c r="J54" s="4">
        <f>D54-(5*LOG(C54, 10)-5)</f>
        <v>5.4513919834326074E-2</v>
      </c>
      <c r="K54" s="4">
        <f>E54-(5*LOG(C54, 10)-5)</f>
        <v>9.3513919834325776E-2</v>
      </c>
      <c r="L54" s="4">
        <f>F54-(5*LOG(C54, 10)-5)</f>
        <v>5.9513919834326856E-2</v>
      </c>
    </row>
    <row r="55" spans="1:12">
      <c r="C55" s="38"/>
      <c r="G55" s="48">
        <v>3.1819805153394637E-2</v>
      </c>
      <c r="H55" s="48">
        <v>3.1276988346066827E-2</v>
      </c>
      <c r="I55" s="48">
        <v>3.0907118921051181E-2</v>
      </c>
      <c r="J55" s="4">
        <f>G54+J54</f>
        <v>5.8470139198343265</v>
      </c>
      <c r="K55" s="4">
        <f>H54+K54</f>
        <v>5.2355139198343288</v>
      </c>
      <c r="L55" s="4">
        <f t="shared" ref="L55" si="35">I54+L54</f>
        <v>5.022513919834326</v>
      </c>
    </row>
    <row r="56" spans="1:12">
      <c r="B56" s="1" t="s">
        <v>509</v>
      </c>
      <c r="C56" s="38">
        <v>412</v>
      </c>
      <c r="D56" s="54">
        <v>8.2100000000000009</v>
      </c>
      <c r="E56" s="54">
        <v>8.2850000000000001</v>
      </c>
      <c r="F56" s="54">
        <v>8.1240000000000006</v>
      </c>
      <c r="G56" s="4">
        <v>8.4549999999999965</v>
      </c>
      <c r="H56" s="4">
        <v>7.8074999999999992</v>
      </c>
      <c r="I56" s="4">
        <v>7.040499999999998</v>
      </c>
      <c r="J56" s="4">
        <f>D56-(5*LOG(C56, 10)-5)</f>
        <v>0.13551391983432737</v>
      </c>
      <c r="K56" s="4">
        <f>E56-(5*LOG(C56, 10)-5)</f>
        <v>0.21051391983432666</v>
      </c>
      <c r="L56" s="4">
        <f>F56-(5*LOG(C56, 10)-5)</f>
        <v>4.9513919834327069E-2</v>
      </c>
    </row>
    <row r="57" spans="1:12">
      <c r="C57" s="38"/>
      <c r="G57" s="48">
        <v>7.2789078851157291E-2</v>
      </c>
      <c r="H57" s="48">
        <v>5.4890800686453814E-2</v>
      </c>
      <c r="I57" s="48">
        <v>4.8117044797036351E-2</v>
      </c>
      <c r="J57" s="4">
        <f>G56+J56</f>
        <v>8.5905139198343239</v>
      </c>
      <c r="K57" s="4">
        <f>H56+K56</f>
        <v>8.0180139198343259</v>
      </c>
      <c r="L57" s="4">
        <f t="shared" ref="L57" si="36">I56+L56</f>
        <v>7.0900139198343251</v>
      </c>
    </row>
    <row r="58" spans="1:12">
      <c r="B58" s="1" t="s">
        <v>818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6.5259999999999998</v>
      </c>
      <c r="J58" s="4">
        <f>D58-(5*LOG(C58, 10)-5)</f>
        <v>0.36051391983432701</v>
      </c>
      <c r="K58" s="4">
        <f>E58-(5*LOG(C58, 10)-5)</f>
        <v>0.41451391983432728</v>
      </c>
      <c r="L58" s="4">
        <f>F58-(5*LOG(C58, 10)-5)</f>
        <v>0.36551391983432602</v>
      </c>
    </row>
    <row r="59" spans="1:12">
      <c r="C59" s="38"/>
      <c r="G59" s="48"/>
      <c r="H59" s="48"/>
      <c r="I59" s="48">
        <v>3.2522381668103263E-2</v>
      </c>
      <c r="J59" s="4"/>
      <c r="K59" s="4"/>
      <c r="L59" s="4">
        <f t="shared" ref="L59" si="37">I58+L58</f>
        <v>6.8915139198343258</v>
      </c>
    </row>
    <row r="60" spans="1:12">
      <c r="B60" s="1" t="s">
        <v>819</v>
      </c>
      <c r="C60" s="38">
        <v>412</v>
      </c>
      <c r="D60" s="54">
        <v>8.4350000000000005</v>
      </c>
      <c r="E60" s="54">
        <v>8.4890000000000008</v>
      </c>
      <c r="F60" s="54">
        <v>8.44</v>
      </c>
      <c r="G60" s="4" t="s">
        <v>51</v>
      </c>
      <c r="H60" s="4" t="s">
        <v>51</v>
      </c>
      <c r="I60" s="4">
        <v>7.8030000000000008</v>
      </c>
      <c r="J60" s="4">
        <f>D60-(5*LOG(C60, 10)-5)</f>
        <v>0.36051391983432701</v>
      </c>
      <c r="K60" s="4">
        <f>E60-(5*LOG(C60, 10)-5)</f>
        <v>0.41451391983432728</v>
      </c>
      <c r="L60" s="4">
        <f>F60-(5*LOG(C60, 10)-5)</f>
        <v>0.36551391983432602</v>
      </c>
    </row>
    <row r="61" spans="1:12">
      <c r="C61" s="38"/>
      <c r="G61" s="48"/>
      <c r="H61" s="48"/>
      <c r="I61" s="48">
        <v>4.2778124357333511E-2</v>
      </c>
      <c r="J61" s="4"/>
      <c r="K61" s="4"/>
      <c r="L61" s="4">
        <f t="shared" ref="L61" si="38">I60+L60</f>
        <v>8.1685139198343268</v>
      </c>
    </row>
    <row r="62" spans="1:12">
      <c r="B62" s="1" t="s">
        <v>506</v>
      </c>
      <c r="C62" s="38">
        <v>412</v>
      </c>
      <c r="D62" s="54">
        <v>8.2149999999999999</v>
      </c>
      <c r="E62" s="54">
        <v>8.2680000000000007</v>
      </c>
      <c r="F62" s="54">
        <v>8.2840000000000007</v>
      </c>
      <c r="G62" s="4" t="s">
        <v>51</v>
      </c>
      <c r="H62" s="4" t="s">
        <v>51</v>
      </c>
      <c r="I62" s="4">
        <v>5.4326913184154897</v>
      </c>
      <c r="J62" s="4">
        <f>D62-(5*LOG(C62, 10)-5)</f>
        <v>0.14051391983432637</v>
      </c>
      <c r="K62" s="4">
        <f>E62-(5*LOG(C62, 10)-5)</f>
        <v>0.1935139198343272</v>
      </c>
      <c r="L62" s="4">
        <f>F62-(5*LOG(C62, 10)-5)</f>
        <v>0.20951391983432721</v>
      </c>
    </row>
    <row r="63" spans="1:12">
      <c r="C63" s="38"/>
      <c r="G63" s="48"/>
      <c r="H63" s="48"/>
      <c r="I63" s="48">
        <v>0.14430589362478768</v>
      </c>
      <c r="J63" s="4"/>
      <c r="K63" s="4"/>
      <c r="L63" s="4">
        <f t="shared" ref="L63" si="39">I62+L62</f>
        <v>5.6422052382498169</v>
      </c>
    </row>
    <row r="64" spans="1:12">
      <c r="B64" s="1" t="s">
        <v>820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6.0344655105099996</v>
      </c>
      <c r="J64" s="4">
        <f>D64-(5*LOG(C64, 10)-5)</f>
        <v>0.46451391983432622</v>
      </c>
      <c r="K64" s="4">
        <f>E64-(5*LOG(C64, 10)-5)</f>
        <v>0.53151391983432639</v>
      </c>
      <c r="L64" s="4">
        <f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3.5331905039857725E-2</v>
      </c>
      <c r="J65" s="4"/>
      <c r="K65" s="4"/>
      <c r="L65" s="4">
        <f t="shared" ref="L65" si="40">I64+L64</f>
        <v>6.5029794303443254</v>
      </c>
    </row>
    <row r="66" spans="1:12">
      <c r="B66" s="1" t="s">
        <v>821</v>
      </c>
      <c r="C66" s="38">
        <v>412</v>
      </c>
      <c r="D66" s="54">
        <v>8.5389999999999997</v>
      </c>
      <c r="E66" s="54">
        <v>8.6059999999999999</v>
      </c>
      <c r="F66" s="54">
        <v>8.5429999999999993</v>
      </c>
      <c r="G66" s="4" t="s">
        <v>51</v>
      </c>
      <c r="H66" s="4" t="s">
        <v>51</v>
      </c>
      <c r="I66" s="4">
        <v>7.9113200304250002</v>
      </c>
      <c r="J66" s="4">
        <f>D66-(5*LOG(C66, 10)-5)</f>
        <v>0.46451391983432622</v>
      </c>
      <c r="K66" s="4">
        <f>E66-(5*LOG(C66, 10)-5)</f>
        <v>0.53151391983432639</v>
      </c>
      <c r="L66" s="4">
        <f>F66-(5*LOG(C66, 10)-5)</f>
        <v>0.46851391983432578</v>
      </c>
    </row>
    <row r="67" spans="1:12">
      <c r="C67" s="38"/>
      <c r="D67" s="54"/>
      <c r="E67" s="54"/>
      <c r="F67" s="54"/>
      <c r="G67" s="48"/>
      <c r="H67" s="48"/>
      <c r="I67" s="48">
        <v>0.13490836961071853</v>
      </c>
      <c r="J67" s="4"/>
      <c r="K67" s="4"/>
      <c r="L67" s="4">
        <f t="shared" ref="L67" si="41">I66+L66</f>
        <v>8.3798339502593251</v>
      </c>
    </row>
    <row r="68" spans="1:12">
      <c r="B68" s="1" t="s">
        <v>502</v>
      </c>
      <c r="C68" s="38">
        <v>412</v>
      </c>
      <c r="D68" s="54">
        <v>7.6230000000000002</v>
      </c>
      <c r="E68" s="54">
        <v>7.6040000000000001</v>
      </c>
      <c r="F68" s="54">
        <v>7.57</v>
      </c>
      <c r="G68" s="4">
        <v>5.8354999999999979</v>
      </c>
      <c r="H68" s="4">
        <v>5.6439999999999966</v>
      </c>
      <c r="I68" s="4">
        <v>5.6759999999999984</v>
      </c>
      <c r="J68" s="4">
        <f>D68-(5*LOG(C68, 10)-5)</f>
        <v>-0.45148608016567326</v>
      </c>
      <c r="K68" s="4">
        <f>E68-(5*LOG(C68, 10)-5)</f>
        <v>-0.47048608016567339</v>
      </c>
      <c r="L68" s="4">
        <f>F68-(5*LOG(C68, 10)-5)</f>
        <v>-0.5044860801656732</v>
      </c>
    </row>
    <row r="69" spans="1:12">
      <c r="C69" s="38"/>
      <c r="G69" s="48">
        <v>3.2729955698106286E-2</v>
      </c>
      <c r="H69" s="48">
        <v>3.3166247903554019E-2</v>
      </c>
      <c r="I69" s="48">
        <v>3.4124771061503113E-2</v>
      </c>
      <c r="J69" s="4">
        <f>G68+J68</f>
        <v>5.3840139198343246</v>
      </c>
      <c r="K69" s="4">
        <f>H68+K68</f>
        <v>5.1735139198343232</v>
      </c>
      <c r="L69" s="4">
        <f t="shared" ref="L69" si="42">I68+L68</f>
        <v>5.1715139198343252</v>
      </c>
    </row>
    <row r="70" spans="1:12">
      <c r="A70" s="62" t="s">
        <v>96</v>
      </c>
      <c r="B70" s="1" t="s">
        <v>524</v>
      </c>
      <c r="C70" s="38">
        <v>149</v>
      </c>
      <c r="D70" s="54">
        <v>6.3890000000000002</v>
      </c>
      <c r="E70" s="54">
        <v>6.4089999999999998</v>
      </c>
      <c r="F70" s="54">
        <v>6.3529999999999998</v>
      </c>
      <c r="G70" s="4">
        <v>0.8352661361639182</v>
      </c>
      <c r="H70" s="4">
        <v>1.2867106666626649</v>
      </c>
      <c r="I70" s="4">
        <v>1.0831699275344508</v>
      </c>
      <c r="J70" s="4">
        <f>D70-(5*LOG(C70, 10)-5)</f>
        <v>0.523068657938631</v>
      </c>
      <c r="K70" s="4">
        <f>E70-(5*LOG(C70, 10)-5)</f>
        <v>0.54306865793863057</v>
      </c>
      <c r="L70" s="4">
        <f>F70-(5*LOG(C70, 10)-5)</f>
        <v>0.48706865793863052</v>
      </c>
    </row>
    <row r="71" spans="1:12">
      <c r="C71" s="38"/>
      <c r="G71" s="48">
        <v>0.19386547066071388</v>
      </c>
      <c r="H71" s="48">
        <v>8.6509702180903036E-2</v>
      </c>
      <c r="I71" s="48">
        <v>0.11475906437899752</v>
      </c>
      <c r="J71" s="4">
        <f>G70+J70</f>
        <v>1.3583347941025492</v>
      </c>
      <c r="K71" s="4">
        <f>H70+K70</f>
        <v>1.8297793246012954</v>
      </c>
      <c r="L71" s="4">
        <f t="shared" ref="L71" si="43">I70+L70</f>
        <v>1.5702385854730814</v>
      </c>
    </row>
    <row r="72" spans="1:12">
      <c r="B72" s="1" t="s">
        <v>522</v>
      </c>
      <c r="C72" s="38">
        <v>149</v>
      </c>
      <c r="D72" s="54">
        <v>7.66</v>
      </c>
      <c r="E72" s="54">
        <v>7.6120000000000001</v>
      </c>
      <c r="F72" s="54">
        <v>7.54</v>
      </c>
      <c r="G72" s="4">
        <v>1.4634999999999989</v>
      </c>
      <c r="H72" s="4">
        <v>1.3639999999999981</v>
      </c>
      <c r="I72" s="4">
        <v>1.3429999999999982</v>
      </c>
      <c r="J72" s="4">
        <f>D72-(5*LOG(C72, 10)-5)</f>
        <v>1.7940686579386309</v>
      </c>
      <c r="K72" s="4">
        <f>E72-(5*LOG(C72, 10)-5)</f>
        <v>1.7460686579386309</v>
      </c>
      <c r="L72" s="4">
        <f>F72-(5*LOG(C72, 10)-5)</f>
        <v>1.6740686579386308</v>
      </c>
    </row>
    <row r="73" spans="1:12">
      <c r="C73" s="38"/>
      <c r="G73" s="48">
        <v>3.0016662039607268E-2</v>
      </c>
      <c r="H73" s="48">
        <v>3.0016662039607268E-2</v>
      </c>
      <c r="I73" s="48">
        <v>3.0016662039607268E-2</v>
      </c>
      <c r="J73" s="4">
        <f>G72+J72</f>
        <v>3.2575686579386298</v>
      </c>
      <c r="K73" s="4">
        <f>H72+K72</f>
        <v>3.110068657938629</v>
      </c>
      <c r="L73" s="4">
        <f t="shared" ref="L73" si="44">I72+L72</f>
        <v>3.017068657938629</v>
      </c>
    </row>
    <row r="74" spans="1:12">
      <c r="B74" s="1" t="s">
        <v>822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3.1005000000000003</v>
      </c>
      <c r="H74" s="4">
        <v>3.0185000000000137</v>
      </c>
      <c r="I74" s="4">
        <v>3.0675000000000185</v>
      </c>
      <c r="J74" s="4">
        <f>D74-(5*LOG(C74, 10)-5)</f>
        <v>-0.38993134206136926</v>
      </c>
      <c r="K74" s="4">
        <f>E74-(5*LOG(C74, 10)-5)</f>
        <v>-0.37393134206136924</v>
      </c>
      <c r="L74" s="4">
        <f>F74-(5*LOG(C74, 10)-5)</f>
        <v>-0.38693134206136914</v>
      </c>
    </row>
    <row r="75" spans="1:12">
      <c r="C75" s="38"/>
      <c r="G75" s="48">
        <v>3.605551275463989E-2</v>
      </c>
      <c r="H75" s="48">
        <v>3.0066592756745815E-2</v>
      </c>
      <c r="I75" s="48">
        <v>3.0149626863362672E-2</v>
      </c>
      <c r="J75" s="4">
        <f>G74+J74</f>
        <v>2.710568657938631</v>
      </c>
      <c r="K75" s="4">
        <f>H74+K74</f>
        <v>2.6445686579386445</v>
      </c>
      <c r="L75" s="4">
        <f t="shared" ref="L75" si="45">I74+L74</f>
        <v>2.6805686579386494</v>
      </c>
    </row>
    <row r="76" spans="1:12">
      <c r="B76" s="1" t="s">
        <v>823</v>
      </c>
      <c r="C76" s="38">
        <v>149</v>
      </c>
      <c r="D76" s="54">
        <v>5.476</v>
      </c>
      <c r="E76" s="54">
        <v>5.492</v>
      </c>
      <c r="F76" s="54">
        <v>5.4790000000000001</v>
      </c>
      <c r="G76" s="4">
        <v>5.3000000000000007</v>
      </c>
      <c r="H76" s="4">
        <v>4.3189999999999991</v>
      </c>
      <c r="I76" s="4">
        <v>4.0069999999999979</v>
      </c>
      <c r="J76" s="4">
        <f>D76-(5*LOG(C76, 10)-5)</f>
        <v>-0.38993134206136926</v>
      </c>
      <c r="K76" s="4">
        <f>E76-(5*LOG(C76, 10)-5)</f>
        <v>-0.37393134206136924</v>
      </c>
      <c r="L76" s="4">
        <f>F76-(5*LOG(C76, 10)-5)</f>
        <v>-0.38693134206136914</v>
      </c>
    </row>
    <row r="77" spans="1:12">
      <c r="C77" s="38"/>
      <c r="G77" s="48">
        <v>3.1622776601683791E-2</v>
      </c>
      <c r="H77" s="48">
        <v>3.059411708155671E-2</v>
      </c>
      <c r="I77" s="48">
        <v>3.026549190084311E-2</v>
      </c>
      <c r="J77" s="4">
        <f>G76+J76</f>
        <v>4.9100686579386315</v>
      </c>
      <c r="K77" s="4">
        <f>H76+K76</f>
        <v>3.9450686579386298</v>
      </c>
      <c r="L77" s="4">
        <f t="shared" ref="L77" si="46">I76+L76</f>
        <v>3.6200686579386288</v>
      </c>
    </row>
    <row r="78" spans="1:12">
      <c r="B78" s="1" t="s">
        <v>498</v>
      </c>
      <c r="C78" s="38">
        <v>149</v>
      </c>
      <c r="D78" s="54">
        <v>5.3630000000000004</v>
      </c>
      <c r="E78" s="54">
        <v>5.3440000000000003</v>
      </c>
      <c r="F78" s="54">
        <v>5.3230000000000004</v>
      </c>
      <c r="G78" s="4">
        <v>2.6709999999999994</v>
      </c>
      <c r="H78" s="4">
        <v>2.5779999999999967</v>
      </c>
      <c r="I78" s="4">
        <v>2.5579999999999963</v>
      </c>
      <c r="J78" s="4">
        <f>D78-(5*LOG(C78, 10)-5)</f>
        <v>-0.5029313420613688</v>
      </c>
      <c r="K78" s="4">
        <f>E78-(5*LOG(C78, 10)-5)</f>
        <v>-0.52193134206136893</v>
      </c>
      <c r="L78" s="4">
        <f>F78-(5*LOG(C78, 10)-5)</f>
        <v>-0.54293134206136884</v>
      </c>
    </row>
    <row r="79" spans="1:12">
      <c r="C79" s="38"/>
      <c r="G79" s="48">
        <v>3.0066592756745815E-2</v>
      </c>
      <c r="H79" s="48">
        <v>3.0066592756745815E-2</v>
      </c>
      <c r="I79" s="48">
        <v>3.0066592756745815E-2</v>
      </c>
      <c r="J79" s="4">
        <f>G78+J78</f>
        <v>2.1680686579386306</v>
      </c>
      <c r="K79" s="4">
        <f>H78+K78</f>
        <v>2.0560686579386278</v>
      </c>
      <c r="L79" s="4">
        <f t="shared" ref="L79" si="47">I78+L78</f>
        <v>2.0150686579386274</v>
      </c>
    </row>
    <row r="80" spans="1:12">
      <c r="B80" s="1" t="s">
        <v>499</v>
      </c>
      <c r="C80" s="38">
        <v>149</v>
      </c>
      <c r="D80" s="54">
        <v>6.8479999999999999</v>
      </c>
      <c r="E80" s="54">
        <v>6.8710000000000004</v>
      </c>
      <c r="F80" s="54">
        <v>6.7910000000000004</v>
      </c>
      <c r="G80" s="4">
        <v>0.87349999999999905</v>
      </c>
      <c r="H80" s="4">
        <v>0.74299999999999766</v>
      </c>
      <c r="I80" s="4">
        <v>0.72300000000000075</v>
      </c>
      <c r="J80" s="4">
        <f>D80-(5*LOG(C80, 10)-5)</f>
        <v>0.98206865793863063</v>
      </c>
      <c r="K80" s="4">
        <f>E80-(5*LOG(C80, 10)-5)</f>
        <v>1.0050686579386312</v>
      </c>
      <c r="L80" s="4">
        <f>F80-(5*LOG(C80, 10)-5)</f>
        <v>0.92506865793863113</v>
      </c>
    </row>
    <row r="81" spans="2:12">
      <c r="C81" s="38"/>
      <c r="G81" s="48">
        <v>3.0016662039607268E-2</v>
      </c>
      <c r="H81" s="48">
        <v>3.0016662039607268E-2</v>
      </c>
      <c r="I81" s="48">
        <v>3.0016662039607268E-2</v>
      </c>
      <c r="J81" s="4">
        <f>G80+J80</f>
        <v>1.8555686579386297</v>
      </c>
      <c r="K81" s="4">
        <f>H80+K80</f>
        <v>1.7480686579386289</v>
      </c>
      <c r="L81" s="4">
        <f t="shared" ref="L81" si="48">I80+L80</f>
        <v>1.6480686579386319</v>
      </c>
    </row>
    <row r="82" spans="2:12">
      <c r="B82" s="1" t="s">
        <v>520</v>
      </c>
      <c r="C82" s="38">
        <v>149</v>
      </c>
      <c r="D82" s="54">
        <v>7.5410000000000004</v>
      </c>
      <c r="E82" s="54">
        <v>7.5739999999999998</v>
      </c>
      <c r="F82" s="54">
        <v>7.4740000000000002</v>
      </c>
      <c r="G82" s="4">
        <v>7.1234999999999991</v>
      </c>
      <c r="H82" s="4">
        <v>6.7410000000000005</v>
      </c>
      <c r="I82" s="4">
        <v>6.6850000000000005</v>
      </c>
      <c r="J82" s="4">
        <f>D82-(5*LOG(C82, 10)-5)</f>
        <v>1.6750686579386311</v>
      </c>
      <c r="K82" s="4">
        <f>E82-(5*LOG(C82, 10)-5)</f>
        <v>1.7080686579386306</v>
      </c>
      <c r="L82" s="4">
        <f>F82-(5*LOG(C82, 10)-5)</f>
        <v>1.608068657938631</v>
      </c>
    </row>
    <row r="83" spans="2:12">
      <c r="C83" s="38"/>
      <c r="G83" s="48">
        <v>3.9051248379533277E-2</v>
      </c>
      <c r="H83" s="48">
        <v>3.5510561809129405E-2</v>
      </c>
      <c r="I83" s="48">
        <v>3.9698866482558416E-2</v>
      </c>
      <c r="J83" s="4">
        <f>G82+J82</f>
        <v>8.7985686579386311</v>
      </c>
      <c r="K83" s="4">
        <f>H82+K82</f>
        <v>8.449068657938632</v>
      </c>
      <c r="L83" s="4">
        <f t="shared" ref="L83" si="49">I82+L82</f>
        <v>8.2930686579386315</v>
      </c>
    </row>
    <row r="84" spans="2:12">
      <c r="B84" s="1" t="s">
        <v>519</v>
      </c>
      <c r="C84" s="38">
        <v>149</v>
      </c>
      <c r="D84" s="54">
        <v>6.8680000000000003</v>
      </c>
      <c r="E84" s="54">
        <v>6.8440000000000003</v>
      </c>
      <c r="F84" s="54">
        <v>6.7560000000000002</v>
      </c>
      <c r="G84" s="4">
        <v>5.3999999999999382E-2</v>
      </c>
      <c r="H84" s="4">
        <v>2.9000000000000803E-2</v>
      </c>
      <c r="I84" s="4">
        <v>2.6000000000002466E-2</v>
      </c>
      <c r="J84" s="4">
        <f>D84-(5*LOG(C84, 10)-5)</f>
        <v>1.0020686579386311</v>
      </c>
      <c r="K84" s="4">
        <f>E84-(5*LOG(C84, 10)-5)</f>
        <v>0.97806865793863107</v>
      </c>
      <c r="L84" s="4">
        <f>F84-(5*LOG(C84, 10)-5)</f>
        <v>0.89006865793863099</v>
      </c>
    </row>
    <row r="85" spans="2:12">
      <c r="C85" s="38"/>
      <c r="G85" s="48">
        <v>3.0016662039607268E-2</v>
      </c>
      <c r="H85" s="48">
        <v>3.0016662039607268E-2</v>
      </c>
      <c r="I85" s="48">
        <v>3.0016662039607268E-2</v>
      </c>
      <c r="J85" s="4">
        <f>G84+J84</f>
        <v>1.0560686579386305</v>
      </c>
      <c r="K85" s="4">
        <f>H84+K84</f>
        <v>1.0070686579386319</v>
      </c>
      <c r="L85" s="4">
        <f t="shared" ref="L85" si="50">I84+L84</f>
        <v>0.91606865793863346</v>
      </c>
    </row>
    <row r="86" spans="2:12">
      <c r="B86" s="1" t="s">
        <v>518</v>
      </c>
      <c r="C86" s="38">
        <v>149</v>
      </c>
      <c r="D86" s="54">
        <v>7.4349999999999996</v>
      </c>
      <c r="E86" s="54">
        <v>7.45</v>
      </c>
      <c r="F86" s="54">
        <v>7.4790000000000001</v>
      </c>
      <c r="G86" s="4">
        <v>4.7864999999999993</v>
      </c>
      <c r="H86" s="4">
        <v>4.1664999999999983</v>
      </c>
      <c r="I86" s="4">
        <v>3.9104999999999972</v>
      </c>
      <c r="J86" s="4">
        <f>D86-(5*LOG(C86, 10)-5)</f>
        <v>1.5690686579386304</v>
      </c>
      <c r="K86" s="4">
        <f>E86-(5*LOG(C86, 10)-5)</f>
        <v>1.5840686579386309</v>
      </c>
      <c r="L86" s="4">
        <f>F86-(5*LOG(C86, 10)-5)</f>
        <v>1.6130686579386309</v>
      </c>
    </row>
    <row r="87" spans="2:12">
      <c r="C87" s="38"/>
      <c r="G87" s="48">
        <v>3.026549190084311E-2</v>
      </c>
      <c r="H87" s="48">
        <v>3.026549190084311E-2</v>
      </c>
      <c r="I87" s="48">
        <v>3.026549190084311E-2</v>
      </c>
      <c r="J87" s="4">
        <f>G86+J86</f>
        <v>6.3555686579386297</v>
      </c>
      <c r="K87" s="4">
        <f>H86+K86</f>
        <v>5.7505686579386293</v>
      </c>
      <c r="L87" s="4">
        <f t="shared" ref="L87" si="51">I86+L86</f>
        <v>5.5235686579386281</v>
      </c>
    </row>
    <row r="88" spans="2:12">
      <c r="B88" s="1" t="s">
        <v>517</v>
      </c>
      <c r="C88" s="38">
        <v>149</v>
      </c>
      <c r="D88" s="54">
        <v>7.1440000000000001</v>
      </c>
      <c r="E88" s="54">
        <v>7.1909999999999998</v>
      </c>
      <c r="F88" s="54">
        <v>7.194</v>
      </c>
      <c r="G88" s="4" t="s">
        <v>51</v>
      </c>
      <c r="H88" s="4" t="s">
        <v>51</v>
      </c>
      <c r="I88" s="4">
        <v>5.7759999999999998</v>
      </c>
      <c r="J88" s="4">
        <f>D88-(5*LOG(C88, 10)-5)</f>
        <v>1.2780686579386309</v>
      </c>
      <c r="K88" s="4">
        <f>E88-(5*LOG(C88, 10)-5)</f>
        <v>1.3250686579386306</v>
      </c>
      <c r="L88" s="4">
        <f>F88-(5*LOG(C88, 10)-5)</f>
        <v>1.3280686579386307</v>
      </c>
    </row>
    <row r="89" spans="2:12">
      <c r="C89" s="38"/>
      <c r="G89" s="48"/>
      <c r="H89" s="48"/>
      <c r="I89" s="48">
        <v>3.3999999999999996E-2</v>
      </c>
      <c r="J89" s="4"/>
      <c r="K89" s="4"/>
      <c r="L89" s="4">
        <f t="shared" ref="L89" si="52">I88+L88</f>
        <v>7.1040686579386305</v>
      </c>
    </row>
    <row r="90" spans="2:12">
      <c r="B90" s="1" t="s">
        <v>516</v>
      </c>
      <c r="C90" s="38">
        <v>149</v>
      </c>
      <c r="D90" s="54">
        <v>7.4690000000000003</v>
      </c>
      <c r="E90" s="54">
        <v>7.4260000000000002</v>
      </c>
      <c r="F90" s="54">
        <v>7.327</v>
      </c>
      <c r="G90" s="4">
        <v>8.3708069801149989</v>
      </c>
      <c r="H90" s="4">
        <v>7.8420291090349998</v>
      </c>
      <c r="I90" s="4">
        <v>7.551610808945</v>
      </c>
      <c r="J90" s="4">
        <f>D90-(5*LOG(C90, 10)-5)</f>
        <v>1.6030686579386311</v>
      </c>
      <c r="K90" s="4">
        <f>E90-(5*LOG(C90, 10)-5)</f>
        <v>1.5600686579386309</v>
      </c>
      <c r="L90" s="4">
        <f>F90-(5*LOG(C90, 10)-5)</f>
        <v>1.4610686579386307</v>
      </c>
    </row>
    <row r="91" spans="2:12">
      <c r="C91" s="38"/>
      <c r="G91" s="48">
        <v>9.4948886893496467E-2</v>
      </c>
      <c r="H91" s="48">
        <v>6.7695922890261162E-2</v>
      </c>
      <c r="I91" s="48">
        <v>6.1923407045371033E-2</v>
      </c>
      <c r="J91" s="4">
        <f>G90+J90</f>
        <v>9.9738756380536309</v>
      </c>
      <c r="K91" s="4">
        <f>H90+K90</f>
        <v>9.4020977669736308</v>
      </c>
      <c r="L91" s="4">
        <f t="shared" ref="L91" si="53">I90+L90</f>
        <v>9.0126794668836308</v>
      </c>
    </row>
    <row r="92" spans="2:12">
      <c r="B92" s="1" t="s">
        <v>515</v>
      </c>
      <c r="C92" s="38">
        <v>149</v>
      </c>
      <c r="D92" s="54">
        <v>7.4939999999999998</v>
      </c>
      <c r="E92" s="54">
        <v>7.5350000000000001</v>
      </c>
      <c r="F92" s="54">
        <v>7.4669999999999996</v>
      </c>
      <c r="G92" s="4" t="s">
        <v>51</v>
      </c>
      <c r="H92" s="4" t="s">
        <v>51</v>
      </c>
      <c r="I92" s="4">
        <v>6.450751462905</v>
      </c>
      <c r="J92" s="4">
        <f>D92-(5*LOG(C92, 10)-5)</f>
        <v>1.6280686579386305</v>
      </c>
      <c r="K92" s="4">
        <f>E92-(5*LOG(C92, 10)-5)</f>
        <v>1.6690686579386309</v>
      </c>
      <c r="L92" s="4">
        <f>F92-(5*LOG(C92, 10)-5)</f>
        <v>1.6010686579386304</v>
      </c>
    </row>
    <row r="93" spans="2:12">
      <c r="C93" s="38"/>
      <c r="G93" s="48"/>
      <c r="H93" s="48"/>
      <c r="I93" s="48">
        <v>3.605551275463989E-2</v>
      </c>
      <c r="J93" s="4"/>
      <c r="K93" s="4"/>
      <c r="L93" s="4">
        <f t="shared" ref="L93" si="54">I92+L92</f>
        <v>8.0518201208436295</v>
      </c>
    </row>
    <row r="94" spans="2:12">
      <c r="B94" s="1" t="s">
        <v>514</v>
      </c>
      <c r="C94" s="38">
        <v>149</v>
      </c>
      <c r="D94" s="54">
        <v>6.3819999999999997</v>
      </c>
      <c r="E94" s="54">
        <v>5.7050000000000001</v>
      </c>
      <c r="F94" s="54">
        <v>5.5270000000000001</v>
      </c>
      <c r="G94" s="4">
        <v>0.61031286081877134</v>
      </c>
      <c r="H94" s="4">
        <v>0.53667541247308215</v>
      </c>
      <c r="I94" s="4">
        <v>0.38725489996435769</v>
      </c>
      <c r="J94" s="4">
        <f>D94-(5*LOG(C94, 10)-5)</f>
        <v>0.51606865793863044</v>
      </c>
      <c r="K94" s="4">
        <f>E94-(5*LOG(C94, 10)-5)</f>
        <v>-0.16093134206136916</v>
      </c>
      <c r="L94" s="4">
        <f>F94-(5*LOG(C94, 10)-5)</f>
        <v>-0.3389313420613691</v>
      </c>
    </row>
    <row r="95" spans="2:12">
      <c r="C95" s="38"/>
      <c r="G95" s="48">
        <v>0.2553423453594541</v>
      </c>
      <c r="H95" s="48">
        <v>0.11729051843392983</v>
      </c>
      <c r="I95" s="48">
        <v>5.9641787843280315E-2</v>
      </c>
      <c r="J95" s="4">
        <f>G94+J94</f>
        <v>1.1263815187574018</v>
      </c>
      <c r="K95" s="4">
        <f>H94+K94</f>
        <v>0.37574407041171298</v>
      </c>
      <c r="L95" s="4">
        <f t="shared" ref="L95" si="55">I94+L94</f>
        <v>4.832355790298859E-2</v>
      </c>
    </row>
    <row r="96" spans="2:12">
      <c r="B96" s="1" t="s">
        <v>824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9.1389056704599998</v>
      </c>
      <c r="H96" s="4">
        <v>8.6377105631166664</v>
      </c>
      <c r="I96" s="4">
        <v>8.7663485556266689</v>
      </c>
      <c r="J96" s="4">
        <f>D96-(5*LOG(C96, 10)-5)</f>
        <v>1.9470686579386305</v>
      </c>
      <c r="K96" s="4">
        <f>E96-(5*LOG(C96, 10)-5)</f>
        <v>1.9000686579386308</v>
      </c>
      <c r="L96" s="4">
        <f>F96-(5*LOG(C96, 10)-5)</f>
        <v>1.8990686579386304</v>
      </c>
    </row>
    <row r="97" spans="2:12">
      <c r="C97" s="38"/>
      <c r="D97" s="54"/>
      <c r="E97" s="54"/>
      <c r="F97" s="54"/>
      <c r="G97" s="48">
        <v>0.16906868845600989</v>
      </c>
      <c r="H97" s="48">
        <v>0.19281791899225048</v>
      </c>
      <c r="I97" s="48">
        <v>6.9076010189668288E-2</v>
      </c>
      <c r="J97" s="4">
        <f>G96+J96</f>
        <v>11.085974328398631</v>
      </c>
      <c r="K97" s="4">
        <f>H96+K96</f>
        <v>10.537779221055297</v>
      </c>
      <c r="L97" s="4">
        <f t="shared" ref="L97" si="56">I96+L96</f>
        <v>10.665417213565298</v>
      </c>
    </row>
    <row r="98" spans="2:12">
      <c r="B98" s="1" t="s">
        <v>825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7.5933333333333337</v>
      </c>
      <c r="H98" s="4">
        <v>7.2226666666666688</v>
      </c>
      <c r="I98" s="4">
        <v>7.1186666666666687</v>
      </c>
      <c r="J98" s="4">
        <f>D98-(5*LOG(C98, 10)-5)</f>
        <v>1.9470686579386305</v>
      </c>
      <c r="K98" s="4">
        <f>E98-(5*LOG(C98, 10)-5)</f>
        <v>1.9000686579386308</v>
      </c>
      <c r="L98" s="4">
        <f>F98-(5*LOG(C98, 10)-5)</f>
        <v>1.8990686579386304</v>
      </c>
    </row>
    <row r="99" spans="2:12">
      <c r="C99" s="38"/>
      <c r="D99" s="54"/>
      <c r="E99" s="54"/>
      <c r="F99" s="54"/>
      <c r="G99" s="48">
        <v>5.2646620657613628E-2</v>
      </c>
      <c r="H99" s="48">
        <v>4.2449970553582239E-2</v>
      </c>
      <c r="I99" s="48">
        <v>4.4560819860800016E-2</v>
      </c>
      <c r="J99" s="4">
        <f>G98+J98</f>
        <v>9.5404019912719633</v>
      </c>
      <c r="K99" s="4">
        <f>H98+K98</f>
        <v>9.1227353246052996</v>
      </c>
      <c r="L99" s="4">
        <f t="shared" ref="L99" si="57">I98+L98</f>
        <v>9.0177353246052991</v>
      </c>
    </row>
    <row r="100" spans="2:12">
      <c r="B100" s="1" t="s">
        <v>826</v>
      </c>
      <c r="C100" s="38">
        <v>149</v>
      </c>
      <c r="D100" s="54">
        <v>7.8129999999999997</v>
      </c>
      <c r="E100" s="54">
        <v>7.766</v>
      </c>
      <c r="F100" s="54">
        <v>7.7649999999999997</v>
      </c>
      <c r="G100" s="4">
        <v>4.71</v>
      </c>
      <c r="H100" s="4">
        <v>4.08</v>
      </c>
      <c r="I100" s="4">
        <v>3.89</v>
      </c>
      <c r="J100" s="4">
        <f>D100-(5*LOG(C100, 10)-5)</f>
        <v>1.9470686579386305</v>
      </c>
      <c r="K100" s="4">
        <f>E100-(5*LOG(C100, 10)-5)</f>
        <v>1.9000686579386308</v>
      </c>
      <c r="L100" s="4">
        <f>F100-(5*LOG(C100, 10)-5)</f>
        <v>1.8990686579386304</v>
      </c>
    </row>
    <row r="101" spans="2:12">
      <c r="C101" s="38"/>
      <c r="D101" s="54"/>
      <c r="E101" s="54"/>
      <c r="F101" s="54"/>
      <c r="G101" s="48">
        <v>3.2781500941919096E-2</v>
      </c>
      <c r="H101" s="48">
        <v>3.0560224011564899E-2</v>
      </c>
      <c r="I101" s="48">
        <v>3.0719672054718823E-2</v>
      </c>
      <c r="J101" s="4">
        <f>G100+J100</f>
        <v>6.6570686579386305</v>
      </c>
      <c r="K101" s="4">
        <f>H100+K100</f>
        <v>5.9800686579386308</v>
      </c>
      <c r="L101" s="4">
        <f t="shared" ref="L101" si="58">I100+L100</f>
        <v>5.7890686579386301</v>
      </c>
    </row>
    <row r="102" spans="2:12">
      <c r="B102" s="1" t="s">
        <v>827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4">
        <v>7.2099999999999973</v>
      </c>
      <c r="H102" s="44">
        <v>6.7009999999999996</v>
      </c>
      <c r="I102" s="44">
        <v>6.400333333333335</v>
      </c>
      <c r="J102" s="4">
        <f>D102-(5*LOG(C102, 10)-5)</f>
        <v>1.7620686579386309</v>
      </c>
      <c r="K102" s="4">
        <f>E102-(5*LOG(C102, 10)-5)</f>
        <v>1.797068657938631</v>
      </c>
      <c r="L102" s="4">
        <f>F102-(5*LOG(C102, 10)-5)</f>
        <v>1.7430686579386307</v>
      </c>
    </row>
    <row r="103" spans="2:12">
      <c r="C103" s="38"/>
      <c r="D103" s="54"/>
      <c r="E103" s="54"/>
      <c r="F103" s="54"/>
      <c r="G103" s="48">
        <v>4.1243181254602551E-2</v>
      </c>
      <c r="H103" s="48">
        <v>3.4936450242627058E-2</v>
      </c>
      <c r="I103" s="48">
        <v>3.9176239964776829E-2</v>
      </c>
      <c r="J103" s="4">
        <f>G102+J102</f>
        <v>8.9720686579386282</v>
      </c>
      <c r="K103" s="4">
        <f>H102+K102</f>
        <v>8.4980686579386315</v>
      </c>
      <c r="L103" s="4">
        <f t="shared" ref="L103" si="59">I102+L102</f>
        <v>8.1434019912719648</v>
      </c>
    </row>
    <row r="104" spans="2:12">
      <c r="B104" s="38" t="s">
        <v>828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8.6165127510600001</v>
      </c>
      <c r="H104" s="4">
        <v>8.2624603012333342</v>
      </c>
      <c r="I104" s="4">
        <v>7.9644215158599998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D105" s="54"/>
      <c r="E105" s="54"/>
      <c r="F105" s="54"/>
      <c r="G105" s="48">
        <v>0.18125470552863918</v>
      </c>
      <c r="H105" s="48">
        <v>0.100552551248783</v>
      </c>
      <c r="I105" s="48">
        <v>0.14655609333581351</v>
      </c>
      <c r="J105" s="4">
        <f>G104+J104</f>
        <v>10.378581408998631</v>
      </c>
      <c r="K105" s="4">
        <f>H104+K104</f>
        <v>10.059528959171965</v>
      </c>
      <c r="L105" s="4">
        <f t="shared" ref="L105" si="60">I104+L104</f>
        <v>9.7074901737986306</v>
      </c>
    </row>
    <row r="106" spans="2:12">
      <c r="B106" s="1" t="s">
        <v>832</v>
      </c>
      <c r="C106" s="38">
        <v>149</v>
      </c>
      <c r="D106" s="54">
        <v>7.6280000000000001</v>
      </c>
      <c r="E106" s="54">
        <v>7.6630000000000003</v>
      </c>
      <c r="F106" s="54">
        <v>7.609</v>
      </c>
      <c r="G106" s="4">
        <v>7.8909409646233328</v>
      </c>
      <c r="H106" s="4">
        <v>6.8297564570600002</v>
      </c>
      <c r="I106" s="4">
        <v>7.0754927434850003</v>
      </c>
      <c r="J106" s="4">
        <f>D106-(5*LOG(C106, 10)-5)</f>
        <v>1.7620686579386309</v>
      </c>
      <c r="K106" s="4">
        <f>E106-(5*LOG(C106, 10)-5)</f>
        <v>1.797068657938631</v>
      </c>
      <c r="L106" s="4">
        <f>F106-(5*LOG(C106, 10)-5)</f>
        <v>1.7430686579386307</v>
      </c>
    </row>
    <row r="107" spans="2:12">
      <c r="C107" s="38"/>
      <c r="G107" s="48">
        <v>3.4478040371288154E-2</v>
      </c>
      <c r="H107" s="48">
        <v>3.307255363692535E-2</v>
      </c>
      <c r="I107" s="48">
        <v>5.2790779722138373E-2</v>
      </c>
      <c r="J107" s="4">
        <f>G106+J106</f>
        <v>9.6530096225619637</v>
      </c>
      <c r="K107" s="4">
        <f>H106+K106</f>
        <v>8.6268251149986312</v>
      </c>
      <c r="L107" s="4">
        <f t="shared" ref="L107:L109" si="61">I106+L106</f>
        <v>8.8185614014236311</v>
      </c>
    </row>
    <row r="108" spans="2:12">
      <c r="B108" s="1" t="s">
        <v>325</v>
      </c>
      <c r="C108" s="38">
        <v>149</v>
      </c>
      <c r="D108" s="54">
        <v>7.9340000000000002</v>
      </c>
      <c r="E108" s="54">
        <v>7.984</v>
      </c>
      <c r="F108" s="54">
        <v>8.0030000000000001</v>
      </c>
      <c r="G108" s="4" t="s">
        <v>51</v>
      </c>
      <c r="H108" s="4" t="s">
        <v>51</v>
      </c>
      <c r="I108" s="4">
        <v>8.2649999999999988</v>
      </c>
      <c r="J108" s="4">
        <f>D108-(5*LOG(C108, 10)-5)</f>
        <v>2.0680686579386309</v>
      </c>
      <c r="K108" s="4">
        <f>E108-(5*LOG(C108, 10)-5)</f>
        <v>2.1180686579386307</v>
      </c>
      <c r="L108" s="4">
        <f>F108-(5*LOG(C108, 10)-5)</f>
        <v>2.1370686579386309</v>
      </c>
    </row>
    <row r="109" spans="2:12">
      <c r="C109" s="38"/>
      <c r="G109" s="48"/>
      <c r="H109" s="48"/>
      <c r="I109" s="48">
        <v>4.131567845410361E-2</v>
      </c>
      <c r="J109" s="4"/>
      <c r="K109" s="4"/>
      <c r="L109" s="4">
        <f t="shared" si="61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2015-02-25T02:08:54Z</dcterms:modified>
</cp:coreProperties>
</file>