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ladet/Desktop/RSM BAM/Courses/Spring Semester/Thesis/Master Thesis/Data/"/>
    </mc:Choice>
  </mc:AlternateContent>
  <xr:revisionPtr revIDLastSave="0" documentId="13_ncr:1_{E521F594-6E14-5444-AD8E-A1D586FC7DDA}" xr6:coauthVersionLast="47" xr6:coauthVersionMax="47" xr10:uidLastSave="{00000000-0000-0000-0000-000000000000}"/>
  <bookViews>
    <workbookView xWindow="0" yWindow="500" windowWidth="28800" windowHeight="17500" activeTab="2" xr2:uid="{608BF703-88FC-0E44-B6C7-B881F4665629}"/>
  </bookViews>
  <sheets>
    <sheet name="Aircraft Noise (Approach EPNL)" sheetId="2" r:id="rId1"/>
    <sheet name="Aircraft Noise (Departure EPNL)" sheetId="3" r:id="rId2"/>
    <sheet name="Aircraft Noise (Average EPNL)" sheetId="4" r:id="rId3"/>
    <sheet name="Noise Rates Convers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B35" i="3" l="1"/>
  <c r="B26" i="3"/>
  <c r="B34" i="3"/>
  <c r="B25" i="3"/>
  <c r="B22" i="3"/>
  <c r="B2" i="3"/>
  <c r="B24" i="2"/>
  <c r="B22" i="2"/>
  <c r="B21" i="2"/>
  <c r="B18" i="2"/>
  <c r="B3" i="2"/>
  <c r="B2" i="2"/>
  <c r="B17" i="2"/>
  <c r="B13" i="2"/>
  <c r="B14" i="2"/>
  <c r="B15" i="2"/>
  <c r="B16" i="2"/>
  <c r="B36" i="3"/>
  <c r="B40" i="3"/>
  <c r="B43" i="3"/>
  <c r="B45" i="3"/>
  <c r="B48" i="3"/>
  <c r="B55" i="3"/>
  <c r="B62" i="3"/>
  <c r="B65" i="3"/>
  <c r="B76" i="3"/>
  <c r="B59" i="3"/>
  <c r="B63" i="3"/>
  <c r="B64" i="3"/>
  <c r="B31" i="2"/>
  <c r="B30" i="2"/>
  <c r="B29" i="2"/>
  <c r="B28" i="2"/>
  <c r="B27" i="2"/>
  <c r="B26" i="2"/>
  <c r="B25" i="2"/>
  <c r="B33" i="2"/>
  <c r="B32" i="2"/>
  <c r="B40" i="2"/>
  <c r="B39" i="2"/>
  <c r="B37" i="2"/>
  <c r="B36" i="2"/>
  <c r="B35" i="2"/>
  <c r="B34" i="2"/>
  <c r="B43" i="2"/>
  <c r="B42" i="2"/>
  <c r="B41" i="2"/>
  <c r="B46" i="2"/>
  <c r="B45" i="2"/>
  <c r="B44" i="2"/>
  <c r="B47" i="2"/>
  <c r="B50" i="2"/>
  <c r="B49" i="2"/>
  <c r="B48" i="2"/>
  <c r="B51" i="2"/>
  <c r="B52" i="2"/>
  <c r="B63" i="2"/>
  <c r="B62" i="2"/>
  <c r="B54" i="2"/>
  <c r="B53" i="2"/>
  <c r="B61" i="2"/>
  <c r="B60" i="2"/>
  <c r="B59" i="2"/>
  <c r="B57" i="2"/>
  <c r="B56" i="2"/>
  <c r="B55" i="2"/>
  <c r="B23" i="2"/>
  <c r="B19" i="2"/>
  <c r="B20" i="2"/>
  <c r="B4" i="2"/>
  <c r="B5" i="2"/>
  <c r="B6" i="2"/>
  <c r="B7" i="2"/>
  <c r="B8" i="2"/>
  <c r="B9" i="2"/>
  <c r="B10" i="2"/>
  <c r="B11" i="2"/>
  <c r="B12" i="2"/>
  <c r="B27" i="3"/>
  <c r="B28" i="3"/>
  <c r="B29" i="3"/>
  <c r="B30" i="3"/>
  <c r="B31" i="3"/>
  <c r="B32" i="3"/>
  <c r="B33" i="3"/>
  <c r="B23" i="3"/>
  <c r="B2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E16" i="4" l="1"/>
  <c r="E14" i="4"/>
  <c r="E21" i="4"/>
  <c r="E10" i="4"/>
  <c r="E8" i="4"/>
  <c r="E20" i="4"/>
  <c r="E3" i="4"/>
  <c r="E9" i="4"/>
  <c r="E6" i="4"/>
  <c r="E19" i="4"/>
  <c r="E17" i="4"/>
  <c r="E4" i="4"/>
  <c r="E15" i="4"/>
  <c r="E5" i="4"/>
  <c r="E12" i="4"/>
  <c r="E11" i="4"/>
  <c r="E18" i="4"/>
  <c r="E13" i="4"/>
  <c r="E7" i="4"/>
  <c r="E22" i="4"/>
  <c r="E2" i="4"/>
  <c r="B37" i="3"/>
  <c r="B38" i="3"/>
  <c r="B39" i="3"/>
  <c r="B41" i="3"/>
  <c r="B42" i="3"/>
  <c r="B44" i="3"/>
  <c r="B46" i="3"/>
  <c r="B47" i="3"/>
  <c r="B49" i="3"/>
  <c r="B50" i="3"/>
  <c r="B51" i="3"/>
  <c r="B52" i="3"/>
  <c r="B53" i="3"/>
  <c r="B54" i="3"/>
  <c r="B56" i="3"/>
  <c r="B57" i="3"/>
  <c r="B58" i="3"/>
  <c r="B60" i="3"/>
  <c r="B61" i="3"/>
  <c r="B75" i="3"/>
  <c r="B66" i="3"/>
  <c r="B67" i="3"/>
  <c r="B68" i="3"/>
  <c r="B69" i="3"/>
  <c r="B70" i="3"/>
  <c r="B71" i="3"/>
  <c r="B72" i="3"/>
  <c r="B73" i="3"/>
  <c r="B74" i="3"/>
  <c r="B77" i="3"/>
  <c r="B78" i="3"/>
  <c r="B79" i="3"/>
  <c r="B80" i="3"/>
  <c r="B81" i="3"/>
  <c r="B82" i="3"/>
  <c r="B83" i="3"/>
  <c r="B84" i="3"/>
  <c r="B38" i="2"/>
  <c r="B58" i="2"/>
</calcChain>
</file>

<file path=xl/sharedStrings.xml><?xml version="1.0" encoding="utf-8"?>
<sst xmlns="http://schemas.openxmlformats.org/spreadsheetml/2006/main" count="331" uniqueCount="165">
  <si>
    <t>Certificated Approach EPNL (EPNdb)</t>
  </si>
  <si>
    <t>Approach EPNL-9 (EPNdB) - Certificated</t>
  </si>
  <si>
    <t>Approach EPNL-9 (EPNdB) - Operational</t>
  </si>
  <si>
    <t>Aircraft Type</t>
  </si>
  <si>
    <t>Average EPNL</t>
  </si>
  <si>
    <t>Aircraft Type (MLW, tonnes)</t>
  </si>
  <si>
    <t>B747-400 / RB211-524G (285.8t)</t>
  </si>
  <si>
    <t>B747-400 / RB211-524G (269t)</t>
  </si>
  <si>
    <t>B777-300ER / GE90-115B (251.3t)</t>
  </si>
  <si>
    <t>B747-8 / GEnx-2B67/P (312.1t)</t>
  </si>
  <si>
    <t>B747-400 / PW4056 (285.8t)</t>
  </si>
  <si>
    <t>A340-642 / Trent 556-61 (259t)</t>
  </si>
  <si>
    <t>A340-642 / Trent 556-61 (256t)</t>
  </si>
  <si>
    <t>A330-303 / CF6-80E1A3 (187t)</t>
  </si>
  <si>
    <t>B787-9 / Trent 1000-K2 (192.8t)</t>
  </si>
  <si>
    <t>B787-9 / Trent 1000-J3 (192.8t)</t>
  </si>
  <si>
    <t>B787-9 / Trent 1000-J2 (192.8t)</t>
  </si>
  <si>
    <t>B787-9 / Trent 1000 - D3 (192.8t)</t>
  </si>
  <si>
    <t>B767-400 / CF6-80C2B8F (158.8t)</t>
  </si>
  <si>
    <t>B737-900 (Winglets) / CFM56-7B26 (66.8t)</t>
  </si>
  <si>
    <t>B737-800 / CFM56-7B26/3 (66.4t)</t>
  </si>
  <si>
    <t>B737-800 (Winglets) / CFM56-7B26E (66.4t)</t>
  </si>
  <si>
    <t>B737-800 (Winglets) / CFM56-7B24 (66.4t)</t>
  </si>
  <si>
    <t>A380-861 / GP7270 (395t)</t>
  </si>
  <si>
    <t>A380-861 / GP7270 (394t)</t>
  </si>
  <si>
    <t>A380-861 / GP7270 (393t)</t>
  </si>
  <si>
    <t>A380-842 / Trent 972E-84 (395t)</t>
  </si>
  <si>
    <t>A380-842 / Trent 972-84 (391t)</t>
  </si>
  <si>
    <t>A380-841 / Trent 970-84 (391t)</t>
  </si>
  <si>
    <t>A380-841 / Trent 970-84 (386t)</t>
  </si>
  <si>
    <t>A350-941 / Trent XWB-84 (207t)</t>
  </si>
  <si>
    <t>A350-941 / Trent XWB-84 (205t)</t>
  </si>
  <si>
    <t>A340-313 / CFM56-5C4/P (192t)</t>
  </si>
  <si>
    <t>A340-313 / CFM56-5C4 (190t)</t>
  </si>
  <si>
    <t>A330-343 / Trent 772 (187t)</t>
  </si>
  <si>
    <t>A330-323 / PW4168A (182t)</t>
  </si>
  <si>
    <t>A321-211 / CFM56-5B3/3 (75.5t)</t>
  </si>
  <si>
    <t>A321-111 / CFM56-5B1/P (75.5t)</t>
  </si>
  <si>
    <t>B787-9 / GEnx-1B74/75/P2 (192.8t)</t>
  </si>
  <si>
    <t>B787-9 / GEnx-1B67/P2 (192.8t)</t>
  </si>
  <si>
    <t>B737 MAX 8 / LEAP-1B28 (69.3t)</t>
  </si>
  <si>
    <t>B737 MAX 8 / LEAP-1B27 (69.3t)</t>
  </si>
  <si>
    <t>B737 MAX 8 / LEAP-1B25 (69.3t)</t>
  </si>
  <si>
    <t>A321-271N / PW1133G-JM (79.2t)</t>
  </si>
  <si>
    <t>A321-251NX / LEAP-1A32 (77.3t)</t>
  </si>
  <si>
    <t>A321-251N / LEAP-1A32 (79.2t)</t>
  </si>
  <si>
    <t>A321-231 / V2533-A5 (75.5t)</t>
  </si>
  <si>
    <t>A321-231 (Sharklets) / V2533-A5 (77.8t)</t>
  </si>
  <si>
    <t>A320-232 / V2527-A5 (66t)</t>
  </si>
  <si>
    <t>A320-232 / V2527-A5 (64.5t)</t>
  </si>
  <si>
    <t>A320-232 (Sharklets) / V2527-A5 (66t)</t>
  </si>
  <si>
    <t>A320-232 (Sharklets) / V2527-A5 (64.5t)</t>
  </si>
  <si>
    <t>A320-216 / CFM56-5B6/P (64.5t)</t>
  </si>
  <si>
    <t>A320-216 / CFM56-5B6/3 (66t)</t>
  </si>
  <si>
    <t>A320-214 / CFM56-5B4/P (66t)</t>
  </si>
  <si>
    <t>A320-214 / CFM56-5B4/P (64.5t)</t>
  </si>
  <si>
    <t>A320-214 / CFM56-5B4/3 (66t)</t>
  </si>
  <si>
    <t>A320-214 (Sharklets) / CFM56-5B4/3 (66t)</t>
  </si>
  <si>
    <t>A320-214 (Sharklets) / CFM56-5B4/3 (64.5t)</t>
  </si>
  <si>
    <t>CS300 (A220-300) / PW1524G (58.7t)</t>
  </si>
  <si>
    <t>CS100 (A220-100) / PW1524G (52.4t)</t>
  </si>
  <si>
    <t>A320-271N / PW1127G-JM (67.4t)</t>
  </si>
  <si>
    <t>A320-251N / LEAP-1A26/26E1 (67.4t)</t>
  </si>
  <si>
    <t>A320-251N / LEAP-1A26/26E1 (66.3t)</t>
  </si>
  <si>
    <t>Certificated EPNL (EPNdB) - Lateral</t>
  </si>
  <si>
    <t>Certificated EPNL (EPNdB) - Flyover</t>
  </si>
  <si>
    <t>Departure EPNL (EPNdB) - Certificated</t>
  </si>
  <si>
    <t>Departure EPNL (EPNdB) - Operational</t>
  </si>
  <si>
    <t>Aircraft Type (MTOW, tonnes)</t>
  </si>
  <si>
    <t>B747-400 / RB211-524G-T (378t)</t>
  </si>
  <si>
    <t>B747-400 / RB211-524G-T (364t)</t>
  </si>
  <si>
    <t>B747-400 / RB211-524G (378t)</t>
  </si>
  <si>
    <t>B747-400 / RB211-524G (364t)</t>
  </si>
  <si>
    <t>B777-300ER / GE90-115B (351.5t)</t>
  </si>
  <si>
    <t>B777-300ER / GE90-115B (348.8t)</t>
  </si>
  <si>
    <t>B777-300ER / GE90-115B (346.5t)</t>
  </si>
  <si>
    <t>B777-300ER / GE90-115B (344.7t)</t>
  </si>
  <si>
    <t>B777-300ER / GE90-115B (342.5t)</t>
  </si>
  <si>
    <t>B777-300ER / GE90-115B (340.2t)</t>
  </si>
  <si>
    <t>B777-300ER / GE90-115B (337.9t)</t>
  </si>
  <si>
    <t>B777-300ER / GE90-115B (317.5t)</t>
  </si>
  <si>
    <t>B767-400 / CF6-80C2B8F (204.1t)</t>
  </si>
  <si>
    <t>B747-8 / GEnx-2B67/P (447.7t)</t>
  </si>
  <si>
    <t>A380-861 / GP7270 (575t)</t>
  </si>
  <si>
    <t>A380-861 / GP7270 (573t)</t>
  </si>
  <si>
    <t>A380-861 / GP7270 (510t)</t>
  </si>
  <si>
    <t>A380-842 / Trent 972E-84 (575t)</t>
  </si>
  <si>
    <t>A380-842 / Trent 972-84 (569t)</t>
  </si>
  <si>
    <t>A380-841 / Trent 970-84 (569t)</t>
  </si>
  <si>
    <t>A380-841 / Trent 970-84 (560t)</t>
  </si>
  <si>
    <t>A340-642 / Trent 556-61 (368t)</t>
  </si>
  <si>
    <t>A340-642 / Trent 556-61 (365t)</t>
  </si>
  <si>
    <t>A340-313 / CFM56-5C4/P (276.5t)</t>
  </si>
  <si>
    <t>A340-313 / CFM56-5C4/P (275t)</t>
  </si>
  <si>
    <t>A340-313 / CFM56-5C4 (271t)</t>
  </si>
  <si>
    <t>A330-343 / Trent 772 (242t)</t>
  </si>
  <si>
    <t>A330-343 / Trent 772 (233t)</t>
  </si>
  <si>
    <t>A330-323 / PW4168A (233t)</t>
  </si>
  <si>
    <t>A330-302 / CF6-80E1A4 (242t)</t>
  </si>
  <si>
    <t>B787-9 / Trent 1000-K2 (252.7t)</t>
  </si>
  <si>
    <t>B787-9 / Trent 1000-J3 (252.7t)</t>
  </si>
  <si>
    <t>B787-9 / GEnx-1B74/75/P2 (254t)</t>
  </si>
  <si>
    <t>A321-231 / V2533-A5 (89t)</t>
  </si>
  <si>
    <t>A321-231 / V2533-A5 (85t)</t>
  </si>
  <si>
    <t>A321-231 (Sharklets) / V2533-A5 (93.5t)</t>
  </si>
  <si>
    <t>A321-231 (Sharklets) / V2533-A5 (89t)</t>
  </si>
  <si>
    <t>A321-131 / V2530-A5 (85t)</t>
  </si>
  <si>
    <t>A321-112 / CFM56-5B2/P (83t)</t>
  </si>
  <si>
    <t>A321-111 / CFM56-5B1/P (83t)</t>
  </si>
  <si>
    <t>B787-9 / Trent 1000-J3 (247.2t)</t>
  </si>
  <si>
    <t>B787-9 / Trent 1000-J2 (247.2t)</t>
  </si>
  <si>
    <t>B787-9 / Trent 1000 - D3 (247.2t)</t>
  </si>
  <si>
    <t>B737-800 (Winglets) / CFM56-7B24/3 (70t)</t>
  </si>
  <si>
    <t>A350-941 / Trent XWB-84 (275t)</t>
  </si>
  <si>
    <t>A350-941 / Trent XWB-84 (272t)</t>
  </si>
  <si>
    <t>A350-941 / Trent XWB-84 (268t)</t>
  </si>
  <si>
    <t>A321-231 / V2533-A5 (83t)</t>
  </si>
  <si>
    <t>A320-232 / V2527-A5 (73.5t)</t>
  </si>
  <si>
    <t>A320-232 / V2527-A5 (72.6t)</t>
  </si>
  <si>
    <t>A320-232 (Sharklets) / V2527-A5 (75.5t)</t>
  </si>
  <si>
    <t>A320-216 / CFM56-5B6/3 (73.5t)</t>
  </si>
  <si>
    <t>A320-216 (Sharklets) / CFM56-5B6/3 (73.5t)</t>
  </si>
  <si>
    <t>A320-214 / CFM56-5B4/P (77t)</t>
  </si>
  <si>
    <t>A320-214 / CFM56-5B4/P (75.5t)</t>
  </si>
  <si>
    <t>A320-214 / CFM56-5B4/P (73.5t)</t>
  </si>
  <si>
    <t>A320-214 / CFM56-5B4/P (72t)</t>
  </si>
  <si>
    <t>A320-214 / CFM56-5B4/3 (77t)</t>
  </si>
  <si>
    <t>A320-214 / CFM56-5B4/3 (73.5t)</t>
  </si>
  <si>
    <t>A320-214 (Sharklets) / CFM56-5B4/3 (77t)</t>
  </si>
  <si>
    <t>A320-214 (Sharklets) / CFM56-5B4/3 (73.5t)</t>
  </si>
  <si>
    <t>A320-214 (Sharklets) / CFM56-5B4/3 (71.5t)</t>
  </si>
  <si>
    <t>A320-211 / CFM56-5A1 (73.5t)</t>
  </si>
  <si>
    <t>B737 MAX 8 / LEAP-1B27 (82.2t)</t>
  </si>
  <si>
    <t>B737 MAX 8 / LEAP-1B25 (77t)</t>
  </si>
  <si>
    <t>A321-251NX / LEAP-1A32 (89t)</t>
  </si>
  <si>
    <t>A320-232 (Sharklets) / V2527-A5 (73.5t)</t>
  </si>
  <si>
    <t>A320-271N / PW1127G-JM (73.5t)</t>
  </si>
  <si>
    <t>A320-251N / LEAP-1A26/26E1 (77t)</t>
  </si>
  <si>
    <t>A320-251N / LEAP-1A26/26E1 (75.5t)</t>
  </si>
  <si>
    <t>Boeing 747-400</t>
  </si>
  <si>
    <t>Boeing 747-8</t>
  </si>
  <si>
    <t>Airbus A340-600</t>
  </si>
  <si>
    <t>Airbus A330-300</t>
  </si>
  <si>
    <t>Boeing 787-9</t>
  </si>
  <si>
    <t>Boeing 767-400ER</t>
  </si>
  <si>
    <t>Boeing 737-900</t>
  </si>
  <si>
    <t>Boeing 737-800</t>
  </si>
  <si>
    <t>Airbus A380-800</t>
  </si>
  <si>
    <t>Airbus A350-900</t>
  </si>
  <si>
    <t>Airbus A340-300</t>
  </si>
  <si>
    <t>Airbus A220-300</t>
  </si>
  <si>
    <t>Airbus A220-100</t>
  </si>
  <si>
    <t>Boeing 777-300ER</t>
  </si>
  <si>
    <t>Boeing 737 MAX 8</t>
  </si>
  <si>
    <t>Airbus A320</t>
  </si>
  <si>
    <t>Airbus A321</t>
  </si>
  <si>
    <t>Airbus A320neo</t>
  </si>
  <si>
    <t>Airbus A321neo</t>
  </si>
  <si>
    <t>Average EPNL (Approach)</t>
  </si>
  <si>
    <t>Average EPNL (Departure)</t>
  </si>
  <si>
    <t>Average EPNL (Total)</t>
  </si>
  <si>
    <t>Airbus A330-900</t>
  </si>
  <si>
    <t>Boeing 737 MAX 9</t>
  </si>
  <si>
    <t>Adjusted Noise Level</t>
  </si>
  <si>
    <t>Average EPNL (Adjusted)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</si>
</sst>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164" fontId="2" fillId="3" borderId="7" xfId="0" applyNumberFormat="1" applyFont="1" applyFill="1" applyBorder="1" applyAlignment="1">
      <alignment horizontal="left" vertical="center" wrapText="1" shrinkToFit="1"/>
    </xf>
    <xf numFmtId="164" fontId="2" fillId="3" borderId="8" xfId="0" applyNumberFormat="1" applyFont="1" applyFill="1" applyBorder="1" applyAlignment="1">
      <alignment horizontal="left" vertical="center" wrapText="1" shrinkToFit="1"/>
    </xf>
    <xf numFmtId="0" fontId="3" fillId="3" borderId="4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64" fontId="2" fillId="3" borderId="0" xfId="0" applyNumberFormat="1" applyFont="1" applyFill="1" applyAlignment="1">
      <alignment horizontal="left" vertical="center" wrapText="1" shrinkToFit="1"/>
    </xf>
    <xf numFmtId="164" fontId="2" fillId="3" borderId="5" xfId="0" applyNumberFormat="1" applyFont="1" applyFill="1" applyBorder="1" applyAlignment="1">
      <alignment horizontal="left" vertical="center" wrapText="1" shrinkToFit="1"/>
    </xf>
    <xf numFmtId="164" fontId="3" fillId="3" borderId="0" xfId="0" applyNumberFormat="1" applyFont="1" applyFill="1" applyAlignment="1">
      <alignment horizontal="left" vertical="center" wrapText="1"/>
    </xf>
    <xf numFmtId="164" fontId="3" fillId="3" borderId="7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164" fontId="2" fillId="3" borderId="2" xfId="0" applyNumberFormat="1" applyFont="1" applyFill="1" applyBorder="1" applyAlignment="1">
      <alignment horizontal="left" vertical="center" wrapText="1" shrinkToFit="1"/>
    </xf>
    <xf numFmtId="164" fontId="2" fillId="3" borderId="3" xfId="0" applyNumberFormat="1" applyFont="1" applyFill="1" applyBorder="1" applyAlignment="1">
      <alignment horizontal="left" vertical="center" wrapText="1" shrinkToFit="1"/>
    </xf>
    <xf numFmtId="0" fontId="3" fillId="3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2" fontId="3" fillId="3" borderId="3" xfId="0" applyNumberFormat="1" applyFont="1" applyFill="1" applyBorder="1" applyAlignment="1">
      <alignment horizontal="left" vertical="center" wrapText="1"/>
    </xf>
    <xf numFmtId="2" fontId="3" fillId="3" borderId="5" xfId="0" applyNumberFormat="1" applyFont="1" applyFill="1" applyBorder="1" applyAlignment="1">
      <alignment horizontal="left" vertical="center" wrapText="1"/>
    </xf>
    <xf numFmtId="2" fontId="3" fillId="3" borderId="8" xfId="0" applyNumberFormat="1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left" vertical="center"/>
    </xf>
    <xf numFmtId="164" fontId="0" fillId="3" borderId="4" xfId="0" applyNumberFormat="1" applyFill="1" applyBorder="1" applyAlignment="1">
      <alignment horizontal="left" vertical="center"/>
    </xf>
    <xf numFmtId="164" fontId="0" fillId="3" borderId="6" xfId="0" applyNumberForma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2" fontId="2" fillId="4" borderId="3" xfId="0" applyNumberFormat="1" applyFont="1" applyFill="1" applyBorder="1" applyAlignment="1">
      <alignment horizontal="left" vertical="center" wrapText="1" shrinkToFit="1"/>
    </xf>
    <xf numFmtId="2" fontId="2" fillId="4" borderId="5" xfId="0" applyNumberFormat="1" applyFont="1" applyFill="1" applyBorder="1" applyAlignment="1">
      <alignment horizontal="left" vertical="center" wrapText="1" shrinkToFit="1"/>
    </xf>
    <xf numFmtId="2" fontId="2" fillId="4" borderId="8" xfId="0" applyNumberFormat="1" applyFont="1" applyFill="1" applyBorder="1" applyAlignment="1">
      <alignment horizontal="left" vertical="center" wrapText="1" shrinkToFi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rgb="FF00B0F0"/>
        </patternFill>
      </fill>
      <alignment horizontal="left" vertical="center" textRotation="0" wrapText="1" indent="0" justifyLastLine="0" shrinkToFit="1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theme="4" tint="0.79998168889431442"/>
          <bgColor auto="1"/>
        </patternFill>
      </fill>
      <alignment horizontal="left" vertical="center" textRotation="0" wrapText="1" indent="0" justifyLastLine="0" shrinkToFit="1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theme="4" tint="0.79998168889431442"/>
          <bgColor auto="1"/>
        </patternFill>
      </fill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theme="4" tint="0.79998168889431442"/>
          <bgColor auto="1"/>
        </patternFill>
      </fill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theme="4" tint="0.79998168889431442"/>
          <bgColor auto="1"/>
        </patternFill>
      </fill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theme="4" tint="0.79998168889431442"/>
          <bgColor auto="1"/>
        </patternFill>
      </fill>
      <alignment horizontal="left" vertical="center" textRotation="0" wrapText="1" indent="0" justifyLastLine="0" shrinkToFit="1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1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1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6B5DDE-697F-2443-9BFA-029C328668D3}" name="Table6" displayName="Table6" ref="A1:F63" totalsRowShown="0" headerRowDxfId="26" dataDxfId="24" headerRowBorderDxfId="25">
  <autoFilter ref="A1:F63" xr:uid="{966B5DDE-697F-2443-9BFA-029C328668D3}"/>
  <sortState xmlns:xlrd2="http://schemas.microsoft.com/office/spreadsheetml/2017/richdata2" ref="A2:F63">
    <sortCondition ref="C1:C63"/>
  </sortState>
  <tableColumns count="6">
    <tableColumn id="1" xr3:uid="{544BB794-2343-B04A-8B91-361F2704957F}" name="Aircraft Type" dataDxfId="23"/>
    <tableColumn id="2" xr3:uid="{06F7EFF8-C477-8D49-845E-19310CF298E3}" name="Average EPNL" dataDxfId="22"/>
    <tableColumn id="3" xr3:uid="{D6CBFC89-B49B-9E4A-828C-BD8DE43DE695}" name="Aircraft Type (MLW, tonnes)" dataDxfId="21"/>
    <tableColumn id="4" xr3:uid="{5BE29862-C3A9-484F-AE87-B216271D36A2}" name="Certificated Approach EPNL (EPNdb)" dataDxfId="20"/>
    <tableColumn id="5" xr3:uid="{5242B670-F446-CC44-ADED-020967273942}" name="Approach EPNL-9 (EPNdB) - Certificated" dataDxfId="19"/>
    <tableColumn id="6" xr3:uid="{58D3B956-314F-244E-BCCF-9C870670576C}" name="Approach EPNL-9 (EPNdB) - Operational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44C8A4-DB00-C948-8B1F-D5F17531810E}" name="Table7" displayName="Table7" ref="A1:G84" totalsRowShown="0" headerRowDxfId="17" dataDxfId="15" headerRowBorderDxfId="16">
  <autoFilter ref="A1:G84" xr:uid="{B944C8A4-DB00-C948-8B1F-D5F17531810E}"/>
  <sortState xmlns:xlrd2="http://schemas.microsoft.com/office/spreadsheetml/2017/richdata2" ref="A2:G84">
    <sortCondition ref="C1:C84"/>
  </sortState>
  <tableColumns count="7">
    <tableColumn id="1" xr3:uid="{0E315D3D-AFAB-6C49-B69F-E41F77FB1F7A}" name="Aircraft Type" dataDxfId="14"/>
    <tableColumn id="2" xr3:uid="{75E126EE-3366-5E46-9E33-A1AF5D78B594}" name="Average EPNL" dataDxfId="13"/>
    <tableColumn id="3" xr3:uid="{AD53C6D1-094A-C543-A7FA-E0BF9572E1DD}" name="Aircraft Type (MTOW, tonnes)" dataDxfId="12"/>
    <tableColumn id="4" xr3:uid="{75D0EC5B-DD6A-AA4E-B591-34E1ADE3ABB1}" name="Certificated EPNL (EPNdB) - Lateral" dataDxfId="11"/>
    <tableColumn id="5" xr3:uid="{CBBA9018-E667-1742-BF34-B06E52089EA0}" name="Certificated EPNL (EPNdB) - Flyover" dataDxfId="10"/>
    <tableColumn id="6" xr3:uid="{DF624A11-7C21-0141-98B7-6333913144BA}" name="Departure EPNL (EPNdB) - Certificated" dataDxfId="9"/>
    <tableColumn id="7" xr3:uid="{AF79A2CC-A341-9646-976D-B1DFDEE1724F}" name="Departure EPNL (EPNdB) - Operational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1DBB8-CF50-4F49-97DA-F4E74B87D8D3}" name="Table62" displayName="Table62" ref="A1:E22" totalsRowShown="0" headerRowDxfId="0" dataDxfId="7" headerRowBorderDxfId="1">
  <autoFilter ref="A1:E22" xr:uid="{966B5DDE-697F-2443-9BFA-029C328668D3}"/>
  <sortState xmlns:xlrd2="http://schemas.microsoft.com/office/spreadsheetml/2017/richdata2" ref="A2:D22">
    <sortCondition ref="A1:A22"/>
  </sortState>
  <tableColumns count="5">
    <tableColumn id="1" xr3:uid="{0F13DA7B-21F6-DA4B-B277-0824E310DC8B}" name="Aircraft Type" dataDxfId="6"/>
    <tableColumn id="8" xr3:uid="{3FFC7471-CB8D-2149-8253-B4C406518BA9}" name="Average EPNL (Approach)" dataDxfId="5"/>
    <tableColumn id="7" xr3:uid="{12B21AD3-ED92-A641-AD82-3324D6AEC617}" name="Average EPNL (Departure)" dataDxfId="4"/>
    <tableColumn id="2" xr3:uid="{BF2EB658-013E-E14D-B370-90D6250284BE}" name="Average EPNL (Total)" dataDxfId="3">
      <calculatedColumnFormula>ROUND(AVERAGE(Table62[[#This Row],[Average EPNL (Approach)]:[Average EPNL (Departure)]]),1)</calculatedColumnFormula>
    </tableColumn>
    <tableColumn id="3" xr3:uid="{44A2C8D1-2913-8D4A-AAEC-86F5ADC22EAC}" name="Average EPNL (Adjusted)" dataDxfId="2">
      <calculatedColumnFormula>_xlfn.XLOOKUP(Table62[[#This Row],[Average EPNL (Total)]],'Noise Rates Conversion'!$A$2:$A$202,'Noise Rates Conversion'!$B$2:$B$202)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BCE6-26E7-7D46-9BF5-AC5E7970796C}">
  <dimension ref="A1:F63"/>
  <sheetViews>
    <sheetView zoomScale="107" workbookViewId="0">
      <selection activeCell="C17" sqref="C17"/>
    </sheetView>
  </sheetViews>
  <sheetFormatPr baseColWidth="10" defaultColWidth="25.83203125" defaultRowHeight="20" customHeight="1" x14ac:dyDescent="0.2"/>
  <cols>
    <col min="1" max="2" width="25.83203125" style="1"/>
    <col min="3" max="3" width="45.83203125" style="1" customWidth="1"/>
    <col min="4" max="6" width="25.83203125" style="1" customWidth="1"/>
    <col min="7" max="16384" width="25.83203125" style="1"/>
  </cols>
  <sheetData>
    <row r="1" spans="1:6" ht="40" customHeight="1" thickBot="1" x14ac:dyDescent="0.25">
      <c r="A1" s="2" t="s">
        <v>3</v>
      </c>
      <c r="B1" s="3" t="s">
        <v>4</v>
      </c>
      <c r="C1" s="4" t="s">
        <v>5</v>
      </c>
      <c r="D1" s="4" t="s">
        <v>0</v>
      </c>
      <c r="E1" s="4" t="s">
        <v>1</v>
      </c>
      <c r="F1" s="5" t="s">
        <v>2</v>
      </c>
    </row>
    <row r="2" spans="1:6" ht="20" customHeight="1" x14ac:dyDescent="0.2">
      <c r="A2" s="18" t="s">
        <v>154</v>
      </c>
      <c r="B2" s="19">
        <f>AVERAGE($F$2:$F$12)</f>
        <v>85.436363636363623</v>
      </c>
      <c r="C2" s="20" t="s">
        <v>58</v>
      </c>
      <c r="D2" s="21">
        <v>95.1</v>
      </c>
      <c r="E2" s="21">
        <v>86.1</v>
      </c>
      <c r="F2" s="22">
        <v>85.3</v>
      </c>
    </row>
    <row r="3" spans="1:6" ht="20" customHeight="1" x14ac:dyDescent="0.2">
      <c r="A3" s="11" t="s">
        <v>154</v>
      </c>
      <c r="B3" s="16">
        <f>AVERAGE($F$2:$F$12)</f>
        <v>85.436363636363623</v>
      </c>
      <c r="C3" s="13" t="s">
        <v>57</v>
      </c>
      <c r="D3" s="14">
        <v>95.2</v>
      </c>
      <c r="E3" s="14">
        <v>86.2</v>
      </c>
      <c r="F3" s="15">
        <v>85.4</v>
      </c>
    </row>
    <row r="4" spans="1:6" ht="20" customHeight="1" x14ac:dyDescent="0.2">
      <c r="A4" s="11" t="s">
        <v>154</v>
      </c>
      <c r="B4" s="16">
        <f t="shared" ref="B4:B12" si="0">AVERAGE($F$2:$F$12)</f>
        <v>85.436363636363623</v>
      </c>
      <c r="C4" s="13" t="s">
        <v>56</v>
      </c>
      <c r="D4" s="14">
        <v>95.5</v>
      </c>
      <c r="E4" s="14">
        <v>86.5</v>
      </c>
      <c r="F4" s="15">
        <v>85.8</v>
      </c>
    </row>
    <row r="5" spans="1:6" ht="20" customHeight="1" x14ac:dyDescent="0.2">
      <c r="A5" s="11" t="s">
        <v>154</v>
      </c>
      <c r="B5" s="16">
        <f t="shared" si="0"/>
        <v>85.436363636363623</v>
      </c>
      <c r="C5" s="13" t="s">
        <v>55</v>
      </c>
      <c r="D5" s="14">
        <v>95.5</v>
      </c>
      <c r="E5" s="14">
        <v>86.5</v>
      </c>
      <c r="F5" s="15">
        <v>85.9</v>
      </c>
    </row>
    <row r="6" spans="1:6" ht="20" customHeight="1" x14ac:dyDescent="0.2">
      <c r="A6" s="11" t="s">
        <v>154</v>
      </c>
      <c r="B6" s="16">
        <f t="shared" si="0"/>
        <v>85.436363636363623</v>
      </c>
      <c r="C6" s="13" t="s">
        <v>54</v>
      </c>
      <c r="D6" s="14">
        <v>95.5</v>
      </c>
      <c r="E6" s="14">
        <v>86.5</v>
      </c>
      <c r="F6" s="15">
        <v>85.7</v>
      </c>
    </row>
    <row r="7" spans="1:6" ht="20" customHeight="1" x14ac:dyDescent="0.2">
      <c r="A7" s="11" t="s">
        <v>154</v>
      </c>
      <c r="B7" s="16">
        <f t="shared" si="0"/>
        <v>85.436363636363623</v>
      </c>
      <c r="C7" s="13" t="s">
        <v>53</v>
      </c>
      <c r="D7" s="14">
        <v>95.5</v>
      </c>
      <c r="E7" s="14">
        <v>86.5</v>
      </c>
      <c r="F7" s="15">
        <v>85.6</v>
      </c>
    </row>
    <row r="8" spans="1:6" ht="20" customHeight="1" x14ac:dyDescent="0.2">
      <c r="A8" s="11" t="s">
        <v>154</v>
      </c>
      <c r="B8" s="16">
        <f t="shared" si="0"/>
        <v>85.436363636363623</v>
      </c>
      <c r="C8" s="13" t="s">
        <v>52</v>
      </c>
      <c r="D8" s="14">
        <v>95.5</v>
      </c>
      <c r="E8" s="14">
        <v>86.5</v>
      </c>
      <c r="F8" s="15">
        <v>85.8</v>
      </c>
    </row>
    <row r="9" spans="1:6" ht="20" customHeight="1" x14ac:dyDescent="0.2">
      <c r="A9" s="11" t="s">
        <v>154</v>
      </c>
      <c r="B9" s="16">
        <f t="shared" si="0"/>
        <v>85.436363636363623</v>
      </c>
      <c r="C9" s="13" t="s">
        <v>51</v>
      </c>
      <c r="D9" s="14">
        <v>94.2</v>
      </c>
      <c r="E9" s="14">
        <v>85.2</v>
      </c>
      <c r="F9" s="15">
        <v>84.7</v>
      </c>
    </row>
    <row r="10" spans="1:6" ht="20" customHeight="1" x14ac:dyDescent="0.2">
      <c r="A10" s="11" t="s">
        <v>154</v>
      </c>
      <c r="B10" s="16">
        <f t="shared" si="0"/>
        <v>85.436363636363623</v>
      </c>
      <c r="C10" s="13" t="s">
        <v>50</v>
      </c>
      <c r="D10" s="14">
        <v>94.4</v>
      </c>
      <c r="E10" s="14">
        <v>85.4</v>
      </c>
      <c r="F10" s="15">
        <v>84.8</v>
      </c>
    </row>
    <row r="11" spans="1:6" ht="20" customHeight="1" x14ac:dyDescent="0.2">
      <c r="A11" s="11" t="s">
        <v>154</v>
      </c>
      <c r="B11" s="16">
        <f t="shared" si="0"/>
        <v>85.436363636363623</v>
      </c>
      <c r="C11" s="13" t="s">
        <v>49</v>
      </c>
      <c r="D11" s="14">
        <v>94.3</v>
      </c>
      <c r="E11" s="14">
        <v>85.3</v>
      </c>
      <c r="F11" s="15">
        <v>85.3</v>
      </c>
    </row>
    <row r="12" spans="1:6" ht="20" customHeight="1" x14ac:dyDescent="0.2">
      <c r="A12" s="11" t="s">
        <v>154</v>
      </c>
      <c r="B12" s="16">
        <f t="shared" si="0"/>
        <v>85.436363636363623</v>
      </c>
      <c r="C12" s="13" t="s">
        <v>48</v>
      </c>
      <c r="D12" s="14">
        <v>94.4</v>
      </c>
      <c r="E12" s="14">
        <v>85.4</v>
      </c>
      <c r="F12" s="15">
        <v>85.5</v>
      </c>
    </row>
    <row r="13" spans="1:6" ht="20" customHeight="1" x14ac:dyDescent="0.2">
      <c r="A13" s="11" t="s">
        <v>156</v>
      </c>
      <c r="B13" s="16">
        <f>AVERAGE($F$13:$F$17)</f>
        <v>83.7</v>
      </c>
      <c r="C13" s="13" t="s">
        <v>63</v>
      </c>
      <c r="D13" s="14">
        <v>92.2</v>
      </c>
      <c r="E13" s="14">
        <v>83.2</v>
      </c>
      <c r="F13" s="15">
        <v>84.2</v>
      </c>
    </row>
    <row r="14" spans="1:6" ht="20" customHeight="1" x14ac:dyDescent="0.2">
      <c r="A14" s="11" t="s">
        <v>156</v>
      </c>
      <c r="B14" s="16">
        <f t="shared" ref="B14:B16" si="1">AVERAGE($F$13:$F$17)</f>
        <v>83.7</v>
      </c>
      <c r="C14" s="13" t="s">
        <v>62</v>
      </c>
      <c r="D14" s="14">
        <v>92.3</v>
      </c>
      <c r="E14" s="14">
        <v>83.3</v>
      </c>
      <c r="F14" s="15">
        <v>84.1</v>
      </c>
    </row>
    <row r="15" spans="1:6" ht="20" customHeight="1" x14ac:dyDescent="0.2">
      <c r="A15" s="11" t="s">
        <v>156</v>
      </c>
      <c r="B15" s="16">
        <f t="shared" si="1"/>
        <v>83.7</v>
      </c>
      <c r="C15" s="13" t="s">
        <v>62</v>
      </c>
      <c r="D15" s="14">
        <v>92.6</v>
      </c>
      <c r="E15" s="14">
        <v>83.6</v>
      </c>
      <c r="F15" s="15">
        <v>83.6</v>
      </c>
    </row>
    <row r="16" spans="1:6" ht="20" customHeight="1" x14ac:dyDescent="0.2">
      <c r="A16" s="11" t="s">
        <v>156</v>
      </c>
      <c r="B16" s="16">
        <f t="shared" si="1"/>
        <v>83.7</v>
      </c>
      <c r="C16" s="13" t="s">
        <v>61</v>
      </c>
      <c r="D16" s="14">
        <v>92.2</v>
      </c>
      <c r="E16" s="14">
        <v>83.2</v>
      </c>
      <c r="F16" s="15">
        <v>83.3</v>
      </c>
    </row>
    <row r="17" spans="1:6" ht="20" customHeight="1" x14ac:dyDescent="0.2">
      <c r="A17" s="11" t="s">
        <v>156</v>
      </c>
      <c r="B17" s="16">
        <f>AVERAGE($F$13:$F$17)</f>
        <v>83.7</v>
      </c>
      <c r="C17" s="13" t="s">
        <v>61</v>
      </c>
      <c r="D17" s="14">
        <v>92.4</v>
      </c>
      <c r="E17" s="14">
        <v>83.4</v>
      </c>
      <c r="F17" s="15">
        <v>83.3</v>
      </c>
    </row>
    <row r="18" spans="1:6" ht="20" customHeight="1" x14ac:dyDescent="0.2">
      <c r="A18" s="11" t="s">
        <v>155</v>
      </c>
      <c r="B18" s="16">
        <f>AVERAGE($F$18:$F$21)</f>
        <v>85.974999999999994</v>
      </c>
      <c r="C18" s="13" t="s">
        <v>37</v>
      </c>
      <c r="D18" s="14">
        <v>96.6</v>
      </c>
      <c r="E18" s="14">
        <v>87.6</v>
      </c>
      <c r="F18" s="15">
        <v>86.4</v>
      </c>
    </row>
    <row r="19" spans="1:6" ht="20" customHeight="1" x14ac:dyDescent="0.2">
      <c r="A19" s="11" t="s">
        <v>155</v>
      </c>
      <c r="B19" s="16">
        <f t="shared" ref="B19:B20" si="2">AVERAGE($F$18:$F$21)</f>
        <v>85.974999999999994</v>
      </c>
      <c r="C19" s="13" t="s">
        <v>36</v>
      </c>
      <c r="D19" s="14">
        <v>96.4</v>
      </c>
      <c r="E19" s="14">
        <v>87.4</v>
      </c>
      <c r="F19" s="15">
        <v>86.4</v>
      </c>
    </row>
    <row r="20" spans="1:6" ht="20" customHeight="1" x14ac:dyDescent="0.2">
      <c r="A20" s="11" t="s">
        <v>155</v>
      </c>
      <c r="B20" s="16">
        <f t="shared" si="2"/>
        <v>85.974999999999994</v>
      </c>
      <c r="C20" s="13" t="s">
        <v>47</v>
      </c>
      <c r="D20" s="14">
        <v>95.6</v>
      </c>
      <c r="E20" s="14">
        <v>86.6</v>
      </c>
      <c r="F20" s="15">
        <v>85.5</v>
      </c>
    </row>
    <row r="21" spans="1:6" ht="20" customHeight="1" x14ac:dyDescent="0.2">
      <c r="A21" s="11" t="s">
        <v>155</v>
      </c>
      <c r="B21" s="16">
        <f>AVERAGE($F$18:$F$21)</f>
        <v>85.974999999999994</v>
      </c>
      <c r="C21" s="13" t="s">
        <v>46</v>
      </c>
      <c r="D21" s="14">
        <v>95.5</v>
      </c>
      <c r="E21" s="14">
        <v>86.5</v>
      </c>
      <c r="F21" s="15">
        <v>85.6</v>
      </c>
    </row>
    <row r="22" spans="1:6" ht="20" customHeight="1" x14ac:dyDescent="0.2">
      <c r="A22" s="11" t="s">
        <v>157</v>
      </c>
      <c r="B22" s="16">
        <f>AVERAGE($F$22:$F$24)</f>
        <v>85.100000000000009</v>
      </c>
      <c r="C22" s="13" t="s">
        <v>45</v>
      </c>
      <c r="D22" s="14">
        <v>94.1</v>
      </c>
      <c r="E22" s="14">
        <v>85.1</v>
      </c>
      <c r="F22" s="15">
        <v>84.6</v>
      </c>
    </row>
    <row r="23" spans="1:6" ht="20" customHeight="1" x14ac:dyDescent="0.2">
      <c r="A23" s="11" t="s">
        <v>157</v>
      </c>
      <c r="B23" s="16">
        <f t="shared" ref="B23" si="3">AVERAGE($F$22:$F$24)</f>
        <v>85.100000000000009</v>
      </c>
      <c r="C23" s="13" t="s">
        <v>44</v>
      </c>
      <c r="D23" s="14">
        <v>94</v>
      </c>
      <c r="E23" s="14">
        <v>85</v>
      </c>
      <c r="F23" s="15">
        <v>84.7</v>
      </c>
    </row>
    <row r="24" spans="1:6" ht="20" customHeight="1" x14ac:dyDescent="0.2">
      <c r="A24" s="11" t="s">
        <v>157</v>
      </c>
      <c r="B24" s="16">
        <f>AVERAGE($F$22:$F$24)</f>
        <v>85.100000000000009</v>
      </c>
      <c r="C24" s="13" t="s">
        <v>43</v>
      </c>
      <c r="D24" s="14">
        <v>94.7</v>
      </c>
      <c r="E24" s="14">
        <v>85.7</v>
      </c>
      <c r="F24" s="15">
        <v>86</v>
      </c>
    </row>
    <row r="25" spans="1:6" ht="20" customHeight="1" x14ac:dyDescent="0.2">
      <c r="A25" s="11" t="s">
        <v>142</v>
      </c>
      <c r="B25" s="16">
        <f>AVERAGE($F$25:$F$27)</f>
        <v>89</v>
      </c>
      <c r="C25" s="13" t="s">
        <v>13</v>
      </c>
      <c r="D25" s="14">
        <v>99.6</v>
      </c>
      <c r="E25" s="14">
        <v>90.6</v>
      </c>
      <c r="F25" s="15">
        <v>89.5</v>
      </c>
    </row>
    <row r="26" spans="1:6" ht="20" customHeight="1" x14ac:dyDescent="0.2">
      <c r="A26" s="11" t="s">
        <v>142</v>
      </c>
      <c r="B26" s="16">
        <f>AVERAGE($F$25:$F$27)</f>
        <v>89</v>
      </c>
      <c r="C26" s="13" t="s">
        <v>35</v>
      </c>
      <c r="D26" s="14">
        <v>98.2</v>
      </c>
      <c r="E26" s="14">
        <v>89.2</v>
      </c>
      <c r="F26" s="15">
        <v>89.4</v>
      </c>
    </row>
    <row r="27" spans="1:6" ht="20" customHeight="1" x14ac:dyDescent="0.2">
      <c r="A27" s="11" t="s">
        <v>142</v>
      </c>
      <c r="B27" s="16">
        <f>AVERAGE($F$25:$F$27)</f>
        <v>89</v>
      </c>
      <c r="C27" s="13" t="s">
        <v>34</v>
      </c>
      <c r="D27" s="14">
        <v>97</v>
      </c>
      <c r="E27" s="14">
        <v>88</v>
      </c>
      <c r="F27" s="15">
        <v>88.1</v>
      </c>
    </row>
    <row r="28" spans="1:6" ht="20" customHeight="1" x14ac:dyDescent="0.2">
      <c r="A28" s="11" t="s">
        <v>149</v>
      </c>
      <c r="B28" s="16">
        <f>AVERAGE($F$28:$F$29)</f>
        <v>87.85</v>
      </c>
      <c r="C28" s="13" t="s">
        <v>33</v>
      </c>
      <c r="D28" s="14">
        <v>96.9</v>
      </c>
      <c r="E28" s="14">
        <v>87.9</v>
      </c>
      <c r="F28" s="15">
        <v>87.9</v>
      </c>
    </row>
    <row r="29" spans="1:6" ht="20" customHeight="1" x14ac:dyDescent="0.2">
      <c r="A29" s="11" t="s">
        <v>149</v>
      </c>
      <c r="B29" s="16">
        <f>AVERAGE($F$28:$F$29)</f>
        <v>87.85</v>
      </c>
      <c r="C29" s="13" t="s">
        <v>32</v>
      </c>
      <c r="D29" s="14">
        <v>97</v>
      </c>
      <c r="E29" s="14">
        <v>88</v>
      </c>
      <c r="F29" s="15">
        <v>87.8</v>
      </c>
    </row>
    <row r="30" spans="1:6" ht="20" customHeight="1" x14ac:dyDescent="0.2">
      <c r="A30" s="11" t="s">
        <v>141</v>
      </c>
      <c r="B30" s="16">
        <f>AVERAGE($F$30:$F$31)</f>
        <v>89.8</v>
      </c>
      <c r="C30" s="13" t="s">
        <v>12</v>
      </c>
      <c r="D30" s="14">
        <v>99.9</v>
      </c>
      <c r="E30" s="14">
        <v>90.9</v>
      </c>
      <c r="F30" s="15">
        <v>89.8</v>
      </c>
    </row>
    <row r="31" spans="1:6" ht="20" customHeight="1" x14ac:dyDescent="0.2">
      <c r="A31" s="11" t="s">
        <v>141</v>
      </c>
      <c r="B31" s="16">
        <f>AVERAGE($F$30:$F$31)</f>
        <v>89.8</v>
      </c>
      <c r="C31" s="13" t="s">
        <v>11</v>
      </c>
      <c r="D31" s="14">
        <v>99.9</v>
      </c>
      <c r="E31" s="14">
        <v>90.9</v>
      </c>
      <c r="F31" s="15">
        <v>89.8</v>
      </c>
    </row>
    <row r="32" spans="1:6" ht="20" customHeight="1" x14ac:dyDescent="0.2">
      <c r="A32" s="11" t="s">
        <v>148</v>
      </c>
      <c r="B32" s="16">
        <f>AVERAGE($F$32:$F$33)</f>
        <v>87.2</v>
      </c>
      <c r="C32" s="13" t="s">
        <v>31</v>
      </c>
      <c r="D32" s="14">
        <v>96.4</v>
      </c>
      <c r="E32" s="14">
        <v>87.4</v>
      </c>
      <c r="F32" s="15">
        <v>87.2</v>
      </c>
    </row>
    <row r="33" spans="1:6" ht="20" customHeight="1" x14ac:dyDescent="0.2">
      <c r="A33" s="11" t="s">
        <v>148</v>
      </c>
      <c r="B33" s="16">
        <f>AVERAGE($F$32:$F$33)</f>
        <v>87.2</v>
      </c>
      <c r="C33" s="13" t="s">
        <v>30</v>
      </c>
      <c r="D33" s="14">
        <v>96.5</v>
      </c>
      <c r="E33" s="14">
        <v>87.5</v>
      </c>
      <c r="F33" s="15">
        <v>87.2</v>
      </c>
    </row>
    <row r="34" spans="1:6" ht="20" customHeight="1" x14ac:dyDescent="0.2">
      <c r="A34" s="11" t="s">
        <v>147</v>
      </c>
      <c r="B34" s="16">
        <f>AVERAGE($F$34:$F$40)</f>
        <v>90.314285714285703</v>
      </c>
      <c r="C34" s="13" t="s">
        <v>29</v>
      </c>
      <c r="D34" s="14">
        <v>98</v>
      </c>
      <c r="E34" s="14">
        <v>89</v>
      </c>
      <c r="F34" s="15">
        <v>91.3</v>
      </c>
    </row>
    <row r="35" spans="1:6" ht="20" customHeight="1" x14ac:dyDescent="0.2">
      <c r="A35" s="11" t="s">
        <v>147</v>
      </c>
      <c r="B35" s="16">
        <f>AVERAGE($F$34:$F$40)</f>
        <v>90.314285714285703</v>
      </c>
      <c r="C35" s="13" t="s">
        <v>28</v>
      </c>
      <c r="D35" s="14">
        <v>98</v>
      </c>
      <c r="E35" s="14">
        <v>89</v>
      </c>
      <c r="F35" s="15">
        <v>91.1</v>
      </c>
    </row>
    <row r="36" spans="1:6" ht="20" customHeight="1" x14ac:dyDescent="0.2">
      <c r="A36" s="11" t="s">
        <v>147</v>
      </c>
      <c r="B36" s="16">
        <f>AVERAGE($F$34:$F$40)</f>
        <v>90.314285714285703</v>
      </c>
      <c r="C36" s="13" t="s">
        <v>27</v>
      </c>
      <c r="D36" s="14">
        <v>98</v>
      </c>
      <c r="E36" s="14">
        <v>89</v>
      </c>
      <c r="F36" s="15">
        <v>91.2</v>
      </c>
    </row>
    <row r="37" spans="1:6" ht="20" customHeight="1" x14ac:dyDescent="0.2">
      <c r="A37" s="11" t="s">
        <v>147</v>
      </c>
      <c r="B37" s="16">
        <f>AVERAGE($F$34:$F$40)</f>
        <v>90.314285714285703</v>
      </c>
      <c r="C37" s="13" t="s">
        <v>26</v>
      </c>
      <c r="D37" s="14">
        <v>98.1</v>
      </c>
      <c r="E37" s="14">
        <v>89.1</v>
      </c>
      <c r="F37" s="15">
        <v>91.1</v>
      </c>
    </row>
    <row r="38" spans="1:6" ht="20" customHeight="1" x14ac:dyDescent="0.2">
      <c r="A38" s="11" t="s">
        <v>147</v>
      </c>
      <c r="B38" s="16">
        <f t="shared" ref="B38" si="4">AVERAGE($F$34:$F$40)</f>
        <v>90.314285714285703</v>
      </c>
      <c r="C38" s="13" t="s">
        <v>25</v>
      </c>
      <c r="D38" s="14">
        <v>97.3</v>
      </c>
      <c r="E38" s="14">
        <v>88.3</v>
      </c>
      <c r="F38" s="15">
        <v>89</v>
      </c>
    </row>
    <row r="39" spans="1:6" ht="20" customHeight="1" x14ac:dyDescent="0.2">
      <c r="A39" s="11" t="s">
        <v>147</v>
      </c>
      <c r="B39" s="16">
        <f>AVERAGE($F$34:$F$40)</f>
        <v>90.314285714285703</v>
      </c>
      <c r="C39" s="13" t="s">
        <v>24</v>
      </c>
      <c r="D39" s="14">
        <v>97.3</v>
      </c>
      <c r="E39" s="14">
        <v>88.3</v>
      </c>
      <c r="F39" s="15">
        <v>89.1</v>
      </c>
    </row>
    <row r="40" spans="1:6" ht="20" customHeight="1" x14ac:dyDescent="0.2">
      <c r="A40" s="11" t="s">
        <v>147</v>
      </c>
      <c r="B40" s="16">
        <f>AVERAGE($F$34:$F$40)</f>
        <v>90.314285714285703</v>
      </c>
      <c r="C40" s="13" t="s">
        <v>23</v>
      </c>
      <c r="D40" s="14">
        <v>97.4</v>
      </c>
      <c r="E40" s="14">
        <v>88.4</v>
      </c>
      <c r="F40" s="15">
        <v>89.4</v>
      </c>
    </row>
    <row r="41" spans="1:6" ht="20" customHeight="1" x14ac:dyDescent="0.2">
      <c r="A41" s="11" t="s">
        <v>153</v>
      </c>
      <c r="B41" s="16">
        <f>AVERAGE($F$41:$F$43)</f>
        <v>83.666666666666671</v>
      </c>
      <c r="C41" s="13" t="s">
        <v>42</v>
      </c>
      <c r="D41" s="14">
        <v>94.2</v>
      </c>
      <c r="E41" s="14">
        <v>85.2</v>
      </c>
      <c r="F41" s="15">
        <v>83.7</v>
      </c>
    </row>
    <row r="42" spans="1:6" ht="20" customHeight="1" x14ac:dyDescent="0.2">
      <c r="A42" s="11" t="s">
        <v>153</v>
      </c>
      <c r="B42" s="16">
        <f>AVERAGE($F$41:$F$43)</f>
        <v>83.666666666666671</v>
      </c>
      <c r="C42" s="13" t="s">
        <v>41</v>
      </c>
      <c r="D42" s="14">
        <v>94.2</v>
      </c>
      <c r="E42" s="14">
        <v>85.2</v>
      </c>
      <c r="F42" s="15">
        <v>83.5</v>
      </c>
    </row>
    <row r="43" spans="1:6" ht="20" customHeight="1" x14ac:dyDescent="0.2">
      <c r="A43" s="11" t="s">
        <v>153</v>
      </c>
      <c r="B43" s="16">
        <f>AVERAGE($F$41:$F$43)</f>
        <v>83.666666666666671</v>
      </c>
      <c r="C43" s="13" t="s">
        <v>40</v>
      </c>
      <c r="D43" s="14">
        <v>94.2</v>
      </c>
      <c r="E43" s="14">
        <v>85.2</v>
      </c>
      <c r="F43" s="15">
        <v>83.8</v>
      </c>
    </row>
    <row r="44" spans="1:6" ht="20" customHeight="1" x14ac:dyDescent="0.2">
      <c r="A44" s="11" t="s">
        <v>146</v>
      </c>
      <c r="B44" s="16">
        <f>AVERAGE($F$44:$F$46)</f>
        <v>85.766666666666666</v>
      </c>
      <c r="C44" s="13" t="s">
        <v>22</v>
      </c>
      <c r="D44" s="14">
        <v>96.3</v>
      </c>
      <c r="E44" s="14">
        <v>87.3</v>
      </c>
      <c r="F44" s="15">
        <v>86.3</v>
      </c>
    </row>
    <row r="45" spans="1:6" ht="20" customHeight="1" x14ac:dyDescent="0.2">
      <c r="A45" s="11" t="s">
        <v>146</v>
      </c>
      <c r="B45" s="16">
        <f>AVERAGE($F$44:$F$46)</f>
        <v>85.766666666666666</v>
      </c>
      <c r="C45" s="13" t="s">
        <v>21</v>
      </c>
      <c r="D45" s="14">
        <v>96.4</v>
      </c>
      <c r="E45" s="14">
        <v>87.4</v>
      </c>
      <c r="F45" s="15">
        <v>85.7</v>
      </c>
    </row>
    <row r="46" spans="1:6" ht="20" customHeight="1" x14ac:dyDescent="0.2">
      <c r="A46" s="11" t="s">
        <v>146</v>
      </c>
      <c r="B46" s="16">
        <f>AVERAGE($F$44:$F$46)</f>
        <v>85.766666666666666</v>
      </c>
      <c r="C46" s="13" t="s">
        <v>20</v>
      </c>
      <c r="D46" s="14">
        <v>96.5</v>
      </c>
      <c r="E46" s="14">
        <v>87.5</v>
      </c>
      <c r="F46" s="15">
        <v>85.3</v>
      </c>
    </row>
    <row r="47" spans="1:6" ht="20" customHeight="1" x14ac:dyDescent="0.2">
      <c r="A47" s="11" t="s">
        <v>145</v>
      </c>
      <c r="B47" s="12">
        <f>AVERAGE(Table6[[#This Row],[Approach EPNL-9 (EPNdB) - Operational]])</f>
        <v>87</v>
      </c>
      <c r="C47" s="13" t="s">
        <v>19</v>
      </c>
      <c r="D47" s="14">
        <v>96.4</v>
      </c>
      <c r="E47" s="14">
        <v>87.4</v>
      </c>
      <c r="F47" s="15">
        <v>87</v>
      </c>
    </row>
    <row r="48" spans="1:6" ht="20" customHeight="1" x14ac:dyDescent="0.2">
      <c r="A48" s="11" t="s">
        <v>139</v>
      </c>
      <c r="B48" s="16">
        <f>AVERAGE($F$48:$F$50)</f>
        <v>95.566666666666663</v>
      </c>
      <c r="C48" s="13" t="s">
        <v>10</v>
      </c>
      <c r="D48" s="14">
        <v>101.7</v>
      </c>
      <c r="E48" s="14">
        <v>92.7</v>
      </c>
      <c r="F48" s="15">
        <v>94.7</v>
      </c>
    </row>
    <row r="49" spans="1:6" ht="20" customHeight="1" x14ac:dyDescent="0.2">
      <c r="A49" s="11" t="s">
        <v>139</v>
      </c>
      <c r="B49" s="16">
        <f>AVERAGE($F$48:$F$50)</f>
        <v>95.566666666666663</v>
      </c>
      <c r="C49" s="13" t="s">
        <v>7</v>
      </c>
      <c r="D49" s="14">
        <v>102.8</v>
      </c>
      <c r="E49" s="14">
        <v>93.8</v>
      </c>
      <c r="F49" s="15">
        <v>96</v>
      </c>
    </row>
    <row r="50" spans="1:6" ht="20" customHeight="1" x14ac:dyDescent="0.2">
      <c r="A50" s="11" t="s">
        <v>139</v>
      </c>
      <c r="B50" s="16">
        <f>AVERAGE($F$48:$F$50)</f>
        <v>95.566666666666663</v>
      </c>
      <c r="C50" s="13" t="s">
        <v>6</v>
      </c>
      <c r="D50" s="14">
        <v>103.4</v>
      </c>
      <c r="E50" s="14">
        <v>94.4</v>
      </c>
      <c r="F50" s="15">
        <v>96</v>
      </c>
    </row>
    <row r="51" spans="1:6" ht="20" customHeight="1" x14ac:dyDescent="0.2">
      <c r="A51" s="11" t="s">
        <v>140</v>
      </c>
      <c r="B51" s="12">
        <f>AVERAGE(Table6[[#This Row],[Approach EPNL-9 (EPNdB) - Operational]])</f>
        <v>91.3</v>
      </c>
      <c r="C51" s="13" t="s">
        <v>9</v>
      </c>
      <c r="D51" s="14">
        <v>100.3</v>
      </c>
      <c r="E51" s="14">
        <v>91.3</v>
      </c>
      <c r="F51" s="15">
        <v>91.3</v>
      </c>
    </row>
    <row r="52" spans="1:6" ht="20" customHeight="1" x14ac:dyDescent="0.2">
      <c r="A52" s="11" t="s">
        <v>144</v>
      </c>
      <c r="B52" s="12">
        <f>AVERAGE(Table6[[#This Row],[Approach EPNL-9 (EPNdB) - Operational]])</f>
        <v>91.7</v>
      </c>
      <c r="C52" s="13" t="s">
        <v>18</v>
      </c>
      <c r="D52" s="14">
        <v>98.6</v>
      </c>
      <c r="E52" s="14">
        <v>89.6</v>
      </c>
      <c r="F52" s="15">
        <v>91.7</v>
      </c>
    </row>
    <row r="53" spans="1:6" ht="20" customHeight="1" x14ac:dyDescent="0.2">
      <c r="A53" s="11" t="s">
        <v>152</v>
      </c>
      <c r="B53" s="12">
        <f>AVERAGE(Table6[[#This Row],[Approach EPNL-9 (EPNdB) - Operational]])</f>
        <v>91</v>
      </c>
      <c r="C53" s="13" t="s">
        <v>8</v>
      </c>
      <c r="D53" s="14">
        <v>100.5</v>
      </c>
      <c r="E53" s="14">
        <v>91.5</v>
      </c>
      <c r="F53" s="15">
        <v>91</v>
      </c>
    </row>
    <row r="54" spans="1:6" ht="20" customHeight="1" x14ac:dyDescent="0.2">
      <c r="A54" s="11" t="s">
        <v>143</v>
      </c>
      <c r="B54" s="16">
        <f t="shared" ref="B54:B61" si="5">AVERAGE($F$54:$F$61)</f>
        <v>86.487500000000011</v>
      </c>
      <c r="C54" s="13" t="s">
        <v>39</v>
      </c>
      <c r="D54" s="14">
        <v>95.4</v>
      </c>
      <c r="E54" s="14">
        <v>86.4</v>
      </c>
      <c r="F54" s="15">
        <v>85.9</v>
      </c>
    </row>
    <row r="55" spans="1:6" ht="20" customHeight="1" x14ac:dyDescent="0.2">
      <c r="A55" s="11" t="s">
        <v>143</v>
      </c>
      <c r="B55" s="16">
        <f t="shared" si="5"/>
        <v>86.487500000000011</v>
      </c>
      <c r="C55" s="13" t="s">
        <v>38</v>
      </c>
      <c r="D55" s="14">
        <v>95.4</v>
      </c>
      <c r="E55" s="14">
        <v>86.4</v>
      </c>
      <c r="F55" s="15">
        <v>85.7</v>
      </c>
    </row>
    <row r="56" spans="1:6" ht="20" customHeight="1" x14ac:dyDescent="0.2">
      <c r="A56" s="11" t="s">
        <v>143</v>
      </c>
      <c r="B56" s="16">
        <f t="shared" si="5"/>
        <v>86.487500000000011</v>
      </c>
      <c r="C56" s="13" t="s">
        <v>17</v>
      </c>
      <c r="D56" s="14">
        <v>96.4</v>
      </c>
      <c r="E56" s="14">
        <v>87.4</v>
      </c>
      <c r="F56" s="15">
        <v>87.3</v>
      </c>
    </row>
    <row r="57" spans="1:6" ht="20" customHeight="1" x14ac:dyDescent="0.2">
      <c r="A57" s="11" t="s">
        <v>143</v>
      </c>
      <c r="B57" s="16">
        <f t="shared" si="5"/>
        <v>86.487500000000011</v>
      </c>
      <c r="C57" s="13" t="s">
        <v>16</v>
      </c>
      <c r="D57" s="14">
        <v>96.4</v>
      </c>
      <c r="E57" s="14">
        <v>87.4</v>
      </c>
      <c r="F57" s="15">
        <v>86.2</v>
      </c>
    </row>
    <row r="58" spans="1:6" ht="20" customHeight="1" x14ac:dyDescent="0.2">
      <c r="A58" s="11" t="s">
        <v>143</v>
      </c>
      <c r="B58" s="16">
        <f t="shared" si="5"/>
        <v>86.487500000000011</v>
      </c>
      <c r="C58" s="13" t="s">
        <v>16</v>
      </c>
      <c r="D58" s="14">
        <v>95.8</v>
      </c>
      <c r="E58" s="14">
        <v>86.8</v>
      </c>
      <c r="F58" s="15">
        <v>86.2</v>
      </c>
    </row>
    <row r="59" spans="1:6" ht="20" customHeight="1" x14ac:dyDescent="0.2">
      <c r="A59" s="11" t="s">
        <v>143</v>
      </c>
      <c r="B59" s="16">
        <f t="shared" si="5"/>
        <v>86.487500000000011</v>
      </c>
      <c r="C59" s="13" t="s">
        <v>15</v>
      </c>
      <c r="D59" s="14">
        <v>96.4</v>
      </c>
      <c r="E59" s="14">
        <v>87.4</v>
      </c>
      <c r="F59" s="15">
        <v>86.8</v>
      </c>
    </row>
    <row r="60" spans="1:6" ht="20" customHeight="1" x14ac:dyDescent="0.2">
      <c r="A60" s="11" t="s">
        <v>143</v>
      </c>
      <c r="B60" s="16">
        <f t="shared" si="5"/>
        <v>86.487500000000011</v>
      </c>
      <c r="C60" s="13" t="s">
        <v>14</v>
      </c>
      <c r="D60" s="14">
        <v>96.4</v>
      </c>
      <c r="E60" s="14">
        <v>87.4</v>
      </c>
      <c r="F60" s="15">
        <v>87.1</v>
      </c>
    </row>
    <row r="61" spans="1:6" ht="20" customHeight="1" x14ac:dyDescent="0.2">
      <c r="A61" s="11" t="s">
        <v>143</v>
      </c>
      <c r="B61" s="16">
        <f t="shared" si="5"/>
        <v>86.487500000000011</v>
      </c>
      <c r="C61" s="13" t="s">
        <v>14</v>
      </c>
      <c r="D61" s="14">
        <v>95.7</v>
      </c>
      <c r="E61" s="14">
        <v>86.7</v>
      </c>
      <c r="F61" s="15">
        <v>86.7</v>
      </c>
    </row>
    <row r="62" spans="1:6" ht="20" customHeight="1" x14ac:dyDescent="0.2">
      <c r="A62" s="11" t="s">
        <v>151</v>
      </c>
      <c r="B62" s="12">
        <f>AVERAGE(Table6[[#This Row],[Approach EPNL-9 (EPNdB) - Operational]])</f>
        <v>82.4</v>
      </c>
      <c r="C62" s="13" t="s">
        <v>60</v>
      </c>
      <c r="D62" s="14">
        <v>91.5</v>
      </c>
      <c r="E62" s="14">
        <v>82.5</v>
      </c>
      <c r="F62" s="15">
        <v>82.4</v>
      </c>
    </row>
    <row r="63" spans="1:6" ht="20" customHeight="1" thickBot="1" x14ac:dyDescent="0.25">
      <c r="A63" s="6" t="s">
        <v>150</v>
      </c>
      <c r="B63" s="7">
        <f>AVERAGE(Table6[[#This Row],[Approach EPNL-9 (EPNdB) - Operational]])</f>
        <v>82.9</v>
      </c>
      <c r="C63" s="8" t="s">
        <v>59</v>
      </c>
      <c r="D63" s="9">
        <v>92.4</v>
      </c>
      <c r="E63" s="9">
        <v>83.4</v>
      </c>
      <c r="F63" s="10">
        <v>82.9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EC12-06DD-8C4D-B11C-06839538A3AE}">
  <dimension ref="A1:G84"/>
  <sheetViews>
    <sheetView zoomScale="109" workbookViewId="0">
      <selection activeCell="B13" sqref="B13"/>
    </sheetView>
  </sheetViews>
  <sheetFormatPr baseColWidth="10" defaultColWidth="25.83203125" defaultRowHeight="20" customHeight="1" x14ac:dyDescent="0.2"/>
  <cols>
    <col min="1" max="2" width="25.83203125" style="1"/>
    <col min="3" max="3" width="45.83203125" style="1" customWidth="1"/>
    <col min="4" max="16384" width="25.83203125" style="1"/>
  </cols>
  <sheetData>
    <row r="1" spans="1:7" ht="40" customHeight="1" thickBot="1" x14ac:dyDescent="0.25">
      <c r="A1" s="2" t="s">
        <v>3</v>
      </c>
      <c r="B1" s="3" t="s">
        <v>4</v>
      </c>
      <c r="C1" s="4" t="s">
        <v>68</v>
      </c>
      <c r="D1" s="4" t="s">
        <v>64</v>
      </c>
      <c r="E1" s="4" t="s">
        <v>65</v>
      </c>
      <c r="F1" s="4" t="s">
        <v>66</v>
      </c>
      <c r="G1" s="5" t="s">
        <v>67</v>
      </c>
    </row>
    <row r="2" spans="1:7" ht="20" customHeight="1" x14ac:dyDescent="0.2">
      <c r="A2" s="18" t="s">
        <v>154</v>
      </c>
      <c r="B2" s="19">
        <f>AVERAGE($G$2:$G$21)</f>
        <v>88.870000000000033</v>
      </c>
      <c r="C2" s="20" t="s">
        <v>131</v>
      </c>
      <c r="D2" s="21">
        <v>93.8</v>
      </c>
      <c r="E2" s="21">
        <v>85.6</v>
      </c>
      <c r="F2" s="21">
        <v>89.7</v>
      </c>
      <c r="G2" s="22">
        <v>89.9</v>
      </c>
    </row>
    <row r="3" spans="1:7" ht="20" customHeight="1" x14ac:dyDescent="0.2">
      <c r="A3" s="11" t="s">
        <v>154</v>
      </c>
      <c r="B3" s="16">
        <f t="shared" ref="B3:B21" si="0">AVERAGE($G$2:$G$21)</f>
        <v>88.870000000000033</v>
      </c>
      <c r="C3" s="13" t="s">
        <v>131</v>
      </c>
      <c r="D3" s="14">
        <v>93.7</v>
      </c>
      <c r="E3" s="14">
        <v>85.6</v>
      </c>
      <c r="F3" s="14">
        <v>89.7</v>
      </c>
      <c r="G3" s="15">
        <v>89.6</v>
      </c>
    </row>
    <row r="4" spans="1:7" ht="20" customHeight="1" x14ac:dyDescent="0.2">
      <c r="A4" s="11" t="s">
        <v>154</v>
      </c>
      <c r="B4" s="16">
        <f t="shared" si="0"/>
        <v>88.870000000000033</v>
      </c>
      <c r="C4" s="13" t="s">
        <v>130</v>
      </c>
      <c r="D4" s="14">
        <v>93.3</v>
      </c>
      <c r="E4" s="14">
        <v>82.4</v>
      </c>
      <c r="F4" s="14">
        <v>87.9</v>
      </c>
      <c r="G4" s="15">
        <v>87.8</v>
      </c>
    </row>
    <row r="5" spans="1:7" ht="20" customHeight="1" x14ac:dyDescent="0.2">
      <c r="A5" s="11" t="s">
        <v>154</v>
      </c>
      <c r="B5" s="16">
        <f t="shared" si="0"/>
        <v>88.870000000000033</v>
      </c>
      <c r="C5" s="13" t="s">
        <v>129</v>
      </c>
      <c r="D5" s="14">
        <v>93.1</v>
      </c>
      <c r="E5" s="14">
        <v>83.3</v>
      </c>
      <c r="F5" s="14">
        <v>88.2</v>
      </c>
      <c r="G5" s="15">
        <v>87.9</v>
      </c>
    </row>
    <row r="6" spans="1:7" ht="20" customHeight="1" x14ac:dyDescent="0.2">
      <c r="A6" s="11" t="s">
        <v>154</v>
      </c>
      <c r="B6" s="16">
        <f t="shared" si="0"/>
        <v>88.870000000000033</v>
      </c>
      <c r="C6" s="13" t="s">
        <v>128</v>
      </c>
      <c r="D6" s="14">
        <v>92.9</v>
      </c>
      <c r="E6" s="14">
        <v>84.8</v>
      </c>
      <c r="F6" s="14">
        <v>88.9</v>
      </c>
      <c r="G6" s="15">
        <v>88</v>
      </c>
    </row>
    <row r="7" spans="1:7" ht="20" customHeight="1" x14ac:dyDescent="0.2">
      <c r="A7" s="11" t="s">
        <v>154</v>
      </c>
      <c r="B7" s="16">
        <f t="shared" si="0"/>
        <v>88.870000000000033</v>
      </c>
      <c r="C7" s="13" t="s">
        <v>127</v>
      </c>
      <c r="D7" s="14">
        <v>93.6</v>
      </c>
      <c r="E7" s="14">
        <v>83.7</v>
      </c>
      <c r="F7" s="14">
        <v>88.7</v>
      </c>
      <c r="G7" s="15">
        <v>88.5</v>
      </c>
    </row>
    <row r="8" spans="1:7" ht="20" customHeight="1" x14ac:dyDescent="0.2">
      <c r="A8" s="11" t="s">
        <v>154</v>
      </c>
      <c r="B8" s="16">
        <f t="shared" si="0"/>
        <v>88.870000000000033</v>
      </c>
      <c r="C8" s="13" t="s">
        <v>126</v>
      </c>
      <c r="D8" s="14">
        <v>93.5</v>
      </c>
      <c r="E8" s="14">
        <v>85.3</v>
      </c>
      <c r="F8" s="14">
        <v>89.4</v>
      </c>
      <c r="G8" s="15">
        <v>88.4</v>
      </c>
    </row>
    <row r="9" spans="1:7" ht="20" customHeight="1" x14ac:dyDescent="0.2">
      <c r="A9" s="11" t="s">
        <v>154</v>
      </c>
      <c r="B9" s="16">
        <f t="shared" si="0"/>
        <v>88.870000000000033</v>
      </c>
      <c r="C9" s="13" t="s">
        <v>125</v>
      </c>
      <c r="D9" s="14">
        <v>93.7</v>
      </c>
      <c r="E9" s="14">
        <v>83.2</v>
      </c>
      <c r="F9" s="14">
        <v>88.5</v>
      </c>
      <c r="G9" s="15">
        <v>88.6</v>
      </c>
    </row>
    <row r="10" spans="1:7" ht="20" customHeight="1" x14ac:dyDescent="0.2">
      <c r="A10" s="11" t="s">
        <v>154</v>
      </c>
      <c r="B10" s="16">
        <f t="shared" si="0"/>
        <v>88.870000000000033</v>
      </c>
      <c r="C10" s="13" t="s">
        <v>124</v>
      </c>
      <c r="D10" s="14">
        <v>94</v>
      </c>
      <c r="E10" s="14">
        <v>84.2</v>
      </c>
      <c r="F10" s="14">
        <v>89.1</v>
      </c>
      <c r="G10" s="15">
        <v>89.9</v>
      </c>
    </row>
    <row r="11" spans="1:7" ht="20" customHeight="1" x14ac:dyDescent="0.2">
      <c r="A11" s="11" t="s">
        <v>154</v>
      </c>
      <c r="B11" s="16">
        <f t="shared" si="0"/>
        <v>88.870000000000033</v>
      </c>
      <c r="C11" s="13" t="s">
        <v>124</v>
      </c>
      <c r="D11" s="14">
        <v>94.5</v>
      </c>
      <c r="E11" s="14">
        <v>84.2</v>
      </c>
      <c r="F11" s="14">
        <v>89.4</v>
      </c>
      <c r="G11" s="15">
        <v>89.5</v>
      </c>
    </row>
    <row r="12" spans="1:7" ht="20" customHeight="1" x14ac:dyDescent="0.2">
      <c r="A12" s="11" t="s">
        <v>154</v>
      </c>
      <c r="B12" s="16">
        <f t="shared" si="0"/>
        <v>88.870000000000033</v>
      </c>
      <c r="C12" s="13" t="s">
        <v>124</v>
      </c>
      <c r="D12" s="14">
        <v>93.9</v>
      </c>
      <c r="E12" s="14">
        <v>84.3</v>
      </c>
      <c r="F12" s="14">
        <v>89.1</v>
      </c>
      <c r="G12" s="15">
        <v>88.9</v>
      </c>
    </row>
    <row r="13" spans="1:7" ht="20" customHeight="1" x14ac:dyDescent="0.2">
      <c r="A13" s="11" t="s">
        <v>154</v>
      </c>
      <c r="B13" s="16">
        <f t="shared" si="0"/>
        <v>88.870000000000033</v>
      </c>
      <c r="C13" s="13" t="s">
        <v>124</v>
      </c>
      <c r="D13" s="14">
        <v>93.6</v>
      </c>
      <c r="E13" s="14">
        <v>83.7</v>
      </c>
      <c r="F13" s="14">
        <v>88.7</v>
      </c>
      <c r="G13" s="15">
        <v>88.4</v>
      </c>
    </row>
    <row r="14" spans="1:7" ht="20" customHeight="1" x14ac:dyDescent="0.2">
      <c r="A14" s="11" t="s">
        <v>154</v>
      </c>
      <c r="B14" s="16">
        <f t="shared" si="0"/>
        <v>88.870000000000033</v>
      </c>
      <c r="C14" s="13" t="s">
        <v>123</v>
      </c>
      <c r="D14" s="14">
        <v>93.5</v>
      </c>
      <c r="E14" s="14">
        <v>84.7</v>
      </c>
      <c r="F14" s="14">
        <v>89.1</v>
      </c>
      <c r="G14" s="15">
        <v>88.5</v>
      </c>
    </row>
    <row r="15" spans="1:7" ht="20" customHeight="1" x14ac:dyDescent="0.2">
      <c r="A15" s="11" t="s">
        <v>154</v>
      </c>
      <c r="B15" s="16">
        <f t="shared" si="0"/>
        <v>88.870000000000033</v>
      </c>
      <c r="C15" s="13" t="s">
        <v>122</v>
      </c>
      <c r="D15" s="14">
        <v>93.5</v>
      </c>
      <c r="E15" s="14">
        <v>85.3</v>
      </c>
      <c r="F15" s="14">
        <v>89.4</v>
      </c>
      <c r="G15" s="15">
        <v>88.7</v>
      </c>
    </row>
    <row r="16" spans="1:7" ht="20" customHeight="1" x14ac:dyDescent="0.2">
      <c r="A16" s="11" t="s">
        <v>154</v>
      </c>
      <c r="B16" s="16">
        <f t="shared" si="0"/>
        <v>88.870000000000033</v>
      </c>
      <c r="C16" s="13" t="s">
        <v>121</v>
      </c>
      <c r="D16" s="14">
        <v>92</v>
      </c>
      <c r="E16" s="14">
        <v>85.8</v>
      </c>
      <c r="F16" s="14">
        <v>88.9</v>
      </c>
      <c r="G16" s="15">
        <v>88.9</v>
      </c>
    </row>
    <row r="17" spans="1:7" ht="20" customHeight="1" x14ac:dyDescent="0.2">
      <c r="A17" s="11" t="s">
        <v>154</v>
      </c>
      <c r="B17" s="16">
        <f t="shared" si="0"/>
        <v>88.870000000000033</v>
      </c>
      <c r="C17" s="13" t="s">
        <v>120</v>
      </c>
      <c r="D17" s="14">
        <v>92</v>
      </c>
      <c r="E17" s="14">
        <v>85.8</v>
      </c>
      <c r="F17" s="14">
        <v>88.9</v>
      </c>
      <c r="G17" s="15">
        <v>88.4</v>
      </c>
    </row>
    <row r="18" spans="1:7" ht="20" customHeight="1" x14ac:dyDescent="0.2">
      <c r="A18" s="11" t="s">
        <v>154</v>
      </c>
      <c r="B18" s="16">
        <f t="shared" si="0"/>
        <v>88.870000000000033</v>
      </c>
      <c r="C18" s="13" t="s">
        <v>135</v>
      </c>
      <c r="D18" s="14">
        <v>91.4</v>
      </c>
      <c r="E18" s="14">
        <v>82.5</v>
      </c>
      <c r="F18" s="14">
        <v>87</v>
      </c>
      <c r="G18" s="15">
        <v>88.9</v>
      </c>
    </row>
    <row r="19" spans="1:7" ht="20" customHeight="1" x14ac:dyDescent="0.2">
      <c r="A19" s="11" t="s">
        <v>154</v>
      </c>
      <c r="B19" s="16">
        <f t="shared" si="0"/>
        <v>88.870000000000033</v>
      </c>
      <c r="C19" s="13" t="s">
        <v>119</v>
      </c>
      <c r="D19" s="14">
        <v>91.4</v>
      </c>
      <c r="E19" s="14">
        <v>83.3</v>
      </c>
      <c r="F19" s="14">
        <v>87.4</v>
      </c>
      <c r="G19" s="15">
        <v>89.2</v>
      </c>
    </row>
    <row r="20" spans="1:7" ht="20" customHeight="1" x14ac:dyDescent="0.2">
      <c r="A20" s="11" t="s">
        <v>154</v>
      </c>
      <c r="B20" s="16">
        <f t="shared" si="0"/>
        <v>88.870000000000033</v>
      </c>
      <c r="C20" s="13" t="s">
        <v>118</v>
      </c>
      <c r="D20" s="14">
        <v>91.5</v>
      </c>
      <c r="E20" s="14">
        <v>82.7</v>
      </c>
      <c r="F20" s="14">
        <v>87.1</v>
      </c>
      <c r="G20" s="15">
        <v>90</v>
      </c>
    </row>
    <row r="21" spans="1:7" ht="20" customHeight="1" x14ac:dyDescent="0.2">
      <c r="A21" s="11" t="s">
        <v>154</v>
      </c>
      <c r="B21" s="16">
        <f t="shared" si="0"/>
        <v>88.870000000000033</v>
      </c>
      <c r="C21" s="13" t="s">
        <v>117</v>
      </c>
      <c r="D21" s="14">
        <v>91.4</v>
      </c>
      <c r="E21" s="14">
        <v>83.1</v>
      </c>
      <c r="F21" s="14">
        <v>87.3</v>
      </c>
      <c r="G21" s="15">
        <v>89.4</v>
      </c>
    </row>
    <row r="22" spans="1:7" ht="20" customHeight="1" x14ac:dyDescent="0.2">
      <c r="A22" s="11" t="s">
        <v>156</v>
      </c>
      <c r="B22" s="16">
        <f>AVERAGE($G$22:$G$25)</f>
        <v>84.825000000000003</v>
      </c>
      <c r="C22" s="13" t="s">
        <v>138</v>
      </c>
      <c r="D22" s="14">
        <v>86.2</v>
      </c>
      <c r="E22" s="14">
        <v>80</v>
      </c>
      <c r="F22" s="14">
        <v>83.1</v>
      </c>
      <c r="G22" s="15">
        <v>84.6</v>
      </c>
    </row>
    <row r="23" spans="1:7" ht="20" customHeight="1" x14ac:dyDescent="0.2">
      <c r="A23" s="11" t="s">
        <v>156</v>
      </c>
      <c r="B23" s="16">
        <f t="shared" ref="B23:B24" si="1">AVERAGE($G$22:$G$25)</f>
        <v>84.825000000000003</v>
      </c>
      <c r="C23" s="13" t="s">
        <v>137</v>
      </c>
      <c r="D23" s="14">
        <v>86.2</v>
      </c>
      <c r="E23" s="14">
        <v>80.5</v>
      </c>
      <c r="F23" s="14">
        <v>83.4</v>
      </c>
      <c r="G23" s="15">
        <v>84.5</v>
      </c>
    </row>
    <row r="24" spans="1:7" ht="20" customHeight="1" x14ac:dyDescent="0.2">
      <c r="A24" s="11" t="s">
        <v>156</v>
      </c>
      <c r="B24" s="16">
        <f t="shared" si="1"/>
        <v>84.825000000000003</v>
      </c>
      <c r="C24" s="13" t="s">
        <v>137</v>
      </c>
      <c r="D24" s="14">
        <v>85.8</v>
      </c>
      <c r="E24" s="14">
        <v>80.900000000000006</v>
      </c>
      <c r="F24" s="14">
        <v>83.4</v>
      </c>
      <c r="G24" s="15">
        <v>84.4</v>
      </c>
    </row>
    <row r="25" spans="1:7" ht="20" customHeight="1" x14ac:dyDescent="0.2">
      <c r="A25" s="11" t="s">
        <v>156</v>
      </c>
      <c r="B25" s="16">
        <f>AVERAGE($G$22:$G$25)</f>
        <v>84.825000000000003</v>
      </c>
      <c r="C25" s="13" t="s">
        <v>136</v>
      </c>
      <c r="D25" s="14">
        <v>86.9</v>
      </c>
      <c r="E25" s="14">
        <v>79.900000000000006</v>
      </c>
      <c r="F25" s="14">
        <v>83.4</v>
      </c>
      <c r="G25" s="15">
        <v>85.8</v>
      </c>
    </row>
    <row r="26" spans="1:7" ht="20" customHeight="1" x14ac:dyDescent="0.2">
      <c r="A26" s="11" t="s">
        <v>155</v>
      </c>
      <c r="B26" s="16">
        <f>AVERAGE($G$26:$G$34)</f>
        <v>90.24444444444444</v>
      </c>
      <c r="C26" s="13" t="s">
        <v>108</v>
      </c>
      <c r="D26" s="14">
        <v>96.5</v>
      </c>
      <c r="E26" s="14">
        <v>87</v>
      </c>
      <c r="F26" s="14">
        <v>91.8</v>
      </c>
      <c r="G26" s="15">
        <v>90.6</v>
      </c>
    </row>
    <row r="27" spans="1:7" ht="20" customHeight="1" x14ac:dyDescent="0.2">
      <c r="A27" s="11" t="s">
        <v>155</v>
      </c>
      <c r="B27" s="16">
        <f t="shared" ref="B27:B33" si="2">AVERAGE($G$26:$G$34)</f>
        <v>90.24444444444444</v>
      </c>
      <c r="C27" s="13" t="s">
        <v>108</v>
      </c>
      <c r="D27" s="14">
        <v>95.9</v>
      </c>
      <c r="E27" s="14">
        <v>86.3</v>
      </c>
      <c r="F27" s="14">
        <v>91.1</v>
      </c>
      <c r="G27" s="15">
        <v>90.5</v>
      </c>
    </row>
    <row r="28" spans="1:7" ht="20" customHeight="1" x14ac:dyDescent="0.2">
      <c r="A28" s="11" t="s">
        <v>155</v>
      </c>
      <c r="B28" s="16">
        <f t="shared" si="2"/>
        <v>90.24444444444444</v>
      </c>
      <c r="C28" s="13" t="s">
        <v>107</v>
      </c>
      <c r="D28" s="14">
        <v>96.4</v>
      </c>
      <c r="E28" s="14">
        <v>86</v>
      </c>
      <c r="F28" s="14">
        <v>91.2</v>
      </c>
      <c r="G28" s="15">
        <v>89.8</v>
      </c>
    </row>
    <row r="29" spans="1:7" ht="20" customHeight="1" x14ac:dyDescent="0.2">
      <c r="A29" s="11" t="s">
        <v>155</v>
      </c>
      <c r="B29" s="16">
        <f t="shared" si="2"/>
        <v>90.24444444444444</v>
      </c>
      <c r="C29" s="13" t="s">
        <v>106</v>
      </c>
      <c r="D29" s="14">
        <v>94.3</v>
      </c>
      <c r="E29" s="14">
        <v>85.8</v>
      </c>
      <c r="F29" s="14">
        <v>90.1</v>
      </c>
      <c r="G29" s="15">
        <v>90.2</v>
      </c>
    </row>
    <row r="30" spans="1:7" ht="20" customHeight="1" x14ac:dyDescent="0.2">
      <c r="A30" s="11" t="s">
        <v>155</v>
      </c>
      <c r="B30" s="16">
        <f t="shared" si="2"/>
        <v>90.24444444444444</v>
      </c>
      <c r="C30" s="13" t="s">
        <v>105</v>
      </c>
      <c r="D30" s="14">
        <v>95</v>
      </c>
      <c r="E30" s="14">
        <v>86.6</v>
      </c>
      <c r="F30" s="14">
        <v>90.8</v>
      </c>
      <c r="G30" s="15">
        <v>90.5</v>
      </c>
    </row>
    <row r="31" spans="1:7" ht="20" customHeight="1" x14ac:dyDescent="0.2">
      <c r="A31" s="11" t="s">
        <v>155</v>
      </c>
      <c r="B31" s="16">
        <f t="shared" si="2"/>
        <v>90.24444444444444</v>
      </c>
      <c r="C31" s="13" t="s">
        <v>104</v>
      </c>
      <c r="D31" s="14">
        <v>95</v>
      </c>
      <c r="E31" s="14">
        <v>88.3</v>
      </c>
      <c r="F31" s="14">
        <v>91.7</v>
      </c>
      <c r="G31" s="15">
        <v>90.8</v>
      </c>
    </row>
    <row r="32" spans="1:7" ht="20" customHeight="1" x14ac:dyDescent="0.2">
      <c r="A32" s="11" t="s">
        <v>155</v>
      </c>
      <c r="B32" s="16">
        <f t="shared" si="2"/>
        <v>90.24444444444444</v>
      </c>
      <c r="C32" s="13" t="s">
        <v>116</v>
      </c>
      <c r="D32" s="14">
        <v>95.2</v>
      </c>
      <c r="E32" s="14">
        <v>84.5</v>
      </c>
      <c r="F32" s="14">
        <v>89.9</v>
      </c>
      <c r="G32" s="15">
        <v>90.4</v>
      </c>
    </row>
    <row r="33" spans="1:7" ht="20" customHeight="1" x14ac:dyDescent="0.2">
      <c r="A33" s="11" t="s">
        <v>155</v>
      </c>
      <c r="B33" s="16">
        <f t="shared" si="2"/>
        <v>90.24444444444444</v>
      </c>
      <c r="C33" s="13" t="s">
        <v>103</v>
      </c>
      <c r="D33" s="14">
        <v>95.2</v>
      </c>
      <c r="E33" s="14">
        <v>85.2</v>
      </c>
      <c r="F33" s="14">
        <v>90.2</v>
      </c>
      <c r="G33" s="15">
        <v>88.9</v>
      </c>
    </row>
    <row r="34" spans="1:7" ht="20" customHeight="1" x14ac:dyDescent="0.2">
      <c r="A34" s="11" t="s">
        <v>155</v>
      </c>
      <c r="B34" s="16">
        <f>AVERAGE($G$26:$G$34)</f>
        <v>90.24444444444444</v>
      </c>
      <c r="C34" s="13" t="s">
        <v>102</v>
      </c>
      <c r="D34" s="14">
        <v>95</v>
      </c>
      <c r="E34" s="14">
        <v>86.6</v>
      </c>
      <c r="F34" s="14">
        <v>90.8</v>
      </c>
      <c r="G34" s="15">
        <v>90.5</v>
      </c>
    </row>
    <row r="35" spans="1:7" ht="20" customHeight="1" x14ac:dyDescent="0.2">
      <c r="A35" s="11" t="s">
        <v>157</v>
      </c>
      <c r="B35" s="12">
        <f>AVERAGE(Table7[[#This Row],[Departure EPNL (EPNdB) - Operational]])</f>
        <v>85.8</v>
      </c>
      <c r="C35" s="13" t="s">
        <v>134</v>
      </c>
      <c r="D35" s="14">
        <v>88.9</v>
      </c>
      <c r="E35" s="14">
        <v>82.1</v>
      </c>
      <c r="F35" s="14">
        <v>85.5</v>
      </c>
      <c r="G35" s="15">
        <v>85.8</v>
      </c>
    </row>
    <row r="36" spans="1:7" ht="20" customHeight="1" x14ac:dyDescent="0.2">
      <c r="A36" s="11" t="s">
        <v>142</v>
      </c>
      <c r="B36" s="16">
        <f>AVERAGE($G$36:$G$39)</f>
        <v>94.3</v>
      </c>
      <c r="C36" s="13" t="s">
        <v>98</v>
      </c>
      <c r="D36" s="14">
        <v>98.2</v>
      </c>
      <c r="E36" s="14">
        <v>93.1</v>
      </c>
      <c r="F36" s="14">
        <v>95.7</v>
      </c>
      <c r="G36" s="15">
        <v>94.6</v>
      </c>
    </row>
    <row r="37" spans="1:7" ht="20" customHeight="1" x14ac:dyDescent="0.2">
      <c r="A37" s="11" t="s">
        <v>142</v>
      </c>
      <c r="B37" s="16">
        <f t="shared" ref="B37:B39" si="3">AVERAGE($G$36:$G$39)</f>
        <v>94.3</v>
      </c>
      <c r="C37" s="13" t="s">
        <v>97</v>
      </c>
      <c r="D37" s="14">
        <v>98.8</v>
      </c>
      <c r="E37" s="14">
        <v>92.8</v>
      </c>
      <c r="F37" s="14">
        <v>95.8</v>
      </c>
      <c r="G37" s="15">
        <v>94.5</v>
      </c>
    </row>
    <row r="38" spans="1:7" ht="20" customHeight="1" x14ac:dyDescent="0.2">
      <c r="A38" s="11" t="s">
        <v>142</v>
      </c>
      <c r="B38" s="16">
        <f t="shared" si="3"/>
        <v>94.3</v>
      </c>
      <c r="C38" s="13" t="s">
        <v>96</v>
      </c>
      <c r="D38" s="14">
        <v>97.4</v>
      </c>
      <c r="E38" s="14">
        <v>90.7</v>
      </c>
      <c r="F38" s="14">
        <v>94.1</v>
      </c>
      <c r="G38" s="15">
        <v>93.9</v>
      </c>
    </row>
    <row r="39" spans="1:7" ht="20" customHeight="1" x14ac:dyDescent="0.2">
      <c r="A39" s="11" t="s">
        <v>142</v>
      </c>
      <c r="B39" s="16">
        <f t="shared" si="3"/>
        <v>94.3</v>
      </c>
      <c r="C39" s="13" t="s">
        <v>95</v>
      </c>
      <c r="D39" s="14">
        <v>97.3</v>
      </c>
      <c r="E39" s="14">
        <v>91.9</v>
      </c>
      <c r="F39" s="14">
        <v>94.6</v>
      </c>
      <c r="G39" s="15">
        <v>94.2</v>
      </c>
    </row>
    <row r="40" spans="1:7" ht="20" customHeight="1" x14ac:dyDescent="0.2">
      <c r="A40" s="11" t="s">
        <v>149</v>
      </c>
      <c r="B40" s="16">
        <f>AVERAGE($G$40:$G$42)</f>
        <v>96.5</v>
      </c>
      <c r="C40" s="13" t="s">
        <v>94</v>
      </c>
      <c r="D40" s="14">
        <v>96.1</v>
      </c>
      <c r="E40" s="14">
        <v>94.8</v>
      </c>
      <c r="F40" s="14">
        <v>95.5</v>
      </c>
      <c r="G40" s="15">
        <v>97.1</v>
      </c>
    </row>
    <row r="41" spans="1:7" ht="20" customHeight="1" x14ac:dyDescent="0.2">
      <c r="A41" s="11" t="s">
        <v>149</v>
      </c>
      <c r="B41" s="16">
        <f t="shared" ref="B41:B42" si="4">AVERAGE($G$40:$G$42)</f>
        <v>96.5</v>
      </c>
      <c r="C41" s="13" t="s">
        <v>93</v>
      </c>
      <c r="D41" s="14">
        <v>96.1</v>
      </c>
      <c r="E41" s="14">
        <v>95.4</v>
      </c>
      <c r="F41" s="14">
        <v>95.8</v>
      </c>
      <c r="G41" s="15">
        <v>93.9</v>
      </c>
    </row>
    <row r="42" spans="1:7" ht="20" customHeight="1" x14ac:dyDescent="0.2">
      <c r="A42" s="11" t="s">
        <v>149</v>
      </c>
      <c r="B42" s="16">
        <f t="shared" si="4"/>
        <v>96.5</v>
      </c>
      <c r="C42" s="13" t="s">
        <v>92</v>
      </c>
      <c r="D42" s="14">
        <v>96.1</v>
      </c>
      <c r="E42" s="14">
        <v>95.6</v>
      </c>
      <c r="F42" s="14">
        <v>95.9</v>
      </c>
      <c r="G42" s="15">
        <v>98.5</v>
      </c>
    </row>
    <row r="43" spans="1:7" ht="20" customHeight="1" x14ac:dyDescent="0.2">
      <c r="A43" s="11" t="s">
        <v>141</v>
      </c>
      <c r="B43" s="16">
        <f>AVERAGE($G$43:$G$44)</f>
        <v>93.949999999999989</v>
      </c>
      <c r="C43" s="13" t="s">
        <v>91</v>
      </c>
      <c r="D43" s="14">
        <v>95.9</v>
      </c>
      <c r="E43" s="14">
        <v>94.2</v>
      </c>
      <c r="F43" s="14">
        <v>95.1</v>
      </c>
      <c r="G43" s="15">
        <v>93.1</v>
      </c>
    </row>
    <row r="44" spans="1:7" ht="20" customHeight="1" x14ac:dyDescent="0.2">
      <c r="A44" s="11" t="s">
        <v>141</v>
      </c>
      <c r="B44" s="16">
        <f>AVERAGE($G$43:$G$44)</f>
        <v>93.949999999999989</v>
      </c>
      <c r="C44" s="13" t="s">
        <v>90</v>
      </c>
      <c r="D44" s="14">
        <v>95.9</v>
      </c>
      <c r="E44" s="14">
        <v>94.7</v>
      </c>
      <c r="F44" s="14">
        <v>95.3</v>
      </c>
      <c r="G44" s="15">
        <v>94.8</v>
      </c>
    </row>
    <row r="45" spans="1:7" ht="20" customHeight="1" x14ac:dyDescent="0.2">
      <c r="A45" s="11" t="s">
        <v>148</v>
      </c>
      <c r="B45" s="16">
        <f>AVERAGE($G$45:$G$47)</f>
        <v>88.333333333333329</v>
      </c>
      <c r="C45" s="13" t="s">
        <v>115</v>
      </c>
      <c r="D45" s="14">
        <v>91.6</v>
      </c>
      <c r="E45" s="14">
        <v>85</v>
      </c>
      <c r="F45" s="14">
        <v>88.3</v>
      </c>
      <c r="G45" s="15">
        <v>88.4</v>
      </c>
    </row>
    <row r="46" spans="1:7" ht="20" customHeight="1" x14ac:dyDescent="0.2">
      <c r="A46" s="11" t="s">
        <v>148</v>
      </c>
      <c r="B46" s="16">
        <f t="shared" ref="B46:B47" si="5">AVERAGE($G$45:$G$47)</f>
        <v>88.333333333333329</v>
      </c>
      <c r="C46" s="13" t="s">
        <v>114</v>
      </c>
      <c r="D46" s="14">
        <v>91.5</v>
      </c>
      <c r="E46" s="14">
        <v>85.5</v>
      </c>
      <c r="F46" s="14">
        <v>88.5</v>
      </c>
      <c r="G46" s="15">
        <v>88.9</v>
      </c>
    </row>
    <row r="47" spans="1:7" ht="20" customHeight="1" x14ac:dyDescent="0.2">
      <c r="A47" s="11" t="s">
        <v>148</v>
      </c>
      <c r="B47" s="16">
        <f t="shared" si="5"/>
        <v>88.333333333333329</v>
      </c>
      <c r="C47" s="13" t="s">
        <v>113</v>
      </c>
      <c r="D47" s="14">
        <v>91.5</v>
      </c>
      <c r="E47" s="14">
        <v>85.9</v>
      </c>
      <c r="F47" s="14">
        <v>88.7</v>
      </c>
      <c r="G47" s="15">
        <v>87.7</v>
      </c>
    </row>
    <row r="48" spans="1:7" ht="20" customHeight="1" x14ac:dyDescent="0.2">
      <c r="A48" s="11" t="s">
        <v>147</v>
      </c>
      <c r="B48" s="16">
        <f>AVERAGE($G$48:$G$54)</f>
        <v>94.100000000000009</v>
      </c>
      <c r="C48" s="13" t="s">
        <v>89</v>
      </c>
      <c r="D48" s="14">
        <v>94.3</v>
      </c>
      <c r="E48" s="14">
        <v>95</v>
      </c>
      <c r="F48" s="14">
        <v>94.7</v>
      </c>
      <c r="G48" s="15">
        <v>94.5</v>
      </c>
    </row>
    <row r="49" spans="1:7" ht="20" customHeight="1" x14ac:dyDescent="0.2">
      <c r="A49" s="11" t="s">
        <v>147</v>
      </c>
      <c r="B49" s="16">
        <f t="shared" ref="B49:B54" si="6">AVERAGE($G$48:$G$54)</f>
        <v>94.100000000000009</v>
      </c>
      <c r="C49" s="13" t="s">
        <v>88</v>
      </c>
      <c r="D49" s="14">
        <v>94.2</v>
      </c>
      <c r="E49" s="14">
        <v>95.6</v>
      </c>
      <c r="F49" s="14">
        <v>94.9</v>
      </c>
      <c r="G49" s="15">
        <v>95.4</v>
      </c>
    </row>
    <row r="50" spans="1:7" ht="20" customHeight="1" x14ac:dyDescent="0.2">
      <c r="A50" s="11" t="s">
        <v>147</v>
      </c>
      <c r="B50" s="16">
        <f t="shared" si="6"/>
        <v>94.100000000000009</v>
      </c>
      <c r="C50" s="13" t="s">
        <v>87</v>
      </c>
      <c r="D50" s="14">
        <v>94.5</v>
      </c>
      <c r="E50" s="14">
        <v>95.1</v>
      </c>
      <c r="F50" s="14">
        <v>94.8</v>
      </c>
      <c r="G50" s="15">
        <v>96.2</v>
      </c>
    </row>
    <row r="51" spans="1:7" ht="20" customHeight="1" x14ac:dyDescent="0.2">
      <c r="A51" s="11" t="s">
        <v>147</v>
      </c>
      <c r="B51" s="16">
        <f t="shared" si="6"/>
        <v>94.100000000000009</v>
      </c>
      <c r="C51" s="13" t="s">
        <v>86</v>
      </c>
      <c r="D51" s="14">
        <v>94.5</v>
      </c>
      <c r="E51" s="14">
        <v>95.5</v>
      </c>
      <c r="F51" s="14">
        <v>95</v>
      </c>
      <c r="G51" s="15">
        <v>93.1</v>
      </c>
    </row>
    <row r="52" spans="1:7" ht="20" customHeight="1" x14ac:dyDescent="0.2">
      <c r="A52" s="11" t="s">
        <v>147</v>
      </c>
      <c r="B52" s="16">
        <f t="shared" si="6"/>
        <v>94.100000000000009</v>
      </c>
      <c r="C52" s="13" t="s">
        <v>85</v>
      </c>
      <c r="D52" s="14">
        <v>94.8</v>
      </c>
      <c r="E52" s="14">
        <v>91.6</v>
      </c>
      <c r="F52" s="14">
        <v>93.2</v>
      </c>
      <c r="G52" s="15">
        <v>93.3</v>
      </c>
    </row>
    <row r="53" spans="1:7" ht="20" customHeight="1" x14ac:dyDescent="0.2">
      <c r="A53" s="11" t="s">
        <v>147</v>
      </c>
      <c r="B53" s="16">
        <f t="shared" si="6"/>
        <v>94.100000000000009</v>
      </c>
      <c r="C53" s="13" t="s">
        <v>84</v>
      </c>
      <c r="D53" s="14">
        <v>94.4</v>
      </c>
      <c r="E53" s="14">
        <v>95.7</v>
      </c>
      <c r="F53" s="14">
        <v>95.1</v>
      </c>
      <c r="G53" s="15">
        <v>93.1</v>
      </c>
    </row>
    <row r="54" spans="1:7" ht="20" customHeight="1" x14ac:dyDescent="0.2">
      <c r="A54" s="11" t="s">
        <v>147</v>
      </c>
      <c r="B54" s="16">
        <f t="shared" si="6"/>
        <v>94.100000000000009</v>
      </c>
      <c r="C54" s="13" t="s">
        <v>83</v>
      </c>
      <c r="D54" s="14">
        <v>94.4</v>
      </c>
      <c r="E54" s="14">
        <v>95.9</v>
      </c>
      <c r="F54" s="14">
        <v>95.2</v>
      </c>
      <c r="G54" s="15">
        <v>93.1</v>
      </c>
    </row>
    <row r="55" spans="1:7" ht="20" customHeight="1" x14ac:dyDescent="0.2">
      <c r="A55" s="11" t="s">
        <v>153</v>
      </c>
      <c r="B55" s="16">
        <f>AVERAGE($G$55:$G$57)</f>
        <v>86.033333333333317</v>
      </c>
      <c r="C55" s="13" t="s">
        <v>133</v>
      </c>
      <c r="D55" s="14">
        <v>87.5</v>
      </c>
      <c r="E55" s="14">
        <v>82.4</v>
      </c>
      <c r="F55" s="14">
        <v>85</v>
      </c>
      <c r="G55" s="15">
        <v>85.3</v>
      </c>
    </row>
    <row r="56" spans="1:7" ht="20" customHeight="1" x14ac:dyDescent="0.2">
      <c r="A56" s="11" t="s">
        <v>153</v>
      </c>
      <c r="B56" s="16">
        <f t="shared" ref="B56:B57" si="7">AVERAGE($G$55:$G$57)</f>
        <v>86.033333333333317</v>
      </c>
      <c r="C56" s="13" t="s">
        <v>133</v>
      </c>
      <c r="D56" s="14">
        <v>87.5</v>
      </c>
      <c r="E56" s="14">
        <v>82.5</v>
      </c>
      <c r="F56" s="14">
        <v>85</v>
      </c>
      <c r="G56" s="15">
        <v>85.1</v>
      </c>
    </row>
    <row r="57" spans="1:7" ht="20" customHeight="1" x14ac:dyDescent="0.2">
      <c r="A57" s="11" t="s">
        <v>153</v>
      </c>
      <c r="B57" s="16">
        <f t="shared" si="7"/>
        <v>86.033333333333317</v>
      </c>
      <c r="C57" s="13" t="s">
        <v>132</v>
      </c>
      <c r="D57" s="14">
        <v>88</v>
      </c>
      <c r="E57" s="14">
        <v>83.4</v>
      </c>
      <c r="F57" s="14">
        <v>85.7</v>
      </c>
      <c r="G57" s="15">
        <v>87.7</v>
      </c>
    </row>
    <row r="58" spans="1:7" ht="20" customHeight="1" x14ac:dyDescent="0.2">
      <c r="A58" s="11" t="s">
        <v>146</v>
      </c>
      <c r="B58" s="12">
        <f>AVERAGE(Table7[[#This Row],[Departure EPNL (EPNdB) - Operational]])</f>
        <v>88.6</v>
      </c>
      <c r="C58" s="13" t="s">
        <v>112</v>
      </c>
      <c r="D58" s="14">
        <v>92.3</v>
      </c>
      <c r="E58" s="14">
        <v>83.9</v>
      </c>
      <c r="F58" s="14">
        <v>88.1</v>
      </c>
      <c r="G58" s="15">
        <v>88.6</v>
      </c>
    </row>
    <row r="59" spans="1:7" ht="20" customHeight="1" x14ac:dyDescent="0.2">
      <c r="A59" s="11" t="s">
        <v>139</v>
      </c>
      <c r="B59" s="16">
        <f>AVERAGE($G$59:$G$62)</f>
        <v>99.875</v>
      </c>
      <c r="C59" s="13" t="s">
        <v>72</v>
      </c>
      <c r="D59" s="14">
        <v>98.2</v>
      </c>
      <c r="E59" s="14">
        <v>96.8</v>
      </c>
      <c r="F59" s="14">
        <v>97.5</v>
      </c>
      <c r="G59" s="15">
        <v>99.9</v>
      </c>
    </row>
    <row r="60" spans="1:7" ht="20" customHeight="1" x14ac:dyDescent="0.2">
      <c r="A60" s="11" t="s">
        <v>139</v>
      </c>
      <c r="B60" s="16">
        <f t="shared" ref="B60:B61" si="8">AVERAGE($G$59:$G$62)</f>
        <v>99.875</v>
      </c>
      <c r="C60" s="13" t="s">
        <v>71</v>
      </c>
      <c r="D60" s="14">
        <v>98.1</v>
      </c>
      <c r="E60" s="14">
        <v>97.8</v>
      </c>
      <c r="F60" s="14">
        <v>98</v>
      </c>
      <c r="G60" s="15">
        <v>100</v>
      </c>
    </row>
    <row r="61" spans="1:7" ht="20" customHeight="1" x14ac:dyDescent="0.2">
      <c r="A61" s="11" t="s">
        <v>139</v>
      </c>
      <c r="B61" s="16">
        <f t="shared" si="8"/>
        <v>99.875</v>
      </c>
      <c r="C61" s="13" t="s">
        <v>70</v>
      </c>
      <c r="D61" s="14">
        <v>98.2</v>
      </c>
      <c r="E61" s="14">
        <v>96.8</v>
      </c>
      <c r="F61" s="14">
        <v>97.5</v>
      </c>
      <c r="G61" s="15">
        <v>99.6</v>
      </c>
    </row>
    <row r="62" spans="1:7" ht="20" customHeight="1" x14ac:dyDescent="0.2">
      <c r="A62" s="11" t="s">
        <v>139</v>
      </c>
      <c r="B62" s="16">
        <f>AVERAGE($G$59:$G$62)</f>
        <v>99.875</v>
      </c>
      <c r="C62" s="13" t="s">
        <v>69</v>
      </c>
      <c r="D62" s="14">
        <v>98.1</v>
      </c>
      <c r="E62" s="14">
        <v>97.8</v>
      </c>
      <c r="F62" s="14">
        <v>98</v>
      </c>
      <c r="G62" s="15">
        <v>100</v>
      </c>
    </row>
    <row r="63" spans="1:7" ht="20" customHeight="1" x14ac:dyDescent="0.2">
      <c r="A63" s="11" t="s">
        <v>140</v>
      </c>
      <c r="B63" s="12">
        <f>AVERAGE(Table7[[#This Row],[Departure EPNL (EPNdB) - Operational]])</f>
        <v>95</v>
      </c>
      <c r="C63" s="13" t="s">
        <v>82</v>
      </c>
      <c r="D63" s="14">
        <v>93.9</v>
      </c>
      <c r="E63" s="14">
        <v>94.4</v>
      </c>
      <c r="F63" s="14">
        <v>94.2</v>
      </c>
      <c r="G63" s="15">
        <v>95</v>
      </c>
    </row>
    <row r="64" spans="1:7" ht="20" customHeight="1" x14ac:dyDescent="0.2">
      <c r="A64" s="11" t="s">
        <v>144</v>
      </c>
      <c r="B64" s="12">
        <f>AVERAGE(Table7[[#This Row],[Departure EPNL (EPNdB) - Operational]])</f>
        <v>95.6</v>
      </c>
      <c r="C64" s="13" t="s">
        <v>81</v>
      </c>
      <c r="D64" s="14">
        <v>96.8</v>
      </c>
      <c r="E64" s="14">
        <v>91.2</v>
      </c>
      <c r="F64" s="14">
        <v>94</v>
      </c>
      <c r="G64" s="15">
        <v>95.6</v>
      </c>
    </row>
    <row r="65" spans="1:7" ht="20" customHeight="1" x14ac:dyDescent="0.2">
      <c r="A65" s="11" t="s">
        <v>152</v>
      </c>
      <c r="B65" s="16">
        <f>AVERAGE($G$65:$G$75)</f>
        <v>93.936363636363652</v>
      </c>
      <c r="C65" s="13" t="s">
        <v>80</v>
      </c>
      <c r="D65" s="14">
        <v>99.2</v>
      </c>
      <c r="E65" s="14">
        <v>90</v>
      </c>
      <c r="F65" s="14">
        <v>94.6</v>
      </c>
      <c r="G65" s="15">
        <v>93.6</v>
      </c>
    </row>
    <row r="66" spans="1:7" ht="20" customHeight="1" x14ac:dyDescent="0.2">
      <c r="A66" s="11" t="s">
        <v>152</v>
      </c>
      <c r="B66" s="16">
        <f t="shared" ref="B66:B74" si="9">AVERAGE($G$65:$G$75)</f>
        <v>93.936363636363652</v>
      </c>
      <c r="C66" s="13" t="s">
        <v>79</v>
      </c>
      <c r="D66" s="14">
        <v>98.9</v>
      </c>
      <c r="E66" s="14">
        <v>91.7</v>
      </c>
      <c r="F66" s="14">
        <v>95.3</v>
      </c>
      <c r="G66" s="15">
        <v>94</v>
      </c>
    </row>
    <row r="67" spans="1:7" ht="20" customHeight="1" x14ac:dyDescent="0.2">
      <c r="A67" s="11" t="s">
        <v>152</v>
      </c>
      <c r="B67" s="16">
        <f t="shared" si="9"/>
        <v>93.936363636363652</v>
      </c>
      <c r="C67" s="13" t="s">
        <v>79</v>
      </c>
      <c r="D67" s="14">
        <v>99.1</v>
      </c>
      <c r="E67" s="14">
        <v>91.3</v>
      </c>
      <c r="F67" s="14">
        <v>95.2</v>
      </c>
      <c r="G67" s="15">
        <v>93.9</v>
      </c>
    </row>
    <row r="68" spans="1:7" ht="20" customHeight="1" x14ac:dyDescent="0.2">
      <c r="A68" s="11" t="s">
        <v>152</v>
      </c>
      <c r="B68" s="16">
        <f t="shared" si="9"/>
        <v>93.936363636363652</v>
      </c>
      <c r="C68" s="13" t="s">
        <v>79</v>
      </c>
      <c r="D68" s="14">
        <v>98.7</v>
      </c>
      <c r="E68" s="14">
        <v>92.8</v>
      </c>
      <c r="F68" s="14">
        <v>95.8</v>
      </c>
      <c r="G68" s="15">
        <v>93.6</v>
      </c>
    </row>
    <row r="69" spans="1:7" ht="20" customHeight="1" x14ac:dyDescent="0.2">
      <c r="A69" s="11" t="s">
        <v>152</v>
      </c>
      <c r="B69" s="16">
        <f t="shared" si="9"/>
        <v>93.936363636363652</v>
      </c>
      <c r="C69" s="13" t="s">
        <v>78</v>
      </c>
      <c r="D69" s="14">
        <v>98.9</v>
      </c>
      <c r="E69" s="14">
        <v>91.9</v>
      </c>
      <c r="F69" s="14">
        <v>95.4</v>
      </c>
      <c r="G69" s="15">
        <v>94</v>
      </c>
    </row>
    <row r="70" spans="1:7" ht="20" customHeight="1" x14ac:dyDescent="0.2">
      <c r="A70" s="11" t="s">
        <v>152</v>
      </c>
      <c r="B70" s="16">
        <f t="shared" si="9"/>
        <v>93.936363636363652</v>
      </c>
      <c r="C70" s="13" t="s">
        <v>77</v>
      </c>
      <c r="D70" s="14">
        <v>98.8</v>
      </c>
      <c r="E70" s="14">
        <v>92.1</v>
      </c>
      <c r="F70" s="14">
        <v>95.5</v>
      </c>
      <c r="G70" s="15">
        <v>94</v>
      </c>
    </row>
    <row r="71" spans="1:7" ht="20" customHeight="1" x14ac:dyDescent="0.2">
      <c r="A71" s="11" t="s">
        <v>152</v>
      </c>
      <c r="B71" s="16">
        <f t="shared" si="9"/>
        <v>93.936363636363652</v>
      </c>
      <c r="C71" s="13" t="s">
        <v>76</v>
      </c>
      <c r="D71" s="14">
        <v>98.8</v>
      </c>
      <c r="E71" s="14">
        <v>92.3</v>
      </c>
      <c r="F71" s="14">
        <v>95.6</v>
      </c>
      <c r="G71" s="15">
        <v>92.2</v>
      </c>
    </row>
    <row r="72" spans="1:7" ht="20" customHeight="1" x14ac:dyDescent="0.2">
      <c r="A72" s="11" t="s">
        <v>152</v>
      </c>
      <c r="B72" s="16">
        <f t="shared" si="9"/>
        <v>93.936363636363652</v>
      </c>
      <c r="C72" s="13" t="s">
        <v>75</v>
      </c>
      <c r="D72" s="14">
        <v>99</v>
      </c>
      <c r="E72" s="14">
        <v>92.1</v>
      </c>
      <c r="F72" s="14">
        <v>95.6</v>
      </c>
      <c r="G72" s="15">
        <v>95.7</v>
      </c>
    </row>
    <row r="73" spans="1:7" ht="20" customHeight="1" x14ac:dyDescent="0.2">
      <c r="A73" s="11" t="s">
        <v>152</v>
      </c>
      <c r="B73" s="16">
        <f t="shared" si="9"/>
        <v>93.936363636363652</v>
      </c>
      <c r="C73" s="13" t="s">
        <v>75</v>
      </c>
      <c r="D73" s="14">
        <v>98.8</v>
      </c>
      <c r="E73" s="14">
        <v>92.4</v>
      </c>
      <c r="F73" s="14">
        <v>95.6</v>
      </c>
      <c r="G73" s="15">
        <v>95.6</v>
      </c>
    </row>
    <row r="74" spans="1:7" ht="20" customHeight="1" x14ac:dyDescent="0.2">
      <c r="A74" s="11" t="s">
        <v>152</v>
      </c>
      <c r="B74" s="16">
        <f t="shared" si="9"/>
        <v>93.936363636363652</v>
      </c>
      <c r="C74" s="13" t="s">
        <v>74</v>
      </c>
      <c r="D74" s="14">
        <v>98.8</v>
      </c>
      <c r="E74" s="14">
        <v>92.6</v>
      </c>
      <c r="F74" s="14">
        <v>95.7</v>
      </c>
      <c r="G74" s="15">
        <v>93.6</v>
      </c>
    </row>
    <row r="75" spans="1:7" ht="20" customHeight="1" x14ac:dyDescent="0.2">
      <c r="A75" s="11" t="s">
        <v>152</v>
      </c>
      <c r="B75" s="16">
        <f>AVERAGE($G$65:$G$75)</f>
        <v>93.936363636363652</v>
      </c>
      <c r="C75" s="13" t="s">
        <v>73</v>
      </c>
      <c r="D75" s="14">
        <v>98.7</v>
      </c>
      <c r="E75" s="14">
        <v>92.8</v>
      </c>
      <c r="F75" s="14">
        <v>95.8</v>
      </c>
      <c r="G75" s="15">
        <v>93.1</v>
      </c>
    </row>
    <row r="76" spans="1:7" ht="20" customHeight="1" x14ac:dyDescent="0.2">
      <c r="A76" s="11" t="s">
        <v>143</v>
      </c>
      <c r="B76" s="16">
        <f>AVERAGE($G$76:$G$84)</f>
        <v>88.577777777777797</v>
      </c>
      <c r="C76" s="13" t="s">
        <v>101</v>
      </c>
      <c r="D76" s="14">
        <v>92.3</v>
      </c>
      <c r="E76" s="14">
        <v>89.1</v>
      </c>
      <c r="F76" s="14">
        <v>90.7</v>
      </c>
      <c r="G76" s="15">
        <v>89.5</v>
      </c>
    </row>
    <row r="77" spans="1:7" ht="20" customHeight="1" x14ac:dyDescent="0.2">
      <c r="A77" s="11" t="s">
        <v>143</v>
      </c>
      <c r="B77" s="16">
        <f t="shared" ref="B77:B84" si="10">AVERAGE($G$76:$G$84)</f>
        <v>88.577777777777797</v>
      </c>
      <c r="C77" s="13" t="s">
        <v>111</v>
      </c>
      <c r="D77" s="14">
        <v>90.9</v>
      </c>
      <c r="E77" s="14">
        <v>89</v>
      </c>
      <c r="F77" s="14">
        <v>90</v>
      </c>
      <c r="G77" s="15">
        <v>87.8</v>
      </c>
    </row>
    <row r="78" spans="1:7" ht="20" customHeight="1" x14ac:dyDescent="0.2">
      <c r="A78" s="11" t="s">
        <v>143</v>
      </c>
      <c r="B78" s="16">
        <f t="shared" si="10"/>
        <v>88.577777777777797</v>
      </c>
      <c r="C78" s="13" t="s">
        <v>110</v>
      </c>
      <c r="D78" s="14">
        <v>91.4</v>
      </c>
      <c r="E78" s="14">
        <v>87.2</v>
      </c>
      <c r="F78" s="14">
        <v>89.3</v>
      </c>
      <c r="G78" s="15">
        <v>88.9</v>
      </c>
    </row>
    <row r="79" spans="1:7" ht="20" customHeight="1" x14ac:dyDescent="0.2">
      <c r="A79" s="11" t="s">
        <v>143</v>
      </c>
      <c r="B79" s="16">
        <f t="shared" si="10"/>
        <v>88.577777777777797</v>
      </c>
      <c r="C79" s="13" t="s">
        <v>110</v>
      </c>
      <c r="D79" s="14">
        <v>91.4</v>
      </c>
      <c r="E79" s="14">
        <v>87.3</v>
      </c>
      <c r="F79" s="14">
        <v>89.4</v>
      </c>
      <c r="G79" s="15">
        <v>88.6</v>
      </c>
    </row>
    <row r="80" spans="1:7" ht="20" customHeight="1" x14ac:dyDescent="0.2">
      <c r="A80" s="11" t="s">
        <v>143</v>
      </c>
      <c r="B80" s="16">
        <f t="shared" si="10"/>
        <v>88.577777777777797</v>
      </c>
      <c r="C80" s="13" t="s">
        <v>110</v>
      </c>
      <c r="D80" s="14">
        <v>91.9</v>
      </c>
      <c r="E80" s="14">
        <v>87.9</v>
      </c>
      <c r="F80" s="14">
        <v>89.9</v>
      </c>
      <c r="G80" s="15">
        <v>88.6</v>
      </c>
    </row>
    <row r="81" spans="1:7" ht="20" customHeight="1" x14ac:dyDescent="0.2">
      <c r="A81" s="11" t="s">
        <v>143</v>
      </c>
      <c r="B81" s="16">
        <f t="shared" si="10"/>
        <v>88.577777777777797</v>
      </c>
      <c r="C81" s="13" t="s">
        <v>109</v>
      </c>
      <c r="D81" s="14">
        <v>91.9</v>
      </c>
      <c r="E81" s="14">
        <v>87.9</v>
      </c>
      <c r="F81" s="14">
        <v>89.9</v>
      </c>
      <c r="G81" s="15">
        <v>88.8</v>
      </c>
    </row>
    <row r="82" spans="1:7" ht="20" customHeight="1" x14ac:dyDescent="0.2">
      <c r="A82" s="11" t="s">
        <v>143</v>
      </c>
      <c r="B82" s="16">
        <f t="shared" si="10"/>
        <v>88.577777777777797</v>
      </c>
      <c r="C82" s="13" t="s">
        <v>100</v>
      </c>
      <c r="D82" s="14">
        <v>91.9</v>
      </c>
      <c r="E82" s="14">
        <v>88.7</v>
      </c>
      <c r="F82" s="14">
        <v>90.3</v>
      </c>
      <c r="G82" s="15">
        <v>86.7</v>
      </c>
    </row>
    <row r="83" spans="1:7" ht="20" customHeight="1" x14ac:dyDescent="0.2">
      <c r="A83" s="11" t="s">
        <v>143</v>
      </c>
      <c r="B83" s="16">
        <f t="shared" si="10"/>
        <v>88.577777777777797</v>
      </c>
      <c r="C83" s="13" t="s">
        <v>99</v>
      </c>
      <c r="D83" s="14">
        <v>91.9</v>
      </c>
      <c r="E83" s="14">
        <v>88.7</v>
      </c>
      <c r="F83" s="14">
        <v>90.3</v>
      </c>
      <c r="G83" s="15">
        <v>89.2</v>
      </c>
    </row>
    <row r="84" spans="1:7" ht="20" customHeight="1" thickBot="1" x14ac:dyDescent="0.25">
      <c r="A84" s="6" t="s">
        <v>143</v>
      </c>
      <c r="B84" s="17">
        <f t="shared" si="10"/>
        <v>88.577777777777797</v>
      </c>
      <c r="C84" s="8" t="s">
        <v>99</v>
      </c>
      <c r="D84" s="9">
        <v>91.3</v>
      </c>
      <c r="E84" s="9">
        <v>87.9</v>
      </c>
      <c r="F84" s="9">
        <v>89.6</v>
      </c>
      <c r="G84" s="10">
        <v>89.1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3D23-9F14-CF40-8502-964E48C73450}">
  <dimension ref="A1:E22"/>
  <sheetViews>
    <sheetView tabSelected="1" workbookViewId="0">
      <selection activeCell="C17" sqref="C17"/>
    </sheetView>
  </sheetViews>
  <sheetFormatPr baseColWidth="10" defaultColWidth="25.83203125" defaultRowHeight="20" customHeight="1" x14ac:dyDescent="0.2"/>
  <cols>
    <col min="1" max="16384" width="25.83203125" style="1"/>
  </cols>
  <sheetData>
    <row r="1" spans="1:5" ht="40" customHeight="1" thickBot="1" x14ac:dyDescent="0.25">
      <c r="A1" s="38" t="s">
        <v>3</v>
      </c>
      <c r="B1" s="40" t="s">
        <v>158</v>
      </c>
      <c r="C1" s="40" t="s">
        <v>159</v>
      </c>
      <c r="D1" s="40" t="s">
        <v>160</v>
      </c>
      <c r="E1" s="41" t="s">
        <v>164</v>
      </c>
    </row>
    <row r="2" spans="1:5" ht="20" customHeight="1" x14ac:dyDescent="0.2">
      <c r="A2" s="18" t="s">
        <v>151</v>
      </c>
      <c r="B2" s="23">
        <v>82.4</v>
      </c>
      <c r="C2" s="24">
        <v>83.5</v>
      </c>
      <c r="D2" s="33">
        <f>ROUND(AVERAGE(Table62[[#This Row],[Average EPNL (Approach)]:[Average EPNL (Departure)]]),1)</f>
        <v>83</v>
      </c>
      <c r="E2" s="35">
        <f>_xlfn.XLOOKUP(Table62[[#This Row],[Average EPNL (Total)]],'Noise Rates Conversion'!$A$2:$A$202,'Noise Rates Conversion'!$B$2:$B$202)</f>
        <v>1.3000000000000003</v>
      </c>
    </row>
    <row r="3" spans="1:5" ht="20" customHeight="1" x14ac:dyDescent="0.2">
      <c r="A3" s="11" t="s">
        <v>150</v>
      </c>
      <c r="B3" s="12">
        <v>82.9</v>
      </c>
      <c r="C3" s="31">
        <v>84</v>
      </c>
      <c r="D3" s="32">
        <f>ROUND(AVERAGE(Table62[[#This Row],[Average EPNL (Approach)]:[Average EPNL (Departure)]]),1)</f>
        <v>83.5</v>
      </c>
      <c r="E3" s="36">
        <f>_xlfn.XLOOKUP(Table62[[#This Row],[Average EPNL (Total)]],'Noise Rates Conversion'!$A$2:$A$202,'Noise Rates Conversion'!$B$2:$B$202)</f>
        <v>1.3500000000000003</v>
      </c>
    </row>
    <row r="4" spans="1:5" ht="20" customHeight="1" x14ac:dyDescent="0.2">
      <c r="A4" s="11" t="s">
        <v>154</v>
      </c>
      <c r="B4" s="12">
        <v>85.4</v>
      </c>
      <c r="C4" s="12">
        <v>88.9</v>
      </c>
      <c r="D4" s="32">
        <f>ROUND(AVERAGE(Table62[[#This Row],[Average EPNL (Approach)]:[Average EPNL (Departure)]]),1)</f>
        <v>87.2</v>
      </c>
      <c r="E4" s="36">
        <f>_xlfn.XLOOKUP(Table62[[#This Row],[Average EPNL (Total)]],'Noise Rates Conversion'!$A$2:$A$202,'Noise Rates Conversion'!$B$2:$B$202)</f>
        <v>1.7200000000000006</v>
      </c>
    </row>
    <row r="5" spans="1:5" ht="20" customHeight="1" x14ac:dyDescent="0.2">
      <c r="A5" s="11" t="s">
        <v>156</v>
      </c>
      <c r="B5" s="12">
        <v>83.7</v>
      </c>
      <c r="C5" s="12">
        <v>84.8</v>
      </c>
      <c r="D5" s="32">
        <f>ROUND(AVERAGE(Table62[[#This Row],[Average EPNL (Approach)]:[Average EPNL (Departure)]]),1)</f>
        <v>84.3</v>
      </c>
      <c r="E5" s="36">
        <f>_xlfn.XLOOKUP(Table62[[#This Row],[Average EPNL (Total)]],'Noise Rates Conversion'!$A$2:$A$202,'Noise Rates Conversion'!$B$2:$B$202)</f>
        <v>1.4300000000000004</v>
      </c>
    </row>
    <row r="6" spans="1:5" ht="20" customHeight="1" x14ac:dyDescent="0.2">
      <c r="A6" s="11" t="s">
        <v>155</v>
      </c>
      <c r="B6" s="12">
        <v>86</v>
      </c>
      <c r="C6" s="12">
        <v>90.2</v>
      </c>
      <c r="D6" s="32">
        <f>ROUND(AVERAGE(Table62[[#This Row],[Average EPNL (Approach)]:[Average EPNL (Departure)]]),1)</f>
        <v>88.1</v>
      </c>
      <c r="E6" s="36">
        <f>_xlfn.XLOOKUP(Table62[[#This Row],[Average EPNL (Total)]],'Noise Rates Conversion'!$A$2:$A$202,'Noise Rates Conversion'!$B$2:$B$202)</f>
        <v>1.8100000000000007</v>
      </c>
    </row>
    <row r="7" spans="1:5" ht="20" customHeight="1" x14ac:dyDescent="0.2">
      <c r="A7" s="11" t="s">
        <v>157</v>
      </c>
      <c r="B7" s="12">
        <v>85.1</v>
      </c>
      <c r="C7" s="12">
        <v>85.8</v>
      </c>
      <c r="D7" s="32">
        <f>ROUND(AVERAGE(Table62[[#This Row],[Average EPNL (Approach)]:[Average EPNL (Departure)]]),1)</f>
        <v>85.5</v>
      </c>
      <c r="E7" s="36">
        <f>_xlfn.XLOOKUP(Table62[[#This Row],[Average EPNL (Total)]],'Noise Rates Conversion'!$A$2:$A$202,'Noise Rates Conversion'!$B$2:$B$202)</f>
        <v>1.5500000000000005</v>
      </c>
    </row>
    <row r="8" spans="1:5" ht="20" customHeight="1" x14ac:dyDescent="0.2">
      <c r="A8" s="11" t="s">
        <v>142</v>
      </c>
      <c r="B8" s="12">
        <v>89</v>
      </c>
      <c r="C8" s="12">
        <v>94.3</v>
      </c>
      <c r="D8" s="32">
        <f>ROUND(AVERAGE(Table62[[#This Row],[Average EPNL (Approach)]:[Average EPNL (Departure)]]),1)</f>
        <v>91.7</v>
      </c>
      <c r="E8" s="36">
        <f>_xlfn.XLOOKUP(Table62[[#This Row],[Average EPNL (Total)]],'Noise Rates Conversion'!$A$2:$A$202,'Noise Rates Conversion'!$B$2:$B$202)</f>
        <v>2.3400000000000012</v>
      </c>
    </row>
    <row r="9" spans="1:5" ht="20" customHeight="1" x14ac:dyDescent="0.2">
      <c r="A9" s="11" t="s">
        <v>161</v>
      </c>
      <c r="B9" s="31">
        <v>87.2</v>
      </c>
      <c r="C9" s="31">
        <v>90</v>
      </c>
      <c r="D9" s="32">
        <f>ROUND(AVERAGE(Table62[[#This Row],[Average EPNL (Approach)]:[Average EPNL (Departure)]]),1)</f>
        <v>88.6</v>
      </c>
      <c r="E9" s="36">
        <f>_xlfn.XLOOKUP(Table62[[#This Row],[Average EPNL (Total)]],'Noise Rates Conversion'!$A$2:$A$202,'Noise Rates Conversion'!$B$2:$B$202)</f>
        <v>1.8600000000000008</v>
      </c>
    </row>
    <row r="10" spans="1:5" ht="20" customHeight="1" x14ac:dyDescent="0.2">
      <c r="A10" s="11" t="s">
        <v>149</v>
      </c>
      <c r="B10" s="12">
        <v>87.9</v>
      </c>
      <c r="C10" s="12">
        <v>96.5</v>
      </c>
      <c r="D10" s="32">
        <f>ROUND(AVERAGE(Table62[[#This Row],[Average EPNL (Approach)]:[Average EPNL (Departure)]]),1)</f>
        <v>92.2</v>
      </c>
      <c r="E10" s="36">
        <f>_xlfn.XLOOKUP(Table62[[#This Row],[Average EPNL (Total)]],'Noise Rates Conversion'!$A$2:$A$202,'Noise Rates Conversion'!$B$2:$B$202)</f>
        <v>2.4400000000000013</v>
      </c>
    </row>
    <row r="11" spans="1:5" ht="20" customHeight="1" x14ac:dyDescent="0.2">
      <c r="A11" s="11" t="s">
        <v>141</v>
      </c>
      <c r="B11" s="12">
        <v>89.8</v>
      </c>
      <c r="C11" s="12">
        <v>94</v>
      </c>
      <c r="D11" s="32">
        <f>ROUND(AVERAGE(Table62[[#This Row],[Average EPNL (Approach)]:[Average EPNL (Departure)]]),1)</f>
        <v>91.9</v>
      </c>
      <c r="E11" s="36">
        <f>_xlfn.XLOOKUP(Table62[[#This Row],[Average EPNL (Total)]],'Noise Rates Conversion'!$A$2:$A$202,'Noise Rates Conversion'!$B$2:$B$202)</f>
        <v>2.3800000000000012</v>
      </c>
    </row>
    <row r="12" spans="1:5" ht="20" customHeight="1" x14ac:dyDescent="0.2">
      <c r="A12" s="11" t="s">
        <v>148</v>
      </c>
      <c r="B12" s="12">
        <v>87.2</v>
      </c>
      <c r="C12" s="12">
        <v>88.3</v>
      </c>
      <c r="D12" s="32">
        <f>ROUND(AVERAGE(Table62[[#This Row],[Average EPNL (Approach)]:[Average EPNL (Departure)]]),1)</f>
        <v>87.8</v>
      </c>
      <c r="E12" s="36">
        <f>_xlfn.XLOOKUP(Table62[[#This Row],[Average EPNL (Total)]],'Noise Rates Conversion'!$A$2:$A$202,'Noise Rates Conversion'!$B$2:$B$202)</f>
        <v>1.7800000000000007</v>
      </c>
    </row>
    <row r="13" spans="1:5" ht="20" customHeight="1" x14ac:dyDescent="0.2">
      <c r="A13" s="11" t="s">
        <v>147</v>
      </c>
      <c r="B13" s="12">
        <v>90.3</v>
      </c>
      <c r="C13" s="12">
        <v>94.1</v>
      </c>
      <c r="D13" s="32">
        <f>ROUND(AVERAGE(Table62[[#This Row],[Average EPNL (Approach)]:[Average EPNL (Departure)]]),1)</f>
        <v>92.2</v>
      </c>
      <c r="E13" s="36">
        <f>_xlfn.XLOOKUP(Table62[[#This Row],[Average EPNL (Total)]],'Noise Rates Conversion'!$A$2:$A$202,'Noise Rates Conversion'!$B$2:$B$202)</f>
        <v>2.4400000000000013</v>
      </c>
    </row>
    <row r="14" spans="1:5" ht="20" customHeight="1" x14ac:dyDescent="0.2">
      <c r="A14" s="11" t="s">
        <v>153</v>
      </c>
      <c r="B14" s="12">
        <v>83.7</v>
      </c>
      <c r="C14" s="12">
        <v>86</v>
      </c>
      <c r="D14" s="32">
        <f>ROUND(AVERAGE(Table62[[#This Row],[Average EPNL (Approach)]:[Average EPNL (Departure)]]),1)</f>
        <v>84.9</v>
      </c>
      <c r="E14" s="36">
        <f>_xlfn.XLOOKUP(Table62[[#This Row],[Average EPNL (Total)]],'Noise Rates Conversion'!$A$2:$A$202,'Noise Rates Conversion'!$B$2:$B$202)</f>
        <v>1.4900000000000004</v>
      </c>
    </row>
    <row r="15" spans="1:5" ht="20" customHeight="1" x14ac:dyDescent="0.2">
      <c r="A15" s="11" t="s">
        <v>162</v>
      </c>
      <c r="B15" s="31">
        <v>84.9</v>
      </c>
      <c r="C15" s="31">
        <v>87.2</v>
      </c>
      <c r="D15" s="32">
        <f>ROUND(AVERAGE(Table62[[#This Row],[Average EPNL (Approach)]:[Average EPNL (Departure)]]),1)</f>
        <v>86.1</v>
      </c>
      <c r="E15" s="36">
        <f>_xlfn.XLOOKUP(Table62[[#This Row],[Average EPNL (Total)]],'Noise Rates Conversion'!$A$2:$A$202,'Noise Rates Conversion'!$B$2:$B$202)</f>
        <v>1.6100000000000005</v>
      </c>
    </row>
    <row r="16" spans="1:5" ht="20" customHeight="1" x14ac:dyDescent="0.2">
      <c r="A16" s="11" t="s">
        <v>146</v>
      </c>
      <c r="B16" s="12">
        <v>85.8</v>
      </c>
      <c r="C16" s="12">
        <v>88.6</v>
      </c>
      <c r="D16" s="32">
        <f>ROUND(AVERAGE(Table62[[#This Row],[Average EPNL (Approach)]:[Average EPNL (Departure)]]),1)</f>
        <v>87.2</v>
      </c>
      <c r="E16" s="36">
        <f>_xlfn.XLOOKUP(Table62[[#This Row],[Average EPNL (Total)]],'Noise Rates Conversion'!$A$2:$A$202,'Noise Rates Conversion'!$B$2:$B$202)</f>
        <v>1.7200000000000006</v>
      </c>
    </row>
    <row r="17" spans="1:5" ht="20" customHeight="1" x14ac:dyDescent="0.2">
      <c r="A17" s="11" t="s">
        <v>145</v>
      </c>
      <c r="B17" s="12">
        <v>87</v>
      </c>
      <c r="C17" s="31">
        <v>89.8</v>
      </c>
      <c r="D17" s="32">
        <f>ROUND(AVERAGE(Table62[[#This Row],[Average EPNL (Approach)]:[Average EPNL (Departure)]]),1)</f>
        <v>88.4</v>
      </c>
      <c r="E17" s="36">
        <f>_xlfn.XLOOKUP(Table62[[#This Row],[Average EPNL (Total)]],'Noise Rates Conversion'!$A$2:$A$202,'Noise Rates Conversion'!$B$2:$B$202)</f>
        <v>1.8400000000000007</v>
      </c>
    </row>
    <row r="18" spans="1:5" ht="20" customHeight="1" x14ac:dyDescent="0.2">
      <c r="A18" s="11" t="s">
        <v>139</v>
      </c>
      <c r="B18" s="12">
        <v>95.6</v>
      </c>
      <c r="C18" s="12">
        <v>99.9</v>
      </c>
      <c r="D18" s="32">
        <f>ROUND(AVERAGE(Table62[[#This Row],[Average EPNL (Approach)]:[Average EPNL (Departure)]]),1)</f>
        <v>97.8</v>
      </c>
      <c r="E18" s="36">
        <f>_xlfn.XLOOKUP(Table62[[#This Row],[Average EPNL (Total)]],'Noise Rates Conversion'!$A$2:$A$202,'Noise Rates Conversion'!$B$2:$B$202)</f>
        <v>3.5600000000000023</v>
      </c>
    </row>
    <row r="19" spans="1:5" ht="20" customHeight="1" x14ac:dyDescent="0.2">
      <c r="A19" s="11" t="s">
        <v>140</v>
      </c>
      <c r="B19" s="12">
        <v>91.3</v>
      </c>
      <c r="C19" s="12">
        <v>95</v>
      </c>
      <c r="D19" s="32">
        <f>ROUND(AVERAGE(Table62[[#This Row],[Average EPNL (Approach)]:[Average EPNL (Departure)]]),1)</f>
        <v>93.2</v>
      </c>
      <c r="E19" s="36">
        <f>_xlfn.XLOOKUP(Table62[[#This Row],[Average EPNL (Total)]],'Noise Rates Conversion'!$A$2:$A$202,'Noise Rates Conversion'!$B$2:$B$202)</f>
        <v>2.6400000000000015</v>
      </c>
    </row>
    <row r="20" spans="1:5" ht="20" customHeight="1" x14ac:dyDescent="0.2">
      <c r="A20" s="11" t="s">
        <v>144</v>
      </c>
      <c r="B20" s="12">
        <v>91.7</v>
      </c>
      <c r="C20" s="12">
        <v>95.6</v>
      </c>
      <c r="D20" s="32">
        <f>ROUND(AVERAGE(Table62[[#This Row],[Average EPNL (Approach)]:[Average EPNL (Departure)]]),1)</f>
        <v>93.7</v>
      </c>
      <c r="E20" s="36">
        <f>_xlfn.XLOOKUP(Table62[[#This Row],[Average EPNL (Total)]],'Noise Rates Conversion'!$A$2:$A$202,'Noise Rates Conversion'!$B$2:$B$202)</f>
        <v>2.7400000000000015</v>
      </c>
    </row>
    <row r="21" spans="1:5" ht="20" customHeight="1" x14ac:dyDescent="0.2">
      <c r="A21" s="11" t="s">
        <v>152</v>
      </c>
      <c r="B21" s="12">
        <v>91</v>
      </c>
      <c r="C21" s="12">
        <v>93.9</v>
      </c>
      <c r="D21" s="32">
        <f>ROUND(AVERAGE(Table62[[#This Row],[Average EPNL (Approach)]:[Average EPNL (Departure)]]),1)</f>
        <v>92.5</v>
      </c>
      <c r="E21" s="36">
        <f>_xlfn.XLOOKUP(Table62[[#This Row],[Average EPNL (Total)]],'Noise Rates Conversion'!$A$2:$A$202,'Noise Rates Conversion'!$B$2:$B$202)</f>
        <v>2.5000000000000013</v>
      </c>
    </row>
    <row r="22" spans="1:5" ht="20" customHeight="1" thickBot="1" x14ac:dyDescent="0.25">
      <c r="A22" s="6" t="s">
        <v>143</v>
      </c>
      <c r="B22" s="7">
        <v>86.5</v>
      </c>
      <c r="C22" s="7">
        <v>88.6</v>
      </c>
      <c r="D22" s="34">
        <f>ROUND(AVERAGE(Table62[[#This Row],[Average EPNL (Approach)]:[Average EPNL (Departure)]]),1)</f>
        <v>87.6</v>
      </c>
      <c r="E22" s="37">
        <f>_xlfn.XLOOKUP(Table62[[#This Row],[Average EPNL (Total)]],'Noise Rates Conversion'!$A$2:$A$202,'Noise Rates Conversion'!$B$2:$B$202)</f>
        <v>1.7600000000000007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7BFD-EE7B-0D47-A59E-742AFB51D1D5}">
  <dimension ref="A1:B202"/>
  <sheetViews>
    <sheetView workbookViewId="0">
      <selection activeCell="D11" sqref="D11"/>
    </sheetView>
  </sheetViews>
  <sheetFormatPr baseColWidth="10" defaultColWidth="25.83203125" defaultRowHeight="20" customHeight="1" x14ac:dyDescent="0.2"/>
  <cols>
    <col min="1" max="16384" width="25.83203125" style="1"/>
  </cols>
  <sheetData>
    <row r="1" spans="1:2" ht="40" customHeight="1" thickBot="1" x14ac:dyDescent="0.25">
      <c r="A1" s="38" t="s">
        <v>160</v>
      </c>
      <c r="B1" s="39" t="s">
        <v>163</v>
      </c>
    </row>
    <row r="2" spans="1:2" ht="20" customHeight="1" x14ac:dyDescent="0.2">
      <c r="A2" s="28">
        <v>80</v>
      </c>
      <c r="B2" s="25">
        <v>1</v>
      </c>
    </row>
    <row r="3" spans="1:2" ht="20" customHeight="1" x14ac:dyDescent="0.2">
      <c r="A3" s="29">
        <v>80.099999999999994</v>
      </c>
      <c r="B3" s="26">
        <v>1.01</v>
      </c>
    </row>
    <row r="4" spans="1:2" ht="20" customHeight="1" x14ac:dyDescent="0.2">
      <c r="A4" s="29">
        <v>80.2</v>
      </c>
      <c r="B4" s="26">
        <v>1.02</v>
      </c>
    </row>
    <row r="5" spans="1:2" ht="20" customHeight="1" x14ac:dyDescent="0.2">
      <c r="A5" s="29">
        <v>80.3</v>
      </c>
      <c r="B5" s="26">
        <v>1.03</v>
      </c>
    </row>
    <row r="6" spans="1:2" ht="20" customHeight="1" x14ac:dyDescent="0.2">
      <c r="A6" s="29">
        <v>80.400000000000006</v>
      </c>
      <c r="B6" s="26">
        <v>1.04</v>
      </c>
    </row>
    <row r="7" spans="1:2" ht="20" customHeight="1" x14ac:dyDescent="0.2">
      <c r="A7" s="29">
        <v>80.5</v>
      </c>
      <c r="B7" s="26">
        <v>1.05</v>
      </c>
    </row>
    <row r="8" spans="1:2" ht="20" customHeight="1" x14ac:dyDescent="0.2">
      <c r="A8" s="29">
        <v>80.599999999999994</v>
      </c>
      <c r="B8" s="26">
        <v>1.06</v>
      </c>
    </row>
    <row r="9" spans="1:2" ht="20" customHeight="1" x14ac:dyDescent="0.2">
      <c r="A9" s="29">
        <v>80.7</v>
      </c>
      <c r="B9" s="26">
        <v>1.07</v>
      </c>
    </row>
    <row r="10" spans="1:2" ht="20" customHeight="1" x14ac:dyDescent="0.2">
      <c r="A10" s="29">
        <v>80.8</v>
      </c>
      <c r="B10" s="26">
        <v>1.08</v>
      </c>
    </row>
    <row r="11" spans="1:2" ht="20" customHeight="1" x14ac:dyDescent="0.2">
      <c r="A11" s="29">
        <v>80.900000000000006</v>
      </c>
      <c r="B11" s="26">
        <v>1.0900000000000001</v>
      </c>
    </row>
    <row r="12" spans="1:2" ht="20" customHeight="1" x14ac:dyDescent="0.2">
      <c r="A12" s="29">
        <v>81</v>
      </c>
      <c r="B12" s="26">
        <v>1.1000000000000001</v>
      </c>
    </row>
    <row r="13" spans="1:2" ht="20" customHeight="1" x14ac:dyDescent="0.2">
      <c r="A13" s="29">
        <v>81.099999999999994</v>
      </c>
      <c r="B13" s="26">
        <v>1.1100000000000001</v>
      </c>
    </row>
    <row r="14" spans="1:2" ht="20" customHeight="1" x14ac:dyDescent="0.2">
      <c r="A14" s="29">
        <v>81.2</v>
      </c>
      <c r="B14" s="26">
        <v>1.1200000000000001</v>
      </c>
    </row>
    <row r="15" spans="1:2" ht="20" customHeight="1" x14ac:dyDescent="0.2">
      <c r="A15" s="29">
        <v>81.3</v>
      </c>
      <c r="B15" s="26">
        <v>1.1300000000000001</v>
      </c>
    </row>
    <row r="16" spans="1:2" ht="20" customHeight="1" x14ac:dyDescent="0.2">
      <c r="A16" s="29">
        <v>81.400000000000006</v>
      </c>
      <c r="B16" s="26">
        <v>1.1400000000000001</v>
      </c>
    </row>
    <row r="17" spans="1:2" ht="20" customHeight="1" x14ac:dyDescent="0.2">
      <c r="A17" s="29">
        <v>81.5</v>
      </c>
      <c r="B17" s="26">
        <v>1.1500000000000001</v>
      </c>
    </row>
    <row r="18" spans="1:2" ht="20" customHeight="1" x14ac:dyDescent="0.2">
      <c r="A18" s="29">
        <v>81.599999999999994</v>
      </c>
      <c r="B18" s="26">
        <v>1.1600000000000001</v>
      </c>
    </row>
    <row r="19" spans="1:2" ht="20" customHeight="1" x14ac:dyDescent="0.2">
      <c r="A19" s="29">
        <v>81.7</v>
      </c>
      <c r="B19" s="26">
        <v>1.1700000000000002</v>
      </c>
    </row>
    <row r="20" spans="1:2" ht="20" customHeight="1" x14ac:dyDescent="0.2">
      <c r="A20" s="29">
        <v>81.8</v>
      </c>
      <c r="B20" s="26">
        <v>1.1800000000000002</v>
      </c>
    </row>
    <row r="21" spans="1:2" ht="20" customHeight="1" x14ac:dyDescent="0.2">
      <c r="A21" s="29">
        <v>81.900000000000006</v>
      </c>
      <c r="B21" s="26">
        <v>1.1900000000000002</v>
      </c>
    </row>
    <row r="22" spans="1:2" ht="20" customHeight="1" x14ac:dyDescent="0.2">
      <c r="A22" s="29">
        <v>82</v>
      </c>
      <c r="B22" s="26">
        <v>1.2000000000000002</v>
      </c>
    </row>
    <row r="23" spans="1:2" ht="20" customHeight="1" x14ac:dyDescent="0.2">
      <c r="A23" s="29">
        <v>82.1</v>
      </c>
      <c r="B23" s="26">
        <v>1.2100000000000002</v>
      </c>
    </row>
    <row r="24" spans="1:2" ht="20" customHeight="1" x14ac:dyDescent="0.2">
      <c r="A24" s="29">
        <v>82.2</v>
      </c>
      <c r="B24" s="26">
        <v>1.2200000000000002</v>
      </c>
    </row>
    <row r="25" spans="1:2" ht="20" customHeight="1" x14ac:dyDescent="0.2">
      <c r="A25" s="29">
        <v>82.3</v>
      </c>
      <c r="B25" s="26">
        <v>1.2300000000000002</v>
      </c>
    </row>
    <row r="26" spans="1:2" ht="20" customHeight="1" x14ac:dyDescent="0.2">
      <c r="A26" s="29">
        <v>82.4</v>
      </c>
      <c r="B26" s="26">
        <v>1.2400000000000002</v>
      </c>
    </row>
    <row r="27" spans="1:2" ht="20" customHeight="1" x14ac:dyDescent="0.2">
      <c r="A27" s="29">
        <v>82.5</v>
      </c>
      <c r="B27" s="26">
        <v>1.2500000000000002</v>
      </c>
    </row>
    <row r="28" spans="1:2" ht="20" customHeight="1" x14ac:dyDescent="0.2">
      <c r="A28" s="29">
        <v>82.6</v>
      </c>
      <c r="B28" s="26">
        <v>1.2600000000000002</v>
      </c>
    </row>
    <row r="29" spans="1:2" ht="20" customHeight="1" x14ac:dyDescent="0.2">
      <c r="A29" s="29">
        <v>82.7</v>
      </c>
      <c r="B29" s="26">
        <v>1.2700000000000002</v>
      </c>
    </row>
    <row r="30" spans="1:2" ht="20" customHeight="1" x14ac:dyDescent="0.2">
      <c r="A30" s="29">
        <v>82.8</v>
      </c>
      <c r="B30" s="26">
        <v>1.2800000000000002</v>
      </c>
    </row>
    <row r="31" spans="1:2" ht="20" customHeight="1" x14ac:dyDescent="0.2">
      <c r="A31" s="29">
        <v>82.9</v>
      </c>
      <c r="B31" s="26">
        <v>1.2900000000000003</v>
      </c>
    </row>
    <row r="32" spans="1:2" ht="20" customHeight="1" x14ac:dyDescent="0.2">
      <c r="A32" s="29">
        <v>83</v>
      </c>
      <c r="B32" s="26">
        <v>1.3000000000000003</v>
      </c>
    </row>
    <row r="33" spans="1:2" ht="20" customHeight="1" x14ac:dyDescent="0.2">
      <c r="A33" s="29">
        <v>83.1</v>
      </c>
      <c r="B33" s="26">
        <v>1.3100000000000003</v>
      </c>
    </row>
    <row r="34" spans="1:2" ht="20" customHeight="1" x14ac:dyDescent="0.2">
      <c r="A34" s="29">
        <v>83.2</v>
      </c>
      <c r="B34" s="26">
        <v>1.3200000000000003</v>
      </c>
    </row>
    <row r="35" spans="1:2" ht="20" customHeight="1" x14ac:dyDescent="0.2">
      <c r="A35" s="29">
        <v>83.3</v>
      </c>
      <c r="B35" s="26">
        <v>1.3300000000000003</v>
      </c>
    </row>
    <row r="36" spans="1:2" ht="20" customHeight="1" x14ac:dyDescent="0.2">
      <c r="A36" s="29">
        <v>83.4</v>
      </c>
      <c r="B36" s="26">
        <v>1.3400000000000003</v>
      </c>
    </row>
    <row r="37" spans="1:2" ht="20" customHeight="1" x14ac:dyDescent="0.2">
      <c r="A37" s="29">
        <v>83.5</v>
      </c>
      <c r="B37" s="26">
        <v>1.3500000000000003</v>
      </c>
    </row>
    <row r="38" spans="1:2" ht="20" customHeight="1" x14ac:dyDescent="0.2">
      <c r="A38" s="29">
        <v>83.6</v>
      </c>
      <c r="B38" s="26">
        <v>1.3600000000000003</v>
      </c>
    </row>
    <row r="39" spans="1:2" ht="20" customHeight="1" x14ac:dyDescent="0.2">
      <c r="A39" s="29">
        <v>83.7</v>
      </c>
      <c r="B39" s="26">
        <v>1.3700000000000003</v>
      </c>
    </row>
    <row r="40" spans="1:2" ht="20" customHeight="1" x14ac:dyDescent="0.2">
      <c r="A40" s="29">
        <v>83.8</v>
      </c>
      <c r="B40" s="26">
        <v>1.3800000000000003</v>
      </c>
    </row>
    <row r="41" spans="1:2" ht="20" customHeight="1" x14ac:dyDescent="0.2">
      <c r="A41" s="29">
        <v>83.9</v>
      </c>
      <c r="B41" s="26">
        <v>1.3900000000000003</v>
      </c>
    </row>
    <row r="42" spans="1:2" ht="20" customHeight="1" x14ac:dyDescent="0.2">
      <c r="A42" s="29">
        <v>84</v>
      </c>
      <c r="B42" s="26">
        <v>1.4000000000000004</v>
      </c>
    </row>
    <row r="43" spans="1:2" ht="20" customHeight="1" x14ac:dyDescent="0.2">
      <c r="A43" s="29">
        <v>84.1</v>
      </c>
      <c r="B43" s="26">
        <v>1.4100000000000004</v>
      </c>
    </row>
    <row r="44" spans="1:2" ht="20" customHeight="1" x14ac:dyDescent="0.2">
      <c r="A44" s="29">
        <v>84.2</v>
      </c>
      <c r="B44" s="26">
        <v>1.4200000000000004</v>
      </c>
    </row>
    <row r="45" spans="1:2" ht="20" customHeight="1" x14ac:dyDescent="0.2">
      <c r="A45" s="29">
        <v>84.3</v>
      </c>
      <c r="B45" s="26">
        <v>1.4300000000000004</v>
      </c>
    </row>
    <row r="46" spans="1:2" ht="20" customHeight="1" x14ac:dyDescent="0.2">
      <c r="A46" s="29">
        <v>84.4</v>
      </c>
      <c r="B46" s="26">
        <v>1.4400000000000004</v>
      </c>
    </row>
    <row r="47" spans="1:2" ht="20" customHeight="1" x14ac:dyDescent="0.2">
      <c r="A47" s="29">
        <v>84.5</v>
      </c>
      <c r="B47" s="26">
        <v>1.4500000000000004</v>
      </c>
    </row>
    <row r="48" spans="1:2" ht="20" customHeight="1" x14ac:dyDescent="0.2">
      <c r="A48" s="29">
        <v>84.6</v>
      </c>
      <c r="B48" s="26">
        <v>1.4600000000000004</v>
      </c>
    </row>
    <row r="49" spans="1:2" ht="20" customHeight="1" x14ac:dyDescent="0.2">
      <c r="A49" s="29">
        <v>84.7</v>
      </c>
      <c r="B49" s="26">
        <v>1.4700000000000004</v>
      </c>
    </row>
    <row r="50" spans="1:2" ht="20" customHeight="1" x14ac:dyDescent="0.2">
      <c r="A50" s="29">
        <v>84.8</v>
      </c>
      <c r="B50" s="26">
        <v>1.4800000000000004</v>
      </c>
    </row>
    <row r="51" spans="1:2" ht="20" customHeight="1" x14ac:dyDescent="0.2">
      <c r="A51" s="29">
        <v>84.9</v>
      </c>
      <c r="B51" s="26">
        <v>1.4900000000000004</v>
      </c>
    </row>
    <row r="52" spans="1:2" ht="20" customHeight="1" x14ac:dyDescent="0.2">
      <c r="A52" s="29">
        <v>85</v>
      </c>
      <c r="B52" s="26">
        <v>1.5000000000000004</v>
      </c>
    </row>
    <row r="53" spans="1:2" ht="20" customHeight="1" x14ac:dyDescent="0.2">
      <c r="A53" s="29">
        <v>85.1</v>
      </c>
      <c r="B53" s="26">
        <v>1.5100000000000005</v>
      </c>
    </row>
    <row r="54" spans="1:2" ht="20" customHeight="1" x14ac:dyDescent="0.2">
      <c r="A54" s="29">
        <v>85.2</v>
      </c>
      <c r="B54" s="26">
        <v>1.5200000000000005</v>
      </c>
    </row>
    <row r="55" spans="1:2" ht="20" customHeight="1" x14ac:dyDescent="0.2">
      <c r="A55" s="29">
        <v>85.3</v>
      </c>
      <c r="B55" s="26">
        <v>1.5300000000000005</v>
      </c>
    </row>
    <row r="56" spans="1:2" ht="20" customHeight="1" x14ac:dyDescent="0.2">
      <c r="A56" s="29">
        <v>85.4</v>
      </c>
      <c r="B56" s="26">
        <v>1.5400000000000005</v>
      </c>
    </row>
    <row r="57" spans="1:2" ht="20" customHeight="1" x14ac:dyDescent="0.2">
      <c r="A57" s="29">
        <v>85.5</v>
      </c>
      <c r="B57" s="26">
        <v>1.5500000000000005</v>
      </c>
    </row>
    <row r="58" spans="1:2" ht="20" customHeight="1" x14ac:dyDescent="0.2">
      <c r="A58" s="29">
        <v>85.6</v>
      </c>
      <c r="B58" s="26">
        <v>1.5600000000000005</v>
      </c>
    </row>
    <row r="59" spans="1:2" ht="20" customHeight="1" x14ac:dyDescent="0.2">
      <c r="A59" s="29">
        <v>85.7</v>
      </c>
      <c r="B59" s="26">
        <v>1.5700000000000005</v>
      </c>
    </row>
    <row r="60" spans="1:2" ht="20" customHeight="1" x14ac:dyDescent="0.2">
      <c r="A60" s="29">
        <v>85.8</v>
      </c>
      <c r="B60" s="26">
        <v>1.5800000000000005</v>
      </c>
    </row>
    <row r="61" spans="1:2" ht="20" customHeight="1" x14ac:dyDescent="0.2">
      <c r="A61" s="29">
        <v>85.9</v>
      </c>
      <c r="B61" s="26">
        <v>1.5900000000000005</v>
      </c>
    </row>
    <row r="62" spans="1:2" ht="20" customHeight="1" x14ac:dyDescent="0.2">
      <c r="A62" s="29">
        <v>86</v>
      </c>
      <c r="B62" s="26">
        <v>1.6000000000000005</v>
      </c>
    </row>
    <row r="63" spans="1:2" ht="20" customHeight="1" x14ac:dyDescent="0.2">
      <c r="A63" s="29">
        <v>86.1</v>
      </c>
      <c r="B63" s="26">
        <v>1.6100000000000005</v>
      </c>
    </row>
    <row r="64" spans="1:2" ht="20" customHeight="1" x14ac:dyDescent="0.2">
      <c r="A64" s="29">
        <v>86.2</v>
      </c>
      <c r="B64" s="26">
        <v>1.6200000000000006</v>
      </c>
    </row>
    <row r="65" spans="1:2" ht="20" customHeight="1" x14ac:dyDescent="0.2">
      <c r="A65" s="29">
        <v>86.3</v>
      </c>
      <c r="B65" s="26">
        <v>1.6300000000000006</v>
      </c>
    </row>
    <row r="66" spans="1:2" ht="20" customHeight="1" x14ac:dyDescent="0.2">
      <c r="A66" s="29">
        <v>86.4</v>
      </c>
      <c r="B66" s="26">
        <v>1.6400000000000006</v>
      </c>
    </row>
    <row r="67" spans="1:2" ht="20" customHeight="1" x14ac:dyDescent="0.2">
      <c r="A67" s="29">
        <v>86.5</v>
      </c>
      <c r="B67" s="26">
        <v>1.6500000000000006</v>
      </c>
    </row>
    <row r="68" spans="1:2" ht="20" customHeight="1" x14ac:dyDescent="0.2">
      <c r="A68" s="29">
        <v>86.6</v>
      </c>
      <c r="B68" s="26">
        <v>1.6600000000000006</v>
      </c>
    </row>
    <row r="69" spans="1:2" ht="20" customHeight="1" x14ac:dyDescent="0.2">
      <c r="A69" s="29">
        <v>86.7</v>
      </c>
      <c r="B69" s="26">
        <v>1.6700000000000006</v>
      </c>
    </row>
    <row r="70" spans="1:2" ht="20" customHeight="1" x14ac:dyDescent="0.2">
      <c r="A70" s="29">
        <v>86.8</v>
      </c>
      <c r="B70" s="26">
        <v>1.6800000000000006</v>
      </c>
    </row>
    <row r="71" spans="1:2" ht="20" customHeight="1" x14ac:dyDescent="0.2">
      <c r="A71" s="29">
        <v>86.9</v>
      </c>
      <c r="B71" s="26">
        <v>1.6900000000000006</v>
      </c>
    </row>
    <row r="72" spans="1:2" ht="20" customHeight="1" x14ac:dyDescent="0.2">
      <c r="A72" s="29">
        <v>87</v>
      </c>
      <c r="B72" s="26">
        <v>1.7000000000000006</v>
      </c>
    </row>
    <row r="73" spans="1:2" ht="20" customHeight="1" x14ac:dyDescent="0.2">
      <c r="A73" s="29">
        <v>87.1</v>
      </c>
      <c r="B73" s="26">
        <v>1.7100000000000006</v>
      </c>
    </row>
    <row r="74" spans="1:2" ht="20" customHeight="1" x14ac:dyDescent="0.2">
      <c r="A74" s="29">
        <v>87.2</v>
      </c>
      <c r="B74" s="26">
        <v>1.7200000000000006</v>
      </c>
    </row>
    <row r="75" spans="1:2" ht="20" customHeight="1" x14ac:dyDescent="0.2">
      <c r="A75" s="29">
        <v>87.3</v>
      </c>
      <c r="B75" s="26">
        <v>1.7300000000000006</v>
      </c>
    </row>
    <row r="76" spans="1:2" ht="20" customHeight="1" x14ac:dyDescent="0.2">
      <c r="A76" s="29">
        <v>87.4</v>
      </c>
      <c r="B76" s="26">
        <v>1.7400000000000007</v>
      </c>
    </row>
    <row r="77" spans="1:2" ht="20" customHeight="1" x14ac:dyDescent="0.2">
      <c r="A77" s="29">
        <v>87.5</v>
      </c>
      <c r="B77" s="26">
        <v>1.7500000000000007</v>
      </c>
    </row>
    <row r="78" spans="1:2" ht="20" customHeight="1" x14ac:dyDescent="0.2">
      <c r="A78" s="29">
        <v>87.6</v>
      </c>
      <c r="B78" s="26">
        <v>1.7600000000000007</v>
      </c>
    </row>
    <row r="79" spans="1:2" ht="20" customHeight="1" x14ac:dyDescent="0.2">
      <c r="A79" s="29">
        <v>87.7</v>
      </c>
      <c r="B79" s="26">
        <v>1.7700000000000007</v>
      </c>
    </row>
    <row r="80" spans="1:2" ht="20" customHeight="1" x14ac:dyDescent="0.2">
      <c r="A80" s="29">
        <v>87.8</v>
      </c>
      <c r="B80" s="26">
        <v>1.7800000000000007</v>
      </c>
    </row>
    <row r="81" spans="1:2" ht="20" customHeight="1" x14ac:dyDescent="0.2">
      <c r="A81" s="29">
        <v>87.9</v>
      </c>
      <c r="B81" s="26">
        <v>1.7900000000000007</v>
      </c>
    </row>
    <row r="82" spans="1:2" ht="20" customHeight="1" x14ac:dyDescent="0.2">
      <c r="A82" s="29">
        <v>88</v>
      </c>
      <c r="B82" s="26">
        <v>1.8000000000000007</v>
      </c>
    </row>
    <row r="83" spans="1:2" ht="20" customHeight="1" x14ac:dyDescent="0.2">
      <c r="A83" s="29">
        <v>88.1</v>
      </c>
      <c r="B83" s="26">
        <v>1.8100000000000007</v>
      </c>
    </row>
    <row r="84" spans="1:2" ht="20" customHeight="1" x14ac:dyDescent="0.2">
      <c r="A84" s="29">
        <v>88.2</v>
      </c>
      <c r="B84" s="26">
        <v>1.8200000000000007</v>
      </c>
    </row>
    <row r="85" spans="1:2" ht="20" customHeight="1" x14ac:dyDescent="0.2">
      <c r="A85" s="29">
        <v>88.3</v>
      </c>
      <c r="B85" s="26">
        <v>1.8300000000000007</v>
      </c>
    </row>
    <row r="86" spans="1:2" ht="20" customHeight="1" x14ac:dyDescent="0.2">
      <c r="A86" s="29">
        <v>88.4</v>
      </c>
      <c r="B86" s="26">
        <v>1.8400000000000007</v>
      </c>
    </row>
    <row r="87" spans="1:2" ht="20" customHeight="1" x14ac:dyDescent="0.2">
      <c r="A87" s="29">
        <v>88.5</v>
      </c>
      <c r="B87" s="26">
        <v>1.8500000000000008</v>
      </c>
    </row>
    <row r="88" spans="1:2" ht="20" customHeight="1" x14ac:dyDescent="0.2">
      <c r="A88" s="29">
        <v>88.6</v>
      </c>
      <c r="B88" s="26">
        <v>1.8600000000000008</v>
      </c>
    </row>
    <row r="89" spans="1:2" ht="20" customHeight="1" x14ac:dyDescent="0.2">
      <c r="A89" s="29">
        <v>88.7</v>
      </c>
      <c r="B89" s="26">
        <v>1.8700000000000008</v>
      </c>
    </row>
    <row r="90" spans="1:2" ht="20" customHeight="1" x14ac:dyDescent="0.2">
      <c r="A90" s="29">
        <v>88.8</v>
      </c>
      <c r="B90" s="26">
        <v>1.8800000000000008</v>
      </c>
    </row>
    <row r="91" spans="1:2" ht="20" customHeight="1" x14ac:dyDescent="0.2">
      <c r="A91" s="29">
        <v>88.9</v>
      </c>
      <c r="B91" s="26">
        <v>1.8900000000000008</v>
      </c>
    </row>
    <row r="92" spans="1:2" ht="20" customHeight="1" x14ac:dyDescent="0.2">
      <c r="A92" s="29">
        <v>89</v>
      </c>
      <c r="B92" s="26">
        <v>1.9000000000000008</v>
      </c>
    </row>
    <row r="93" spans="1:2" ht="20" customHeight="1" x14ac:dyDescent="0.2">
      <c r="A93" s="29">
        <v>89.1</v>
      </c>
      <c r="B93" s="26">
        <v>1.9100000000000008</v>
      </c>
    </row>
    <row r="94" spans="1:2" ht="20" customHeight="1" x14ac:dyDescent="0.2">
      <c r="A94" s="29">
        <v>89.2</v>
      </c>
      <c r="B94" s="26">
        <v>1.9200000000000008</v>
      </c>
    </row>
    <row r="95" spans="1:2" ht="20" customHeight="1" x14ac:dyDescent="0.2">
      <c r="A95" s="29">
        <v>89.3</v>
      </c>
      <c r="B95" s="26">
        <v>1.9300000000000008</v>
      </c>
    </row>
    <row r="96" spans="1:2" ht="20" customHeight="1" x14ac:dyDescent="0.2">
      <c r="A96" s="29">
        <v>89.4</v>
      </c>
      <c r="B96" s="26">
        <v>1.9400000000000008</v>
      </c>
    </row>
    <row r="97" spans="1:2" ht="20" customHeight="1" x14ac:dyDescent="0.2">
      <c r="A97" s="29">
        <v>89.5</v>
      </c>
      <c r="B97" s="26">
        <v>1.9500000000000008</v>
      </c>
    </row>
    <row r="98" spans="1:2" ht="20" customHeight="1" x14ac:dyDescent="0.2">
      <c r="A98" s="29">
        <v>89.6</v>
      </c>
      <c r="B98" s="26">
        <v>1.9600000000000009</v>
      </c>
    </row>
    <row r="99" spans="1:2" ht="20" customHeight="1" x14ac:dyDescent="0.2">
      <c r="A99" s="29">
        <v>89.7</v>
      </c>
      <c r="B99" s="26">
        <v>1.9700000000000009</v>
      </c>
    </row>
    <row r="100" spans="1:2" ht="20" customHeight="1" x14ac:dyDescent="0.2">
      <c r="A100" s="29">
        <v>89.8</v>
      </c>
      <c r="B100" s="26">
        <v>1.9800000000000009</v>
      </c>
    </row>
    <row r="101" spans="1:2" ht="20" customHeight="1" x14ac:dyDescent="0.2">
      <c r="A101" s="29">
        <v>89.9</v>
      </c>
      <c r="B101" s="26">
        <v>1.9900000000000009</v>
      </c>
    </row>
    <row r="102" spans="1:2" ht="20" customHeight="1" x14ac:dyDescent="0.2">
      <c r="A102" s="29">
        <v>90</v>
      </c>
      <c r="B102" s="26">
        <v>2.0000000000000009</v>
      </c>
    </row>
    <row r="103" spans="1:2" ht="20" customHeight="1" x14ac:dyDescent="0.2">
      <c r="A103" s="29">
        <v>90.1</v>
      </c>
      <c r="B103" s="26">
        <v>2.0200000000000009</v>
      </c>
    </row>
    <row r="104" spans="1:2" ht="20" customHeight="1" x14ac:dyDescent="0.2">
      <c r="A104" s="29">
        <v>90.2</v>
      </c>
      <c r="B104" s="26">
        <v>2.0400000000000009</v>
      </c>
    </row>
    <row r="105" spans="1:2" ht="20" customHeight="1" x14ac:dyDescent="0.2">
      <c r="A105" s="29">
        <v>90.3</v>
      </c>
      <c r="B105" s="26">
        <v>2.0600000000000009</v>
      </c>
    </row>
    <row r="106" spans="1:2" ht="20" customHeight="1" x14ac:dyDescent="0.2">
      <c r="A106" s="29">
        <v>90.4</v>
      </c>
      <c r="B106" s="26">
        <v>2.080000000000001</v>
      </c>
    </row>
    <row r="107" spans="1:2" ht="20" customHeight="1" x14ac:dyDescent="0.2">
      <c r="A107" s="29">
        <v>90.5</v>
      </c>
      <c r="B107" s="26">
        <v>2.100000000000001</v>
      </c>
    </row>
    <row r="108" spans="1:2" ht="20" customHeight="1" x14ac:dyDescent="0.2">
      <c r="A108" s="29">
        <v>90.6</v>
      </c>
      <c r="B108" s="26">
        <v>2.120000000000001</v>
      </c>
    </row>
    <row r="109" spans="1:2" ht="20" customHeight="1" x14ac:dyDescent="0.2">
      <c r="A109" s="29">
        <v>90.7</v>
      </c>
      <c r="B109" s="26">
        <v>2.140000000000001</v>
      </c>
    </row>
    <row r="110" spans="1:2" ht="20" customHeight="1" x14ac:dyDescent="0.2">
      <c r="A110" s="29">
        <v>90.8</v>
      </c>
      <c r="B110" s="26">
        <v>2.160000000000001</v>
      </c>
    </row>
    <row r="111" spans="1:2" ht="20" customHeight="1" x14ac:dyDescent="0.2">
      <c r="A111" s="29">
        <v>90.9</v>
      </c>
      <c r="B111" s="26">
        <v>2.180000000000001</v>
      </c>
    </row>
    <row r="112" spans="1:2" ht="20" customHeight="1" x14ac:dyDescent="0.2">
      <c r="A112" s="29">
        <v>91</v>
      </c>
      <c r="B112" s="26">
        <v>2.2000000000000011</v>
      </c>
    </row>
    <row r="113" spans="1:2" ht="20" customHeight="1" x14ac:dyDescent="0.2">
      <c r="A113" s="29">
        <v>91.1</v>
      </c>
      <c r="B113" s="26">
        <v>2.2200000000000011</v>
      </c>
    </row>
    <row r="114" spans="1:2" ht="20" customHeight="1" x14ac:dyDescent="0.2">
      <c r="A114" s="29">
        <v>91.2</v>
      </c>
      <c r="B114" s="26">
        <v>2.2400000000000011</v>
      </c>
    </row>
    <row r="115" spans="1:2" ht="20" customHeight="1" x14ac:dyDescent="0.2">
      <c r="A115" s="29">
        <v>91.3</v>
      </c>
      <c r="B115" s="26">
        <v>2.2600000000000011</v>
      </c>
    </row>
    <row r="116" spans="1:2" ht="20" customHeight="1" x14ac:dyDescent="0.2">
      <c r="A116" s="29">
        <v>91.4</v>
      </c>
      <c r="B116" s="26">
        <v>2.2800000000000011</v>
      </c>
    </row>
    <row r="117" spans="1:2" ht="20" customHeight="1" x14ac:dyDescent="0.2">
      <c r="A117" s="29">
        <v>91.5</v>
      </c>
      <c r="B117" s="26">
        <v>2.3000000000000012</v>
      </c>
    </row>
    <row r="118" spans="1:2" ht="20" customHeight="1" x14ac:dyDescent="0.2">
      <c r="A118" s="29">
        <v>91.6</v>
      </c>
      <c r="B118" s="26">
        <v>2.3200000000000012</v>
      </c>
    </row>
    <row r="119" spans="1:2" ht="20" customHeight="1" x14ac:dyDescent="0.2">
      <c r="A119" s="29">
        <v>91.7</v>
      </c>
      <c r="B119" s="26">
        <v>2.3400000000000012</v>
      </c>
    </row>
    <row r="120" spans="1:2" ht="20" customHeight="1" x14ac:dyDescent="0.2">
      <c r="A120" s="29">
        <v>91.8</v>
      </c>
      <c r="B120" s="26">
        <v>2.3600000000000012</v>
      </c>
    </row>
    <row r="121" spans="1:2" ht="20" customHeight="1" x14ac:dyDescent="0.2">
      <c r="A121" s="29">
        <v>91.9</v>
      </c>
      <c r="B121" s="26">
        <v>2.3800000000000012</v>
      </c>
    </row>
    <row r="122" spans="1:2" ht="20" customHeight="1" x14ac:dyDescent="0.2">
      <c r="A122" s="29">
        <v>92</v>
      </c>
      <c r="B122" s="26">
        <v>2.4000000000000012</v>
      </c>
    </row>
    <row r="123" spans="1:2" ht="20" customHeight="1" x14ac:dyDescent="0.2">
      <c r="A123" s="29">
        <v>92.1</v>
      </c>
      <c r="B123" s="26">
        <v>2.4200000000000013</v>
      </c>
    </row>
    <row r="124" spans="1:2" ht="20" customHeight="1" x14ac:dyDescent="0.2">
      <c r="A124" s="29">
        <v>92.2</v>
      </c>
      <c r="B124" s="26">
        <v>2.4400000000000013</v>
      </c>
    </row>
    <row r="125" spans="1:2" ht="20" customHeight="1" x14ac:dyDescent="0.2">
      <c r="A125" s="29">
        <v>92.3</v>
      </c>
      <c r="B125" s="26">
        <v>2.4600000000000013</v>
      </c>
    </row>
    <row r="126" spans="1:2" ht="20" customHeight="1" x14ac:dyDescent="0.2">
      <c r="A126" s="29">
        <v>92.4</v>
      </c>
      <c r="B126" s="26">
        <v>2.4800000000000013</v>
      </c>
    </row>
    <row r="127" spans="1:2" ht="20" customHeight="1" x14ac:dyDescent="0.2">
      <c r="A127" s="29">
        <v>92.5</v>
      </c>
      <c r="B127" s="26">
        <v>2.5000000000000013</v>
      </c>
    </row>
    <row r="128" spans="1:2" ht="20" customHeight="1" x14ac:dyDescent="0.2">
      <c r="A128" s="29">
        <v>92.6</v>
      </c>
      <c r="B128" s="26">
        <v>2.5200000000000014</v>
      </c>
    </row>
    <row r="129" spans="1:2" ht="20" customHeight="1" x14ac:dyDescent="0.2">
      <c r="A129" s="29">
        <v>92.7</v>
      </c>
      <c r="B129" s="26">
        <v>2.5400000000000014</v>
      </c>
    </row>
    <row r="130" spans="1:2" ht="20" customHeight="1" x14ac:dyDescent="0.2">
      <c r="A130" s="29">
        <v>92.8</v>
      </c>
      <c r="B130" s="26">
        <v>2.5600000000000014</v>
      </c>
    </row>
    <row r="131" spans="1:2" ht="20" customHeight="1" x14ac:dyDescent="0.2">
      <c r="A131" s="29">
        <v>92.9</v>
      </c>
      <c r="B131" s="26">
        <v>2.5800000000000014</v>
      </c>
    </row>
    <row r="132" spans="1:2" ht="20" customHeight="1" x14ac:dyDescent="0.2">
      <c r="A132" s="29">
        <v>93</v>
      </c>
      <c r="B132" s="26">
        <v>2.6000000000000014</v>
      </c>
    </row>
    <row r="133" spans="1:2" ht="20" customHeight="1" x14ac:dyDescent="0.2">
      <c r="A133" s="29">
        <v>93.1</v>
      </c>
      <c r="B133" s="26">
        <v>2.6200000000000014</v>
      </c>
    </row>
    <row r="134" spans="1:2" ht="20" customHeight="1" x14ac:dyDescent="0.2">
      <c r="A134" s="29">
        <v>93.2</v>
      </c>
      <c r="B134" s="26">
        <v>2.6400000000000015</v>
      </c>
    </row>
    <row r="135" spans="1:2" ht="20" customHeight="1" x14ac:dyDescent="0.2">
      <c r="A135" s="29">
        <v>93.3</v>
      </c>
      <c r="B135" s="26">
        <v>2.6600000000000015</v>
      </c>
    </row>
    <row r="136" spans="1:2" ht="20" customHeight="1" x14ac:dyDescent="0.2">
      <c r="A136" s="29">
        <v>93.4</v>
      </c>
      <c r="B136" s="26">
        <v>2.6800000000000015</v>
      </c>
    </row>
    <row r="137" spans="1:2" ht="20" customHeight="1" x14ac:dyDescent="0.2">
      <c r="A137" s="29">
        <v>93.5</v>
      </c>
      <c r="B137" s="26">
        <v>2.7000000000000015</v>
      </c>
    </row>
    <row r="138" spans="1:2" ht="20" customHeight="1" x14ac:dyDescent="0.2">
      <c r="A138" s="29">
        <v>93.6</v>
      </c>
      <c r="B138" s="26">
        <v>2.7200000000000015</v>
      </c>
    </row>
    <row r="139" spans="1:2" ht="20" customHeight="1" x14ac:dyDescent="0.2">
      <c r="A139" s="29">
        <v>93.7</v>
      </c>
      <c r="B139" s="26">
        <v>2.7400000000000015</v>
      </c>
    </row>
    <row r="140" spans="1:2" ht="20" customHeight="1" x14ac:dyDescent="0.2">
      <c r="A140" s="29">
        <v>93.8</v>
      </c>
      <c r="B140" s="26">
        <v>2.7600000000000016</v>
      </c>
    </row>
    <row r="141" spans="1:2" ht="20" customHeight="1" x14ac:dyDescent="0.2">
      <c r="A141" s="29">
        <v>93.9</v>
      </c>
      <c r="B141" s="26">
        <v>2.7800000000000016</v>
      </c>
    </row>
    <row r="142" spans="1:2" ht="20" customHeight="1" x14ac:dyDescent="0.2">
      <c r="A142" s="29">
        <v>94</v>
      </c>
      <c r="B142" s="26">
        <v>2.8000000000000016</v>
      </c>
    </row>
    <row r="143" spans="1:2" ht="20" customHeight="1" x14ac:dyDescent="0.2">
      <c r="A143" s="29">
        <v>94.1</v>
      </c>
      <c r="B143" s="26">
        <v>2.8200000000000016</v>
      </c>
    </row>
    <row r="144" spans="1:2" ht="20" customHeight="1" x14ac:dyDescent="0.2">
      <c r="A144" s="29">
        <v>94.2</v>
      </c>
      <c r="B144" s="26">
        <v>2.8400000000000016</v>
      </c>
    </row>
    <row r="145" spans="1:2" ht="20" customHeight="1" x14ac:dyDescent="0.2">
      <c r="A145" s="29">
        <v>94.3</v>
      </c>
      <c r="B145" s="26">
        <v>2.8600000000000017</v>
      </c>
    </row>
    <row r="146" spans="1:2" ht="20" customHeight="1" x14ac:dyDescent="0.2">
      <c r="A146" s="29">
        <v>94.4</v>
      </c>
      <c r="B146" s="26">
        <v>2.8800000000000017</v>
      </c>
    </row>
    <row r="147" spans="1:2" ht="20" customHeight="1" x14ac:dyDescent="0.2">
      <c r="A147" s="29">
        <v>94.5</v>
      </c>
      <c r="B147" s="26">
        <v>2.9000000000000017</v>
      </c>
    </row>
    <row r="148" spans="1:2" ht="20" customHeight="1" x14ac:dyDescent="0.2">
      <c r="A148" s="29">
        <v>94.6</v>
      </c>
      <c r="B148" s="26">
        <v>2.9200000000000017</v>
      </c>
    </row>
    <row r="149" spans="1:2" ht="20" customHeight="1" x14ac:dyDescent="0.2">
      <c r="A149" s="29">
        <v>94.7</v>
      </c>
      <c r="B149" s="26">
        <v>2.9400000000000017</v>
      </c>
    </row>
    <row r="150" spans="1:2" ht="20" customHeight="1" x14ac:dyDescent="0.2">
      <c r="A150" s="29">
        <v>94.8</v>
      </c>
      <c r="B150" s="26">
        <v>2.9600000000000017</v>
      </c>
    </row>
    <row r="151" spans="1:2" ht="20" customHeight="1" x14ac:dyDescent="0.2">
      <c r="A151" s="29">
        <v>94.9</v>
      </c>
      <c r="B151" s="26">
        <v>2.9800000000000018</v>
      </c>
    </row>
    <row r="152" spans="1:2" ht="20" customHeight="1" x14ac:dyDescent="0.2">
      <c r="A152" s="29">
        <v>95</v>
      </c>
      <c r="B152" s="26">
        <v>3.0000000000000018</v>
      </c>
    </row>
    <row r="153" spans="1:2" ht="20" customHeight="1" x14ac:dyDescent="0.2">
      <c r="A153" s="29">
        <v>95.1</v>
      </c>
      <c r="B153" s="26">
        <v>3.0200000000000018</v>
      </c>
    </row>
    <row r="154" spans="1:2" ht="20" customHeight="1" x14ac:dyDescent="0.2">
      <c r="A154" s="29">
        <v>95.2</v>
      </c>
      <c r="B154" s="26">
        <v>3.0400000000000018</v>
      </c>
    </row>
    <row r="155" spans="1:2" ht="20" customHeight="1" x14ac:dyDescent="0.2">
      <c r="A155" s="29">
        <v>95.3</v>
      </c>
      <c r="B155" s="26">
        <v>3.0600000000000018</v>
      </c>
    </row>
    <row r="156" spans="1:2" ht="20" customHeight="1" x14ac:dyDescent="0.2">
      <c r="A156" s="29">
        <v>95.4</v>
      </c>
      <c r="B156" s="26">
        <v>3.0800000000000018</v>
      </c>
    </row>
    <row r="157" spans="1:2" ht="20" customHeight="1" x14ac:dyDescent="0.2">
      <c r="A157" s="29">
        <v>95.5</v>
      </c>
      <c r="B157" s="26">
        <v>3.1000000000000019</v>
      </c>
    </row>
    <row r="158" spans="1:2" ht="20" customHeight="1" x14ac:dyDescent="0.2">
      <c r="A158" s="29">
        <v>95.6</v>
      </c>
      <c r="B158" s="26">
        <v>3.1200000000000019</v>
      </c>
    </row>
    <row r="159" spans="1:2" ht="20" customHeight="1" x14ac:dyDescent="0.2">
      <c r="A159" s="29">
        <v>95.7</v>
      </c>
      <c r="B159" s="26">
        <v>3.1400000000000019</v>
      </c>
    </row>
    <row r="160" spans="1:2" ht="20" customHeight="1" x14ac:dyDescent="0.2">
      <c r="A160" s="29">
        <v>95.8</v>
      </c>
      <c r="B160" s="26">
        <v>3.1600000000000019</v>
      </c>
    </row>
    <row r="161" spans="1:2" ht="20" customHeight="1" x14ac:dyDescent="0.2">
      <c r="A161" s="29">
        <v>95.9</v>
      </c>
      <c r="B161" s="26">
        <v>3.1800000000000019</v>
      </c>
    </row>
    <row r="162" spans="1:2" ht="20" customHeight="1" x14ac:dyDescent="0.2">
      <c r="A162" s="29">
        <v>96</v>
      </c>
      <c r="B162" s="26">
        <v>3.200000000000002</v>
      </c>
    </row>
    <row r="163" spans="1:2" ht="20" customHeight="1" x14ac:dyDescent="0.2">
      <c r="A163" s="29">
        <v>96.1</v>
      </c>
      <c r="B163" s="26">
        <v>3.220000000000002</v>
      </c>
    </row>
    <row r="164" spans="1:2" ht="20" customHeight="1" x14ac:dyDescent="0.2">
      <c r="A164" s="29">
        <v>96.2</v>
      </c>
      <c r="B164" s="26">
        <v>3.240000000000002</v>
      </c>
    </row>
    <row r="165" spans="1:2" ht="20" customHeight="1" x14ac:dyDescent="0.2">
      <c r="A165" s="29">
        <v>96.3</v>
      </c>
      <c r="B165" s="26">
        <v>3.260000000000002</v>
      </c>
    </row>
    <row r="166" spans="1:2" ht="20" customHeight="1" x14ac:dyDescent="0.2">
      <c r="A166" s="29">
        <v>96.4</v>
      </c>
      <c r="B166" s="26">
        <v>3.280000000000002</v>
      </c>
    </row>
    <row r="167" spans="1:2" ht="20" customHeight="1" x14ac:dyDescent="0.2">
      <c r="A167" s="29">
        <v>96.5</v>
      </c>
      <c r="B167" s="26">
        <v>3.300000000000002</v>
      </c>
    </row>
    <row r="168" spans="1:2" ht="20" customHeight="1" x14ac:dyDescent="0.2">
      <c r="A168" s="29">
        <v>96.6</v>
      </c>
      <c r="B168" s="26">
        <v>3.3200000000000021</v>
      </c>
    </row>
    <row r="169" spans="1:2" ht="20" customHeight="1" x14ac:dyDescent="0.2">
      <c r="A169" s="29">
        <v>96.7</v>
      </c>
      <c r="B169" s="26">
        <v>3.3400000000000021</v>
      </c>
    </row>
    <row r="170" spans="1:2" ht="20" customHeight="1" x14ac:dyDescent="0.2">
      <c r="A170" s="29">
        <v>96.8</v>
      </c>
      <c r="B170" s="26">
        <v>3.3600000000000021</v>
      </c>
    </row>
    <row r="171" spans="1:2" ht="20" customHeight="1" x14ac:dyDescent="0.2">
      <c r="A171" s="29">
        <v>96.9</v>
      </c>
      <c r="B171" s="26">
        <v>3.3800000000000021</v>
      </c>
    </row>
    <row r="172" spans="1:2" ht="20" customHeight="1" x14ac:dyDescent="0.2">
      <c r="A172" s="29">
        <v>97</v>
      </c>
      <c r="B172" s="26">
        <v>3.4000000000000021</v>
      </c>
    </row>
    <row r="173" spans="1:2" ht="20" customHeight="1" x14ac:dyDescent="0.2">
      <c r="A173" s="29">
        <v>97.1</v>
      </c>
      <c r="B173" s="26">
        <v>3.4200000000000021</v>
      </c>
    </row>
    <row r="174" spans="1:2" ht="20" customHeight="1" x14ac:dyDescent="0.2">
      <c r="A174" s="29">
        <v>97.2</v>
      </c>
      <c r="B174" s="26">
        <v>3.4400000000000022</v>
      </c>
    </row>
    <row r="175" spans="1:2" ht="20" customHeight="1" x14ac:dyDescent="0.2">
      <c r="A175" s="29">
        <v>97.3</v>
      </c>
      <c r="B175" s="26">
        <v>3.4600000000000022</v>
      </c>
    </row>
    <row r="176" spans="1:2" ht="20" customHeight="1" x14ac:dyDescent="0.2">
      <c r="A176" s="29">
        <v>97.4</v>
      </c>
      <c r="B176" s="26">
        <v>3.4800000000000022</v>
      </c>
    </row>
    <row r="177" spans="1:2" ht="20" customHeight="1" x14ac:dyDescent="0.2">
      <c r="A177" s="29">
        <v>97.5</v>
      </c>
      <c r="B177" s="26">
        <v>3.5000000000000022</v>
      </c>
    </row>
    <row r="178" spans="1:2" ht="20" customHeight="1" x14ac:dyDescent="0.2">
      <c r="A178" s="29">
        <v>97.6</v>
      </c>
      <c r="B178" s="26">
        <v>3.5200000000000022</v>
      </c>
    </row>
    <row r="179" spans="1:2" ht="20" customHeight="1" x14ac:dyDescent="0.2">
      <c r="A179" s="29">
        <v>97.7</v>
      </c>
      <c r="B179" s="26">
        <v>3.5400000000000023</v>
      </c>
    </row>
    <row r="180" spans="1:2" ht="20" customHeight="1" x14ac:dyDescent="0.2">
      <c r="A180" s="29">
        <v>97.8</v>
      </c>
      <c r="B180" s="26">
        <v>3.5600000000000023</v>
      </c>
    </row>
    <row r="181" spans="1:2" ht="20" customHeight="1" x14ac:dyDescent="0.2">
      <c r="A181" s="29">
        <v>97.9</v>
      </c>
      <c r="B181" s="26">
        <v>3.5800000000000023</v>
      </c>
    </row>
    <row r="182" spans="1:2" ht="20" customHeight="1" x14ac:dyDescent="0.2">
      <c r="A182" s="29">
        <v>98</v>
      </c>
      <c r="B182" s="26">
        <v>3.6000000000000023</v>
      </c>
    </row>
    <row r="183" spans="1:2" ht="20" customHeight="1" x14ac:dyDescent="0.2">
      <c r="A183" s="29">
        <v>98.1</v>
      </c>
      <c r="B183" s="26">
        <v>3.6200000000000023</v>
      </c>
    </row>
    <row r="184" spans="1:2" ht="20" customHeight="1" x14ac:dyDescent="0.2">
      <c r="A184" s="29">
        <v>98.2</v>
      </c>
      <c r="B184" s="26">
        <v>3.6400000000000023</v>
      </c>
    </row>
    <row r="185" spans="1:2" ht="20" customHeight="1" x14ac:dyDescent="0.2">
      <c r="A185" s="29">
        <v>98.3</v>
      </c>
      <c r="B185" s="26">
        <v>3.6600000000000024</v>
      </c>
    </row>
    <row r="186" spans="1:2" ht="20" customHeight="1" x14ac:dyDescent="0.2">
      <c r="A186" s="29">
        <v>98.4</v>
      </c>
      <c r="B186" s="26">
        <v>3.6800000000000024</v>
      </c>
    </row>
    <row r="187" spans="1:2" ht="20" customHeight="1" x14ac:dyDescent="0.2">
      <c r="A187" s="29">
        <v>98.5</v>
      </c>
      <c r="B187" s="26">
        <v>3.7000000000000024</v>
      </c>
    </row>
    <row r="188" spans="1:2" ht="20" customHeight="1" x14ac:dyDescent="0.2">
      <c r="A188" s="29">
        <v>98.6</v>
      </c>
      <c r="B188" s="26">
        <v>3.7200000000000024</v>
      </c>
    </row>
    <row r="189" spans="1:2" ht="20" customHeight="1" x14ac:dyDescent="0.2">
      <c r="A189" s="29">
        <v>98.7</v>
      </c>
      <c r="B189" s="26">
        <v>3.7400000000000024</v>
      </c>
    </row>
    <row r="190" spans="1:2" ht="20" customHeight="1" x14ac:dyDescent="0.2">
      <c r="A190" s="29">
        <v>98.8</v>
      </c>
      <c r="B190" s="26">
        <v>3.7600000000000025</v>
      </c>
    </row>
    <row r="191" spans="1:2" ht="20" customHeight="1" x14ac:dyDescent="0.2">
      <c r="A191" s="29">
        <v>98.9</v>
      </c>
      <c r="B191" s="26">
        <v>3.7800000000000025</v>
      </c>
    </row>
    <row r="192" spans="1:2" ht="20" customHeight="1" x14ac:dyDescent="0.2">
      <c r="A192" s="29">
        <v>99</v>
      </c>
      <c r="B192" s="26">
        <v>3.8000000000000025</v>
      </c>
    </row>
    <row r="193" spans="1:2" ht="20" customHeight="1" x14ac:dyDescent="0.2">
      <c r="A193" s="29">
        <v>99.1</v>
      </c>
      <c r="B193" s="26">
        <v>3.8200000000000025</v>
      </c>
    </row>
    <row r="194" spans="1:2" ht="20" customHeight="1" x14ac:dyDescent="0.2">
      <c r="A194" s="29">
        <v>99.2</v>
      </c>
      <c r="B194" s="26">
        <v>3.8400000000000025</v>
      </c>
    </row>
    <row r="195" spans="1:2" ht="20" customHeight="1" x14ac:dyDescent="0.2">
      <c r="A195" s="29">
        <v>99.3</v>
      </c>
      <c r="B195" s="26">
        <v>3.8600000000000025</v>
      </c>
    </row>
    <row r="196" spans="1:2" ht="20" customHeight="1" x14ac:dyDescent="0.2">
      <c r="A196" s="29">
        <v>99.4</v>
      </c>
      <c r="B196" s="26">
        <v>3.8800000000000026</v>
      </c>
    </row>
    <row r="197" spans="1:2" ht="20" customHeight="1" x14ac:dyDescent="0.2">
      <c r="A197" s="29">
        <v>99.5</v>
      </c>
      <c r="B197" s="26">
        <v>3.9000000000000026</v>
      </c>
    </row>
    <row r="198" spans="1:2" ht="20" customHeight="1" x14ac:dyDescent="0.2">
      <c r="A198" s="29">
        <v>99.6</v>
      </c>
      <c r="B198" s="26">
        <v>3.9200000000000026</v>
      </c>
    </row>
    <row r="199" spans="1:2" ht="20" customHeight="1" x14ac:dyDescent="0.2">
      <c r="A199" s="29">
        <v>99.7</v>
      </c>
      <c r="B199" s="26">
        <v>3.9400000000000026</v>
      </c>
    </row>
    <row r="200" spans="1:2" ht="20" customHeight="1" x14ac:dyDescent="0.2">
      <c r="A200" s="29">
        <v>99.8</v>
      </c>
      <c r="B200" s="26">
        <v>3.9600000000000026</v>
      </c>
    </row>
    <row r="201" spans="1:2" ht="20" customHeight="1" x14ac:dyDescent="0.2">
      <c r="A201" s="29">
        <v>99.9</v>
      </c>
      <c r="B201" s="26">
        <v>3.9800000000000026</v>
      </c>
    </row>
    <row r="202" spans="1:2" ht="20" customHeight="1" thickBot="1" x14ac:dyDescent="0.25">
      <c r="A202" s="30">
        <v>100</v>
      </c>
      <c r="B202" s="2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Aircraft Noise (Approach EPNL)</vt:lpstr>
      <vt:lpstr>Aircraft Noise (Departure EPNL)</vt:lpstr>
      <vt:lpstr>Aircraft Noise (Average EPNL)</vt:lpstr>
      <vt:lpstr>Noise Rates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2023-07-28T15:03:42Z</dcterms:created>
  <dcterms:modified xsi:type="dcterms:W3CDTF">2023-09-06T19:02:12Z</dcterms:modified>
</cp:coreProperties>
</file>