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Entrada Planejada" sheetId="2" r:id="rId5"/>
    <sheet state="visible" name="Financiamento" sheetId="3" r:id="rId6"/>
    <sheet state="visible" name="À vista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Proj</t>
      </text>
    </comment>
  </commentList>
</comments>
</file>

<file path=xl/sharedStrings.xml><?xml version="1.0" encoding="utf-8"?>
<sst xmlns="http://schemas.openxmlformats.org/spreadsheetml/2006/main" count="171" uniqueCount="143">
  <si>
    <t>PROJETO: Projeto de Análise de Estratégia de Compra: Jeep Compass</t>
  </si>
  <si>
    <t>Comparativo entre compra à vista e financiamento com entrada planejada de R$36.000,00.</t>
  </si>
  <si>
    <t>O Financiamento permite a antecipação do bem, mas custa aproximadamente R$ 14.730,56 a mais, sendo R$ 50.730,56 apenas em juros.</t>
  </si>
  <si>
    <t>O tempo até a posse da Jeep Compass é reduzido de 107 meses para 24 meses no cenário financiado, com quitação total prevista em 72 meses.</t>
  </si>
  <si>
    <t>CENÁRIO</t>
  </si>
  <si>
    <t>Tempo até a posse</t>
  </si>
  <si>
    <t>Tempo total</t>
  </si>
  <si>
    <t>CRÍTERIO</t>
  </si>
  <si>
    <t>À VISTA</t>
  </si>
  <si>
    <t>FINANCIAMENTO</t>
  </si>
  <si>
    <t>À vista</t>
  </si>
  <si>
    <t>107 meses</t>
  </si>
  <si>
    <t>Valor total pago</t>
  </si>
  <si>
    <t>Financiamento</t>
  </si>
  <si>
    <t>24 meses</t>
  </si>
  <si>
    <t>Juros pagos</t>
  </si>
  <si>
    <t>Parcela mensal</t>
  </si>
  <si>
    <t xml:space="preserve">Neste viés, o Financiamento com Entrada Planejada de R$ 36.000,00 pode ser o meio-termo mais viavél entre disciplina e custo beneficio imediato. </t>
  </si>
  <si>
    <t xml:space="preserve">A compra do veículo à vista, neste cenário financeiro, acarretaria em uma desvalorização do carro em quase 9 anos e além disso, um desaporte significativo de caixa, comprometendo a liquidez e o capital disponivel. </t>
  </si>
  <si>
    <t>Mês</t>
  </si>
  <si>
    <t xml:space="preserve"> Economia Mensal (R$)</t>
  </si>
  <si>
    <t>Valor Acumulado (R$)</t>
  </si>
  <si>
    <t>% da Meta Alcançada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</si>
  <si>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</si>
  <si>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</si>
  <si>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</si>
  <si>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</si>
  <si>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</si>
  <si>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</si>
  <si>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</si>
  <si>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</si>
  <si>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</si>
  <si>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</si>
  <si>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</si>
  <si>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</si>
  <si>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</si>
  <si>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</si>
  <si>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</si>
  <si>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</si>
  <si>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</si>
  <si>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</si>
  <si>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</si>
  <si>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</si>
  <si>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</si>
  <si>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</si>
  <si>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</si>
  <si>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</si>
  <si>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t>Informações</t>
  </si>
  <si>
    <t>Valor</t>
  </si>
  <si>
    <t>Preço Jeep</t>
  </si>
  <si>
    <t>Entrada</t>
  </si>
  <si>
    <t>Valor a financiar</t>
  </si>
  <si>
    <t>Parcelas</t>
  </si>
  <si>
    <t>Juros mensais</t>
  </si>
  <si>
    <t>Valor da Parcela</t>
  </si>
  <si>
    <t>Custo total final</t>
  </si>
  <si>
    <t>Custo do juros</t>
  </si>
  <si>
    <t>Mês 25</t>
  </si>
  <si>
    <t>Mês 26</t>
  </si>
  <si>
    <t>Mês 27</t>
  </si>
  <si>
    <t>Mês 28</t>
  </si>
  <si>
    <t>Mês 29</t>
  </si>
  <si>
    <t>Mês 30</t>
  </si>
  <si>
    <t>Mês 31</t>
  </si>
  <si>
    <t>Mês 32</t>
  </si>
  <si>
    <t>Mês 33</t>
  </si>
  <si>
    <t>Mês 34</t>
  </si>
  <si>
    <t>Mês 35</t>
  </si>
  <si>
    <t>Mês 36</t>
  </si>
  <si>
    <t>Mês 37</t>
  </si>
  <si>
    <t>Mês 38</t>
  </si>
  <si>
    <t>Mês 39</t>
  </si>
  <si>
    <t>Mês 40</t>
  </si>
  <si>
    <t>Mês 41</t>
  </si>
  <si>
    <t>Mês 42</t>
  </si>
  <si>
    <t>Mês 43</t>
  </si>
  <si>
    <t>Mês 44</t>
  </si>
  <si>
    <t>Mês 45</t>
  </si>
  <si>
    <t>Mês 46</t>
  </si>
  <si>
    <t>Mês 47</t>
  </si>
  <si>
    <t>Mês 48</t>
  </si>
  <si>
    <t>Mês 49</t>
  </si>
  <si>
    <t>Mês 50</t>
  </si>
  <si>
    <t>Mês 51</t>
  </si>
  <si>
    <t>Mês 52</t>
  </si>
  <si>
    <t>Mês 53</t>
  </si>
  <si>
    <t>Mês 54</t>
  </si>
  <si>
    <t>Mês 55</t>
  </si>
  <si>
    <t>Mês 56</t>
  </si>
  <si>
    <t>Mês 57</t>
  </si>
  <si>
    <t>Mês 58</t>
  </si>
  <si>
    <t>Mês 59</t>
  </si>
  <si>
    <t>Mês 60</t>
  </si>
  <si>
    <t>Mês 61</t>
  </si>
  <si>
    <t>Mês 62</t>
  </si>
  <si>
    <t>Mês 63</t>
  </si>
  <si>
    <t>Mês 64</t>
  </si>
  <si>
    <t>Mês 65</t>
  </si>
  <si>
    <t>Mês 66</t>
  </si>
  <si>
    <t>Mês 67</t>
  </si>
  <si>
    <t>Mês 68</t>
  </si>
  <si>
    <t>Mês 69</t>
  </si>
  <si>
    <t>Mês 70</t>
  </si>
  <si>
    <t>Mês 71</t>
  </si>
  <si>
    <t>Mês 72</t>
  </si>
  <si>
    <t>Mês 73</t>
  </si>
  <si>
    <t>Mês 74</t>
  </si>
  <si>
    <t>Mês 75</t>
  </si>
  <si>
    <t>Mês 76</t>
  </si>
  <si>
    <t>Mês 77</t>
  </si>
  <si>
    <t>Mês 78</t>
  </si>
  <si>
    <t>Mês 79</t>
  </si>
  <si>
    <t>Mês 80</t>
  </si>
  <si>
    <t>Mês 81</t>
  </si>
  <si>
    <t>Mês 82</t>
  </si>
  <si>
    <t>Mês 83</t>
  </si>
  <si>
    <t>Mês 84</t>
  </si>
  <si>
    <t>Mês 85</t>
  </si>
  <si>
    <t>Mês 86</t>
  </si>
  <si>
    <t>Mês 87</t>
  </si>
  <si>
    <t>Mês 88</t>
  </si>
  <si>
    <t>Mês 89</t>
  </si>
  <si>
    <t>Mês 90</t>
  </si>
  <si>
    <t>Mês 91</t>
  </si>
  <si>
    <t>Mês 92</t>
  </si>
  <si>
    <t>Mês 93</t>
  </si>
  <si>
    <t>Mês 94</t>
  </si>
  <si>
    <t>Mês 95</t>
  </si>
  <si>
    <t>Mês 96</t>
  </si>
  <si>
    <t>Mês 97</t>
  </si>
  <si>
    <t>Mês 98</t>
  </si>
  <si>
    <t>Mês 99</t>
  </si>
  <si>
    <t>Mês 100</t>
  </si>
  <si>
    <t>Mês 101</t>
  </si>
  <si>
    <t>Mês 102</t>
  </si>
  <si>
    <t>Mês 103</t>
  </si>
  <si>
    <t>Mês 104</t>
  </si>
  <si>
    <t>Mês 105</t>
  </si>
  <si>
    <t>Mês 106</t>
  </si>
  <si>
    <t>Mês 107</t>
  </si>
  <si>
    <t>Mês 108</t>
  </si>
  <si>
    <t>Mês 109</t>
  </si>
  <si>
    <t>Mês 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</si>
</sst>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1.0"/>
      <color theme="1"/>
      <name val="Calibri"/>
      <scheme val="minor"/>
    </font>
    <font>
      <b/>
      <sz val="15.0"/>
      <color theme="1"/>
      <name val="Calibri"/>
      <scheme val="minor"/>
    </font>
    <font>
      <sz val="13.0"/>
      <color theme="1"/>
      <name val="Calibri"/>
      <scheme val="minor"/>
    </font>
    <font>
      <i/>
      <sz val="15.0"/>
      <color theme="1"/>
      <name val="Calibri"/>
      <scheme val="minor"/>
    </font>
    <font>
      <i/>
      <sz val="14.0"/>
      <color theme="1"/>
      <name val="Calibri"/>
      <scheme val="minor"/>
    </font>
    <font>
      <b/>
      <sz val="13.0"/>
      <color theme="1"/>
      <name val="Calibri"/>
      <scheme val="minor"/>
    </font>
    <font>
      <sz val="14.0"/>
      <color theme="1"/>
      <name val="Calibri"/>
      <scheme val="minor"/>
    </font>
    <font>
      <b/>
      <sz val="16.0"/>
      <color theme="1"/>
      <name val="Calibri"/>
    </font>
    <font>
      <b/>
      <sz val="16.0"/>
      <color theme="1"/>
      <name val="Calibri"/>
      <scheme val="minor"/>
    </font>
    <font>
      <sz val="16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F7661"/>
        <bgColor rgb="FF0F7661"/>
      </patternFill>
    </fill>
    <fill>
      <patternFill patternType="solid">
        <fgColor rgb="FFA2C4C9"/>
        <bgColor rgb="FFA2C4C9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0" fillId="0" fontId="6" numFmtId="0" xfId="0" applyAlignment="1" applyFont="1">
      <alignment readingOrder="0"/>
    </xf>
    <xf borderId="4" fillId="3" fontId="7" numFmtId="0" xfId="0" applyAlignment="1" applyBorder="1" applyFill="1" applyFont="1">
      <alignment horizontal="center" vertical="top"/>
    </xf>
    <xf borderId="4" fillId="3" fontId="7" numFmtId="0" xfId="0" applyAlignment="1" applyBorder="1" applyFont="1">
      <alignment horizontal="center" readingOrder="0" vertical="top"/>
    </xf>
    <xf borderId="4" fillId="3" fontId="8" numFmtId="0" xfId="0" applyAlignment="1" applyBorder="1" applyFont="1">
      <alignment readingOrder="0"/>
    </xf>
    <xf borderId="0" fillId="0" fontId="9" numFmtId="0" xfId="0" applyFont="1"/>
    <xf borderId="4" fillId="0" fontId="9" numFmtId="0" xfId="0" applyBorder="1" applyFont="1"/>
    <xf borderId="4" fillId="0" fontId="9" numFmtId="164" xfId="0" applyAlignment="1" applyBorder="1" applyFont="1" applyNumberFormat="1">
      <alignment readingOrder="0"/>
    </xf>
    <xf borderId="4" fillId="0" fontId="9" numFmtId="164" xfId="0" applyBorder="1" applyFont="1" applyNumberFormat="1"/>
    <xf borderId="4" fillId="0" fontId="9" numFmtId="10" xfId="0" applyBorder="1" applyFont="1" applyNumberFormat="1"/>
    <xf borderId="4" fillId="0" fontId="9" numFmtId="164" xfId="0" applyAlignment="1" applyBorder="1" applyFont="1" applyNumberFormat="1">
      <alignment horizontal="left"/>
    </xf>
    <xf borderId="4" fillId="0" fontId="9" numFmtId="164" xfId="0" applyAlignment="1" applyBorder="1" applyFont="1" applyNumberFormat="1">
      <alignment horizontal="left" readingOrder="0"/>
    </xf>
    <xf borderId="4" fillId="0" fontId="9" numFmtId="0" xfId="0" applyAlignment="1" applyBorder="1" applyFont="1">
      <alignment readingOrder="0"/>
    </xf>
    <xf borderId="4" fillId="0" fontId="9" numFmtId="0" xfId="0" applyAlignment="1" applyBorder="1" applyFont="1">
      <alignment horizontal="left"/>
    </xf>
    <xf borderId="4" fillId="0" fontId="9" numFmtId="10" xfId="0" applyAlignment="1" applyBorder="1" applyFont="1" applyNumberFormat="1">
      <alignment horizontal="left" readingOrder="0"/>
    </xf>
    <xf borderId="4" fillId="0" fontId="8" numFmtId="0" xfId="0" applyBorder="1" applyFont="1"/>
    <xf borderId="4" fillId="0" fontId="8" numFmtId="164" xfId="0" applyAlignment="1" applyBorder="1" applyFont="1" applyNumberFormat="1">
      <alignment horizontal="left"/>
    </xf>
    <xf borderId="4" fillId="0" fontId="8" numFmtId="0" xfId="0" applyAlignment="1" applyBorder="1" applyFont="1">
      <alignment readingOrder="0"/>
    </xf>
    <xf borderId="4" fillId="0" fontId="8" numFmtId="164" xfId="0" applyAlignment="1" applyBorder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shboar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COMPARATIVO DE TEMPO: À VISTA E FINANCIAMENTO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Dashboard!$B$63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cat>
            <c:strRef>
              <c:f>Dashboard!$A$64:$A$65</c:f>
            </c:strRef>
          </c:cat>
          <c:val>
            <c:numRef>
              <c:f>Dashboard!$B$64:$B$65</c:f>
              <c:numCache/>
            </c:numRef>
          </c:val>
        </c:ser>
        <c:ser>
          <c:idx val="1"/>
          <c:order val="1"/>
          <c:tx>
            <c:strRef>
              <c:f>Dashboard!$C$63</c:f>
            </c:strRef>
          </c:tx>
          <c:cat>
            <c:strRef>
              <c:f>Dashboard!$A$64:$A$65</c:f>
            </c:strRef>
          </c:cat>
          <c:val>
            <c:numRef>
              <c:f>Dashboard!$C$64:$C$65</c:f>
              <c:numCache/>
            </c:numRef>
          </c:val>
        </c:ser>
        <c:axId val="833533191"/>
        <c:axId val="416347529"/>
      </c:barChart>
      <c:catAx>
        <c:axId val="83353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CENÁRIO em meses</a:t>
                </a:r>
              </a:p>
            </c:rich>
          </c:tx>
          <c:layout>
            <c:manualLayout>
              <c:xMode val="edge"/>
              <c:yMode val="edge"/>
              <c:x val="0.04444581089478045"/>
              <c:y val="0.927112676056338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347529"/>
      </c:catAx>
      <c:valAx>
        <c:axId val="41634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533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COMPARATIVO DE VALORES: À VISTA E FINANCIAMENTO</a:t>
            </a:r>
          </a:p>
        </c:rich>
      </c:tx>
      <c:layout>
        <c:manualLayout>
          <c:xMode val="edge"/>
          <c:yMode val="edge"/>
          <c:x val="0.03258333333333333"/>
          <c:y val="0.0365229110512129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Dashboard!$E$63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1"/>
              <c:layout>
                <c:manualLayout>
                  <c:xMode val="edge"/>
                  <c:yMode val="edge"/>
                  <c:x val="0.4330973561961252"/>
                  <c:y val="0.9079189686924494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R$ 50.730,56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R$ 3.840,00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Dashboard!$D$64:$D$67</c:f>
            </c:strRef>
          </c:cat>
          <c:val>
            <c:numRef>
              <c:f>Dashboard!$E$64:$E$67</c:f>
              <c:numCache/>
            </c:numRef>
          </c:val>
        </c:ser>
        <c:ser>
          <c:idx val="1"/>
          <c:order val="1"/>
          <c:tx>
            <c:strRef>
              <c:f>Dashboard!$F$63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Dashboard!$D$64:$D$67</c:f>
            </c:strRef>
          </c:cat>
          <c:val>
            <c:numRef>
              <c:f>Dashboard!$F$64:$F$67</c:f>
              <c:numCache/>
            </c:numRef>
          </c:val>
        </c:ser>
        <c:axId val="1822204710"/>
        <c:axId val="1041106895"/>
      </c:barChart>
      <c:catAx>
        <c:axId val="1822204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CRÍTERIO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106895"/>
      </c:catAx>
      <c:valAx>
        <c:axId val="1041106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204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Progresso Mensal da Meta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'Entrada Planejada'!$D$1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'Entrada Planejada'!$A$2:$A$21</c:f>
            </c:strRef>
          </c:cat>
          <c:val>
            <c:numRef>
              <c:f>'Entrada Planejada'!$D$2:$D$21</c:f>
              <c:numCache/>
            </c:numRef>
          </c:val>
        </c:ser>
        <c:overlap val="100"/>
        <c:axId val="1078195562"/>
        <c:axId val="1291394673"/>
      </c:barChart>
      <c:catAx>
        <c:axId val="1078195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94673"/>
      </c:catAx>
      <c:valAx>
        <c:axId val="1291394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da Meta Alcançada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078195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F9F2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Evolução de Valor Acumulado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'Entrada Planejada'!$A$1:$A$996</c:f>
            </c:strRef>
          </c:cat>
          <c:val>
            <c:numRef>
              <c:f>'Entrada Planejada'!$C$1:$C$996</c:f>
              <c:numCache/>
            </c:numRef>
          </c:val>
        </c:ser>
        <c:overlap val="100"/>
        <c:axId val="642139491"/>
        <c:axId val="101353280"/>
      </c:barChart>
      <c:catAx>
        <c:axId val="642139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53280"/>
      </c:catAx>
      <c:valAx>
        <c:axId val="101353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139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8F3F5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  <a:r>
              <a:rPr b="1">
                <a:solidFill>
                  <a:schemeClr val="dk1"/>
                </a:solidFill>
                <a:latin typeface="Arial"/>
              </a:rPr>
              <a:t>Compra À vista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'À vista'!$C$1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'À vista'!$A$2:$A$1000</c:f>
            </c:strRef>
          </c:cat>
          <c:val>
            <c:numRef>
              <c:f>'À vista'!$C$2:$C$1000</c:f>
              <c:numCache/>
            </c:numRef>
          </c:val>
          <c:smooth val="0"/>
        </c:ser>
        <c:axId val="1491886523"/>
        <c:axId val="2045077493"/>
      </c:lineChart>
      <c:catAx>
        <c:axId val="149188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45077493"/>
      </c:catAx>
      <c:valAx>
        <c:axId val="2045077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491886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5F5E6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Progresso Mensal da Meta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'Entrada Planejada'!$D$1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'Entrada Planejada'!$A$2:$A$21</c:f>
            </c:strRef>
          </c:cat>
          <c:val>
            <c:numRef>
              <c:f>'Entrada Planejada'!$D$2:$D$21</c:f>
              <c:numCache/>
            </c:numRef>
          </c:val>
        </c:ser>
        <c:overlap val="100"/>
        <c:axId val="903223839"/>
        <c:axId val="1816470272"/>
      </c:barChart>
      <c:catAx>
        <c:axId val="90322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470272"/>
      </c:catAx>
      <c:valAx>
        <c:axId val="1816470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da Meta Alcançada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03223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F9F2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Evolução de Valor Acumulado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'Entrada Planejada'!$A$1:$A$996</c:f>
            </c:strRef>
          </c:cat>
          <c:val>
            <c:numRef>
              <c:f>'Entrada Planejada'!$C$1:$C$996</c:f>
              <c:numCache/>
            </c:numRef>
          </c:val>
        </c:ser>
        <c:overlap val="100"/>
        <c:axId val="2125779889"/>
        <c:axId val="1597212067"/>
      </c:barChart>
      <c:catAx>
        <c:axId val="2125779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212067"/>
      </c:catAx>
      <c:valAx>
        <c:axId val="159721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779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8F3F5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"/>
              </a:defRPr>
            </a:pPr>
            <a:r>
              <a:rPr b="1">
                <a:solidFill>
                  <a:schemeClr val="dk1"/>
                </a:solidFill>
                <a:latin typeface="Arial"/>
              </a:rPr>
              <a:t>Compra À vista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'À vista'!$C$1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'À vista'!$A$2:$A$1000</c:f>
            </c:strRef>
          </c:cat>
          <c:val>
            <c:numRef>
              <c:f>'À vista'!$C$2:$C$1000</c:f>
              <c:numCache/>
            </c:numRef>
          </c:val>
          <c:smooth val="0"/>
        </c:ser>
        <c:axId val="964812839"/>
        <c:axId val="1616786487"/>
      </c:lineChart>
      <c:catAx>
        <c:axId val="964812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16786487"/>
      </c:catAx>
      <c:valAx>
        <c:axId val="1616786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964812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5F5E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1533525</xdr:colOff>
      <xdr:row>28</xdr:row>
      <xdr:rowOff>9525</xdr:rowOff>
    </xdr:from>
    <xdr:ext cx="11496675" cy="5410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1600200</xdr:colOff>
      <xdr:row>2</xdr:row>
      <xdr:rowOff>200025</xdr:rowOff>
    </xdr:from>
    <xdr:ext cx="11430000" cy="4086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581025</xdr:colOff>
      <xdr:row>71</xdr:row>
      <xdr:rowOff>238125</xdr:rowOff>
    </xdr:from>
    <xdr:ext cx="5715000" cy="3990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1476375</xdr:colOff>
      <xdr:row>72</xdr:row>
      <xdr:rowOff>47625</xdr:rowOff>
    </xdr:from>
    <xdr:ext cx="5715000" cy="3990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4533900</xdr:colOff>
      <xdr:row>94</xdr:row>
      <xdr:rowOff>28575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1</xdr:row>
      <xdr:rowOff>238125</xdr:rowOff>
    </xdr:from>
    <xdr:ext cx="5715000" cy="39909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76200</xdr:colOff>
      <xdr:row>1</xdr:row>
      <xdr:rowOff>238125</xdr:rowOff>
    </xdr:from>
    <xdr:ext cx="5715000" cy="39909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0</xdr:rowOff>
    </xdr:from>
    <xdr:ext cx="7115175" cy="44005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63:F67" displayName="À_VISTA_X_FINANCIADO" name="À_VISTA_X_FINANCIADO" id="1">
  <tableColumns count="6">
    <tableColumn name="CENÁRIO" id="1"/>
    <tableColumn name="Tempo até a posse" id="2"/>
    <tableColumn name="Tempo total" id="3"/>
    <tableColumn name="CRÍTERIO" id="4"/>
    <tableColumn name="À VISTA" id="5"/>
    <tableColumn name="FINANCIAMENTO" id="6"/>
  </tableColumns>
  <tableStyleInfo name="Dashboar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2.29"/>
    <col customWidth="1" min="2" max="2" width="83.0"/>
    <col customWidth="1" min="3" max="3" width="19.57"/>
    <col customWidth="1" min="4" max="4" width="21.29"/>
    <col customWidth="1" min="5" max="5" width="18.43"/>
    <col customWidth="1" min="6" max="6" width="26.0"/>
    <col customWidth="1" min="8" max="8" width="19.0"/>
    <col customWidth="1" min="9" max="9" width="27.29"/>
    <col customWidth="1" min="10" max="10" width="19.57"/>
    <col customWidth="1" min="11" max="11" width="20.14"/>
    <col customWidth="1" min="12" max="12" width="18.43"/>
    <col customWidth="1" min="13" max="13" width="26.0"/>
  </cols>
  <sheetData>
    <row r="1">
      <c r="A1" s="1" t="s">
        <v>0</v>
      </c>
    </row>
    <row r="2">
      <c r="A2" s="2" t="s">
        <v>1</v>
      </c>
    </row>
    <row r="27">
      <c r="A27" s="3" t="s">
        <v>2</v>
      </c>
    </row>
    <row r="59">
      <c r="A59" s="4" t="s">
        <v>3</v>
      </c>
    </row>
    <row r="63">
      <c r="A63" s="5" t="s">
        <v>4</v>
      </c>
      <c r="B63" s="6" t="s">
        <v>5</v>
      </c>
      <c r="C63" s="6" t="s">
        <v>6</v>
      </c>
      <c r="D63" s="6" t="s">
        <v>7</v>
      </c>
      <c r="E63" s="6" t="s">
        <v>8</v>
      </c>
      <c r="F63" s="7" t="s">
        <v>9</v>
      </c>
    </row>
    <row r="64">
      <c r="A64" s="8" t="s">
        <v>10</v>
      </c>
      <c r="B64" s="9" t="s">
        <v>11</v>
      </c>
      <c r="C64" s="9">
        <v>107.0</v>
      </c>
      <c r="D64" s="8" t="s">
        <v>12</v>
      </c>
      <c r="E64" s="10">
        <v>160000.0</v>
      </c>
      <c r="F64" s="10">
        <v>174840.0</v>
      </c>
    </row>
    <row r="65">
      <c r="A65" s="8" t="s">
        <v>13</v>
      </c>
      <c r="B65" s="9" t="s">
        <v>14</v>
      </c>
      <c r="C65" s="9">
        <v>72.0</v>
      </c>
      <c r="D65" s="8" t="s">
        <v>15</v>
      </c>
      <c r="E65" s="9">
        <v>0.0</v>
      </c>
      <c r="F65" s="10">
        <v>50840.0</v>
      </c>
    </row>
    <row r="66">
      <c r="A66" s="8"/>
      <c r="B66" s="8"/>
      <c r="C66" s="8"/>
      <c r="D66" s="8" t="s">
        <v>16</v>
      </c>
      <c r="E66" s="10">
        <v>0.0</v>
      </c>
      <c r="F66" s="10">
        <v>3640.22</v>
      </c>
    </row>
    <row r="67">
      <c r="A67" s="8"/>
      <c r="B67" s="8"/>
      <c r="C67" s="8"/>
      <c r="D67" s="8"/>
      <c r="E67" s="9"/>
      <c r="F67" s="9"/>
    </row>
    <row r="69">
      <c r="A69" s="11" t="s">
        <v>17</v>
      </c>
    </row>
    <row r="70">
      <c r="A70" s="11" t="s">
        <v>18</v>
      </c>
    </row>
  </sheetData>
  <mergeCells count="8">
    <mergeCell ref="A2:D2"/>
    <mergeCell ref="A1:D1"/>
    <mergeCell ref="A4:D26"/>
    <mergeCell ref="A28:D58"/>
    <mergeCell ref="C27:D27"/>
    <mergeCell ref="A72:F116"/>
    <mergeCell ref="C69:F69"/>
    <mergeCell ref="E2:F62"/>
  </mergeCell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0.0"/>
    <col customWidth="1" min="3" max="3" width="28.71"/>
    <col customWidth="1" min="4" max="4" width="28.14"/>
    <col customWidth="1" min="5" max="26" width="8.71"/>
  </cols>
  <sheetData>
    <row r="1">
      <c r="A1" s="12" t="s">
        <v>19</v>
      </c>
      <c r="B1" s="13" t="s">
        <v>20</v>
      </c>
      <c r="C1" s="12" t="s">
        <v>21</v>
      </c>
      <c r="D1" s="14" t="s">
        <v>22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23</v>
      </c>
      <c r="B2" s="17">
        <v>1500.0</v>
      </c>
      <c r="C2" s="18">
        <f>B2</f>
        <v>1500</v>
      </c>
      <c r="D2" s="19">
        <f t="shared" ref="D2:D25" si="1">C2/36000</f>
        <v>0.04166666667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">
        <v>24</v>
      </c>
      <c r="B3" s="17">
        <v>1500.0</v>
      </c>
      <c r="C3" s="18">
        <f t="shared" ref="C3:C25" si="2">C2+B3</f>
        <v>3000</v>
      </c>
      <c r="D3" s="19">
        <f t="shared" si="1"/>
        <v>0.08333333333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25</v>
      </c>
      <c r="B4" s="17">
        <v>1500.0</v>
      </c>
      <c r="C4" s="18">
        <f t="shared" si="2"/>
        <v>4500</v>
      </c>
      <c r="D4" s="19">
        <f t="shared" si="1"/>
        <v>0.125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">
        <v>26</v>
      </c>
      <c r="B5" s="17">
        <v>1500.0</v>
      </c>
      <c r="C5" s="18">
        <f t="shared" si="2"/>
        <v>6000</v>
      </c>
      <c r="D5" s="19">
        <f t="shared" si="1"/>
        <v>0.1666666667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27</v>
      </c>
      <c r="B6" s="17">
        <v>1500.0</v>
      </c>
      <c r="C6" s="18">
        <f t="shared" si="2"/>
        <v>7500</v>
      </c>
      <c r="D6" s="19">
        <f t="shared" si="1"/>
        <v>0.2083333333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">
        <v>28</v>
      </c>
      <c r="B7" s="17">
        <v>1500.0</v>
      </c>
      <c r="C7" s="18">
        <f t="shared" si="2"/>
        <v>9000</v>
      </c>
      <c r="D7" s="19">
        <f t="shared" si="1"/>
        <v>0.25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29</v>
      </c>
      <c r="B8" s="17">
        <v>1500.0</v>
      </c>
      <c r="C8" s="18">
        <f t="shared" si="2"/>
        <v>10500</v>
      </c>
      <c r="D8" s="19">
        <f t="shared" si="1"/>
        <v>0.2916666667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">
        <v>30</v>
      </c>
      <c r="B9" s="17">
        <v>1500.0</v>
      </c>
      <c r="C9" s="18">
        <f t="shared" si="2"/>
        <v>12000</v>
      </c>
      <c r="D9" s="19">
        <f t="shared" si="1"/>
        <v>0.3333333333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">
        <v>31</v>
      </c>
      <c r="B10" s="17">
        <v>1500.0</v>
      </c>
      <c r="C10" s="18">
        <f t="shared" si="2"/>
        <v>13500</v>
      </c>
      <c r="D10" s="19">
        <f t="shared" si="1"/>
        <v>0.375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">
        <v>32</v>
      </c>
      <c r="B11" s="17">
        <v>1500.0</v>
      </c>
      <c r="C11" s="18">
        <f t="shared" si="2"/>
        <v>15000</v>
      </c>
      <c r="D11" s="19">
        <f t="shared" si="1"/>
        <v>0.4166666667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">
        <v>33</v>
      </c>
      <c r="B12" s="17">
        <v>1500.0</v>
      </c>
      <c r="C12" s="18">
        <f t="shared" si="2"/>
        <v>16500</v>
      </c>
      <c r="D12" s="19">
        <f t="shared" si="1"/>
        <v>0.4583333333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">
        <v>34</v>
      </c>
      <c r="B13" s="17">
        <v>1500.0</v>
      </c>
      <c r="C13" s="18">
        <f t="shared" si="2"/>
        <v>18000</v>
      </c>
      <c r="D13" s="19">
        <f t="shared" si="1"/>
        <v>0.5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">
        <v>35</v>
      </c>
      <c r="B14" s="17">
        <v>1500.0</v>
      </c>
      <c r="C14" s="18">
        <f t="shared" si="2"/>
        <v>19500</v>
      </c>
      <c r="D14" s="19">
        <f t="shared" si="1"/>
        <v>0.5416666667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">
        <v>36</v>
      </c>
      <c r="B15" s="17">
        <v>1500.0</v>
      </c>
      <c r="C15" s="18">
        <f t="shared" si="2"/>
        <v>21000</v>
      </c>
      <c r="D15" s="19">
        <f t="shared" si="1"/>
        <v>0.5833333333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 t="s">
        <v>37</v>
      </c>
      <c r="B16" s="17">
        <v>1500.0</v>
      </c>
      <c r="C16" s="18">
        <f t="shared" si="2"/>
        <v>22500</v>
      </c>
      <c r="D16" s="19">
        <f t="shared" si="1"/>
        <v>0.625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">
        <v>38</v>
      </c>
      <c r="B17" s="17">
        <v>1500.0</v>
      </c>
      <c r="C17" s="18">
        <f t="shared" si="2"/>
        <v>24000</v>
      </c>
      <c r="D17" s="19">
        <f t="shared" si="1"/>
        <v>0.6666666667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6" t="s">
        <v>39</v>
      </c>
      <c r="B18" s="17">
        <v>1500.0</v>
      </c>
      <c r="C18" s="18">
        <f t="shared" si="2"/>
        <v>25500</v>
      </c>
      <c r="D18" s="19">
        <f t="shared" si="1"/>
        <v>0.7083333333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">
        <v>40</v>
      </c>
      <c r="B19" s="17">
        <v>1500.0</v>
      </c>
      <c r="C19" s="18">
        <f t="shared" si="2"/>
        <v>27000</v>
      </c>
      <c r="D19" s="19">
        <f t="shared" si="1"/>
        <v>0.75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">
        <v>41</v>
      </c>
      <c r="B20" s="17">
        <v>1500.0</v>
      </c>
      <c r="C20" s="18">
        <f t="shared" si="2"/>
        <v>28500</v>
      </c>
      <c r="D20" s="19">
        <f t="shared" si="1"/>
        <v>0.7916666667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6" t="s">
        <v>42</v>
      </c>
      <c r="B21" s="17">
        <v>1500.0</v>
      </c>
      <c r="C21" s="18">
        <f t="shared" si="2"/>
        <v>30000</v>
      </c>
      <c r="D21" s="19">
        <f t="shared" si="1"/>
        <v>0.8333333333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6" t="s">
        <v>43</v>
      </c>
      <c r="B22" s="17">
        <v>1500.0</v>
      </c>
      <c r="C22" s="18">
        <f t="shared" si="2"/>
        <v>31500</v>
      </c>
      <c r="D22" s="19">
        <f t="shared" si="1"/>
        <v>0.875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6" t="s">
        <v>44</v>
      </c>
      <c r="B23" s="17">
        <v>1500.0</v>
      </c>
      <c r="C23" s="18">
        <f t="shared" si="2"/>
        <v>33000</v>
      </c>
      <c r="D23" s="19">
        <f t="shared" si="1"/>
        <v>0.9166666667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6" t="s">
        <v>45</v>
      </c>
      <c r="B24" s="17">
        <v>1500.0</v>
      </c>
      <c r="C24" s="18">
        <f t="shared" si="2"/>
        <v>34500</v>
      </c>
      <c r="D24" s="19">
        <f t="shared" si="1"/>
        <v>0.9583333333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6" t="s">
        <v>46</v>
      </c>
      <c r="B25" s="17">
        <v>1500.0</v>
      </c>
      <c r="C25" s="18">
        <f t="shared" si="2"/>
        <v>36000</v>
      </c>
      <c r="D25" s="19">
        <f t="shared" si="1"/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4.29"/>
    <col customWidth="1" min="3" max="26" width="8.71"/>
  </cols>
  <sheetData>
    <row r="1">
      <c r="A1" s="13" t="s">
        <v>47</v>
      </c>
      <c r="B1" s="12" t="s">
        <v>48</v>
      </c>
    </row>
    <row r="2">
      <c r="A2" s="16" t="s">
        <v>49</v>
      </c>
      <c r="B2" s="20">
        <v>160000.0</v>
      </c>
    </row>
    <row r="3">
      <c r="A3" s="16" t="s">
        <v>50</v>
      </c>
      <c r="B3" s="21">
        <v>36000.0</v>
      </c>
    </row>
    <row r="4">
      <c r="A4" s="22" t="s">
        <v>51</v>
      </c>
      <c r="B4" s="20">
        <f>160000-36000</f>
        <v>124000</v>
      </c>
    </row>
    <row r="5">
      <c r="A5" s="16" t="s">
        <v>52</v>
      </c>
      <c r="B5" s="23">
        <v>48.0</v>
      </c>
    </row>
    <row r="6">
      <c r="A6" s="22" t="s">
        <v>53</v>
      </c>
      <c r="B6" s="24">
        <v>0.015</v>
      </c>
    </row>
    <row r="7">
      <c r="A7" s="25" t="s">
        <v>54</v>
      </c>
      <c r="B7" s="26">
        <f>PMT(1.5%, 48, -124000)</f>
        <v>3642.499951</v>
      </c>
    </row>
    <row r="8">
      <c r="A8" s="27" t="s">
        <v>55</v>
      </c>
      <c r="B8" s="28">
        <f>(3642.5 * 48)</f>
        <v>174840</v>
      </c>
    </row>
    <row r="9">
      <c r="A9" s="27" t="s">
        <v>56</v>
      </c>
      <c r="B9" s="28">
        <f>174840 - 124000</f>
        <v>50840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0.0"/>
    <col customWidth="1" min="3" max="3" width="28.71"/>
    <col customWidth="1" min="4" max="4" width="28.14"/>
  </cols>
  <sheetData>
    <row r="1">
      <c r="A1" s="12" t="s">
        <v>19</v>
      </c>
      <c r="B1" s="13" t="s">
        <v>20</v>
      </c>
      <c r="C1" s="12" t="s">
        <v>21</v>
      </c>
      <c r="D1" s="14" t="s">
        <v>22</v>
      </c>
    </row>
    <row r="2">
      <c r="A2" s="16" t="s">
        <v>23</v>
      </c>
      <c r="B2" s="17">
        <v>1500.0</v>
      </c>
      <c r="C2" s="18">
        <f>B2</f>
        <v>1500</v>
      </c>
      <c r="D2" s="19">
        <f t="shared" ref="D2:D111" si="1">C2/160000</f>
        <v>0.009375</v>
      </c>
    </row>
    <row r="3">
      <c r="A3" s="16" t="s">
        <v>24</v>
      </c>
      <c r="B3" s="17">
        <v>1500.0</v>
      </c>
      <c r="C3" s="18">
        <f t="shared" ref="C3:C111" si="2">C2+B3</f>
        <v>3000</v>
      </c>
      <c r="D3" s="19">
        <f t="shared" si="1"/>
        <v>0.01875</v>
      </c>
    </row>
    <row r="4">
      <c r="A4" s="16" t="s">
        <v>25</v>
      </c>
      <c r="B4" s="17">
        <v>1500.0</v>
      </c>
      <c r="C4" s="18">
        <f t="shared" si="2"/>
        <v>4500</v>
      </c>
      <c r="D4" s="19">
        <f t="shared" si="1"/>
        <v>0.028125</v>
      </c>
    </row>
    <row r="5">
      <c r="A5" s="16" t="s">
        <v>26</v>
      </c>
      <c r="B5" s="17">
        <v>1500.0</v>
      </c>
      <c r="C5" s="18">
        <f t="shared" si="2"/>
        <v>6000</v>
      </c>
      <c r="D5" s="19">
        <f t="shared" si="1"/>
        <v>0.0375</v>
      </c>
    </row>
    <row r="6">
      <c r="A6" s="16" t="s">
        <v>27</v>
      </c>
      <c r="B6" s="17">
        <v>1500.0</v>
      </c>
      <c r="C6" s="18">
        <f t="shared" si="2"/>
        <v>7500</v>
      </c>
      <c r="D6" s="19">
        <f t="shared" si="1"/>
        <v>0.046875</v>
      </c>
    </row>
    <row r="7">
      <c r="A7" s="16" t="s">
        <v>28</v>
      </c>
      <c r="B7" s="17">
        <v>1500.0</v>
      </c>
      <c r="C7" s="18">
        <f t="shared" si="2"/>
        <v>9000</v>
      </c>
      <c r="D7" s="19">
        <f t="shared" si="1"/>
        <v>0.05625</v>
      </c>
    </row>
    <row r="8">
      <c r="A8" s="16" t="s">
        <v>29</v>
      </c>
      <c r="B8" s="17">
        <v>1500.0</v>
      </c>
      <c r="C8" s="18">
        <f t="shared" si="2"/>
        <v>10500</v>
      </c>
      <c r="D8" s="19">
        <f t="shared" si="1"/>
        <v>0.065625</v>
      </c>
    </row>
    <row r="9">
      <c r="A9" s="16" t="s">
        <v>30</v>
      </c>
      <c r="B9" s="17">
        <v>1500.0</v>
      </c>
      <c r="C9" s="18">
        <f t="shared" si="2"/>
        <v>12000</v>
      </c>
      <c r="D9" s="19">
        <f t="shared" si="1"/>
        <v>0.075</v>
      </c>
    </row>
    <row r="10">
      <c r="A10" s="16" t="s">
        <v>31</v>
      </c>
      <c r="B10" s="17">
        <v>1500.0</v>
      </c>
      <c r="C10" s="18">
        <f t="shared" si="2"/>
        <v>13500</v>
      </c>
      <c r="D10" s="19">
        <f t="shared" si="1"/>
        <v>0.084375</v>
      </c>
    </row>
    <row r="11">
      <c r="A11" s="16" t="s">
        <v>32</v>
      </c>
      <c r="B11" s="17">
        <v>1500.0</v>
      </c>
      <c r="C11" s="18">
        <f t="shared" si="2"/>
        <v>15000</v>
      </c>
      <c r="D11" s="19">
        <f t="shared" si="1"/>
        <v>0.09375</v>
      </c>
    </row>
    <row r="12">
      <c r="A12" s="16" t="s">
        <v>33</v>
      </c>
      <c r="B12" s="17">
        <v>1500.0</v>
      </c>
      <c r="C12" s="18">
        <f t="shared" si="2"/>
        <v>16500</v>
      </c>
      <c r="D12" s="19">
        <f t="shared" si="1"/>
        <v>0.103125</v>
      </c>
    </row>
    <row r="13">
      <c r="A13" s="16" t="s">
        <v>34</v>
      </c>
      <c r="B13" s="17">
        <v>1500.0</v>
      </c>
      <c r="C13" s="18">
        <f t="shared" si="2"/>
        <v>18000</v>
      </c>
      <c r="D13" s="19">
        <f t="shared" si="1"/>
        <v>0.1125</v>
      </c>
    </row>
    <row r="14">
      <c r="A14" s="16" t="s">
        <v>35</v>
      </c>
      <c r="B14" s="17">
        <v>1500.0</v>
      </c>
      <c r="C14" s="18">
        <f t="shared" si="2"/>
        <v>19500</v>
      </c>
      <c r="D14" s="19">
        <f t="shared" si="1"/>
        <v>0.121875</v>
      </c>
    </row>
    <row r="15">
      <c r="A15" s="16" t="s">
        <v>36</v>
      </c>
      <c r="B15" s="17">
        <v>1500.0</v>
      </c>
      <c r="C15" s="18">
        <f t="shared" si="2"/>
        <v>21000</v>
      </c>
      <c r="D15" s="19">
        <f t="shared" si="1"/>
        <v>0.13125</v>
      </c>
    </row>
    <row r="16">
      <c r="A16" s="16" t="s">
        <v>37</v>
      </c>
      <c r="B16" s="17">
        <v>1500.0</v>
      </c>
      <c r="C16" s="18">
        <f t="shared" si="2"/>
        <v>22500</v>
      </c>
      <c r="D16" s="19">
        <f t="shared" si="1"/>
        <v>0.140625</v>
      </c>
    </row>
    <row r="17">
      <c r="A17" s="16" t="s">
        <v>38</v>
      </c>
      <c r="B17" s="17">
        <v>1500.0</v>
      </c>
      <c r="C17" s="18">
        <f t="shared" si="2"/>
        <v>24000</v>
      </c>
      <c r="D17" s="19">
        <f t="shared" si="1"/>
        <v>0.15</v>
      </c>
    </row>
    <row r="18">
      <c r="A18" s="16" t="s">
        <v>39</v>
      </c>
      <c r="B18" s="17">
        <v>1500.0</v>
      </c>
      <c r="C18" s="18">
        <f t="shared" si="2"/>
        <v>25500</v>
      </c>
      <c r="D18" s="19">
        <f t="shared" si="1"/>
        <v>0.159375</v>
      </c>
    </row>
    <row r="19">
      <c r="A19" s="16" t="s">
        <v>40</v>
      </c>
      <c r="B19" s="17">
        <v>1500.0</v>
      </c>
      <c r="C19" s="18">
        <f t="shared" si="2"/>
        <v>27000</v>
      </c>
      <c r="D19" s="19">
        <f t="shared" si="1"/>
        <v>0.16875</v>
      </c>
    </row>
    <row r="20">
      <c r="A20" s="16" t="s">
        <v>41</v>
      </c>
      <c r="B20" s="17">
        <v>1500.0</v>
      </c>
      <c r="C20" s="18">
        <f t="shared" si="2"/>
        <v>28500</v>
      </c>
      <c r="D20" s="19">
        <f t="shared" si="1"/>
        <v>0.178125</v>
      </c>
    </row>
    <row r="21">
      <c r="A21" s="16" t="s">
        <v>42</v>
      </c>
      <c r="B21" s="17">
        <v>1500.0</v>
      </c>
      <c r="C21" s="18">
        <f t="shared" si="2"/>
        <v>30000</v>
      </c>
      <c r="D21" s="19">
        <f t="shared" si="1"/>
        <v>0.1875</v>
      </c>
    </row>
    <row r="22">
      <c r="A22" s="16" t="s">
        <v>43</v>
      </c>
      <c r="B22" s="17">
        <v>1500.0</v>
      </c>
      <c r="C22" s="18">
        <f t="shared" si="2"/>
        <v>31500</v>
      </c>
      <c r="D22" s="19">
        <f t="shared" si="1"/>
        <v>0.196875</v>
      </c>
    </row>
    <row r="23">
      <c r="A23" s="16" t="s">
        <v>44</v>
      </c>
      <c r="B23" s="17">
        <v>1500.0</v>
      </c>
      <c r="C23" s="18">
        <f t="shared" si="2"/>
        <v>33000</v>
      </c>
      <c r="D23" s="19">
        <f t="shared" si="1"/>
        <v>0.20625</v>
      </c>
    </row>
    <row r="24">
      <c r="A24" s="16" t="s">
        <v>45</v>
      </c>
      <c r="B24" s="17">
        <v>1500.0</v>
      </c>
      <c r="C24" s="18">
        <f t="shared" si="2"/>
        <v>34500</v>
      </c>
      <c r="D24" s="19">
        <f t="shared" si="1"/>
        <v>0.215625</v>
      </c>
    </row>
    <row r="25">
      <c r="A25" s="16" t="s">
        <v>46</v>
      </c>
      <c r="B25" s="17">
        <v>1500.0</v>
      </c>
      <c r="C25" s="18">
        <f t="shared" si="2"/>
        <v>36000</v>
      </c>
      <c r="D25" s="19">
        <f t="shared" si="1"/>
        <v>0.225</v>
      </c>
    </row>
    <row r="26">
      <c r="A26" s="16" t="s">
        <v>57</v>
      </c>
      <c r="B26" s="17">
        <v>1500.0</v>
      </c>
      <c r="C26" s="18">
        <f t="shared" si="2"/>
        <v>37500</v>
      </c>
      <c r="D26" s="19">
        <f t="shared" si="1"/>
        <v>0.234375</v>
      </c>
    </row>
    <row r="27">
      <c r="A27" s="16" t="s">
        <v>58</v>
      </c>
      <c r="B27" s="17">
        <v>1500.0</v>
      </c>
      <c r="C27" s="18">
        <f t="shared" si="2"/>
        <v>39000</v>
      </c>
      <c r="D27" s="19">
        <f t="shared" si="1"/>
        <v>0.24375</v>
      </c>
    </row>
    <row r="28">
      <c r="A28" s="16" t="s">
        <v>59</v>
      </c>
      <c r="B28" s="17">
        <v>1500.0</v>
      </c>
      <c r="C28" s="18">
        <f t="shared" si="2"/>
        <v>40500</v>
      </c>
      <c r="D28" s="19">
        <f t="shared" si="1"/>
        <v>0.253125</v>
      </c>
    </row>
    <row r="29">
      <c r="A29" s="16" t="s">
        <v>60</v>
      </c>
      <c r="B29" s="17">
        <v>1500.0</v>
      </c>
      <c r="C29" s="18">
        <f t="shared" si="2"/>
        <v>42000</v>
      </c>
      <c r="D29" s="19">
        <f t="shared" si="1"/>
        <v>0.2625</v>
      </c>
    </row>
    <row r="30">
      <c r="A30" s="16" t="s">
        <v>61</v>
      </c>
      <c r="B30" s="17">
        <v>1500.0</v>
      </c>
      <c r="C30" s="18">
        <f t="shared" si="2"/>
        <v>43500</v>
      </c>
      <c r="D30" s="19">
        <f t="shared" si="1"/>
        <v>0.271875</v>
      </c>
    </row>
    <row r="31">
      <c r="A31" s="16" t="s">
        <v>62</v>
      </c>
      <c r="B31" s="17">
        <v>1500.0</v>
      </c>
      <c r="C31" s="18">
        <f t="shared" si="2"/>
        <v>45000</v>
      </c>
      <c r="D31" s="19">
        <f t="shared" si="1"/>
        <v>0.28125</v>
      </c>
    </row>
    <row r="32">
      <c r="A32" s="16" t="s">
        <v>63</v>
      </c>
      <c r="B32" s="17">
        <v>1500.0</v>
      </c>
      <c r="C32" s="18">
        <f t="shared" si="2"/>
        <v>46500</v>
      </c>
      <c r="D32" s="19">
        <f t="shared" si="1"/>
        <v>0.290625</v>
      </c>
    </row>
    <row r="33">
      <c r="A33" s="16" t="s">
        <v>64</v>
      </c>
      <c r="B33" s="17">
        <v>1500.0</v>
      </c>
      <c r="C33" s="18">
        <f t="shared" si="2"/>
        <v>48000</v>
      </c>
      <c r="D33" s="19">
        <f t="shared" si="1"/>
        <v>0.3</v>
      </c>
    </row>
    <row r="34">
      <c r="A34" s="16" t="s">
        <v>65</v>
      </c>
      <c r="B34" s="17">
        <v>1500.0</v>
      </c>
      <c r="C34" s="18">
        <f t="shared" si="2"/>
        <v>49500</v>
      </c>
      <c r="D34" s="19">
        <f t="shared" si="1"/>
        <v>0.309375</v>
      </c>
    </row>
    <row r="35">
      <c r="A35" s="16" t="s">
        <v>66</v>
      </c>
      <c r="B35" s="17">
        <v>1500.0</v>
      </c>
      <c r="C35" s="18">
        <f t="shared" si="2"/>
        <v>51000</v>
      </c>
      <c r="D35" s="19">
        <f t="shared" si="1"/>
        <v>0.31875</v>
      </c>
    </row>
    <row r="36">
      <c r="A36" s="16" t="s">
        <v>67</v>
      </c>
      <c r="B36" s="17">
        <v>1500.0</v>
      </c>
      <c r="C36" s="18">
        <f t="shared" si="2"/>
        <v>52500</v>
      </c>
      <c r="D36" s="19">
        <f t="shared" si="1"/>
        <v>0.328125</v>
      </c>
    </row>
    <row r="37">
      <c r="A37" s="16" t="s">
        <v>68</v>
      </c>
      <c r="B37" s="17">
        <v>1500.0</v>
      </c>
      <c r="C37" s="18">
        <f t="shared" si="2"/>
        <v>54000</v>
      </c>
      <c r="D37" s="19">
        <f t="shared" si="1"/>
        <v>0.3375</v>
      </c>
    </row>
    <row r="38">
      <c r="A38" s="16" t="s">
        <v>69</v>
      </c>
      <c r="B38" s="17">
        <v>1500.0</v>
      </c>
      <c r="C38" s="18">
        <f t="shared" si="2"/>
        <v>55500</v>
      </c>
      <c r="D38" s="19">
        <f t="shared" si="1"/>
        <v>0.346875</v>
      </c>
    </row>
    <row r="39">
      <c r="A39" s="16" t="s">
        <v>70</v>
      </c>
      <c r="B39" s="17">
        <v>1500.0</v>
      </c>
      <c r="C39" s="18">
        <f t="shared" si="2"/>
        <v>57000</v>
      </c>
      <c r="D39" s="19">
        <f t="shared" si="1"/>
        <v>0.35625</v>
      </c>
    </row>
    <row r="40">
      <c r="A40" s="16" t="s">
        <v>71</v>
      </c>
      <c r="B40" s="17">
        <v>1500.0</v>
      </c>
      <c r="C40" s="18">
        <f t="shared" si="2"/>
        <v>58500</v>
      </c>
      <c r="D40" s="19">
        <f t="shared" si="1"/>
        <v>0.365625</v>
      </c>
    </row>
    <row r="41">
      <c r="A41" s="16" t="s">
        <v>72</v>
      </c>
      <c r="B41" s="17">
        <v>1500.0</v>
      </c>
      <c r="C41" s="18">
        <f t="shared" si="2"/>
        <v>60000</v>
      </c>
      <c r="D41" s="19">
        <f t="shared" si="1"/>
        <v>0.375</v>
      </c>
    </row>
    <row r="42">
      <c r="A42" s="16" t="s">
        <v>73</v>
      </c>
      <c r="B42" s="17">
        <v>1500.0</v>
      </c>
      <c r="C42" s="18">
        <f t="shared" si="2"/>
        <v>61500</v>
      </c>
      <c r="D42" s="19">
        <f t="shared" si="1"/>
        <v>0.384375</v>
      </c>
    </row>
    <row r="43">
      <c r="A43" s="16" t="s">
        <v>74</v>
      </c>
      <c r="B43" s="17">
        <v>1500.0</v>
      </c>
      <c r="C43" s="18">
        <f t="shared" si="2"/>
        <v>63000</v>
      </c>
      <c r="D43" s="19">
        <f t="shared" si="1"/>
        <v>0.39375</v>
      </c>
    </row>
    <row r="44">
      <c r="A44" s="16" t="s">
        <v>75</v>
      </c>
      <c r="B44" s="17">
        <v>1500.0</v>
      </c>
      <c r="C44" s="18">
        <f t="shared" si="2"/>
        <v>64500</v>
      </c>
      <c r="D44" s="19">
        <f t="shared" si="1"/>
        <v>0.403125</v>
      </c>
    </row>
    <row r="45">
      <c r="A45" s="16" t="s">
        <v>76</v>
      </c>
      <c r="B45" s="17">
        <v>1500.0</v>
      </c>
      <c r="C45" s="18">
        <f t="shared" si="2"/>
        <v>66000</v>
      </c>
      <c r="D45" s="19">
        <f t="shared" si="1"/>
        <v>0.4125</v>
      </c>
    </row>
    <row r="46">
      <c r="A46" s="16" t="s">
        <v>77</v>
      </c>
      <c r="B46" s="17">
        <v>1500.0</v>
      </c>
      <c r="C46" s="18">
        <f t="shared" si="2"/>
        <v>67500</v>
      </c>
      <c r="D46" s="19">
        <f t="shared" si="1"/>
        <v>0.421875</v>
      </c>
    </row>
    <row r="47">
      <c r="A47" s="16" t="s">
        <v>78</v>
      </c>
      <c r="B47" s="17">
        <v>1500.0</v>
      </c>
      <c r="C47" s="18">
        <f t="shared" si="2"/>
        <v>69000</v>
      </c>
      <c r="D47" s="19">
        <f t="shared" si="1"/>
        <v>0.43125</v>
      </c>
    </row>
    <row r="48">
      <c r="A48" s="16" t="s">
        <v>79</v>
      </c>
      <c r="B48" s="17">
        <v>1500.0</v>
      </c>
      <c r="C48" s="18">
        <f t="shared" si="2"/>
        <v>70500</v>
      </c>
      <c r="D48" s="19">
        <f t="shared" si="1"/>
        <v>0.440625</v>
      </c>
    </row>
    <row r="49">
      <c r="A49" s="16" t="s">
        <v>80</v>
      </c>
      <c r="B49" s="17">
        <v>1500.0</v>
      </c>
      <c r="C49" s="18">
        <f t="shared" si="2"/>
        <v>72000</v>
      </c>
      <c r="D49" s="19">
        <f t="shared" si="1"/>
        <v>0.45</v>
      </c>
    </row>
    <row r="50">
      <c r="A50" s="16" t="s">
        <v>81</v>
      </c>
      <c r="B50" s="17">
        <v>1500.0</v>
      </c>
      <c r="C50" s="18">
        <f t="shared" si="2"/>
        <v>73500</v>
      </c>
      <c r="D50" s="19">
        <f t="shared" si="1"/>
        <v>0.459375</v>
      </c>
    </row>
    <row r="51">
      <c r="A51" s="16" t="s">
        <v>82</v>
      </c>
      <c r="B51" s="17">
        <v>1500.0</v>
      </c>
      <c r="C51" s="18">
        <f t="shared" si="2"/>
        <v>75000</v>
      </c>
      <c r="D51" s="19">
        <f t="shared" si="1"/>
        <v>0.46875</v>
      </c>
    </row>
    <row r="52">
      <c r="A52" s="16" t="s">
        <v>83</v>
      </c>
      <c r="B52" s="17">
        <v>1500.0</v>
      </c>
      <c r="C52" s="18">
        <f t="shared" si="2"/>
        <v>76500</v>
      </c>
      <c r="D52" s="19">
        <f t="shared" si="1"/>
        <v>0.478125</v>
      </c>
    </row>
    <row r="53">
      <c r="A53" s="16" t="s">
        <v>84</v>
      </c>
      <c r="B53" s="17">
        <v>1500.0</v>
      </c>
      <c r="C53" s="18">
        <f t="shared" si="2"/>
        <v>78000</v>
      </c>
      <c r="D53" s="19">
        <f t="shared" si="1"/>
        <v>0.4875</v>
      </c>
    </row>
    <row r="54">
      <c r="A54" s="16" t="s">
        <v>85</v>
      </c>
      <c r="B54" s="17">
        <v>1500.0</v>
      </c>
      <c r="C54" s="18">
        <f t="shared" si="2"/>
        <v>79500</v>
      </c>
      <c r="D54" s="19">
        <f t="shared" si="1"/>
        <v>0.496875</v>
      </c>
    </row>
    <row r="55">
      <c r="A55" s="16" t="s">
        <v>86</v>
      </c>
      <c r="B55" s="17">
        <v>1500.0</v>
      </c>
      <c r="C55" s="18">
        <f t="shared" si="2"/>
        <v>81000</v>
      </c>
      <c r="D55" s="19">
        <f t="shared" si="1"/>
        <v>0.50625</v>
      </c>
    </row>
    <row r="56">
      <c r="A56" s="16" t="s">
        <v>87</v>
      </c>
      <c r="B56" s="17">
        <v>1500.0</v>
      </c>
      <c r="C56" s="18">
        <f t="shared" si="2"/>
        <v>82500</v>
      </c>
      <c r="D56" s="19">
        <f t="shared" si="1"/>
        <v>0.515625</v>
      </c>
    </row>
    <row r="57">
      <c r="A57" s="16" t="s">
        <v>88</v>
      </c>
      <c r="B57" s="17">
        <v>1500.0</v>
      </c>
      <c r="C57" s="18">
        <f t="shared" si="2"/>
        <v>84000</v>
      </c>
      <c r="D57" s="19">
        <f t="shared" si="1"/>
        <v>0.525</v>
      </c>
    </row>
    <row r="58">
      <c r="A58" s="16" t="s">
        <v>89</v>
      </c>
      <c r="B58" s="17">
        <v>1500.0</v>
      </c>
      <c r="C58" s="18">
        <f t="shared" si="2"/>
        <v>85500</v>
      </c>
      <c r="D58" s="19">
        <f t="shared" si="1"/>
        <v>0.534375</v>
      </c>
    </row>
    <row r="59">
      <c r="A59" s="16" t="s">
        <v>90</v>
      </c>
      <c r="B59" s="17">
        <v>1500.0</v>
      </c>
      <c r="C59" s="18">
        <f t="shared" si="2"/>
        <v>87000</v>
      </c>
      <c r="D59" s="19">
        <f t="shared" si="1"/>
        <v>0.54375</v>
      </c>
    </row>
    <row r="60">
      <c r="A60" s="16" t="s">
        <v>91</v>
      </c>
      <c r="B60" s="17">
        <v>1500.0</v>
      </c>
      <c r="C60" s="18">
        <f t="shared" si="2"/>
        <v>88500</v>
      </c>
      <c r="D60" s="19">
        <f t="shared" si="1"/>
        <v>0.553125</v>
      </c>
    </row>
    <row r="61">
      <c r="A61" s="16" t="s">
        <v>92</v>
      </c>
      <c r="B61" s="17">
        <v>1500.0</v>
      </c>
      <c r="C61" s="18">
        <f t="shared" si="2"/>
        <v>90000</v>
      </c>
      <c r="D61" s="19">
        <f t="shared" si="1"/>
        <v>0.5625</v>
      </c>
    </row>
    <row r="62">
      <c r="A62" s="16" t="s">
        <v>93</v>
      </c>
      <c r="B62" s="17">
        <v>1500.0</v>
      </c>
      <c r="C62" s="18">
        <f t="shared" si="2"/>
        <v>91500</v>
      </c>
      <c r="D62" s="19">
        <f t="shared" si="1"/>
        <v>0.571875</v>
      </c>
    </row>
    <row r="63">
      <c r="A63" s="16" t="s">
        <v>94</v>
      </c>
      <c r="B63" s="17">
        <v>1500.0</v>
      </c>
      <c r="C63" s="18">
        <f t="shared" si="2"/>
        <v>93000</v>
      </c>
      <c r="D63" s="19">
        <f t="shared" si="1"/>
        <v>0.58125</v>
      </c>
    </row>
    <row r="64">
      <c r="A64" s="16" t="s">
        <v>95</v>
      </c>
      <c r="B64" s="17">
        <v>1500.0</v>
      </c>
      <c r="C64" s="18">
        <f t="shared" si="2"/>
        <v>94500</v>
      </c>
      <c r="D64" s="19">
        <f t="shared" si="1"/>
        <v>0.590625</v>
      </c>
    </row>
    <row r="65">
      <c r="A65" s="16" t="s">
        <v>96</v>
      </c>
      <c r="B65" s="17">
        <v>1500.0</v>
      </c>
      <c r="C65" s="18">
        <f t="shared" si="2"/>
        <v>96000</v>
      </c>
      <c r="D65" s="19">
        <f t="shared" si="1"/>
        <v>0.6</v>
      </c>
    </row>
    <row r="66">
      <c r="A66" s="16" t="s">
        <v>97</v>
      </c>
      <c r="B66" s="17">
        <v>1500.0</v>
      </c>
      <c r="C66" s="18">
        <f t="shared" si="2"/>
        <v>97500</v>
      </c>
      <c r="D66" s="19">
        <f t="shared" si="1"/>
        <v>0.609375</v>
      </c>
    </row>
    <row r="67">
      <c r="A67" s="16" t="s">
        <v>98</v>
      </c>
      <c r="B67" s="17">
        <v>1500.0</v>
      </c>
      <c r="C67" s="18">
        <f t="shared" si="2"/>
        <v>99000</v>
      </c>
      <c r="D67" s="19">
        <f t="shared" si="1"/>
        <v>0.61875</v>
      </c>
    </row>
    <row r="68">
      <c r="A68" s="16" t="s">
        <v>99</v>
      </c>
      <c r="B68" s="17">
        <v>1500.0</v>
      </c>
      <c r="C68" s="18">
        <f t="shared" si="2"/>
        <v>100500</v>
      </c>
      <c r="D68" s="19">
        <f t="shared" si="1"/>
        <v>0.628125</v>
      </c>
    </row>
    <row r="69">
      <c r="A69" s="16" t="s">
        <v>100</v>
      </c>
      <c r="B69" s="17">
        <v>1500.0</v>
      </c>
      <c r="C69" s="18">
        <f t="shared" si="2"/>
        <v>102000</v>
      </c>
      <c r="D69" s="19">
        <f t="shared" si="1"/>
        <v>0.6375</v>
      </c>
    </row>
    <row r="70">
      <c r="A70" s="16" t="s">
        <v>101</v>
      </c>
      <c r="B70" s="17">
        <v>1500.0</v>
      </c>
      <c r="C70" s="18">
        <f t="shared" si="2"/>
        <v>103500</v>
      </c>
      <c r="D70" s="19">
        <f t="shared" si="1"/>
        <v>0.646875</v>
      </c>
    </row>
    <row r="71">
      <c r="A71" s="16" t="s">
        <v>102</v>
      </c>
      <c r="B71" s="17">
        <v>1500.0</v>
      </c>
      <c r="C71" s="18">
        <f t="shared" si="2"/>
        <v>105000</v>
      </c>
      <c r="D71" s="19">
        <f t="shared" si="1"/>
        <v>0.65625</v>
      </c>
    </row>
    <row r="72">
      <c r="A72" s="16" t="s">
        <v>103</v>
      </c>
      <c r="B72" s="17">
        <v>1500.0</v>
      </c>
      <c r="C72" s="18">
        <f t="shared" si="2"/>
        <v>106500</v>
      </c>
      <c r="D72" s="19">
        <f t="shared" si="1"/>
        <v>0.665625</v>
      </c>
    </row>
    <row r="73">
      <c r="A73" s="16" t="s">
        <v>104</v>
      </c>
      <c r="B73" s="17">
        <v>1500.0</v>
      </c>
      <c r="C73" s="18">
        <f t="shared" si="2"/>
        <v>108000</v>
      </c>
      <c r="D73" s="19">
        <f t="shared" si="1"/>
        <v>0.675</v>
      </c>
    </row>
    <row r="74">
      <c r="A74" s="16" t="s">
        <v>105</v>
      </c>
      <c r="B74" s="17">
        <v>1500.0</v>
      </c>
      <c r="C74" s="18">
        <f t="shared" si="2"/>
        <v>109500</v>
      </c>
      <c r="D74" s="19">
        <f t="shared" si="1"/>
        <v>0.684375</v>
      </c>
    </row>
    <row r="75">
      <c r="A75" s="16" t="s">
        <v>106</v>
      </c>
      <c r="B75" s="17">
        <v>1500.0</v>
      </c>
      <c r="C75" s="18">
        <f t="shared" si="2"/>
        <v>111000</v>
      </c>
      <c r="D75" s="19">
        <f t="shared" si="1"/>
        <v>0.69375</v>
      </c>
    </row>
    <row r="76">
      <c r="A76" s="16" t="s">
        <v>107</v>
      </c>
      <c r="B76" s="17">
        <v>1500.0</v>
      </c>
      <c r="C76" s="18">
        <f t="shared" si="2"/>
        <v>112500</v>
      </c>
      <c r="D76" s="19">
        <f t="shared" si="1"/>
        <v>0.703125</v>
      </c>
    </row>
    <row r="77">
      <c r="A77" s="16" t="s">
        <v>108</v>
      </c>
      <c r="B77" s="17">
        <v>1500.0</v>
      </c>
      <c r="C77" s="18">
        <f t="shared" si="2"/>
        <v>114000</v>
      </c>
      <c r="D77" s="19">
        <f t="shared" si="1"/>
        <v>0.7125</v>
      </c>
    </row>
    <row r="78">
      <c r="A78" s="16" t="s">
        <v>109</v>
      </c>
      <c r="B78" s="17">
        <v>1500.0</v>
      </c>
      <c r="C78" s="18">
        <f t="shared" si="2"/>
        <v>115500</v>
      </c>
      <c r="D78" s="19">
        <f t="shared" si="1"/>
        <v>0.721875</v>
      </c>
    </row>
    <row r="79">
      <c r="A79" s="16" t="s">
        <v>110</v>
      </c>
      <c r="B79" s="17">
        <v>1500.0</v>
      </c>
      <c r="C79" s="18">
        <f t="shared" si="2"/>
        <v>117000</v>
      </c>
      <c r="D79" s="19">
        <f t="shared" si="1"/>
        <v>0.73125</v>
      </c>
    </row>
    <row r="80">
      <c r="A80" s="16" t="s">
        <v>111</v>
      </c>
      <c r="B80" s="17">
        <v>1500.0</v>
      </c>
      <c r="C80" s="18">
        <f t="shared" si="2"/>
        <v>118500</v>
      </c>
      <c r="D80" s="19">
        <f t="shared" si="1"/>
        <v>0.740625</v>
      </c>
    </row>
    <row r="81">
      <c r="A81" s="16" t="s">
        <v>112</v>
      </c>
      <c r="B81" s="17">
        <v>1500.0</v>
      </c>
      <c r="C81" s="18">
        <f t="shared" si="2"/>
        <v>120000</v>
      </c>
      <c r="D81" s="19">
        <f t="shared" si="1"/>
        <v>0.75</v>
      </c>
    </row>
    <row r="82">
      <c r="A82" s="16" t="s">
        <v>113</v>
      </c>
      <c r="B82" s="17">
        <v>1500.0</v>
      </c>
      <c r="C82" s="18">
        <f t="shared" si="2"/>
        <v>121500</v>
      </c>
      <c r="D82" s="19">
        <f t="shared" si="1"/>
        <v>0.759375</v>
      </c>
    </row>
    <row r="83">
      <c r="A83" s="16" t="s">
        <v>114</v>
      </c>
      <c r="B83" s="17">
        <v>1500.0</v>
      </c>
      <c r="C83" s="18">
        <f t="shared" si="2"/>
        <v>123000</v>
      </c>
      <c r="D83" s="19">
        <f t="shared" si="1"/>
        <v>0.76875</v>
      </c>
    </row>
    <row r="84">
      <c r="A84" s="16" t="s">
        <v>115</v>
      </c>
      <c r="B84" s="17">
        <v>1500.0</v>
      </c>
      <c r="C84" s="18">
        <f t="shared" si="2"/>
        <v>124500</v>
      </c>
      <c r="D84" s="19">
        <f t="shared" si="1"/>
        <v>0.778125</v>
      </c>
    </row>
    <row r="85">
      <c r="A85" s="16" t="s">
        <v>116</v>
      </c>
      <c r="B85" s="17">
        <v>1500.0</v>
      </c>
      <c r="C85" s="18">
        <f t="shared" si="2"/>
        <v>126000</v>
      </c>
      <c r="D85" s="19">
        <f t="shared" si="1"/>
        <v>0.7875</v>
      </c>
    </row>
    <row r="86">
      <c r="A86" s="16" t="s">
        <v>117</v>
      </c>
      <c r="B86" s="17">
        <v>1500.0</v>
      </c>
      <c r="C86" s="18">
        <f t="shared" si="2"/>
        <v>127500</v>
      </c>
      <c r="D86" s="19">
        <f t="shared" si="1"/>
        <v>0.796875</v>
      </c>
    </row>
    <row r="87">
      <c r="A87" s="16" t="s">
        <v>118</v>
      </c>
      <c r="B87" s="17">
        <v>1500.0</v>
      </c>
      <c r="C87" s="18">
        <f t="shared" si="2"/>
        <v>129000</v>
      </c>
      <c r="D87" s="19">
        <f t="shared" si="1"/>
        <v>0.80625</v>
      </c>
    </row>
    <row r="88">
      <c r="A88" s="16" t="s">
        <v>119</v>
      </c>
      <c r="B88" s="17">
        <v>1500.0</v>
      </c>
      <c r="C88" s="18">
        <f t="shared" si="2"/>
        <v>130500</v>
      </c>
      <c r="D88" s="19">
        <f t="shared" si="1"/>
        <v>0.815625</v>
      </c>
    </row>
    <row r="89">
      <c r="A89" s="16" t="s">
        <v>120</v>
      </c>
      <c r="B89" s="17">
        <v>1500.0</v>
      </c>
      <c r="C89" s="18">
        <f t="shared" si="2"/>
        <v>132000</v>
      </c>
      <c r="D89" s="19">
        <f t="shared" si="1"/>
        <v>0.825</v>
      </c>
    </row>
    <row r="90">
      <c r="A90" s="16" t="s">
        <v>121</v>
      </c>
      <c r="B90" s="17">
        <v>1500.0</v>
      </c>
      <c r="C90" s="18">
        <f t="shared" si="2"/>
        <v>133500</v>
      </c>
      <c r="D90" s="19">
        <f t="shared" si="1"/>
        <v>0.834375</v>
      </c>
    </row>
    <row r="91">
      <c r="A91" s="16" t="s">
        <v>122</v>
      </c>
      <c r="B91" s="17">
        <v>1500.0</v>
      </c>
      <c r="C91" s="18">
        <f t="shared" si="2"/>
        <v>135000</v>
      </c>
      <c r="D91" s="19">
        <f t="shared" si="1"/>
        <v>0.84375</v>
      </c>
    </row>
    <row r="92">
      <c r="A92" s="16" t="s">
        <v>123</v>
      </c>
      <c r="B92" s="17">
        <v>1500.0</v>
      </c>
      <c r="C92" s="18">
        <f t="shared" si="2"/>
        <v>136500</v>
      </c>
      <c r="D92" s="19">
        <f t="shared" si="1"/>
        <v>0.853125</v>
      </c>
    </row>
    <row r="93">
      <c r="A93" s="16" t="s">
        <v>124</v>
      </c>
      <c r="B93" s="17">
        <v>1500.0</v>
      </c>
      <c r="C93" s="18">
        <f t="shared" si="2"/>
        <v>138000</v>
      </c>
      <c r="D93" s="19">
        <f t="shared" si="1"/>
        <v>0.8625</v>
      </c>
    </row>
    <row r="94">
      <c r="A94" s="16" t="s">
        <v>125</v>
      </c>
      <c r="B94" s="17">
        <v>1500.0</v>
      </c>
      <c r="C94" s="18">
        <f t="shared" si="2"/>
        <v>139500</v>
      </c>
      <c r="D94" s="19">
        <f t="shared" si="1"/>
        <v>0.871875</v>
      </c>
    </row>
    <row r="95">
      <c r="A95" s="16" t="s">
        <v>126</v>
      </c>
      <c r="B95" s="17">
        <v>1500.0</v>
      </c>
      <c r="C95" s="18">
        <f t="shared" si="2"/>
        <v>141000</v>
      </c>
      <c r="D95" s="19">
        <f t="shared" si="1"/>
        <v>0.88125</v>
      </c>
    </row>
    <row r="96">
      <c r="A96" s="16" t="s">
        <v>127</v>
      </c>
      <c r="B96" s="17">
        <v>1500.0</v>
      </c>
      <c r="C96" s="18">
        <f t="shared" si="2"/>
        <v>142500</v>
      </c>
      <c r="D96" s="19">
        <f t="shared" si="1"/>
        <v>0.890625</v>
      </c>
    </row>
    <row r="97">
      <c r="A97" s="16" t="s">
        <v>128</v>
      </c>
      <c r="B97" s="17">
        <v>1500.0</v>
      </c>
      <c r="C97" s="18">
        <f t="shared" si="2"/>
        <v>144000</v>
      </c>
      <c r="D97" s="19">
        <f t="shared" si="1"/>
        <v>0.9</v>
      </c>
    </row>
    <row r="98">
      <c r="A98" s="16" t="s">
        <v>129</v>
      </c>
      <c r="B98" s="17">
        <v>1500.0</v>
      </c>
      <c r="C98" s="18">
        <f t="shared" si="2"/>
        <v>145500</v>
      </c>
      <c r="D98" s="19">
        <f t="shared" si="1"/>
        <v>0.909375</v>
      </c>
    </row>
    <row r="99">
      <c r="A99" s="16" t="s">
        <v>130</v>
      </c>
      <c r="B99" s="17">
        <v>1500.0</v>
      </c>
      <c r="C99" s="18">
        <f t="shared" si="2"/>
        <v>147000</v>
      </c>
      <c r="D99" s="19">
        <f t="shared" si="1"/>
        <v>0.91875</v>
      </c>
    </row>
    <row r="100">
      <c r="A100" s="16" t="s">
        <v>131</v>
      </c>
      <c r="B100" s="17">
        <v>1500.0</v>
      </c>
      <c r="C100" s="18">
        <f t="shared" si="2"/>
        <v>148500</v>
      </c>
      <c r="D100" s="19">
        <f t="shared" si="1"/>
        <v>0.928125</v>
      </c>
    </row>
    <row r="101">
      <c r="A101" s="16" t="s">
        <v>132</v>
      </c>
      <c r="B101" s="17">
        <v>1500.0</v>
      </c>
      <c r="C101" s="18">
        <f t="shared" si="2"/>
        <v>150000</v>
      </c>
      <c r="D101" s="19">
        <f t="shared" si="1"/>
        <v>0.9375</v>
      </c>
    </row>
    <row r="102">
      <c r="A102" s="16" t="s">
        <v>133</v>
      </c>
      <c r="B102" s="17">
        <v>1500.0</v>
      </c>
      <c r="C102" s="18">
        <f t="shared" si="2"/>
        <v>151500</v>
      </c>
      <c r="D102" s="19">
        <f t="shared" si="1"/>
        <v>0.946875</v>
      </c>
    </row>
    <row r="103">
      <c r="A103" s="16" t="s">
        <v>134</v>
      </c>
      <c r="B103" s="17">
        <v>1500.0</v>
      </c>
      <c r="C103" s="18">
        <f t="shared" si="2"/>
        <v>153000</v>
      </c>
      <c r="D103" s="19">
        <f t="shared" si="1"/>
        <v>0.95625</v>
      </c>
    </row>
    <row r="104">
      <c r="A104" s="16" t="s">
        <v>135</v>
      </c>
      <c r="B104" s="17">
        <v>1500.0</v>
      </c>
      <c r="C104" s="18">
        <f t="shared" si="2"/>
        <v>154500</v>
      </c>
      <c r="D104" s="19">
        <f t="shared" si="1"/>
        <v>0.965625</v>
      </c>
    </row>
    <row r="105">
      <c r="A105" s="16" t="s">
        <v>136</v>
      </c>
      <c r="B105" s="17">
        <v>1500.0</v>
      </c>
      <c r="C105" s="18">
        <f t="shared" si="2"/>
        <v>156000</v>
      </c>
      <c r="D105" s="19">
        <f t="shared" si="1"/>
        <v>0.975</v>
      </c>
    </row>
    <row r="106">
      <c r="A106" s="16" t="s">
        <v>137</v>
      </c>
      <c r="B106" s="17">
        <v>1500.0</v>
      </c>
      <c r="C106" s="18">
        <f t="shared" si="2"/>
        <v>157500</v>
      </c>
      <c r="D106" s="19">
        <f t="shared" si="1"/>
        <v>0.984375</v>
      </c>
    </row>
    <row r="107">
      <c r="A107" s="16" t="s">
        <v>138</v>
      </c>
      <c r="B107" s="17">
        <v>1500.0</v>
      </c>
      <c r="C107" s="18">
        <f t="shared" si="2"/>
        <v>159000</v>
      </c>
      <c r="D107" s="19">
        <f t="shared" si="1"/>
        <v>0.99375</v>
      </c>
    </row>
    <row r="108">
      <c r="A108" s="16" t="s">
        <v>139</v>
      </c>
      <c r="B108" s="17">
        <v>1500.0</v>
      </c>
      <c r="C108" s="18">
        <f t="shared" si="2"/>
        <v>160500</v>
      </c>
      <c r="D108" s="19">
        <f t="shared" si="1"/>
        <v>1.003125</v>
      </c>
    </row>
    <row r="109">
      <c r="A109" s="16" t="s">
        <v>140</v>
      </c>
      <c r="B109" s="17">
        <v>1500.0</v>
      </c>
      <c r="C109" s="18">
        <f t="shared" si="2"/>
        <v>162000</v>
      </c>
      <c r="D109" s="19">
        <f t="shared" si="1"/>
        <v>1.0125</v>
      </c>
    </row>
    <row r="110">
      <c r="A110" s="16" t="s">
        <v>141</v>
      </c>
      <c r="B110" s="17">
        <v>1500.0</v>
      </c>
      <c r="C110" s="18">
        <f t="shared" si="2"/>
        <v>163500</v>
      </c>
      <c r="D110" s="19">
        <f t="shared" si="1"/>
        <v>1.021875</v>
      </c>
    </row>
    <row r="111">
      <c r="A111" s="16" t="s">
        <v>142</v>
      </c>
      <c r="B111" s="17">
        <v>1500.0</v>
      </c>
      <c r="C111" s="18">
        <f t="shared" si="2"/>
        <v>165000</v>
      </c>
      <c r="D111" s="19">
        <f t="shared" si="1"/>
        <v>1.03125</v>
      </c>
    </row>
  </sheetData>
  <drawing r:id="rId1"/>
</worksheet>
</file>