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hidePivotFieldList="1" autoCompressPictures="0"/>
  <bookViews>
    <workbookView xWindow="0" yWindow="0" windowWidth="25600" windowHeight="15540" activeTab="1"/>
  </bookViews>
  <sheets>
    <sheet name="Budget Report" sheetId="4" r:id="rId1"/>
    <sheet name="Budget Details" sheetId="1" r:id="rId2"/>
    <sheet name="Lookup Lists" sheetId="2" r:id="rId3"/>
  </sheets>
  <definedNames>
    <definedName name="BudgetCategory">BudgetCategoryLookup[Budget Category Lookup]</definedName>
    <definedName name="_xlnm.Print_Area" localSheetId="0">'Budget Report'!$A$1:$H$51</definedName>
    <definedName name="_xlnm.Print_Titles" localSheetId="0">'Budget Report'!$B:$B,'Budget Report'!$23:$24</definedName>
  </definedNames>
  <calcPr calcId="140001" concurrentCalc="0"/>
  <pivotCaches>
    <pivotCache cacheId="4"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F321" i="1" l="1"/>
  <c r="F319" i="1"/>
  <c r="F320" i="1"/>
  <c r="F306" i="1"/>
  <c r="F307" i="1"/>
  <c r="F316" i="1"/>
  <c r="F309" i="1"/>
  <c r="F302" i="1"/>
  <c r="F300" i="1"/>
  <c r="F293" i="1"/>
  <c r="F284" i="1"/>
  <c r="F281" i="1"/>
  <c r="D286" i="1"/>
  <c r="F310" i="1"/>
  <c r="F311" i="1"/>
  <c r="F312" i="1"/>
  <c r="F313" i="1"/>
  <c r="F314" i="1"/>
  <c r="F315" i="1"/>
  <c r="F317" i="1"/>
  <c r="F318"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277" i="1"/>
  <c r="F276" i="1"/>
  <c r="F279" i="1"/>
  <c r="F280" i="1"/>
  <c r="F282" i="1"/>
  <c r="F283" i="1"/>
  <c r="F285" i="1"/>
  <c r="F286" i="1"/>
  <c r="F287" i="1"/>
  <c r="F288" i="1"/>
  <c r="F278" i="1"/>
  <c r="F290" i="1"/>
  <c r="F291" i="1"/>
  <c r="F292" i="1"/>
  <c r="F289" i="1"/>
  <c r="F294" i="1"/>
  <c r="F295" i="1"/>
  <c r="F297" i="1"/>
  <c r="F298" i="1"/>
  <c r="F299" i="1"/>
  <c r="F301" i="1"/>
  <c r="F303" i="1"/>
  <c r="F304" i="1"/>
  <c r="F305" i="1"/>
  <c r="F308" i="1"/>
  <c r="F275" i="1"/>
  <c r="F274" i="1"/>
  <c r="F271" i="1"/>
  <c r="F272" i="1"/>
  <c r="F261" i="1"/>
  <c r="F262" i="1"/>
  <c r="F263" i="1"/>
  <c r="F264" i="1"/>
  <c r="F260" i="1"/>
  <c r="F265" i="1"/>
  <c r="F266" i="1"/>
  <c r="F268" i="1"/>
  <c r="F269" i="1"/>
  <c r="F270" i="1"/>
  <c r="F273" i="1"/>
  <c r="F296" i="1"/>
  <c r="F258" i="1"/>
  <c r="F257" i="1"/>
  <c r="F259" i="1"/>
  <c r="F267" i="1"/>
  <c r="F254" i="1"/>
  <c r="F255" i="1"/>
  <c r="F256" i="1"/>
  <c r="F233" i="1"/>
  <c r="F234" i="1"/>
  <c r="F235" i="1"/>
  <c r="F236" i="1"/>
  <c r="F237" i="1"/>
  <c r="F238" i="1"/>
  <c r="F239" i="1"/>
  <c r="F232" i="1"/>
  <c r="F240" i="1"/>
  <c r="F241" i="1"/>
  <c r="F242" i="1"/>
  <c r="F243" i="1"/>
  <c r="F244" i="1"/>
  <c r="F245" i="1"/>
  <c r="F246" i="1"/>
  <c r="F248" i="1"/>
  <c r="F249" i="1"/>
  <c r="F250" i="1"/>
  <c r="F247" i="1"/>
  <c r="F251" i="1"/>
  <c r="F253" i="1"/>
  <c r="F230" i="1"/>
  <c r="F231" i="1"/>
  <c r="F252" i="1"/>
  <c r="F354" i="1"/>
  <c r="F218" i="1"/>
  <c r="F194" i="1"/>
  <c r="F195" i="1"/>
  <c r="F196" i="1"/>
  <c r="F197" i="1"/>
  <c r="F198" i="1"/>
  <c r="F199" i="1"/>
  <c r="F200" i="1"/>
  <c r="F201" i="1"/>
  <c r="F202" i="1"/>
  <c r="F203" i="1"/>
  <c r="F204" i="1"/>
  <c r="F205" i="1"/>
  <c r="F206" i="1"/>
  <c r="F207" i="1"/>
  <c r="F208" i="1"/>
  <c r="F209" i="1"/>
  <c r="F210" i="1"/>
  <c r="F211" i="1"/>
  <c r="F212" i="1"/>
  <c r="F213" i="1"/>
  <c r="F214" i="1"/>
  <c r="F215" i="1"/>
  <c r="F216" i="1"/>
  <c r="F217" i="1"/>
  <c r="F193" i="1"/>
  <c r="F219" i="1"/>
  <c r="F192" i="1"/>
  <c r="F220" i="1"/>
  <c r="F191" i="1"/>
  <c r="F222" i="1"/>
  <c r="F223" i="1"/>
  <c r="F224" i="1"/>
  <c r="F225" i="1"/>
  <c r="F226" i="1"/>
  <c r="F228" i="1"/>
  <c r="F227" i="1"/>
  <c r="F221" i="1"/>
  <c r="F229" i="1"/>
  <c r="F190" i="1"/>
  <c r="F188" i="1"/>
  <c r="F186" i="1"/>
  <c r="F185" i="1"/>
  <c r="F187" i="1"/>
  <c r="F183" i="1"/>
  <c r="F184" i="1"/>
  <c r="F153" i="1"/>
  <c r="F154" i="1"/>
  <c r="F155" i="1"/>
  <c r="F156" i="1"/>
  <c r="F157" i="1"/>
  <c r="F158" i="1"/>
  <c r="F159" i="1"/>
  <c r="F160" i="1"/>
  <c r="F161" i="1"/>
  <c r="F162" i="1"/>
  <c r="F163" i="1"/>
  <c r="F164" i="1"/>
  <c r="F165" i="1"/>
  <c r="F166" i="1"/>
  <c r="F167" i="1"/>
  <c r="F168" i="1"/>
  <c r="F169" i="1"/>
  <c r="F170" i="1"/>
  <c r="F171" i="1"/>
  <c r="F172" i="1"/>
  <c r="F173" i="1"/>
  <c r="F174" i="1"/>
  <c r="F175" i="1"/>
  <c r="F152" i="1"/>
  <c r="F176" i="1"/>
  <c r="F177" i="1"/>
  <c r="F178" i="1"/>
  <c r="F180" i="1"/>
  <c r="F181" i="1"/>
  <c r="F182" i="1"/>
  <c r="F179" i="1"/>
  <c r="F189" i="1"/>
  <c r="F130" i="1"/>
  <c r="F131" i="1"/>
  <c r="F132" i="1"/>
  <c r="F133" i="1"/>
  <c r="F134" i="1"/>
  <c r="F135" i="1"/>
  <c r="F136" i="1"/>
  <c r="F137" i="1"/>
  <c r="F138" i="1"/>
  <c r="F139" i="1"/>
  <c r="F140" i="1"/>
  <c r="F141" i="1"/>
  <c r="F142" i="1"/>
  <c r="F143" i="1"/>
  <c r="F144" i="1"/>
  <c r="F145" i="1"/>
  <c r="F146" i="1"/>
  <c r="F147" i="1"/>
  <c r="F148" i="1"/>
  <c r="F149" i="1"/>
  <c r="F151" i="1"/>
  <c r="F123" i="1"/>
  <c r="F124" i="1"/>
  <c r="F117" i="1"/>
  <c r="F118" i="1"/>
  <c r="F119" i="1"/>
  <c r="F120" i="1"/>
  <c r="F121" i="1"/>
  <c r="F122" i="1"/>
  <c r="F125" i="1"/>
  <c r="F126" i="1"/>
  <c r="F127" i="1"/>
  <c r="F128" i="1"/>
  <c r="F129" i="1"/>
  <c r="F150" i="1"/>
  <c r="F98" i="1"/>
  <c r="F99" i="1"/>
  <c r="F100" i="1"/>
  <c r="F101" i="1"/>
  <c r="F102" i="1"/>
  <c r="F103" i="1"/>
  <c r="F104" i="1"/>
  <c r="F105" i="1"/>
  <c r="F106" i="1"/>
  <c r="F107" i="1"/>
  <c r="F97" i="1"/>
  <c r="F109" i="1"/>
  <c r="F110" i="1"/>
  <c r="F111" i="1"/>
  <c r="F112" i="1"/>
  <c r="F113" i="1"/>
  <c r="F114" i="1"/>
  <c r="F116" i="1"/>
  <c r="F94" i="1"/>
  <c r="F93" i="1"/>
  <c r="F92" i="1"/>
  <c r="F96" i="1"/>
  <c r="F108" i="1"/>
  <c r="F115" i="1"/>
  <c r="F86" i="1"/>
  <c r="F88" i="1"/>
  <c r="F87" i="1"/>
  <c r="F85" i="1"/>
  <c r="F90" i="1"/>
  <c r="F91" i="1"/>
  <c r="F79" i="1"/>
  <c r="F73" i="1"/>
  <c r="F83" i="1"/>
  <c r="F70" i="1"/>
  <c r="F71" i="1"/>
  <c r="F72" i="1"/>
  <c r="F74" i="1"/>
  <c r="F75" i="1"/>
  <c r="F76" i="1"/>
  <c r="F77" i="1"/>
  <c r="F78" i="1"/>
  <c r="F80" i="1"/>
  <c r="F81" i="1"/>
  <c r="F84" i="1"/>
  <c r="F82" i="1"/>
  <c r="F95" i="1"/>
  <c r="F89" i="1"/>
  <c r="F65" i="1"/>
  <c r="F64" i="1"/>
  <c r="F63" i="1"/>
  <c r="F62" i="1"/>
  <c r="F61" i="1"/>
  <c r="F67" i="1"/>
  <c r="F68" i="1"/>
  <c r="F60" i="1"/>
  <c r="F58" i="1"/>
  <c r="F56" i="1"/>
  <c r="F51" i="1"/>
  <c r="F52" i="1"/>
  <c r="F53" i="1"/>
  <c r="F54" i="1"/>
  <c r="F55" i="1"/>
  <c r="F57" i="1"/>
  <c r="F59" i="1"/>
  <c r="F66" i="1"/>
  <c r="F50" i="1"/>
  <c r="F49" i="1"/>
  <c r="F48" i="1"/>
  <c r="F69" i="1"/>
  <c r="D355" i="1"/>
  <c r="F45" i="1"/>
  <c r="F47" i="1"/>
  <c r="F46" i="1"/>
  <c r="F43" i="1"/>
  <c r="F37" i="1"/>
  <c r="F38" i="1"/>
  <c r="F39" i="1"/>
  <c r="F40" i="1"/>
  <c r="F41" i="1"/>
  <c r="F42" i="1"/>
  <c r="F44" i="1"/>
  <c r="F355" i="1"/>
  <c r="F36" i="1"/>
  <c r="F35" i="1"/>
  <c r="F30" i="1"/>
  <c r="F31" i="1"/>
  <c r="F32" i="1"/>
  <c r="F33" i="1"/>
  <c r="F29" i="1"/>
  <c r="F7" i="1"/>
  <c r="F3" i="1"/>
  <c r="E10" i="4"/>
  <c r="E4" i="4"/>
  <c r="F22" i="1"/>
  <c r="F4" i="1"/>
  <c r="F6" i="1"/>
  <c r="F5" i="1"/>
  <c r="F28" i="1"/>
  <c r="F11" i="1"/>
  <c r="F9" i="1"/>
  <c r="F10" i="1"/>
  <c r="F18" i="1"/>
  <c r="F16" i="1"/>
  <c r="F17" i="1"/>
  <c r="F19" i="1"/>
  <c r="F12" i="1"/>
  <c r="F26" i="1"/>
  <c r="F21" i="1"/>
  <c r="F34" i="1"/>
  <c r="F8" i="1"/>
  <c r="F14" i="1"/>
  <c r="F20" i="1"/>
  <c r="F15" i="1"/>
  <c r="F24" i="1"/>
  <c r="F23" i="1"/>
  <c r="F13" i="1"/>
  <c r="F2" i="1"/>
  <c r="F25" i="1"/>
  <c r="F27" i="1"/>
  <c r="C7" i="4"/>
  <c r="C16" i="4"/>
  <c r="C13" i="4"/>
  <c r="C17" i="4"/>
  <c r="C18" i="4"/>
</calcChain>
</file>

<file path=xl/comments1.xml><?xml version="1.0" encoding="utf-8"?>
<comments xmlns="http://schemas.openxmlformats.org/spreadsheetml/2006/main">
  <authors>
    <author xml:space="preserve">   </author>
  </authors>
  <commentList>
    <comment ref="G2" authorId="0">
      <text>
        <r>
          <rPr>
            <b/>
            <sz val="9"/>
            <color indexed="81"/>
            <rFont val="Geneva"/>
          </rPr>
          <t>Edit your budget data on the Budget Details sheet. When you enter your data, the Budget Summary that you see here updates automatically.
The Expense Overview table below is a PivotTable. After you update your data on the Budget Details sheet, right-click in the table and then click Refresh Data to update both the table and the chart.</t>
        </r>
      </text>
    </comment>
    <comment ref="G14" authorId="0">
      <text>
        <r>
          <rPr>
            <b/>
            <sz val="9"/>
            <color indexed="81"/>
            <rFont val="Geneva"/>
          </rPr>
          <t>Easily apply your own colors to this template.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 ref="B39" authorId="0">
      <text>
        <r>
          <rPr>
            <b/>
            <sz val="9"/>
            <color indexed="81"/>
            <rFont val="Geneva"/>
          </rPr>
          <t xml:space="preserve">A PivotTable, such as the table at left, makes it easy for you to look at your data in different ways.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
</t>
        </r>
      </text>
    </comment>
  </commentList>
</comments>
</file>

<file path=xl/comments2.xml><?xml version="1.0" encoding="utf-8"?>
<comments xmlns="http://schemas.openxmlformats.org/spreadsheetml/2006/main">
  <authors>
    <author xml:space="preserve">   </author>
  </authors>
  <commentList>
    <comment ref="G1" authorId="0">
      <text>
        <r>
          <rPr>
            <b/>
            <sz val="11"/>
            <color indexed="81"/>
            <rFont val="Geneva"/>
          </rPr>
          <t>Payment Form
 B.R. - Bloomberg Reimbursement</t>
        </r>
      </text>
    </comment>
    <comment ref="K9" authorId="0">
      <text>
        <r>
          <rPr>
            <b/>
            <sz val="9"/>
            <color indexed="81"/>
            <rFont val="Geneva"/>
          </rPr>
          <t>Edit the data on this sheet with your own information to update the Budget Report sheet.
You can edit data in the Description, Category, Projected Cost, and Actual Cost columns and the Difference and Actual Cost Overview are calculated automatically.
When you click in a cell in the Category column, you see a list of options from which to select. You can edit that list on the Lookup Lists sheet in this workbook.
The bars shown in the Actual Cost Overview column are conditional formatting that updates to show the relative actual cost values for your entire budget.</t>
        </r>
      </text>
    </comment>
    <comment ref="H28" authorId="0">
      <text>
        <r>
          <rPr>
            <b/>
            <sz val="9"/>
            <color indexed="81"/>
            <rFont val="Geneva"/>
          </rPr>
          <t>To add new items to the table, just start typing in the row directly beneath the table and the table expands automatically. The Budget Report sheet automatically recognizes your additional data when the table expands.</t>
        </r>
      </text>
    </comment>
  </commentList>
</comments>
</file>

<file path=xl/comments3.xml><?xml version="1.0" encoding="utf-8"?>
<comments xmlns="http://schemas.openxmlformats.org/spreadsheetml/2006/main">
  <authors>
    <author xml:space="preserve">   </author>
  </authors>
  <commentList>
    <comment ref="D10" authorId="0">
      <text>
        <r>
          <rPr>
            <b/>
            <sz val="9"/>
            <color indexed="81"/>
            <rFont val="Geneva"/>
          </rPr>
          <t>This list populates the options that appear in the pop-up lists you see in the Category column on the Budget Details sheet. Edit the existing values as needed. To add additional values, begin typing in the cell directly beneath the last existing entry and the list will automatically expand.</t>
        </r>
        <r>
          <rPr>
            <sz val="9"/>
            <color indexed="81"/>
            <rFont val="Geneva"/>
          </rPr>
          <t xml:space="preserve">
</t>
        </r>
      </text>
    </comment>
  </commentList>
</comments>
</file>

<file path=xl/sharedStrings.xml><?xml version="1.0" encoding="utf-8"?>
<sst xmlns="http://schemas.openxmlformats.org/spreadsheetml/2006/main" count="1038" uniqueCount="277">
  <si>
    <t>Category</t>
  </si>
  <si>
    <t>Description</t>
  </si>
  <si>
    <t>Difference</t>
  </si>
  <si>
    <t>Housing</t>
  </si>
  <si>
    <t>Transportation</t>
  </si>
  <si>
    <t>Insurance</t>
  </si>
  <si>
    <t>Food</t>
  </si>
  <si>
    <t>Grand Total</t>
  </si>
  <si>
    <t>Entertainment</t>
  </si>
  <si>
    <t>Gifts and Charity</t>
  </si>
  <si>
    <t>Pets</t>
  </si>
  <si>
    <t>Personal Care</t>
  </si>
  <si>
    <t>Loans</t>
  </si>
  <si>
    <t>Taxes</t>
  </si>
  <si>
    <t>Income 1</t>
  </si>
  <si>
    <t>Extra income</t>
  </si>
  <si>
    <t>Total income</t>
  </si>
  <si>
    <t>Savings or Investments</t>
  </si>
  <si>
    <t>Projected Monthly Income</t>
  </si>
  <si>
    <t>Budget Category Lookup</t>
  </si>
  <si>
    <t>Children</t>
  </si>
  <si>
    <t>Income 2</t>
  </si>
  <si>
    <t>Projected Monthly Expenses</t>
  </si>
  <si>
    <t>Actual Monthly Expenses</t>
  </si>
  <si>
    <t>Actual Monthly Income</t>
  </si>
  <si>
    <t xml:space="preserve"> </t>
  </si>
  <si>
    <t>Projected Balance</t>
  </si>
  <si>
    <t>Actual Balance</t>
  </si>
  <si>
    <t>Balance (income - expenses)</t>
  </si>
  <si>
    <t>Budget Summary</t>
  </si>
  <si>
    <t>Budget Categories</t>
  </si>
  <si>
    <t>Expense Overview</t>
  </si>
  <si>
    <t>Actual Cost Ranking</t>
  </si>
  <si>
    <t>Cost</t>
  </si>
  <si>
    <t>Date</t>
  </si>
  <si>
    <t>Chipotle</t>
  </si>
  <si>
    <t>Applebee's</t>
  </si>
  <si>
    <t>(blank)</t>
  </si>
  <si>
    <t>Pretzel Pizza Creations</t>
  </si>
  <si>
    <t>Clothing</t>
  </si>
  <si>
    <t>Gymkana "Home" Show</t>
  </si>
  <si>
    <t>Yogi Berry</t>
  </si>
  <si>
    <t>K-Mart India Shopping and 1 Shirt for me</t>
  </si>
  <si>
    <t>Payment Form</t>
  </si>
  <si>
    <t>Debit</t>
  </si>
  <si>
    <t>Cash</t>
  </si>
  <si>
    <t>Rita's</t>
  </si>
  <si>
    <t>Golf - Driving Range Split 100 Balls</t>
  </si>
  <si>
    <t>HBR Case Study - United Beverages</t>
  </si>
  <si>
    <t>School/Books</t>
  </si>
  <si>
    <t>Total</t>
  </si>
  <si>
    <t>EIP Waiders Bag</t>
  </si>
  <si>
    <t>Credit</t>
  </si>
  <si>
    <t>Metro SmarTrip Card Refill</t>
  </si>
  <si>
    <t>NYC Metro Card</t>
  </si>
  <si>
    <t>New York Style Pizza</t>
  </si>
  <si>
    <t>Subway Sub - NYC</t>
  </si>
  <si>
    <t>B.R.</t>
  </si>
  <si>
    <t>NY Taxi from Hotel to Penn</t>
  </si>
  <si>
    <t>Haircut</t>
  </si>
  <si>
    <t>Sears India Camera</t>
  </si>
  <si>
    <t>Shockley - Odyssey Oil Change</t>
  </si>
  <si>
    <t>Kohl's India Shoes &amp; Clothes</t>
  </si>
  <si>
    <t>Kmart Chinnu Shoes</t>
  </si>
  <si>
    <t>HTC Evo  Repair Shipping</t>
  </si>
  <si>
    <t>Walgreen's Milk</t>
  </si>
  <si>
    <t>Wawa Gas - DE/MD Border</t>
  </si>
  <si>
    <t>JPMC Vending Machine - Chips</t>
  </si>
  <si>
    <t>Target Chinnu/Pandu Cars - DE</t>
  </si>
  <si>
    <t>Santa Fe Mexican Grill - DE - JPM Social</t>
  </si>
  <si>
    <t>DE Parking - JPM Social</t>
  </si>
  <si>
    <t>DE Christiana Mall - Thai Food</t>
  </si>
  <si>
    <t>DE McDonalds - Sundae</t>
  </si>
  <si>
    <t>Nestle Toll House Birthday Cake</t>
  </si>
  <si>
    <t>Wawa Car Wash - Frederick</t>
  </si>
  <si>
    <t>Walmart Rice Cookers - Mom</t>
  </si>
  <si>
    <t>DE Gallery Pizza - JPMC Mgrs Lunch</t>
  </si>
  <si>
    <t>DE Star of India - JPMC Team Lunch</t>
  </si>
  <si>
    <t>DE First State Golf Center - Putt Putt</t>
  </si>
  <si>
    <t>MD Adventure Park USA - Putt Putt</t>
  </si>
  <si>
    <t>DE Walgreen's - Donuts and Reese's</t>
  </si>
  <si>
    <t xml:space="preserve">MD Bruster's </t>
  </si>
  <si>
    <t>MD Food Lion - Potatoes</t>
  </si>
  <si>
    <t>DE Christiana Mall - H&amp;M Shirt</t>
  </si>
  <si>
    <t>MD Food Lion - Bread (Yash)</t>
  </si>
  <si>
    <t xml:space="preserve">MD Café Rio </t>
  </si>
  <si>
    <t>MD FSK PJ Watch - Link Adjustment</t>
  </si>
  <si>
    <t>MD FSK Orange Julius</t>
  </si>
  <si>
    <t>DE Buffalo Wild Wings</t>
  </si>
  <si>
    <t>DE Hooters Wings (includes $2 tip)</t>
  </si>
  <si>
    <t>DE Bahama Breeze (Mike C. Lunch)</t>
  </si>
  <si>
    <t>MD Wawa Slushie</t>
  </si>
  <si>
    <t>MD Worthington Manor Driving Range</t>
  </si>
  <si>
    <t>MD Wawa Gas</t>
  </si>
  <si>
    <t>NJ Wayne Chipotle</t>
  </si>
  <si>
    <t>NYC Street Vendor Food</t>
  </si>
  <si>
    <t>NYC Central Park Juggler</t>
  </si>
  <si>
    <t>NYC Broadway Comedy Club Ticket/Drinks</t>
  </si>
  <si>
    <t>NYC Street Purchases - Gomberg</t>
  </si>
  <si>
    <t>NYC Pizza</t>
  </si>
  <si>
    <t>NJ Wayne Applebee's</t>
  </si>
  <si>
    <t>NJ Wayne R&amp;S Strauss Gas</t>
  </si>
  <si>
    <t>NJ Oaktree Road - Patel Brothers</t>
  </si>
  <si>
    <t>NJ Akbar Restaurant - Dinner</t>
  </si>
  <si>
    <t>MD FedEx Leap Shipment Box</t>
  </si>
  <si>
    <t>Electronics</t>
  </si>
  <si>
    <t>MD College Park Chipotle</t>
  </si>
  <si>
    <t>MD College Park Yogi Berry</t>
  </si>
  <si>
    <t>MD College Park Buffalo Wild Wings</t>
  </si>
  <si>
    <t>MD College Park D.P. Dough</t>
  </si>
  <si>
    <t>MD College Park Coldstone</t>
  </si>
  <si>
    <t>DC Club - IBIZA</t>
  </si>
  <si>
    <t>MD College Park Shanghai Tokyo</t>
  </si>
  <si>
    <t>MD College Park McDonalds</t>
  </si>
  <si>
    <t>WePay - Consult Your Community</t>
  </si>
  <si>
    <t>GoVentureCEO - EIP</t>
  </si>
  <si>
    <t>UMD Health Center - Xrays</t>
  </si>
  <si>
    <t>MD PG Plaza Target - Candy</t>
  </si>
  <si>
    <t>MD Silver Spring Skating</t>
  </si>
  <si>
    <t>DC Guapo's Restaurant</t>
  </si>
  <si>
    <t>MD Cornerstone Quest Semi-Formal</t>
  </si>
  <si>
    <t>DC Club - Ultrabar</t>
  </si>
  <si>
    <t>DC McDonald's</t>
  </si>
  <si>
    <t>MD College Park Slices Pizza</t>
  </si>
  <si>
    <t>MD Macy's Suit Hemming</t>
  </si>
  <si>
    <t>MD College Park Hooters</t>
  </si>
  <si>
    <t>Wikipedia Donation</t>
  </si>
  <si>
    <t>MD Frederick Chipotle</t>
  </si>
  <si>
    <t>MD Frederick Target - PS3</t>
  </si>
  <si>
    <t>MD Frederick BestBuy - Chromecast for Dad</t>
  </si>
  <si>
    <t>MD Rockville Hooters</t>
  </si>
  <si>
    <t>VA Falls Church BestBuy - Chromecast for Dad</t>
  </si>
  <si>
    <t>MD Frederick Rosa Les Hair Cut</t>
  </si>
  <si>
    <t>VA Yellow Cab from Bobby to DCA</t>
  </si>
  <si>
    <t xml:space="preserve">AZ El Bravo, Sky Harbor Airport </t>
  </si>
  <si>
    <t>CA BART - SFO to City</t>
  </si>
  <si>
    <t>CA San Fran Little Delhi</t>
  </si>
  <si>
    <t>CA San Fran Bread and Cocoa</t>
  </si>
  <si>
    <t>CA San Fran MUNI Transport - City Touring</t>
  </si>
  <si>
    <t>CA San Fran SFMTA Cable Car Ride - Lombard St</t>
  </si>
  <si>
    <t>CA San Fran Bubba Gump</t>
  </si>
  <si>
    <t>CA SamTrans Bus from City to SFO</t>
  </si>
  <si>
    <t>AZ Pei Wei Diner, Sky Harbor Airport</t>
  </si>
  <si>
    <t>AZ De Lux Burger, Sky Harbor Airport</t>
  </si>
  <si>
    <t>VA Cab from DCA to Bobby House</t>
  </si>
  <si>
    <t>MD Frederick Taco Bell</t>
  </si>
  <si>
    <t>6pm.com Dress Shoes</t>
  </si>
  <si>
    <t>MD Frederick BestBuy - Headphones for Gomberg B-Day</t>
  </si>
  <si>
    <t>MD Frederick GameStop - PS3 Controller for Yash</t>
  </si>
  <si>
    <t>PA Pittsburgh BP Gas - MCAT Trip</t>
  </si>
  <si>
    <t>MD Frederick G-Mart Groceries</t>
  </si>
  <si>
    <t>SEE Comedy Show - Amy Schumer</t>
  </si>
  <si>
    <t>DC Pitango Gelato</t>
  </si>
  <si>
    <t>MD College Park Taco Bell</t>
  </si>
  <si>
    <t>Yash Crosby Jersey Gift</t>
  </si>
  <si>
    <t>MD Frederick McDonalds - Ice Cream</t>
  </si>
  <si>
    <t>MD College Park Burger King - Breakfast</t>
  </si>
  <si>
    <t>MD Baltimore Parking - Citizenship Fingerprints</t>
  </si>
  <si>
    <t>MD Rockville Rocklands</t>
  </si>
  <si>
    <t>Groupon Ben&amp;Jerry's Coupon</t>
  </si>
  <si>
    <t>TurboTax Federal Tax Returns Filing</t>
  </si>
  <si>
    <t>MD Frederick School of Cosmetology - Haircut</t>
  </si>
  <si>
    <t>MD Frederick McDonalds - Sandwich</t>
  </si>
  <si>
    <t>6pm.com Casual Shoes - Kenneth Cole Unlisted Rule Party (Sand)</t>
  </si>
  <si>
    <t>MD Frederick WalMart - Groceries</t>
  </si>
  <si>
    <t>MD Frederick Café Rio</t>
  </si>
  <si>
    <t>MD Frederick Pizza Hut</t>
  </si>
  <si>
    <t>Amazon.com Sony Headphones</t>
  </si>
  <si>
    <t>MD Hyattsville Outback Steakhouse</t>
  </si>
  <si>
    <t>Wix Domain Registration - dgddesign.com</t>
  </si>
  <si>
    <t>Wix Premium 1 month - dgddesign.com</t>
  </si>
  <si>
    <t>MD College Park Tutti Frutti</t>
  </si>
  <si>
    <t>MD Terrapin Turf Quest Formal</t>
  </si>
  <si>
    <t>MD Bethesda Guapo's</t>
  </si>
  <si>
    <t>MD College Park Xtra Fuel</t>
  </si>
  <si>
    <t>Gift for Dean Mullins</t>
  </si>
  <si>
    <t>CA House Deposit</t>
  </si>
  <si>
    <t>Gifts for Stephanie and Ehson</t>
  </si>
  <si>
    <t>CA House Rent - Month 1</t>
  </si>
  <si>
    <t>MD Frederick Rita's - Custard</t>
  </si>
  <si>
    <t>CA Taxi - SFO to House</t>
  </si>
  <si>
    <t>CA San Fran Chipotle</t>
  </si>
  <si>
    <t>CA San Fran Walgreen's Bagels/Cream Cheese</t>
  </si>
  <si>
    <t>CA GSX Groceries</t>
  </si>
  <si>
    <t>CA San Fran Smokin' Grill</t>
  </si>
  <si>
    <t>CA San Fran Gelato Classico</t>
  </si>
  <si>
    <t>CA San Fran Trader Joe's Groceries</t>
  </si>
  <si>
    <t>CA San Fran Safeway Groceries</t>
  </si>
  <si>
    <t>CA Clipper Card</t>
  </si>
  <si>
    <t>CA San Fran Dogpatch Bouldering</t>
  </si>
  <si>
    <t>CA GSX Trash Bags</t>
  </si>
  <si>
    <t>United Flight - Baggage Fees + Ticket</t>
  </si>
  <si>
    <t>CA San Fran Gelato</t>
  </si>
  <si>
    <t>CA San Fran Chipotle Cultivate - Tacos</t>
  </si>
  <si>
    <t>CA San Fran Urban Curry</t>
  </si>
  <si>
    <t>WA Seattle Umi Sake House</t>
  </si>
  <si>
    <t>WA Seattle Space Needle</t>
  </si>
  <si>
    <t>WA Seattle Ralph's Grocery - Ice Cream</t>
  </si>
  <si>
    <t>WA Seattle The Pink Door</t>
  </si>
  <si>
    <t>WA Seattle Pike's Place - Souvenir</t>
  </si>
  <si>
    <t>WA Seattle Airport - Great American Bagel</t>
  </si>
  <si>
    <t>CA San Fran The Naked Lunch</t>
  </si>
  <si>
    <t>CA San Fran Asian Chow Mein</t>
  </si>
  <si>
    <t>CA San Fran 22 Jump Street Ticket</t>
  </si>
  <si>
    <t>CA House Rent - Month 2</t>
  </si>
  <si>
    <t>CA San Fran Chinatown Shanghai Cuisine</t>
  </si>
  <si>
    <t>CA San Fran La Taqueria</t>
  </si>
  <si>
    <t>CA San Fran Mitchell's Ice Cream</t>
  </si>
  <si>
    <t>CA Clipper Card Refill</t>
  </si>
  <si>
    <t>CA San Fran Yoyo's Lunch</t>
  </si>
  <si>
    <t>CA San Fran Getaround 2011 BMW 3-Series - 06/21 - Half Moon Bay</t>
  </si>
  <si>
    <t>CA San Fran Good Luck Café</t>
  </si>
  <si>
    <t>CA San Fran Yan's Kitchen</t>
  </si>
  <si>
    <t>CA Half Moon Bay Barbara's Seafood</t>
  </si>
  <si>
    <t>CA San Fran 76 Gas Station</t>
  </si>
  <si>
    <t>CA San Fran Safeway</t>
  </si>
  <si>
    <t>CA San Fran Taqueria Zorro</t>
  </si>
  <si>
    <t>CA San Fran SF Wraps</t>
  </si>
  <si>
    <t>CA GSX Toilet Paper</t>
  </si>
  <si>
    <t>CA San Fran Golden Boy Pizza</t>
  </si>
  <si>
    <t>CA San Fran New Lun Ting</t>
  </si>
  <si>
    <t>CA San Fran King of Thai</t>
  </si>
  <si>
    <t>CA San Fran Hong Kong Clay Pot</t>
  </si>
  <si>
    <t>CA San Fran Sushirrito</t>
  </si>
  <si>
    <t>CA San Fran Giordano Bros</t>
  </si>
  <si>
    <t>CA San Fran Tony's Pizza - To Go</t>
  </si>
  <si>
    <t>CA San Fran El Farolito</t>
  </si>
  <si>
    <t>CA San Fran BiRite Creamery</t>
  </si>
  <si>
    <t>CA San Fran Saint Frank Coffee</t>
  </si>
  <si>
    <t>CA San Fran Henry's Hunan</t>
  </si>
  <si>
    <t>CA San Fran Sotto Mare</t>
  </si>
  <si>
    <t>CA San Fran Swensen's Ice Cream</t>
  </si>
  <si>
    <t>CA San Fran Muracci's</t>
  </si>
  <si>
    <t>Groupon GetAround Coupon</t>
  </si>
  <si>
    <t>CA San Fran SandPiper Restaurant</t>
  </si>
  <si>
    <t>CA San Fran GetAround 2012 Ford Edge - Sonoma Coast State Park - 07/12</t>
  </si>
  <si>
    <t>CA San Fran GetAround Gas</t>
  </si>
  <si>
    <t>CA San Fran Tacolicious</t>
  </si>
  <si>
    <t>CA San Fran Brandy Ho's Hunan</t>
  </si>
  <si>
    <t>CA House Rent - Month 3</t>
  </si>
  <si>
    <t>CA San Fran Tlaloc Burrito</t>
  </si>
  <si>
    <t>CA San Fran Sai's Restaurant</t>
  </si>
  <si>
    <t>goldengatebridgestore.com Photo Stand</t>
  </si>
  <si>
    <t>CA San Fran Lola of North Beach - Cable Car Friction Toy</t>
  </si>
  <si>
    <t>CA San Fran Ghirardelli Square - Sundae</t>
  </si>
  <si>
    <t>CA San Fran Bay Company - Zip Fleece</t>
  </si>
  <si>
    <t>CA San Fran Fisherman's Wharf Street Vendor - Painting</t>
  </si>
  <si>
    <t xml:space="preserve">CA San Fran Raavi </t>
  </si>
  <si>
    <t>CA GSX - Listerine</t>
  </si>
  <si>
    <t>CA San Fran Super Duper - Ice Cream</t>
  </si>
  <si>
    <t>CA Manteca Johnny's Restaurant</t>
  </si>
  <si>
    <t>CA San Fran Gott's Roadside</t>
  </si>
  <si>
    <t>CA San Fran Yosemite Trip</t>
  </si>
  <si>
    <t>CA Lyft from Urban Putt to Home</t>
  </si>
  <si>
    <t>CA San Fran Yosemite Souvenirs</t>
  </si>
  <si>
    <t>CA San Fran Walgreen's Flashlights</t>
  </si>
  <si>
    <t>CA Vallejo Jack In The Box</t>
  </si>
  <si>
    <t>CA Davis Sushi Buffet</t>
  </si>
  <si>
    <t>CA San Fran Sidecar</t>
  </si>
  <si>
    <t>CA San Fran GetAround 2009 Mini Cooper - 08/06 - Twin Peaks</t>
  </si>
  <si>
    <t>CA San Fran Taqueria Cancun</t>
  </si>
  <si>
    <t>AZ Flagstaff Room - AirBnB</t>
  </si>
  <si>
    <t>CA San Fran Uber</t>
  </si>
  <si>
    <t>CA San Fran Curry Up Now</t>
  </si>
  <si>
    <t>CA San Fran Molinari's</t>
  </si>
  <si>
    <t>CA San Fran Humphry Slocombe</t>
  </si>
  <si>
    <t>CA GSX - Hand Soap/Laundry Detergent</t>
  </si>
  <si>
    <t>CA San Fran Burmese Restaurant</t>
  </si>
  <si>
    <t>CA San Fran Prime Dip Sandwiches</t>
  </si>
  <si>
    <t>CA San Fran Lyft</t>
  </si>
  <si>
    <t>CA San Fran Muracci's Lunch</t>
  </si>
  <si>
    <t>CA San Fran Posh Bagel</t>
  </si>
  <si>
    <t>Las Vegas/Grand Canyon/LA Trip</t>
  </si>
  <si>
    <t>CA San Fran Sidecar to Airport</t>
  </si>
  <si>
    <t>CA SFO Airport Luggage Cart</t>
  </si>
  <si>
    <t>VA IAD Airport Luggage Cart</t>
  </si>
  <si>
    <t>Amazon.com Logitech Trackball Mouse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</si>
</sst>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8" x14ac:knownFonts="1">
    <font>
      <sz val="12"/>
      <color indexed="63"/>
      <name val="Calibri"/>
      <scheme val="minor"/>
    </font>
    <font>
      <b/>
      <sz val="15"/>
      <color theme="1" tint="0.24994659260841701"/>
      <name val="Calibri"/>
      <family val="2"/>
      <scheme val="minor"/>
    </font>
    <font>
      <sz val="8"/>
      <name val="Calibri"/>
      <family val="2"/>
      <scheme val="minor"/>
    </font>
    <font>
      <sz val="9"/>
      <color indexed="81"/>
      <name val="Geneva"/>
    </font>
    <font>
      <b/>
      <sz val="9"/>
      <color indexed="81"/>
      <name val="Geneva"/>
    </font>
    <font>
      <u/>
      <sz val="11"/>
      <color theme="10"/>
      <name val="Calibri"/>
      <family val="2"/>
      <scheme val="minor"/>
    </font>
    <font>
      <u/>
      <sz val="11"/>
      <color theme="11"/>
      <name val="Calibri"/>
      <family val="2"/>
      <scheme val="minor"/>
    </font>
    <font>
      <u/>
      <sz val="12"/>
      <color theme="10"/>
      <name val="Calibri"/>
      <scheme val="minor"/>
    </font>
    <font>
      <u/>
      <sz val="12"/>
      <color theme="11"/>
      <name val="Calibri"/>
      <scheme val="minor"/>
    </font>
    <font>
      <b/>
      <sz val="12"/>
      <color indexed="63"/>
      <name val="Calibri"/>
      <scheme val="minor"/>
    </font>
    <font>
      <b/>
      <sz val="20"/>
      <color theme="1" tint="0.24994659260841701"/>
      <name val="Calibri"/>
      <scheme val="minor"/>
    </font>
    <font>
      <sz val="9"/>
      <color indexed="63"/>
      <name val="Calibri"/>
      <scheme val="minor"/>
    </font>
    <font>
      <sz val="11"/>
      <color indexed="63"/>
      <name val="Calibri"/>
      <scheme val="minor"/>
    </font>
    <font>
      <sz val="10"/>
      <color indexed="63"/>
      <name val="Calibri"/>
      <scheme val="minor"/>
    </font>
    <font>
      <b/>
      <sz val="11"/>
      <color indexed="81"/>
      <name val="Geneva"/>
    </font>
    <font>
      <sz val="8"/>
      <color indexed="63"/>
      <name val="Calibri"/>
      <scheme val="minor"/>
    </font>
    <font>
      <sz val="6"/>
      <color indexed="63"/>
      <name val="Calibri"/>
      <scheme val="minor"/>
    </font>
    <font>
      <sz val="5"/>
      <color indexed="63"/>
      <name val="Calibri"/>
      <scheme val="minor"/>
    </font>
  </fonts>
  <fills count="2">
    <fill>
      <patternFill patternType="none"/>
    </fill>
    <fill>
      <patternFill patternType="gray125"/>
    </fill>
  </fills>
  <borders count="9">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64">
    <xf numFmtId="0" fontId="0" fillId="0" borderId="0"/>
    <xf numFmtId="0" fontId="1"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
    <xf numFmtId="0" fontId="0" fillId="0" borderId="0" xfId="0"/>
    <xf numFmtId="0" fontId="0" fillId="0" borderId="0" xfId="0" applyAlignment="1">
      <alignment horizontal="left"/>
    </xf>
    <xf numFmtId="0" fontId="0" fillId="0" borderId="0" xfId="0" applyBorder="1"/>
    <xf numFmtId="0" fontId="0" fillId="0" borderId="0" xfId="0" applyBorder="1" applyAlignment="1">
      <alignment horizontal="center" vertical="center"/>
    </xf>
    <xf numFmtId="0" fontId="1" fillId="0" borderId="1" xfId="1">
      <alignment horizontal="left"/>
    </xf>
    <xf numFmtId="0" fontId="1" fillId="0" borderId="1" xfId="1" applyAlignment="1">
      <alignment horizontal="center" vertical="center"/>
    </xf>
    <xf numFmtId="0" fontId="1" fillId="0" borderId="1" xfId="1" applyAlignment="1">
      <alignment vertical="center" wrapText="1"/>
    </xf>
    <xf numFmtId="0" fontId="0" fillId="0" borderId="2" xfId="0" applyBorder="1"/>
    <xf numFmtId="0" fontId="0" fillId="0" borderId="3" xfId="0" applyBorder="1" applyAlignment="1"/>
    <xf numFmtId="0" fontId="0" fillId="0" borderId="3" xfId="0" applyBorder="1"/>
    <xf numFmtId="0" fontId="0" fillId="0" borderId="4" xfId="0" applyBorder="1"/>
    <xf numFmtId="0" fontId="0" fillId="0" borderId="5" xfId="0" applyBorder="1"/>
    <xf numFmtId="0" fontId="0" fillId="0" borderId="6" xfId="0" applyBorder="1"/>
    <xf numFmtId="6" fontId="0" fillId="0" borderId="0" xfId="0" applyNumberFormat="1" applyBorder="1"/>
    <xf numFmtId="0" fontId="0" fillId="0" borderId="7" xfId="0" applyBorder="1"/>
    <xf numFmtId="6" fontId="0" fillId="0" borderId="1" xfId="0" applyNumberFormat="1" applyBorder="1"/>
    <xf numFmtId="0" fontId="0" fillId="0" borderId="1" xfId="0" applyBorder="1"/>
    <xf numFmtId="0" fontId="0" fillId="0" borderId="8" xfId="0" applyBorder="1"/>
    <xf numFmtId="0" fontId="0" fillId="0" borderId="0" xfId="0" applyAlignment="1">
      <alignment wrapText="1"/>
    </xf>
    <xf numFmtId="6" fontId="0" fillId="0" borderId="0" xfId="0" applyNumberFormat="1" applyAlignment="1">
      <alignment wrapText="1"/>
    </xf>
    <xf numFmtId="0" fontId="0" fillId="0" borderId="0" xfId="0" pivotButton="1"/>
    <xf numFmtId="0" fontId="1" fillId="0" borderId="0" xfId="1" applyBorder="1" applyAlignment="1">
      <alignment vertical="center" wrapText="1"/>
    </xf>
    <xf numFmtId="6" fontId="0" fillId="0" borderId="0" xfId="0" applyNumberFormat="1" applyFont="1" applyBorder="1"/>
    <xf numFmtId="6" fontId="9" fillId="0" borderId="0" xfId="0" applyNumberFormat="1" applyFont="1" applyBorder="1"/>
    <xf numFmtId="0" fontId="10" fillId="0" borderId="1" xfId="1" applyFont="1" applyAlignment="1">
      <alignment horizontal="left" vertical="center"/>
    </xf>
    <xf numFmtId="0" fontId="0" fillId="0" borderId="0" xfId="0" applyAlignment="1">
      <alignment horizontal="center" wrapText="1"/>
    </xf>
    <xf numFmtId="0" fontId="0" fillId="0" borderId="0" xfId="0" applyAlignment="1">
      <alignment horizontal="left" indent="1"/>
    </xf>
    <xf numFmtId="15" fontId="0" fillId="0" borderId="0" xfId="0" applyNumberFormat="1" applyAlignment="1">
      <alignment horizontal="center" wrapText="1"/>
    </xf>
    <xf numFmtId="0" fontId="11" fillId="0" borderId="0" xfId="0" applyFont="1" applyAlignment="1">
      <alignment wrapText="1"/>
    </xf>
    <xf numFmtId="8" fontId="0" fillId="0" borderId="0" xfId="0" applyNumberFormat="1" applyAlignment="1">
      <alignment horizontal="center"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cellXfs>
  <cellStyles count="6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ustomBuiltin="1"/>
  </cellStyles>
  <dxfs count="28">
    <dxf>
      <numFmt numFmtId="10" formatCode="&quot;$&quot;#,##0_);[Red]\(&quot;$&quot;#,##0\)"/>
      <alignment horizontal="general" vertical="bottom" textRotation="0" wrapText="1" indent="0" justifyLastLine="0" shrinkToFit="0" readingOrder="0"/>
    </dxf>
    <dxf>
      <numFmt numFmtId="12" formatCode="&quot;$&quot;#,##0.00_);[Red]\(&quot;$&quot;#,##0.00\)"/>
      <alignment horizontal="center" vertical="bottom" textRotation="0" wrapText="1" indent="0" justifyLastLine="0" shrinkToFit="0" readingOrder="0"/>
    </dxf>
    <dxf>
      <numFmt numFmtId="12" formatCode="&quot;$&quot;#,##0.00_);[Red]\(&quot;$&quot;#,##0.00\)"/>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numFmt numFmtId="10" formatCode="&quot;$&quot;#,##0_);[Red]\(&quot;$&quot;#,##0\)"/>
    </dxf>
    <dxf>
      <font>
        <b/>
      </font>
    </dxf>
    <dxf>
      <numFmt numFmtId="10" formatCode="&quot;$&quot;#,##0_);[Red]\(&quot;$&quot;#,##0\)"/>
    </dxf>
    <dxf>
      <font>
        <b/>
      </font>
    </dxf>
    <dxf>
      <numFmt numFmtId="10" formatCode="&quot;$&quot;#,##0_);[Red]\(&quot;$&quot;#,##0\)"/>
    </dxf>
    <dxf>
      <numFmt numFmtId="10" formatCode="&quot;$&quot;#,##0_);[Red]\(&quot;$&quot;#,##0\)"/>
    </dxf>
    <dxf>
      <numFmt numFmtId="10" formatCode="&quot;$&quot;#,##0_);[Red]\(&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4506668294322"/>
          <bgColor theme="8" tint="0.79998168889431442"/>
        </patternFill>
      </fill>
    </dxf>
    <dxf>
      <font>
        <b/>
        <color theme="0"/>
      </font>
    </dxf>
    <dxf>
      <font>
        <color theme="0" tint="-4.9989318521683403E-2"/>
      </font>
      <fill>
        <patternFill>
          <bgColor theme="8" tint="0.39994506668294322"/>
        </patternFill>
      </fill>
      <border>
        <left/>
        <right/>
      </border>
    </dxf>
    <dxf>
      <fill>
        <patternFill patternType="solid">
          <fgColor indexed="64"/>
          <bgColor theme="8"/>
        </patternFill>
      </fill>
      <border>
        <top style="thin">
          <color theme="8" tint="-0.249977111117893"/>
        </top>
        <bottom style="thin">
          <color theme="8" tint="-0.249977111117893"/>
        </bottom>
        <horizontal style="thin">
          <color theme="8" tint="-0.249977111117893"/>
        </horizontal>
      </border>
    </dxf>
    <dxf>
      <font>
        <b/>
        <i val="0"/>
        <color theme="1" tint="0.2499465926084170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1" defaultTableStyle="TableStyleMedium2" defaultPivotStyle="PivotStyleLight16">
    <tableStyle name="BudgetReportPivot" table="0" count="13">
      <tableStyleElement type="wholeTable" dxfId="27"/>
      <tableStyleElement type="headerRow" dxfId="26"/>
      <tableStyleElement type="totalRow" dxfId="25"/>
      <tableStyleElement type="firstRowStripe" dxfId="24"/>
      <tableStyleElement type="firstColumnStripe" dxfId="23"/>
      <tableStyleElement type="firstHeaderCell" dxfId="22"/>
      <tableStyleElement type="firstSubtotalRow" dxfId="21"/>
      <tableStyleElement type="secondSubtotalRow" dxfId="20"/>
      <tableStyleElement type="firstColumnSubheading" dxfId="19"/>
      <tableStyleElement type="firstRowSubheading" dxfId="18"/>
      <tableStyleElement type="secondRowSubheading" dxfId="17"/>
      <tableStyleElement type="pageFieldLabels" dxfId="16"/>
      <tableStyleElement type="pageFieldValues" dxfId="1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2"/>
          <c:order val="0"/>
          <c:cat>
            <c:strRef>
              <c:f>'Budget Report'!$B$25:$B$36</c:f>
              <c:strCache>
                <c:ptCount val="12"/>
                <c:pt idx="0">
                  <c:v>Housing</c:v>
                </c:pt>
                <c:pt idx="1">
                  <c:v>Transportation</c:v>
                </c:pt>
                <c:pt idx="2">
                  <c:v>Food</c:v>
                </c:pt>
                <c:pt idx="3">
                  <c:v>Personal Care</c:v>
                </c:pt>
                <c:pt idx="4">
                  <c:v>Taxes</c:v>
                </c:pt>
                <c:pt idx="5">
                  <c:v>Entertainment</c:v>
                </c:pt>
                <c:pt idx="6">
                  <c:v>Gifts and Charity</c:v>
                </c:pt>
                <c:pt idx="7">
                  <c:v>(blank)</c:v>
                </c:pt>
                <c:pt idx="8">
                  <c:v>(blank)</c:v>
                </c:pt>
                <c:pt idx="9">
                  <c:v>Total</c:v>
                </c:pt>
                <c:pt idx="10">
                  <c:v>Clothing</c:v>
                </c:pt>
                <c:pt idx="11">
                  <c:v>K-Mart India Shopping and 1 Shirt for me</c:v>
                </c:pt>
              </c:strCache>
            </c:strRef>
          </c:cat>
          <c:val>
            <c:numRef>
              <c:f>'Budget Report'!$D$25:$D$36</c:f>
              <c:numCache>
                <c:formatCode>General</c:formatCode>
                <c:ptCount val="12"/>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44421141968032"/>
          <c:y val="0.12846982288423"/>
          <c:w val="0.236417181385261"/>
          <c:h val="0.783362621234059"/>
        </c:manualLayout>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184150</xdr:colOff>
      <xdr:row>22</xdr:row>
      <xdr:rowOff>0</xdr:rowOff>
    </xdr:from>
    <xdr:to>
      <xdr:col>7</xdr:col>
      <xdr:colOff>660400</xdr:colOff>
      <xdr:row>48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444500</xdr:colOff>
      <xdr:row>116</xdr:row>
      <xdr:rowOff>25400</xdr:rowOff>
    </xdr:from>
    <xdr:to>
      <xdr:col>13</xdr:col>
      <xdr:colOff>139700</xdr:colOff>
      <xdr:row>120</xdr:row>
      <xdr:rowOff>50800</xdr:rowOff>
    </xdr:to>
    <xdr:sp macro="" textlink="">
      <xdr:nvSpPr>
        <xdr:cNvPr id="25" name="TextBox 24"/>
        <xdr:cNvSpPr txBox="1"/>
      </xdr:nvSpPr>
      <xdr:spPr>
        <a:xfrm>
          <a:off x="10985500" y="22313900"/>
          <a:ext cx="23876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Redfin</a:t>
          </a:r>
          <a:r>
            <a:rPr lang="en-US" sz="1200" baseline="0"/>
            <a:t> Interview Trip, reimbursed $164 for this (all food and travel expenses besides $5 trip at Bubba Gump and personal sightseeing)</a:t>
          </a:r>
          <a:endParaRPr lang="en-US" sz="1200"/>
        </a:p>
      </xdr:txBody>
    </xdr:sp>
    <xdr:clientData/>
  </xdr:twoCellAnchor>
  <xdr:twoCellAnchor>
    <xdr:from>
      <xdr:col>6</xdr:col>
      <xdr:colOff>25400</xdr:colOff>
      <xdr:row>28</xdr:row>
      <xdr:rowOff>0</xdr:rowOff>
    </xdr:from>
    <xdr:to>
      <xdr:col>9</xdr:col>
      <xdr:colOff>368300</xdr:colOff>
      <xdr:row>29</xdr:row>
      <xdr:rowOff>50800</xdr:rowOff>
    </xdr:to>
    <xdr:sp macro="" textlink="">
      <xdr:nvSpPr>
        <xdr:cNvPr id="2" name="TextBox 1"/>
        <xdr:cNvSpPr txBox="1"/>
      </xdr:nvSpPr>
      <xdr:spPr>
        <a:xfrm>
          <a:off x="8585200" y="5524500"/>
          <a:ext cx="23622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a:t>
          </a:r>
          <a:r>
            <a:rPr lang="en-US" sz="1200" baseline="0"/>
            <a:t> Amount Remaining</a:t>
          </a:r>
          <a:endParaRPr lang="en-US" sz="1200"/>
        </a:p>
      </xdr:txBody>
    </xdr:sp>
    <xdr:clientData/>
  </xdr:twoCellAnchor>
  <xdr:twoCellAnchor>
    <xdr:from>
      <xdr:col>6</xdr:col>
      <xdr:colOff>0</xdr:colOff>
      <xdr:row>35</xdr:row>
      <xdr:rowOff>0</xdr:rowOff>
    </xdr:from>
    <xdr:to>
      <xdr:col>9</xdr:col>
      <xdr:colOff>342900</xdr:colOff>
      <xdr:row>36</xdr:row>
      <xdr:rowOff>50800</xdr:rowOff>
    </xdr:to>
    <xdr:sp macro="" textlink="">
      <xdr:nvSpPr>
        <xdr:cNvPr id="3" name="TextBox 2"/>
        <xdr:cNvSpPr txBox="1"/>
      </xdr:nvSpPr>
      <xdr:spPr>
        <a:xfrm>
          <a:off x="8521700" y="6858000"/>
          <a:ext cx="23622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2/3</a:t>
          </a:r>
          <a:r>
            <a:rPr lang="en-US" sz="1200" baseline="0"/>
            <a:t> Amount Paid Back to Mom</a:t>
          </a:r>
        </a:p>
      </xdr:txBody>
    </xdr:sp>
    <xdr:clientData/>
  </xdr:twoCellAnchor>
  <xdr:twoCellAnchor>
    <xdr:from>
      <xdr:col>6</xdr:col>
      <xdr:colOff>12700</xdr:colOff>
      <xdr:row>61</xdr:row>
      <xdr:rowOff>152400</xdr:rowOff>
    </xdr:from>
    <xdr:to>
      <xdr:col>11</xdr:col>
      <xdr:colOff>228600</xdr:colOff>
      <xdr:row>63</xdr:row>
      <xdr:rowOff>38100</xdr:rowOff>
    </xdr:to>
    <xdr:sp macro="" textlink="">
      <xdr:nvSpPr>
        <xdr:cNvPr id="4" name="TextBox 3"/>
        <xdr:cNvSpPr txBox="1"/>
      </xdr:nvSpPr>
      <xdr:spPr>
        <a:xfrm>
          <a:off x="8534400" y="11963400"/>
          <a:ext cx="3581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Yash's Payment Back for Gas</a:t>
          </a:r>
          <a:r>
            <a:rPr lang="en-US" sz="1200" baseline="0"/>
            <a:t> &amp; Central Park Donation</a:t>
          </a:r>
          <a:endParaRPr lang="en-US" sz="1200"/>
        </a:p>
      </xdr:txBody>
    </xdr:sp>
    <xdr:clientData/>
  </xdr:twoCellAnchor>
  <xdr:twoCellAnchor>
    <xdr:from>
      <xdr:col>6</xdr:col>
      <xdr:colOff>0</xdr:colOff>
      <xdr:row>67</xdr:row>
      <xdr:rowOff>0</xdr:rowOff>
    </xdr:from>
    <xdr:to>
      <xdr:col>7</xdr:col>
      <xdr:colOff>660400</xdr:colOff>
      <xdr:row>68</xdr:row>
      <xdr:rowOff>76200</xdr:rowOff>
    </xdr:to>
    <xdr:sp macro="" textlink="">
      <xdr:nvSpPr>
        <xdr:cNvPr id="5" name="TextBox 4"/>
        <xdr:cNvSpPr txBox="1"/>
      </xdr:nvSpPr>
      <xdr:spPr>
        <a:xfrm>
          <a:off x="8521700" y="12954000"/>
          <a:ext cx="1333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Ow</a:t>
          </a:r>
          <a:r>
            <a:rPr lang="en-US" sz="1200" baseline="0"/>
            <a:t>e Yash this still</a:t>
          </a:r>
          <a:endParaRPr lang="en-US" sz="1200"/>
        </a:p>
      </xdr:txBody>
    </xdr:sp>
    <xdr:clientData/>
  </xdr:twoCellAnchor>
  <xdr:twoCellAnchor>
    <xdr:from>
      <xdr:col>6</xdr:col>
      <xdr:colOff>0</xdr:colOff>
      <xdr:row>60</xdr:row>
      <xdr:rowOff>152400</xdr:rowOff>
    </xdr:from>
    <xdr:to>
      <xdr:col>10</xdr:col>
      <xdr:colOff>215900</xdr:colOff>
      <xdr:row>62</xdr:row>
      <xdr:rowOff>12700</xdr:rowOff>
    </xdr:to>
    <xdr:sp macro="" textlink="">
      <xdr:nvSpPr>
        <xdr:cNvPr id="6" name="TextBox 5"/>
        <xdr:cNvSpPr txBox="1"/>
      </xdr:nvSpPr>
      <xdr:spPr>
        <a:xfrm>
          <a:off x="8521700" y="11772900"/>
          <a:ext cx="29083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Gomberg</a:t>
          </a:r>
          <a:r>
            <a:rPr lang="en-US" sz="1200" baseline="0"/>
            <a:t> owes this + gas money (total $23)</a:t>
          </a:r>
          <a:endParaRPr lang="en-US" sz="1200"/>
        </a:p>
      </xdr:txBody>
    </xdr:sp>
    <xdr:clientData/>
  </xdr:twoCellAnchor>
  <xdr:twoCellAnchor>
    <xdr:from>
      <xdr:col>6</xdr:col>
      <xdr:colOff>0</xdr:colOff>
      <xdr:row>71</xdr:row>
      <xdr:rowOff>177800</xdr:rowOff>
    </xdr:from>
    <xdr:to>
      <xdr:col>8</xdr:col>
      <xdr:colOff>139700</xdr:colOff>
      <xdr:row>73</xdr:row>
      <xdr:rowOff>25400</xdr:rowOff>
    </xdr:to>
    <xdr:sp macro="" textlink="">
      <xdr:nvSpPr>
        <xdr:cNvPr id="7" name="TextBox 6"/>
        <xdr:cNvSpPr txBox="1"/>
      </xdr:nvSpPr>
      <xdr:spPr>
        <a:xfrm>
          <a:off x="8521700" y="13893800"/>
          <a:ext cx="1485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Ow</a:t>
          </a:r>
          <a:r>
            <a:rPr lang="en-US" sz="1200" baseline="0"/>
            <a:t>e Jordan this still</a:t>
          </a:r>
          <a:endParaRPr lang="en-US" sz="1200"/>
        </a:p>
      </xdr:txBody>
    </xdr:sp>
    <xdr:clientData/>
  </xdr:twoCellAnchor>
  <xdr:twoCellAnchor>
    <xdr:from>
      <xdr:col>6</xdr:col>
      <xdr:colOff>0</xdr:colOff>
      <xdr:row>70</xdr:row>
      <xdr:rowOff>177800</xdr:rowOff>
    </xdr:from>
    <xdr:to>
      <xdr:col>8</xdr:col>
      <xdr:colOff>139700</xdr:colOff>
      <xdr:row>72</xdr:row>
      <xdr:rowOff>25400</xdr:rowOff>
    </xdr:to>
    <xdr:sp macro="" textlink="">
      <xdr:nvSpPr>
        <xdr:cNvPr id="8" name="TextBox 7"/>
        <xdr:cNvSpPr txBox="1"/>
      </xdr:nvSpPr>
      <xdr:spPr>
        <a:xfrm>
          <a:off x="8521700" y="13703300"/>
          <a:ext cx="1485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Jordan</a:t>
          </a:r>
          <a:r>
            <a:rPr lang="en-US" sz="1200" baseline="0"/>
            <a:t> owes half</a:t>
          </a:r>
          <a:endParaRPr lang="en-US" sz="1200"/>
        </a:p>
      </xdr:txBody>
    </xdr:sp>
    <xdr:clientData/>
  </xdr:twoCellAnchor>
  <xdr:twoCellAnchor>
    <xdr:from>
      <xdr:col>6</xdr:col>
      <xdr:colOff>12700</xdr:colOff>
      <xdr:row>74</xdr:row>
      <xdr:rowOff>177800</xdr:rowOff>
    </xdr:from>
    <xdr:to>
      <xdr:col>9</xdr:col>
      <xdr:colOff>482600</xdr:colOff>
      <xdr:row>76</xdr:row>
      <xdr:rowOff>12700</xdr:rowOff>
    </xdr:to>
    <xdr:sp macro="" textlink="">
      <xdr:nvSpPr>
        <xdr:cNvPr id="9" name="TextBox 8"/>
        <xdr:cNvSpPr txBox="1"/>
      </xdr:nvSpPr>
      <xdr:spPr>
        <a:xfrm>
          <a:off x="8534400" y="14465300"/>
          <a:ext cx="24892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Yash pay back for SmartCard borrow</a:t>
          </a:r>
        </a:p>
      </xdr:txBody>
    </xdr:sp>
    <xdr:clientData/>
  </xdr:twoCellAnchor>
  <xdr:twoCellAnchor>
    <xdr:from>
      <xdr:col>6</xdr:col>
      <xdr:colOff>0</xdr:colOff>
      <xdr:row>77</xdr:row>
      <xdr:rowOff>0</xdr:rowOff>
    </xdr:from>
    <xdr:to>
      <xdr:col>12</xdr:col>
      <xdr:colOff>63500</xdr:colOff>
      <xdr:row>78</xdr:row>
      <xdr:rowOff>25400</xdr:rowOff>
    </xdr:to>
    <xdr:sp macro="" textlink="">
      <xdr:nvSpPr>
        <xdr:cNvPr id="10" name="TextBox 9"/>
        <xdr:cNvSpPr txBox="1"/>
      </xdr:nvSpPr>
      <xdr:spPr>
        <a:xfrm>
          <a:off x="8521700" y="14859000"/>
          <a:ext cx="41021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Treating</a:t>
          </a:r>
          <a:r>
            <a:rPr lang="en-US" sz="1200" baseline="0"/>
            <a:t> everyone and previous visit - Gift card not sufficient</a:t>
          </a:r>
          <a:endParaRPr lang="en-US" sz="1200"/>
        </a:p>
      </xdr:txBody>
    </xdr:sp>
    <xdr:clientData/>
  </xdr:twoCellAnchor>
  <xdr:twoCellAnchor>
    <xdr:from>
      <xdr:col>6</xdr:col>
      <xdr:colOff>0</xdr:colOff>
      <xdr:row>78</xdr:row>
      <xdr:rowOff>38100</xdr:rowOff>
    </xdr:from>
    <xdr:to>
      <xdr:col>10</xdr:col>
      <xdr:colOff>215900</xdr:colOff>
      <xdr:row>79</xdr:row>
      <xdr:rowOff>88900</xdr:rowOff>
    </xdr:to>
    <xdr:sp macro="" textlink="">
      <xdr:nvSpPr>
        <xdr:cNvPr id="11" name="TextBox 10"/>
        <xdr:cNvSpPr txBox="1"/>
      </xdr:nvSpPr>
      <xdr:spPr>
        <a:xfrm>
          <a:off x="8521700" y="15087600"/>
          <a:ext cx="29083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Gomberg pay</a:t>
          </a:r>
          <a:r>
            <a:rPr lang="en-US" sz="1200" baseline="0"/>
            <a:t> back for NJ Trip</a:t>
          </a:r>
          <a:endParaRPr lang="en-US" sz="1200"/>
        </a:p>
      </xdr:txBody>
    </xdr:sp>
    <xdr:clientData/>
  </xdr:twoCellAnchor>
  <xdr:twoCellAnchor>
    <xdr:from>
      <xdr:col>6</xdr:col>
      <xdr:colOff>0</xdr:colOff>
      <xdr:row>81</xdr:row>
      <xdr:rowOff>0</xdr:rowOff>
    </xdr:from>
    <xdr:to>
      <xdr:col>10</xdr:col>
      <xdr:colOff>215900</xdr:colOff>
      <xdr:row>82</xdr:row>
      <xdr:rowOff>50800</xdr:rowOff>
    </xdr:to>
    <xdr:sp macro="" textlink="">
      <xdr:nvSpPr>
        <xdr:cNvPr id="12" name="TextBox 11"/>
        <xdr:cNvSpPr txBox="1"/>
      </xdr:nvSpPr>
      <xdr:spPr>
        <a:xfrm>
          <a:off x="8521700" y="15621000"/>
          <a:ext cx="29083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Split among 5 people</a:t>
          </a:r>
        </a:p>
      </xdr:txBody>
    </xdr:sp>
    <xdr:clientData/>
  </xdr:twoCellAnchor>
  <xdr:twoCellAnchor>
    <xdr:from>
      <xdr:col>6</xdr:col>
      <xdr:colOff>0</xdr:colOff>
      <xdr:row>86</xdr:row>
      <xdr:rowOff>152400</xdr:rowOff>
    </xdr:from>
    <xdr:to>
      <xdr:col>7</xdr:col>
      <xdr:colOff>660400</xdr:colOff>
      <xdr:row>89</xdr:row>
      <xdr:rowOff>12700</xdr:rowOff>
    </xdr:to>
    <xdr:sp macro="" textlink="">
      <xdr:nvSpPr>
        <xdr:cNvPr id="13" name="TextBox 12"/>
        <xdr:cNvSpPr txBox="1"/>
      </xdr:nvSpPr>
      <xdr:spPr>
        <a:xfrm>
          <a:off x="8521700" y="16725900"/>
          <a:ext cx="1333500" cy="43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Yash pay back </a:t>
          </a:r>
        </a:p>
      </xdr:txBody>
    </xdr:sp>
    <xdr:clientData/>
  </xdr:twoCellAnchor>
  <xdr:twoCellAnchor>
    <xdr:from>
      <xdr:col>6</xdr:col>
      <xdr:colOff>0</xdr:colOff>
      <xdr:row>95</xdr:row>
      <xdr:rowOff>139700</xdr:rowOff>
    </xdr:from>
    <xdr:to>
      <xdr:col>7</xdr:col>
      <xdr:colOff>660400</xdr:colOff>
      <xdr:row>97</xdr:row>
      <xdr:rowOff>25400</xdr:rowOff>
    </xdr:to>
    <xdr:sp macro="" textlink="">
      <xdr:nvSpPr>
        <xdr:cNvPr id="14" name="TextBox 13"/>
        <xdr:cNvSpPr txBox="1"/>
      </xdr:nvSpPr>
      <xdr:spPr>
        <a:xfrm>
          <a:off x="8521700" y="18427700"/>
          <a:ext cx="1333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Ow</a:t>
          </a:r>
          <a:r>
            <a:rPr lang="en-US" sz="1200" baseline="0"/>
            <a:t>e Yash this still</a:t>
          </a:r>
          <a:endParaRPr lang="en-US" sz="1200"/>
        </a:p>
      </xdr:txBody>
    </xdr:sp>
    <xdr:clientData/>
  </xdr:twoCellAnchor>
  <xdr:twoCellAnchor>
    <xdr:from>
      <xdr:col>6</xdr:col>
      <xdr:colOff>0</xdr:colOff>
      <xdr:row>105</xdr:row>
      <xdr:rowOff>139700</xdr:rowOff>
    </xdr:from>
    <xdr:to>
      <xdr:col>9</xdr:col>
      <xdr:colOff>647700</xdr:colOff>
      <xdr:row>107</xdr:row>
      <xdr:rowOff>38100</xdr:rowOff>
    </xdr:to>
    <xdr:sp macro="" textlink="">
      <xdr:nvSpPr>
        <xdr:cNvPr id="15" name="TextBox 14"/>
        <xdr:cNvSpPr txBox="1"/>
      </xdr:nvSpPr>
      <xdr:spPr>
        <a:xfrm>
          <a:off x="8521700" y="20332700"/>
          <a:ext cx="2667000" cy="27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 Ben, he</a:t>
          </a:r>
          <a:r>
            <a:rPr lang="en-US" sz="1200" baseline="0"/>
            <a:t> paid back in check on 12/30</a:t>
          </a:r>
          <a:endParaRPr lang="en-US" sz="1200"/>
        </a:p>
      </xdr:txBody>
    </xdr:sp>
    <xdr:clientData/>
  </xdr:twoCellAnchor>
  <xdr:twoCellAnchor>
    <xdr:from>
      <xdr:col>6</xdr:col>
      <xdr:colOff>0</xdr:colOff>
      <xdr:row>106</xdr:row>
      <xdr:rowOff>177800</xdr:rowOff>
    </xdr:from>
    <xdr:to>
      <xdr:col>8</xdr:col>
      <xdr:colOff>431800</xdr:colOff>
      <xdr:row>108</xdr:row>
      <xdr:rowOff>50800</xdr:rowOff>
    </xdr:to>
    <xdr:sp macro="" textlink="">
      <xdr:nvSpPr>
        <xdr:cNvPr id="16" name="TextBox 15"/>
        <xdr:cNvSpPr txBox="1"/>
      </xdr:nvSpPr>
      <xdr:spPr>
        <a:xfrm>
          <a:off x="8521700" y="20561300"/>
          <a:ext cx="17780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Returned</a:t>
          </a:r>
          <a:r>
            <a:rPr lang="en-US" sz="1200" baseline="0"/>
            <a:t> this one on 1/6</a:t>
          </a:r>
          <a:endParaRPr lang="en-US" sz="1200"/>
        </a:p>
      </xdr:txBody>
    </xdr:sp>
    <xdr:clientData/>
  </xdr:twoCellAnchor>
  <xdr:twoCellAnchor>
    <xdr:from>
      <xdr:col>6</xdr:col>
      <xdr:colOff>0</xdr:colOff>
      <xdr:row>109</xdr:row>
      <xdr:rowOff>0</xdr:rowOff>
    </xdr:from>
    <xdr:to>
      <xdr:col>8</xdr:col>
      <xdr:colOff>431800</xdr:colOff>
      <xdr:row>110</xdr:row>
      <xdr:rowOff>63500</xdr:rowOff>
    </xdr:to>
    <xdr:sp macro="" textlink="">
      <xdr:nvSpPr>
        <xdr:cNvPr id="17" name="TextBox 16"/>
        <xdr:cNvSpPr txBox="1"/>
      </xdr:nvSpPr>
      <xdr:spPr>
        <a:xfrm>
          <a:off x="8521700" y="20955000"/>
          <a:ext cx="17780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Returned</a:t>
          </a:r>
          <a:r>
            <a:rPr lang="en-US" sz="1200" baseline="0"/>
            <a:t> this one on 1/6</a:t>
          </a:r>
          <a:endParaRPr lang="en-US" sz="1200"/>
        </a:p>
      </xdr:txBody>
    </xdr:sp>
    <xdr:clientData/>
  </xdr:twoCellAnchor>
  <xdr:twoCellAnchor>
    <xdr:from>
      <xdr:col>6</xdr:col>
      <xdr:colOff>0</xdr:colOff>
      <xdr:row>113</xdr:row>
      <xdr:rowOff>127000</xdr:rowOff>
    </xdr:from>
    <xdr:to>
      <xdr:col>8</xdr:col>
      <xdr:colOff>431800</xdr:colOff>
      <xdr:row>115</xdr:row>
      <xdr:rowOff>0</xdr:rowOff>
    </xdr:to>
    <xdr:sp macro="" textlink="">
      <xdr:nvSpPr>
        <xdr:cNvPr id="18" name="TextBox 17"/>
        <xdr:cNvSpPr txBox="1"/>
      </xdr:nvSpPr>
      <xdr:spPr>
        <a:xfrm>
          <a:off x="8521700" y="21844000"/>
          <a:ext cx="17780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15.76 + 2.24 tip</a:t>
          </a:r>
        </a:p>
        <a:p>
          <a:endParaRPr lang="en-US" sz="1200"/>
        </a:p>
      </xdr:txBody>
    </xdr:sp>
    <xdr:clientData/>
  </xdr:twoCellAnchor>
  <xdr:twoCellAnchor>
    <xdr:from>
      <xdr:col>6</xdr:col>
      <xdr:colOff>0</xdr:colOff>
      <xdr:row>115</xdr:row>
      <xdr:rowOff>12700</xdr:rowOff>
    </xdr:from>
    <xdr:to>
      <xdr:col>9</xdr:col>
      <xdr:colOff>368300</xdr:colOff>
      <xdr:row>116</xdr:row>
      <xdr:rowOff>88900</xdr:rowOff>
    </xdr:to>
    <xdr:sp macro="" textlink="">
      <xdr:nvSpPr>
        <xdr:cNvPr id="19" name="TextBox 18"/>
        <xdr:cNvSpPr txBox="1"/>
      </xdr:nvSpPr>
      <xdr:spPr>
        <a:xfrm>
          <a:off x="8521700" y="22110700"/>
          <a:ext cx="2387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Great breakfast</a:t>
          </a:r>
          <a:r>
            <a:rPr lang="en-US" sz="1200" baseline="0"/>
            <a:t> (Paris Sandwich)</a:t>
          </a:r>
          <a:endParaRPr lang="en-US" sz="1200"/>
        </a:p>
        <a:p>
          <a:endParaRPr lang="en-US" sz="1200"/>
        </a:p>
      </xdr:txBody>
    </xdr:sp>
    <xdr:clientData/>
  </xdr:twoCellAnchor>
  <xdr:twoCellAnchor>
    <xdr:from>
      <xdr:col>6</xdr:col>
      <xdr:colOff>12700</xdr:colOff>
      <xdr:row>116</xdr:row>
      <xdr:rowOff>76200</xdr:rowOff>
    </xdr:from>
    <xdr:to>
      <xdr:col>8</xdr:col>
      <xdr:colOff>279400</xdr:colOff>
      <xdr:row>117</xdr:row>
      <xdr:rowOff>114300</xdr:rowOff>
    </xdr:to>
    <xdr:sp macro="" textlink="">
      <xdr:nvSpPr>
        <xdr:cNvPr id="20" name="TextBox 19"/>
        <xdr:cNvSpPr txBox="1"/>
      </xdr:nvSpPr>
      <xdr:spPr>
        <a:xfrm>
          <a:off x="8534400" y="22364700"/>
          <a:ext cx="1612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Forgot exact</a:t>
          </a:r>
          <a:r>
            <a:rPr lang="en-US" sz="1200" baseline="0"/>
            <a:t> amount</a:t>
          </a:r>
          <a:endParaRPr lang="en-US" sz="1200"/>
        </a:p>
      </xdr:txBody>
    </xdr:sp>
    <xdr:clientData/>
  </xdr:twoCellAnchor>
  <xdr:twoCellAnchor>
    <xdr:from>
      <xdr:col>6</xdr:col>
      <xdr:colOff>12700</xdr:colOff>
      <xdr:row>118</xdr:row>
      <xdr:rowOff>12700</xdr:rowOff>
    </xdr:from>
    <xdr:to>
      <xdr:col>8</xdr:col>
      <xdr:colOff>596900</xdr:colOff>
      <xdr:row>119</xdr:row>
      <xdr:rowOff>88900</xdr:rowOff>
    </xdr:to>
    <xdr:sp macro="" textlink="">
      <xdr:nvSpPr>
        <xdr:cNvPr id="21" name="TextBox 20"/>
        <xdr:cNvSpPr txBox="1"/>
      </xdr:nvSpPr>
      <xdr:spPr>
        <a:xfrm>
          <a:off x="8534400" y="22682200"/>
          <a:ext cx="1930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30.93 credit + 5.00 cash</a:t>
          </a:r>
          <a:r>
            <a:rPr lang="en-US" sz="1200" baseline="0"/>
            <a:t> tip</a:t>
          </a:r>
          <a:endParaRPr lang="en-US" sz="1200"/>
        </a:p>
        <a:p>
          <a:endParaRPr lang="en-US" sz="1200"/>
        </a:p>
      </xdr:txBody>
    </xdr:sp>
    <xdr:clientData/>
  </xdr:twoCellAnchor>
  <xdr:twoCellAnchor>
    <xdr:from>
      <xdr:col>6</xdr:col>
      <xdr:colOff>0</xdr:colOff>
      <xdr:row>125</xdr:row>
      <xdr:rowOff>0</xdr:rowOff>
    </xdr:from>
    <xdr:to>
      <xdr:col>10</xdr:col>
      <xdr:colOff>571500</xdr:colOff>
      <xdr:row>126</xdr:row>
      <xdr:rowOff>50800</xdr:rowOff>
    </xdr:to>
    <xdr:sp macro="" textlink="">
      <xdr:nvSpPr>
        <xdr:cNvPr id="22" name="TextBox 21"/>
        <xdr:cNvSpPr txBox="1"/>
      </xdr:nvSpPr>
      <xdr:spPr>
        <a:xfrm>
          <a:off x="8521700" y="24003000"/>
          <a:ext cx="32639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Dobbins by Robert</a:t>
          </a:r>
          <a:r>
            <a:rPr lang="en-US" sz="1200" baseline="0"/>
            <a:t> Wayne Size 11, delivered 1/21</a:t>
          </a:r>
          <a:endParaRPr lang="en-US" sz="1200"/>
        </a:p>
      </xdr:txBody>
    </xdr:sp>
    <xdr:clientData/>
  </xdr:twoCellAnchor>
  <xdr:twoCellAnchor>
    <xdr:from>
      <xdr:col>6</xdr:col>
      <xdr:colOff>12700</xdr:colOff>
      <xdr:row>111</xdr:row>
      <xdr:rowOff>0</xdr:rowOff>
    </xdr:from>
    <xdr:to>
      <xdr:col>13</xdr:col>
      <xdr:colOff>139700</xdr:colOff>
      <xdr:row>124</xdr:row>
      <xdr:rowOff>12700</xdr:rowOff>
    </xdr:to>
    <xdr:sp macro="" textlink="">
      <xdr:nvSpPr>
        <xdr:cNvPr id="23" name="Right Brace 22"/>
        <xdr:cNvSpPr/>
      </xdr:nvSpPr>
      <xdr:spPr>
        <a:xfrm>
          <a:off x="8534400" y="21336000"/>
          <a:ext cx="4838700" cy="2489200"/>
        </a:xfrm>
        <a:prstGeom prst="rightBrace">
          <a:avLst>
            <a:gd name="adj1" fmla="val 0"/>
            <a:gd name="adj2" fmla="val 49490"/>
          </a:avLst>
        </a:prstGeom>
        <a:ln/>
      </xdr:spPr>
      <xdr:style>
        <a:lnRef idx="2">
          <a:schemeClr val="accent1"/>
        </a:lnRef>
        <a:fillRef idx="0">
          <a:schemeClr val="accent1"/>
        </a:fillRef>
        <a:effectRef idx="1">
          <a:schemeClr val="accent1"/>
        </a:effectRef>
        <a:fontRef idx="minor">
          <a:schemeClr val="tx1"/>
        </a:fontRef>
      </xdr:style>
      <xdr:txBody>
        <a:bodyPr wrap="square"/>
        <a:lstStyle/>
        <a:p>
          <a:endParaRPr lang="en-US"/>
        </a:p>
      </xdr:txBody>
    </xdr:sp>
    <xdr:clientData/>
  </xdr:twoCellAnchor>
  <xdr:twoCellAnchor>
    <xdr:from>
      <xdr:col>6</xdr:col>
      <xdr:colOff>0</xdr:colOff>
      <xdr:row>133</xdr:row>
      <xdr:rowOff>0</xdr:rowOff>
    </xdr:from>
    <xdr:to>
      <xdr:col>11</xdr:col>
      <xdr:colOff>152400</xdr:colOff>
      <xdr:row>134</xdr:row>
      <xdr:rowOff>76200</xdr:rowOff>
    </xdr:to>
    <xdr:sp macro="" textlink="">
      <xdr:nvSpPr>
        <xdr:cNvPr id="26" name="TextBox 25"/>
        <xdr:cNvSpPr txBox="1"/>
      </xdr:nvSpPr>
      <xdr:spPr>
        <a:xfrm>
          <a:off x="8521700" y="25527000"/>
          <a:ext cx="35179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 for</a:t>
          </a:r>
          <a:r>
            <a:rPr lang="en-US" sz="1200" baseline="0"/>
            <a:t> Yash and Jason R., they paid back around $25</a:t>
          </a:r>
          <a:endParaRPr lang="en-US" sz="1200"/>
        </a:p>
      </xdr:txBody>
    </xdr:sp>
    <xdr:clientData/>
  </xdr:twoCellAnchor>
  <xdr:twoCellAnchor>
    <xdr:from>
      <xdr:col>6</xdr:col>
      <xdr:colOff>0</xdr:colOff>
      <xdr:row>135</xdr:row>
      <xdr:rowOff>152400</xdr:rowOff>
    </xdr:from>
    <xdr:to>
      <xdr:col>11</xdr:col>
      <xdr:colOff>152400</xdr:colOff>
      <xdr:row>137</xdr:row>
      <xdr:rowOff>38100</xdr:rowOff>
    </xdr:to>
    <xdr:sp macro="" textlink="">
      <xdr:nvSpPr>
        <xdr:cNvPr id="27" name="TextBox 26"/>
        <xdr:cNvSpPr txBox="1"/>
      </xdr:nvSpPr>
      <xdr:spPr>
        <a:xfrm>
          <a:off x="8521700" y="26060400"/>
          <a:ext cx="35179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a:t>
          </a:r>
          <a:r>
            <a:rPr lang="en-US" sz="1200" baseline="0"/>
            <a:t> Jason G this amount, split 5 ways</a:t>
          </a:r>
          <a:endParaRPr lang="en-US" sz="1200"/>
        </a:p>
      </xdr:txBody>
    </xdr:sp>
    <xdr:clientData/>
  </xdr:twoCellAnchor>
  <xdr:twoCellAnchor>
    <xdr:from>
      <xdr:col>6</xdr:col>
      <xdr:colOff>0</xdr:colOff>
      <xdr:row>138</xdr:row>
      <xdr:rowOff>139700</xdr:rowOff>
    </xdr:from>
    <xdr:to>
      <xdr:col>7</xdr:col>
      <xdr:colOff>342900</xdr:colOff>
      <xdr:row>140</xdr:row>
      <xdr:rowOff>25400</xdr:rowOff>
    </xdr:to>
    <xdr:sp macro="" textlink="">
      <xdr:nvSpPr>
        <xdr:cNvPr id="28" name="TextBox 27"/>
        <xdr:cNvSpPr txBox="1"/>
      </xdr:nvSpPr>
      <xdr:spPr>
        <a:xfrm>
          <a:off x="8521700" y="26619200"/>
          <a:ext cx="10160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a:t>
          </a:r>
          <a:r>
            <a:rPr lang="en-US" sz="1200" baseline="0"/>
            <a:t> Yash</a:t>
          </a:r>
          <a:endParaRPr lang="en-US" sz="1200"/>
        </a:p>
      </xdr:txBody>
    </xdr:sp>
    <xdr:clientData/>
  </xdr:twoCellAnchor>
  <xdr:twoCellAnchor>
    <xdr:from>
      <xdr:col>6</xdr:col>
      <xdr:colOff>0</xdr:colOff>
      <xdr:row>140</xdr:row>
      <xdr:rowOff>0</xdr:rowOff>
    </xdr:from>
    <xdr:to>
      <xdr:col>8</xdr:col>
      <xdr:colOff>546100</xdr:colOff>
      <xdr:row>141</xdr:row>
      <xdr:rowOff>50800</xdr:rowOff>
    </xdr:to>
    <xdr:sp macro="" textlink="">
      <xdr:nvSpPr>
        <xdr:cNvPr id="29" name="TextBox 28"/>
        <xdr:cNvSpPr txBox="1"/>
      </xdr:nvSpPr>
      <xdr:spPr>
        <a:xfrm>
          <a:off x="8521700" y="26860500"/>
          <a:ext cx="18923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a:t>
          </a:r>
          <a:r>
            <a:rPr lang="en-US" sz="1200" baseline="0"/>
            <a:t> Yash and Gomberg too</a:t>
          </a:r>
          <a:endParaRPr lang="en-US" sz="1200"/>
        </a:p>
      </xdr:txBody>
    </xdr:sp>
    <xdr:clientData/>
  </xdr:twoCellAnchor>
  <xdr:twoCellAnchor>
    <xdr:from>
      <xdr:col>6</xdr:col>
      <xdr:colOff>0</xdr:colOff>
      <xdr:row>147</xdr:row>
      <xdr:rowOff>139700</xdr:rowOff>
    </xdr:from>
    <xdr:to>
      <xdr:col>10</xdr:col>
      <xdr:colOff>114300</xdr:colOff>
      <xdr:row>149</xdr:row>
      <xdr:rowOff>12700</xdr:rowOff>
    </xdr:to>
    <xdr:sp macro="" textlink="">
      <xdr:nvSpPr>
        <xdr:cNvPr id="30" name="TextBox 29"/>
        <xdr:cNvSpPr txBox="1"/>
      </xdr:nvSpPr>
      <xdr:spPr>
        <a:xfrm>
          <a:off x="8521700" y="28333700"/>
          <a:ext cx="28067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a:t>
          </a:r>
          <a:r>
            <a:rPr lang="en-US" sz="1200" baseline="0"/>
            <a:t> Jason G this amount, $17 split 3 ways</a:t>
          </a:r>
          <a:endParaRPr lang="en-US" sz="1200"/>
        </a:p>
      </xdr:txBody>
    </xdr:sp>
    <xdr:clientData/>
  </xdr:twoCellAnchor>
  <xdr:twoCellAnchor>
    <xdr:from>
      <xdr:col>6</xdr:col>
      <xdr:colOff>0</xdr:colOff>
      <xdr:row>149</xdr:row>
      <xdr:rowOff>139700</xdr:rowOff>
    </xdr:from>
    <xdr:to>
      <xdr:col>6</xdr:col>
      <xdr:colOff>596900</xdr:colOff>
      <xdr:row>150</xdr:row>
      <xdr:rowOff>177800</xdr:rowOff>
    </xdr:to>
    <xdr:sp macro="" textlink="">
      <xdr:nvSpPr>
        <xdr:cNvPr id="31" name="TextBox 30"/>
        <xdr:cNvSpPr txBox="1"/>
      </xdr:nvSpPr>
      <xdr:spPr>
        <a:xfrm>
          <a:off x="8521700" y="287147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Tip</a:t>
          </a:r>
        </a:p>
      </xdr:txBody>
    </xdr:sp>
    <xdr:clientData/>
  </xdr:twoCellAnchor>
  <xdr:twoCellAnchor>
    <xdr:from>
      <xdr:col>10</xdr:col>
      <xdr:colOff>76200</xdr:colOff>
      <xdr:row>142</xdr:row>
      <xdr:rowOff>101600</xdr:rowOff>
    </xdr:from>
    <xdr:to>
      <xdr:col>16</xdr:col>
      <xdr:colOff>165100</xdr:colOff>
      <xdr:row>147</xdr:row>
      <xdr:rowOff>63500</xdr:rowOff>
    </xdr:to>
    <xdr:sp macro="" textlink="">
      <xdr:nvSpPr>
        <xdr:cNvPr id="32" name="TextBox 31"/>
        <xdr:cNvSpPr txBox="1"/>
      </xdr:nvSpPr>
      <xdr:spPr>
        <a:xfrm>
          <a:off x="11290300" y="27343100"/>
          <a:ext cx="4127500" cy="914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2013 Taxes:</a:t>
          </a:r>
        </a:p>
        <a:p>
          <a:r>
            <a:rPr lang="en-US" sz="1200"/>
            <a:t>- Owed $395 to Federal Government - Paid directly from</a:t>
          </a:r>
          <a:r>
            <a:rPr lang="en-US" sz="1200" baseline="0"/>
            <a:t> bank</a:t>
          </a:r>
        </a:p>
        <a:p>
          <a:r>
            <a:rPr lang="en-US" sz="1200" baseline="0"/>
            <a:t>- Owed $431 to Maryland State - Paid directly from bank </a:t>
          </a:r>
        </a:p>
        <a:p>
          <a:r>
            <a:rPr lang="en-US" sz="1200" baseline="0"/>
            <a:t>- Got $144 from Delaware State - Direct deposit to bank</a:t>
          </a:r>
          <a:endParaRPr lang="en-US" sz="1200"/>
        </a:p>
      </xdr:txBody>
    </xdr:sp>
    <xdr:clientData/>
  </xdr:twoCellAnchor>
  <xdr:twoCellAnchor>
    <xdr:from>
      <xdr:col>6</xdr:col>
      <xdr:colOff>0</xdr:colOff>
      <xdr:row>152</xdr:row>
      <xdr:rowOff>12700</xdr:rowOff>
    </xdr:from>
    <xdr:to>
      <xdr:col>6</xdr:col>
      <xdr:colOff>596900</xdr:colOff>
      <xdr:row>153</xdr:row>
      <xdr:rowOff>50800</xdr:rowOff>
    </xdr:to>
    <xdr:sp macro="" textlink="">
      <xdr:nvSpPr>
        <xdr:cNvPr id="34" name="TextBox 33"/>
        <xdr:cNvSpPr txBox="1"/>
      </xdr:nvSpPr>
      <xdr:spPr>
        <a:xfrm>
          <a:off x="8521700" y="291592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Tip</a:t>
          </a:r>
        </a:p>
      </xdr:txBody>
    </xdr:sp>
    <xdr:clientData/>
  </xdr:twoCellAnchor>
  <xdr:twoCellAnchor>
    <xdr:from>
      <xdr:col>6</xdr:col>
      <xdr:colOff>0</xdr:colOff>
      <xdr:row>157</xdr:row>
      <xdr:rowOff>152400</xdr:rowOff>
    </xdr:from>
    <xdr:to>
      <xdr:col>7</xdr:col>
      <xdr:colOff>139700</xdr:colOff>
      <xdr:row>158</xdr:row>
      <xdr:rowOff>177800</xdr:rowOff>
    </xdr:to>
    <xdr:sp macro="" textlink="">
      <xdr:nvSpPr>
        <xdr:cNvPr id="33" name="TextBox 32"/>
        <xdr:cNvSpPr txBox="1"/>
      </xdr:nvSpPr>
      <xdr:spPr>
        <a:xfrm>
          <a:off x="8521700" y="30251400"/>
          <a:ext cx="812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$3.20 Tip</a:t>
          </a:r>
        </a:p>
      </xdr:txBody>
    </xdr:sp>
    <xdr:clientData/>
  </xdr:twoCellAnchor>
  <xdr:twoCellAnchor>
    <xdr:from>
      <xdr:col>6</xdr:col>
      <xdr:colOff>0</xdr:colOff>
      <xdr:row>159</xdr:row>
      <xdr:rowOff>0</xdr:rowOff>
    </xdr:from>
    <xdr:to>
      <xdr:col>7</xdr:col>
      <xdr:colOff>139700</xdr:colOff>
      <xdr:row>160</xdr:row>
      <xdr:rowOff>25400</xdr:rowOff>
    </xdr:to>
    <xdr:sp macro="" textlink="">
      <xdr:nvSpPr>
        <xdr:cNvPr id="35" name="TextBox 34"/>
        <xdr:cNvSpPr txBox="1"/>
      </xdr:nvSpPr>
      <xdr:spPr>
        <a:xfrm>
          <a:off x="8521700" y="30480000"/>
          <a:ext cx="812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 Rubin</a:t>
          </a:r>
        </a:p>
      </xdr:txBody>
    </xdr:sp>
    <xdr:clientData/>
  </xdr:twoCellAnchor>
  <xdr:twoCellAnchor>
    <xdr:from>
      <xdr:col>6</xdr:col>
      <xdr:colOff>0</xdr:colOff>
      <xdr:row>164</xdr:row>
      <xdr:rowOff>12700</xdr:rowOff>
    </xdr:from>
    <xdr:to>
      <xdr:col>8</xdr:col>
      <xdr:colOff>317500</xdr:colOff>
      <xdr:row>165</xdr:row>
      <xdr:rowOff>38100</xdr:rowOff>
    </xdr:to>
    <xdr:sp macro="" textlink="">
      <xdr:nvSpPr>
        <xdr:cNvPr id="36" name="TextBox 35"/>
        <xdr:cNvSpPr txBox="1"/>
      </xdr:nvSpPr>
      <xdr:spPr>
        <a:xfrm>
          <a:off x="8521700" y="31445200"/>
          <a:ext cx="16637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 Rubin this amount</a:t>
          </a:r>
        </a:p>
      </xdr:txBody>
    </xdr:sp>
    <xdr:clientData/>
  </xdr:twoCellAnchor>
  <xdr:twoCellAnchor>
    <xdr:from>
      <xdr:col>6</xdr:col>
      <xdr:colOff>12700</xdr:colOff>
      <xdr:row>165</xdr:row>
      <xdr:rowOff>177800</xdr:rowOff>
    </xdr:from>
    <xdr:to>
      <xdr:col>8</xdr:col>
      <xdr:colOff>330200</xdr:colOff>
      <xdr:row>168</xdr:row>
      <xdr:rowOff>25400</xdr:rowOff>
    </xdr:to>
    <xdr:sp macro="" textlink="">
      <xdr:nvSpPr>
        <xdr:cNvPr id="37" name="TextBox 36"/>
        <xdr:cNvSpPr txBox="1"/>
      </xdr:nvSpPr>
      <xdr:spPr>
        <a:xfrm>
          <a:off x="8534400" y="31800800"/>
          <a:ext cx="16637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a:t>
          </a:r>
          <a:r>
            <a:rPr lang="en-US" sz="1200" baseline="0"/>
            <a:t>r Do Good Challenge, from $100 grant</a:t>
          </a:r>
        </a:p>
      </xdr:txBody>
    </xdr:sp>
    <xdr:clientData/>
  </xdr:twoCellAnchor>
  <xdr:twoCellAnchor>
    <xdr:from>
      <xdr:col>5</xdr:col>
      <xdr:colOff>1244600</xdr:colOff>
      <xdr:row>170</xdr:row>
      <xdr:rowOff>0</xdr:rowOff>
    </xdr:from>
    <xdr:to>
      <xdr:col>8</xdr:col>
      <xdr:colOff>571500</xdr:colOff>
      <xdr:row>171</xdr:row>
      <xdr:rowOff>12700</xdr:rowOff>
    </xdr:to>
    <xdr:sp macro="" textlink="">
      <xdr:nvSpPr>
        <xdr:cNvPr id="38" name="TextBox 37"/>
        <xdr:cNvSpPr txBox="1"/>
      </xdr:nvSpPr>
      <xdr:spPr>
        <a:xfrm>
          <a:off x="8509000" y="32575500"/>
          <a:ext cx="19304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After $1.9</a:t>
          </a:r>
          <a:r>
            <a:rPr lang="en-US" sz="1200" baseline="0"/>
            <a:t>5 tip ($12.05 bill)</a:t>
          </a:r>
          <a:endParaRPr lang="en-US" sz="1200"/>
        </a:p>
      </xdr:txBody>
    </xdr:sp>
    <xdr:clientData/>
  </xdr:twoCellAnchor>
  <xdr:twoCellAnchor>
    <xdr:from>
      <xdr:col>6</xdr:col>
      <xdr:colOff>25400</xdr:colOff>
      <xdr:row>171</xdr:row>
      <xdr:rowOff>152400</xdr:rowOff>
    </xdr:from>
    <xdr:to>
      <xdr:col>6</xdr:col>
      <xdr:colOff>622300</xdr:colOff>
      <xdr:row>173</xdr:row>
      <xdr:rowOff>0</xdr:rowOff>
    </xdr:to>
    <xdr:sp macro="" textlink="">
      <xdr:nvSpPr>
        <xdr:cNvPr id="39" name="TextBox 38"/>
        <xdr:cNvSpPr txBox="1"/>
      </xdr:nvSpPr>
      <xdr:spPr>
        <a:xfrm>
          <a:off x="8547100" y="329184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Tip</a:t>
          </a:r>
        </a:p>
      </xdr:txBody>
    </xdr:sp>
    <xdr:clientData/>
  </xdr:twoCellAnchor>
  <xdr:twoCellAnchor>
    <xdr:from>
      <xdr:col>6</xdr:col>
      <xdr:colOff>12700</xdr:colOff>
      <xdr:row>173</xdr:row>
      <xdr:rowOff>0</xdr:rowOff>
    </xdr:from>
    <xdr:to>
      <xdr:col>9</xdr:col>
      <xdr:colOff>469900</xdr:colOff>
      <xdr:row>174</xdr:row>
      <xdr:rowOff>12700</xdr:rowOff>
    </xdr:to>
    <xdr:sp macro="" textlink="">
      <xdr:nvSpPr>
        <xdr:cNvPr id="40" name="TextBox 39"/>
        <xdr:cNvSpPr txBox="1"/>
      </xdr:nvSpPr>
      <xdr:spPr>
        <a:xfrm>
          <a:off x="8534400" y="33147000"/>
          <a:ext cx="24765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$15</a:t>
          </a:r>
          <a:r>
            <a:rPr lang="en-US" sz="1200" baseline="0"/>
            <a:t> back from Jason, Yash, Jay Zhang</a:t>
          </a:r>
          <a:endParaRPr lang="en-US" sz="1200"/>
        </a:p>
      </xdr:txBody>
    </xdr:sp>
    <xdr:clientData/>
  </xdr:twoCellAnchor>
  <xdr:twoCellAnchor>
    <xdr:from>
      <xdr:col>6</xdr:col>
      <xdr:colOff>0</xdr:colOff>
      <xdr:row>176</xdr:row>
      <xdr:rowOff>152400</xdr:rowOff>
    </xdr:from>
    <xdr:to>
      <xdr:col>7</xdr:col>
      <xdr:colOff>228600</xdr:colOff>
      <xdr:row>178</xdr:row>
      <xdr:rowOff>0</xdr:rowOff>
    </xdr:to>
    <xdr:sp macro="" textlink="">
      <xdr:nvSpPr>
        <xdr:cNvPr id="41" name="TextBox 40"/>
        <xdr:cNvSpPr txBox="1"/>
      </xdr:nvSpPr>
      <xdr:spPr>
        <a:xfrm>
          <a:off x="8521700" y="33870900"/>
          <a:ext cx="9017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$1.73 Tip</a:t>
          </a:r>
        </a:p>
      </xdr:txBody>
    </xdr:sp>
    <xdr:clientData/>
  </xdr:twoCellAnchor>
  <xdr:twoCellAnchor>
    <xdr:from>
      <xdr:col>6</xdr:col>
      <xdr:colOff>12700</xdr:colOff>
      <xdr:row>180</xdr:row>
      <xdr:rowOff>127000</xdr:rowOff>
    </xdr:from>
    <xdr:to>
      <xdr:col>6</xdr:col>
      <xdr:colOff>609600</xdr:colOff>
      <xdr:row>181</xdr:row>
      <xdr:rowOff>165100</xdr:rowOff>
    </xdr:to>
    <xdr:sp macro="" textlink="">
      <xdr:nvSpPr>
        <xdr:cNvPr id="43" name="TextBox 42"/>
        <xdr:cNvSpPr txBox="1"/>
      </xdr:nvSpPr>
      <xdr:spPr>
        <a:xfrm>
          <a:off x="8534400" y="346075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Tip</a:t>
          </a:r>
        </a:p>
      </xdr:txBody>
    </xdr:sp>
    <xdr:clientData/>
  </xdr:twoCellAnchor>
  <xdr:twoCellAnchor>
    <xdr:from>
      <xdr:col>6</xdr:col>
      <xdr:colOff>0</xdr:colOff>
      <xdr:row>181</xdr:row>
      <xdr:rowOff>152400</xdr:rowOff>
    </xdr:from>
    <xdr:to>
      <xdr:col>8</xdr:col>
      <xdr:colOff>342900</xdr:colOff>
      <xdr:row>182</xdr:row>
      <xdr:rowOff>165100</xdr:rowOff>
    </xdr:to>
    <xdr:sp macro="" textlink="">
      <xdr:nvSpPr>
        <xdr:cNvPr id="42" name="TextBox 41"/>
        <xdr:cNvSpPr txBox="1"/>
      </xdr:nvSpPr>
      <xdr:spPr>
        <a:xfrm>
          <a:off x="8521700" y="34823400"/>
          <a:ext cx="16891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Connie</a:t>
          </a:r>
          <a:r>
            <a:rPr lang="en-US" sz="1200" baseline="0"/>
            <a:t> Chou</a:t>
          </a:r>
          <a:endParaRPr lang="en-US" sz="1200"/>
        </a:p>
      </xdr:txBody>
    </xdr:sp>
    <xdr:clientData/>
  </xdr:twoCellAnchor>
  <xdr:twoCellAnchor>
    <xdr:from>
      <xdr:col>6</xdr:col>
      <xdr:colOff>12700</xdr:colOff>
      <xdr:row>182</xdr:row>
      <xdr:rowOff>177800</xdr:rowOff>
    </xdr:from>
    <xdr:to>
      <xdr:col>8</xdr:col>
      <xdr:colOff>241300</xdr:colOff>
      <xdr:row>184</xdr:row>
      <xdr:rowOff>50800</xdr:rowOff>
    </xdr:to>
    <xdr:sp macro="" textlink="">
      <xdr:nvSpPr>
        <xdr:cNvPr id="44" name="TextBox 43"/>
        <xdr:cNvSpPr txBox="1"/>
      </xdr:nvSpPr>
      <xdr:spPr>
        <a:xfrm>
          <a:off x="8534400" y="35039300"/>
          <a:ext cx="15748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Anuj Abrol</a:t>
          </a:r>
        </a:p>
      </xdr:txBody>
    </xdr:sp>
    <xdr:clientData/>
  </xdr:twoCellAnchor>
  <xdr:twoCellAnchor>
    <xdr:from>
      <xdr:col>6</xdr:col>
      <xdr:colOff>12700</xdr:colOff>
      <xdr:row>184</xdr:row>
      <xdr:rowOff>12700</xdr:rowOff>
    </xdr:from>
    <xdr:to>
      <xdr:col>7</xdr:col>
      <xdr:colOff>254000</xdr:colOff>
      <xdr:row>185</xdr:row>
      <xdr:rowOff>63500</xdr:rowOff>
    </xdr:to>
    <xdr:sp macro="" textlink="">
      <xdr:nvSpPr>
        <xdr:cNvPr id="45" name="TextBox 44"/>
        <xdr:cNvSpPr txBox="1"/>
      </xdr:nvSpPr>
      <xdr:spPr>
        <a:xfrm>
          <a:off x="8534400" y="35255200"/>
          <a:ext cx="9144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$0.37 Tip</a:t>
          </a:r>
        </a:p>
      </xdr:txBody>
    </xdr:sp>
    <xdr:clientData/>
  </xdr:twoCellAnchor>
  <xdr:twoCellAnchor>
    <xdr:from>
      <xdr:col>6</xdr:col>
      <xdr:colOff>12700</xdr:colOff>
      <xdr:row>187</xdr:row>
      <xdr:rowOff>0</xdr:rowOff>
    </xdr:from>
    <xdr:to>
      <xdr:col>8</xdr:col>
      <xdr:colOff>355600</xdr:colOff>
      <xdr:row>188</xdr:row>
      <xdr:rowOff>12700</xdr:rowOff>
    </xdr:to>
    <xdr:sp macro="" textlink="">
      <xdr:nvSpPr>
        <xdr:cNvPr id="46" name="TextBox 45"/>
        <xdr:cNvSpPr txBox="1"/>
      </xdr:nvSpPr>
      <xdr:spPr>
        <a:xfrm>
          <a:off x="8534400" y="35814000"/>
          <a:ext cx="16891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Lindse</a:t>
          </a:r>
          <a:r>
            <a:rPr lang="en-US" sz="1200" baseline="0"/>
            <a:t>y W.</a:t>
          </a:r>
          <a:endParaRPr lang="en-US" sz="1200"/>
        </a:p>
      </xdr:txBody>
    </xdr:sp>
    <xdr:clientData/>
  </xdr:twoCellAnchor>
  <xdr:twoCellAnchor>
    <xdr:from>
      <xdr:col>6</xdr:col>
      <xdr:colOff>0</xdr:colOff>
      <xdr:row>186</xdr:row>
      <xdr:rowOff>0</xdr:rowOff>
    </xdr:from>
    <xdr:to>
      <xdr:col>8</xdr:col>
      <xdr:colOff>342900</xdr:colOff>
      <xdr:row>187</xdr:row>
      <xdr:rowOff>12700</xdr:rowOff>
    </xdr:to>
    <xdr:sp macro="" textlink="">
      <xdr:nvSpPr>
        <xdr:cNvPr id="47" name="TextBox 46"/>
        <xdr:cNvSpPr txBox="1"/>
      </xdr:nvSpPr>
      <xdr:spPr>
        <a:xfrm>
          <a:off x="8521700" y="35623500"/>
          <a:ext cx="16891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Mark </a:t>
          </a:r>
          <a:r>
            <a:rPr lang="en-US" sz="1200" baseline="0"/>
            <a:t>Schulte</a:t>
          </a:r>
          <a:endParaRPr lang="en-US" sz="1200"/>
        </a:p>
      </xdr:txBody>
    </xdr:sp>
    <xdr:clientData/>
  </xdr:twoCellAnchor>
  <xdr:twoCellAnchor>
    <xdr:from>
      <xdr:col>6</xdr:col>
      <xdr:colOff>0</xdr:colOff>
      <xdr:row>189</xdr:row>
      <xdr:rowOff>165100</xdr:rowOff>
    </xdr:from>
    <xdr:to>
      <xdr:col>9</xdr:col>
      <xdr:colOff>177800</xdr:colOff>
      <xdr:row>191</xdr:row>
      <xdr:rowOff>25400</xdr:rowOff>
    </xdr:to>
    <xdr:sp macro="" textlink="">
      <xdr:nvSpPr>
        <xdr:cNvPr id="48" name="TextBox 47"/>
        <xdr:cNvSpPr txBox="1"/>
      </xdr:nvSpPr>
      <xdr:spPr>
        <a:xfrm>
          <a:off x="8521700" y="36360100"/>
          <a:ext cx="21971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$1.26 Tip - Used</a:t>
          </a:r>
          <a:r>
            <a:rPr lang="en-US" sz="1200" baseline="0"/>
            <a:t> Jordan gift card</a:t>
          </a:r>
          <a:endParaRPr lang="en-US" sz="1200"/>
        </a:p>
      </xdr:txBody>
    </xdr:sp>
    <xdr:clientData/>
  </xdr:twoCellAnchor>
  <xdr:twoCellAnchor>
    <xdr:from>
      <xdr:col>6</xdr:col>
      <xdr:colOff>0</xdr:colOff>
      <xdr:row>191</xdr:row>
      <xdr:rowOff>25400</xdr:rowOff>
    </xdr:from>
    <xdr:to>
      <xdr:col>8</xdr:col>
      <xdr:colOff>114300</xdr:colOff>
      <xdr:row>192</xdr:row>
      <xdr:rowOff>88900</xdr:rowOff>
    </xdr:to>
    <xdr:sp macro="" textlink="">
      <xdr:nvSpPr>
        <xdr:cNvPr id="49" name="TextBox 48"/>
        <xdr:cNvSpPr txBox="1"/>
      </xdr:nvSpPr>
      <xdr:spPr>
        <a:xfrm>
          <a:off x="8521700" y="36601400"/>
          <a:ext cx="14605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 for Yash as</a:t>
          </a:r>
          <a:r>
            <a:rPr lang="en-US" sz="1200" baseline="0"/>
            <a:t> well</a:t>
          </a:r>
          <a:endParaRPr lang="en-US" sz="1200"/>
        </a:p>
      </xdr:txBody>
    </xdr:sp>
    <xdr:clientData/>
  </xdr:twoCellAnchor>
  <xdr:twoCellAnchor>
    <xdr:from>
      <xdr:col>6</xdr:col>
      <xdr:colOff>12700</xdr:colOff>
      <xdr:row>193</xdr:row>
      <xdr:rowOff>165100</xdr:rowOff>
    </xdr:from>
    <xdr:to>
      <xdr:col>6</xdr:col>
      <xdr:colOff>609600</xdr:colOff>
      <xdr:row>195</xdr:row>
      <xdr:rowOff>12700</xdr:rowOff>
    </xdr:to>
    <xdr:sp macro="" textlink="">
      <xdr:nvSpPr>
        <xdr:cNvPr id="50" name="TextBox 49"/>
        <xdr:cNvSpPr txBox="1"/>
      </xdr:nvSpPr>
      <xdr:spPr>
        <a:xfrm>
          <a:off x="8534400" y="371221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Tip</a:t>
          </a:r>
        </a:p>
      </xdr:txBody>
    </xdr:sp>
    <xdr:clientData/>
  </xdr:twoCellAnchor>
  <xdr:twoCellAnchor>
    <xdr:from>
      <xdr:col>6</xdr:col>
      <xdr:colOff>25400</xdr:colOff>
      <xdr:row>198</xdr:row>
      <xdr:rowOff>177800</xdr:rowOff>
    </xdr:from>
    <xdr:to>
      <xdr:col>9</xdr:col>
      <xdr:colOff>342900</xdr:colOff>
      <xdr:row>200</xdr:row>
      <xdr:rowOff>50800</xdr:rowOff>
    </xdr:to>
    <xdr:sp macro="" textlink="">
      <xdr:nvSpPr>
        <xdr:cNvPr id="51" name="TextBox 50"/>
        <xdr:cNvSpPr txBox="1"/>
      </xdr:nvSpPr>
      <xdr:spPr>
        <a:xfrm>
          <a:off x="8547100" y="38087300"/>
          <a:ext cx="23368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After $10 credit for first-time users</a:t>
          </a:r>
        </a:p>
      </xdr:txBody>
    </xdr:sp>
    <xdr:clientData/>
  </xdr:twoCellAnchor>
  <xdr:twoCellAnchor>
    <xdr:from>
      <xdr:col>10</xdr:col>
      <xdr:colOff>38100</xdr:colOff>
      <xdr:row>198</xdr:row>
      <xdr:rowOff>12700</xdr:rowOff>
    </xdr:from>
    <xdr:to>
      <xdr:col>13</xdr:col>
      <xdr:colOff>152400</xdr:colOff>
      <xdr:row>199</xdr:row>
      <xdr:rowOff>88900</xdr:rowOff>
    </xdr:to>
    <xdr:sp macro="" textlink="">
      <xdr:nvSpPr>
        <xdr:cNvPr id="52" name="TextBox 51"/>
        <xdr:cNvSpPr txBox="1"/>
      </xdr:nvSpPr>
      <xdr:spPr>
        <a:xfrm>
          <a:off x="11252200" y="37922200"/>
          <a:ext cx="2133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GSX - Google Shopping Express</a:t>
          </a:r>
        </a:p>
      </xdr:txBody>
    </xdr:sp>
    <xdr:clientData/>
  </xdr:twoCellAnchor>
  <xdr:twoCellAnchor>
    <xdr:from>
      <xdr:col>6</xdr:col>
      <xdr:colOff>0</xdr:colOff>
      <xdr:row>204</xdr:row>
      <xdr:rowOff>152400</xdr:rowOff>
    </xdr:from>
    <xdr:to>
      <xdr:col>7</xdr:col>
      <xdr:colOff>508000</xdr:colOff>
      <xdr:row>206</xdr:row>
      <xdr:rowOff>38100</xdr:rowOff>
    </xdr:to>
    <xdr:sp macro="" textlink="">
      <xdr:nvSpPr>
        <xdr:cNvPr id="53" name="TextBox 52"/>
        <xdr:cNvSpPr txBox="1"/>
      </xdr:nvSpPr>
      <xdr:spPr>
        <a:xfrm>
          <a:off x="8521700" y="39204900"/>
          <a:ext cx="1181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 new</a:t>
          </a:r>
          <a:r>
            <a:rPr lang="en-US" sz="1200" baseline="0"/>
            <a:t> card fee</a:t>
          </a:r>
          <a:endParaRPr lang="en-US" sz="1200"/>
        </a:p>
      </xdr:txBody>
    </xdr:sp>
    <xdr:clientData/>
  </xdr:twoCellAnchor>
  <xdr:twoCellAnchor>
    <xdr:from>
      <xdr:col>6</xdr:col>
      <xdr:colOff>12700</xdr:colOff>
      <xdr:row>195</xdr:row>
      <xdr:rowOff>12700</xdr:rowOff>
    </xdr:from>
    <xdr:to>
      <xdr:col>11</xdr:col>
      <xdr:colOff>520700</xdr:colOff>
      <xdr:row>196</xdr:row>
      <xdr:rowOff>38100</xdr:rowOff>
    </xdr:to>
    <xdr:sp macro="" textlink="">
      <xdr:nvSpPr>
        <xdr:cNvPr id="54" name="TextBox 53"/>
        <xdr:cNvSpPr txBox="1"/>
      </xdr:nvSpPr>
      <xdr:spPr>
        <a:xfrm>
          <a:off x="8534400" y="37350700"/>
          <a:ext cx="38735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$60</a:t>
          </a:r>
          <a:r>
            <a:rPr lang="en-US" sz="1200" baseline="0"/>
            <a:t> baggage fees, $291 one-way  ticket (booked May 10)</a:t>
          </a:r>
          <a:endParaRPr lang="en-US" sz="1200"/>
        </a:p>
      </xdr:txBody>
    </xdr:sp>
    <xdr:clientData/>
  </xdr:twoCellAnchor>
  <xdr:twoCellAnchor>
    <xdr:from>
      <xdr:col>6</xdr:col>
      <xdr:colOff>12700</xdr:colOff>
      <xdr:row>196</xdr:row>
      <xdr:rowOff>38100</xdr:rowOff>
    </xdr:from>
    <xdr:to>
      <xdr:col>6</xdr:col>
      <xdr:colOff>609600</xdr:colOff>
      <xdr:row>197</xdr:row>
      <xdr:rowOff>76200</xdr:rowOff>
    </xdr:to>
    <xdr:sp macro="" textlink="">
      <xdr:nvSpPr>
        <xdr:cNvPr id="55" name="TextBox 54"/>
        <xdr:cNvSpPr txBox="1"/>
      </xdr:nvSpPr>
      <xdr:spPr>
        <a:xfrm>
          <a:off x="8534400" y="37566600"/>
          <a:ext cx="596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Tip</a:t>
          </a:r>
        </a:p>
      </xdr:txBody>
    </xdr:sp>
    <xdr:clientData/>
  </xdr:twoCellAnchor>
  <xdr:twoCellAnchor>
    <xdr:from>
      <xdr:col>5</xdr:col>
      <xdr:colOff>1244600</xdr:colOff>
      <xdr:row>209</xdr:row>
      <xdr:rowOff>165100</xdr:rowOff>
    </xdr:from>
    <xdr:to>
      <xdr:col>7</xdr:col>
      <xdr:colOff>254000</xdr:colOff>
      <xdr:row>211</xdr:row>
      <xdr:rowOff>0</xdr:rowOff>
    </xdr:to>
    <xdr:sp macro="" textlink="">
      <xdr:nvSpPr>
        <xdr:cNvPr id="56" name="TextBox 55"/>
        <xdr:cNvSpPr txBox="1"/>
      </xdr:nvSpPr>
      <xdr:spPr>
        <a:xfrm>
          <a:off x="8509000" y="40170100"/>
          <a:ext cx="939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$2.08</a:t>
          </a:r>
          <a:r>
            <a:rPr lang="en-US" sz="1200" baseline="0"/>
            <a:t> Tip</a:t>
          </a:r>
          <a:endParaRPr lang="en-US" sz="1200"/>
        </a:p>
      </xdr:txBody>
    </xdr:sp>
    <xdr:clientData/>
  </xdr:twoCellAnchor>
  <xdr:twoCellAnchor>
    <xdr:from>
      <xdr:col>5</xdr:col>
      <xdr:colOff>1231900</xdr:colOff>
      <xdr:row>210</xdr:row>
      <xdr:rowOff>177800</xdr:rowOff>
    </xdr:from>
    <xdr:to>
      <xdr:col>7</xdr:col>
      <xdr:colOff>241300</xdr:colOff>
      <xdr:row>212</xdr:row>
      <xdr:rowOff>12700</xdr:rowOff>
    </xdr:to>
    <xdr:sp macro="" textlink="">
      <xdr:nvSpPr>
        <xdr:cNvPr id="57" name="TextBox 56"/>
        <xdr:cNvSpPr txBox="1"/>
      </xdr:nvSpPr>
      <xdr:spPr>
        <a:xfrm>
          <a:off x="8496300" y="40373300"/>
          <a:ext cx="939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$2.88</a:t>
          </a:r>
          <a:r>
            <a:rPr lang="en-US" sz="1200" baseline="0"/>
            <a:t> Tip</a:t>
          </a:r>
        </a:p>
        <a:p>
          <a:endParaRPr lang="en-US" sz="1200"/>
        </a:p>
      </xdr:txBody>
    </xdr:sp>
    <xdr:clientData/>
  </xdr:twoCellAnchor>
  <xdr:twoCellAnchor>
    <xdr:from>
      <xdr:col>6</xdr:col>
      <xdr:colOff>12700</xdr:colOff>
      <xdr:row>213</xdr:row>
      <xdr:rowOff>152400</xdr:rowOff>
    </xdr:from>
    <xdr:to>
      <xdr:col>7</xdr:col>
      <xdr:colOff>279400</xdr:colOff>
      <xdr:row>214</xdr:row>
      <xdr:rowOff>177800</xdr:rowOff>
    </xdr:to>
    <xdr:sp macro="" textlink="">
      <xdr:nvSpPr>
        <xdr:cNvPr id="58" name="TextBox 57"/>
        <xdr:cNvSpPr txBox="1"/>
      </xdr:nvSpPr>
      <xdr:spPr>
        <a:xfrm>
          <a:off x="8534400" y="40919400"/>
          <a:ext cx="939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$4.50 Tip</a:t>
          </a:r>
        </a:p>
        <a:p>
          <a:r>
            <a:rPr lang="en-US" sz="1200"/>
            <a:t>	</a:t>
          </a:r>
          <a:endParaRPr lang="en-US" sz="1200" baseline="0"/>
        </a:p>
        <a:p>
          <a:endParaRPr lang="en-US" sz="1200"/>
        </a:p>
      </xdr:txBody>
    </xdr:sp>
    <xdr:clientData/>
  </xdr:twoCellAnchor>
  <xdr:twoCellAnchor>
    <xdr:from>
      <xdr:col>7</xdr:col>
      <xdr:colOff>241300</xdr:colOff>
      <xdr:row>211</xdr:row>
      <xdr:rowOff>95250</xdr:rowOff>
    </xdr:from>
    <xdr:to>
      <xdr:col>9</xdr:col>
      <xdr:colOff>63500</xdr:colOff>
      <xdr:row>213</xdr:row>
      <xdr:rowOff>139700</xdr:rowOff>
    </xdr:to>
    <xdr:cxnSp macro="">
      <xdr:nvCxnSpPr>
        <xdr:cNvPr id="59" name="Straight Arrow Connector 58"/>
        <xdr:cNvCxnSpPr>
          <a:stCxn id="57" idx="3"/>
        </xdr:cNvCxnSpPr>
      </xdr:nvCxnSpPr>
      <xdr:spPr>
        <a:xfrm>
          <a:off x="9436100" y="40481250"/>
          <a:ext cx="1168400" cy="4254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254000</xdr:colOff>
      <xdr:row>213</xdr:row>
      <xdr:rowOff>127000</xdr:rowOff>
    </xdr:from>
    <xdr:to>
      <xdr:col>9</xdr:col>
      <xdr:colOff>38100</xdr:colOff>
      <xdr:row>214</xdr:row>
      <xdr:rowOff>69850</xdr:rowOff>
    </xdr:to>
    <xdr:cxnSp macro="">
      <xdr:nvCxnSpPr>
        <xdr:cNvPr id="60" name="Straight Arrow Connector 59"/>
        <xdr:cNvCxnSpPr/>
      </xdr:nvCxnSpPr>
      <xdr:spPr>
        <a:xfrm flipV="1">
          <a:off x="9448800" y="40894000"/>
          <a:ext cx="1130300" cy="133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12700</xdr:colOff>
      <xdr:row>213</xdr:row>
      <xdr:rowOff>152400</xdr:rowOff>
    </xdr:from>
    <xdr:to>
      <xdr:col>9</xdr:col>
      <xdr:colOff>50800</xdr:colOff>
      <xdr:row>216</xdr:row>
      <xdr:rowOff>107950</xdr:rowOff>
    </xdr:to>
    <xdr:cxnSp macro="">
      <xdr:nvCxnSpPr>
        <xdr:cNvPr id="62" name="Straight Arrow Connector 61"/>
        <xdr:cNvCxnSpPr/>
      </xdr:nvCxnSpPr>
      <xdr:spPr>
        <a:xfrm flipV="1">
          <a:off x="8534400" y="40919400"/>
          <a:ext cx="2057400" cy="527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50800</xdr:colOff>
      <xdr:row>212</xdr:row>
      <xdr:rowOff>25400</xdr:rowOff>
    </xdr:from>
    <xdr:to>
      <xdr:col>11</xdr:col>
      <xdr:colOff>266700</xdr:colOff>
      <xdr:row>214</xdr:row>
      <xdr:rowOff>127000</xdr:rowOff>
    </xdr:to>
    <xdr:sp macro="" textlink="">
      <xdr:nvSpPr>
        <xdr:cNvPr id="65" name="TextBox 64"/>
        <xdr:cNvSpPr txBox="1"/>
      </xdr:nvSpPr>
      <xdr:spPr>
        <a:xfrm>
          <a:off x="10591800" y="40601900"/>
          <a:ext cx="156210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Redfin</a:t>
          </a:r>
          <a:r>
            <a:rPr lang="en-US" sz="1200" baseline="0"/>
            <a:t> Boot Camp Trip, all reimbursed</a:t>
          </a:r>
        </a:p>
        <a:p>
          <a:endParaRPr lang="en-US" sz="1200"/>
        </a:p>
      </xdr:txBody>
    </xdr:sp>
    <xdr:clientData/>
  </xdr:twoCellAnchor>
  <xdr:twoCellAnchor>
    <xdr:from>
      <xdr:col>5</xdr:col>
      <xdr:colOff>1244600</xdr:colOff>
      <xdr:row>222</xdr:row>
      <xdr:rowOff>152400</xdr:rowOff>
    </xdr:from>
    <xdr:to>
      <xdr:col>9</xdr:col>
      <xdr:colOff>482600</xdr:colOff>
      <xdr:row>223</xdr:row>
      <xdr:rowOff>177800</xdr:rowOff>
    </xdr:to>
    <xdr:sp macro="" textlink="">
      <xdr:nvSpPr>
        <xdr:cNvPr id="63" name="TextBox 62"/>
        <xdr:cNvSpPr txBox="1"/>
      </xdr:nvSpPr>
      <xdr:spPr>
        <a:xfrm>
          <a:off x="8509000" y="42633900"/>
          <a:ext cx="25146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 for Rahul, he paid me back $10</a:t>
          </a:r>
        </a:p>
      </xdr:txBody>
    </xdr:sp>
    <xdr:clientData/>
  </xdr:twoCellAnchor>
  <xdr:twoCellAnchor>
    <xdr:from>
      <xdr:col>6</xdr:col>
      <xdr:colOff>0</xdr:colOff>
      <xdr:row>225</xdr:row>
      <xdr:rowOff>177800</xdr:rowOff>
    </xdr:from>
    <xdr:to>
      <xdr:col>8</xdr:col>
      <xdr:colOff>254000</xdr:colOff>
      <xdr:row>227</xdr:row>
      <xdr:rowOff>12700</xdr:rowOff>
    </xdr:to>
    <xdr:sp macro="" textlink="">
      <xdr:nvSpPr>
        <xdr:cNvPr id="64" name="TextBox 63"/>
        <xdr:cNvSpPr txBox="1"/>
      </xdr:nvSpPr>
      <xdr:spPr>
        <a:xfrm>
          <a:off x="8521700" y="43230800"/>
          <a:ext cx="16002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0</xdr:colOff>
      <xdr:row>227</xdr:row>
      <xdr:rowOff>12700</xdr:rowOff>
    </xdr:from>
    <xdr:to>
      <xdr:col>8</xdr:col>
      <xdr:colOff>342900</xdr:colOff>
      <xdr:row>228</xdr:row>
      <xdr:rowOff>88900</xdr:rowOff>
    </xdr:to>
    <xdr:sp macro="" textlink="">
      <xdr:nvSpPr>
        <xdr:cNvPr id="66" name="TextBox 65"/>
        <xdr:cNvSpPr txBox="1"/>
      </xdr:nvSpPr>
      <xdr:spPr>
        <a:xfrm>
          <a:off x="8521700" y="43446700"/>
          <a:ext cx="1689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Paid</a:t>
          </a:r>
          <a:r>
            <a:rPr lang="en-US" sz="1200" baseline="0"/>
            <a:t> $7.25 for Sebastian</a:t>
          </a:r>
          <a:endParaRPr lang="en-US" sz="1200"/>
        </a:p>
      </xdr:txBody>
    </xdr:sp>
    <xdr:clientData/>
  </xdr:twoCellAnchor>
  <xdr:twoCellAnchor>
    <xdr:from>
      <xdr:col>7</xdr:col>
      <xdr:colOff>508000</xdr:colOff>
      <xdr:row>204</xdr:row>
      <xdr:rowOff>152400</xdr:rowOff>
    </xdr:from>
    <xdr:to>
      <xdr:col>10</xdr:col>
      <xdr:colOff>88900</xdr:colOff>
      <xdr:row>205</xdr:row>
      <xdr:rowOff>177800</xdr:rowOff>
    </xdr:to>
    <xdr:sp macro="" textlink="">
      <xdr:nvSpPr>
        <xdr:cNvPr id="67" name="TextBox 66"/>
        <xdr:cNvSpPr txBox="1"/>
      </xdr:nvSpPr>
      <xdr:spPr>
        <a:xfrm>
          <a:off x="9702800" y="39204900"/>
          <a:ext cx="16002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5</xdr:col>
      <xdr:colOff>1244600</xdr:colOff>
      <xdr:row>213</xdr:row>
      <xdr:rowOff>88900</xdr:rowOff>
    </xdr:from>
    <xdr:to>
      <xdr:col>9</xdr:col>
      <xdr:colOff>12700</xdr:colOff>
      <xdr:row>213</xdr:row>
      <xdr:rowOff>101600</xdr:rowOff>
    </xdr:to>
    <xdr:cxnSp macro="">
      <xdr:nvCxnSpPr>
        <xdr:cNvPr id="68" name="Straight Arrow Connector 67"/>
        <xdr:cNvCxnSpPr/>
      </xdr:nvCxnSpPr>
      <xdr:spPr>
        <a:xfrm>
          <a:off x="8509000" y="40855900"/>
          <a:ext cx="2044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229</xdr:row>
      <xdr:rowOff>177800</xdr:rowOff>
    </xdr:from>
    <xdr:to>
      <xdr:col>7</xdr:col>
      <xdr:colOff>266700</xdr:colOff>
      <xdr:row>231</xdr:row>
      <xdr:rowOff>12700</xdr:rowOff>
    </xdr:to>
    <xdr:sp macro="" textlink="">
      <xdr:nvSpPr>
        <xdr:cNvPr id="70" name="TextBox 69"/>
        <xdr:cNvSpPr txBox="1"/>
      </xdr:nvSpPr>
      <xdr:spPr>
        <a:xfrm>
          <a:off x="8521700" y="44183300"/>
          <a:ext cx="9398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$.64</a:t>
          </a:r>
          <a:r>
            <a:rPr lang="en-US" sz="1200" baseline="0"/>
            <a:t> Tip</a:t>
          </a:r>
          <a:endParaRPr lang="en-US" sz="1200"/>
        </a:p>
      </xdr:txBody>
    </xdr:sp>
    <xdr:clientData/>
  </xdr:twoCellAnchor>
  <xdr:twoCellAnchor>
    <xdr:from>
      <xdr:col>6</xdr:col>
      <xdr:colOff>12700</xdr:colOff>
      <xdr:row>231</xdr:row>
      <xdr:rowOff>165100</xdr:rowOff>
    </xdr:from>
    <xdr:to>
      <xdr:col>11</xdr:col>
      <xdr:colOff>165100</xdr:colOff>
      <xdr:row>233</xdr:row>
      <xdr:rowOff>0</xdr:rowOff>
    </xdr:to>
    <xdr:sp macro="" textlink="">
      <xdr:nvSpPr>
        <xdr:cNvPr id="71" name="TextBox 70"/>
        <xdr:cNvSpPr txBox="1"/>
      </xdr:nvSpPr>
      <xdr:spPr>
        <a:xfrm>
          <a:off x="8534400" y="44551600"/>
          <a:ext cx="35179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GetAround - not full tank at pickup</a:t>
          </a:r>
        </a:p>
      </xdr:txBody>
    </xdr:sp>
    <xdr:clientData/>
  </xdr:twoCellAnchor>
  <xdr:twoCellAnchor>
    <xdr:from>
      <xdr:col>6</xdr:col>
      <xdr:colOff>0</xdr:colOff>
      <xdr:row>241</xdr:row>
      <xdr:rowOff>152400</xdr:rowOff>
    </xdr:from>
    <xdr:to>
      <xdr:col>8</xdr:col>
      <xdr:colOff>279400</xdr:colOff>
      <xdr:row>243</xdr:row>
      <xdr:rowOff>25400</xdr:rowOff>
    </xdr:to>
    <xdr:sp macro="" textlink="">
      <xdr:nvSpPr>
        <xdr:cNvPr id="72" name="TextBox 71"/>
        <xdr:cNvSpPr txBox="1"/>
      </xdr:nvSpPr>
      <xdr:spPr>
        <a:xfrm>
          <a:off x="8521700" y="46443900"/>
          <a:ext cx="1625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Vince Chang</a:t>
          </a:r>
        </a:p>
      </xdr:txBody>
    </xdr:sp>
    <xdr:clientData/>
  </xdr:twoCellAnchor>
  <xdr:twoCellAnchor>
    <xdr:from>
      <xdr:col>6</xdr:col>
      <xdr:colOff>0</xdr:colOff>
      <xdr:row>243</xdr:row>
      <xdr:rowOff>165100</xdr:rowOff>
    </xdr:from>
    <xdr:to>
      <xdr:col>8</xdr:col>
      <xdr:colOff>279400</xdr:colOff>
      <xdr:row>245</xdr:row>
      <xdr:rowOff>38100</xdr:rowOff>
    </xdr:to>
    <xdr:sp macro="" textlink="">
      <xdr:nvSpPr>
        <xdr:cNvPr id="73" name="TextBox 72"/>
        <xdr:cNvSpPr txBox="1"/>
      </xdr:nvSpPr>
      <xdr:spPr>
        <a:xfrm>
          <a:off x="8521700" y="46647100"/>
          <a:ext cx="1625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Anuj Abrol</a:t>
          </a:r>
        </a:p>
      </xdr:txBody>
    </xdr:sp>
    <xdr:clientData/>
  </xdr:twoCellAnchor>
  <xdr:twoCellAnchor>
    <xdr:from>
      <xdr:col>6</xdr:col>
      <xdr:colOff>0</xdr:colOff>
      <xdr:row>244</xdr:row>
      <xdr:rowOff>165100</xdr:rowOff>
    </xdr:from>
    <xdr:to>
      <xdr:col>9</xdr:col>
      <xdr:colOff>114300</xdr:colOff>
      <xdr:row>246</xdr:row>
      <xdr:rowOff>50800</xdr:rowOff>
    </xdr:to>
    <xdr:sp macro="" textlink="">
      <xdr:nvSpPr>
        <xdr:cNvPr id="74" name="TextBox 73"/>
        <xdr:cNvSpPr txBox="1"/>
      </xdr:nvSpPr>
      <xdr:spPr>
        <a:xfrm>
          <a:off x="8521700" y="46837600"/>
          <a:ext cx="2133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$3.95 Venmo from Anuj Abrol</a:t>
          </a:r>
        </a:p>
      </xdr:txBody>
    </xdr:sp>
    <xdr:clientData/>
  </xdr:twoCellAnchor>
  <xdr:twoCellAnchor>
    <xdr:from>
      <xdr:col>6</xdr:col>
      <xdr:colOff>12700</xdr:colOff>
      <xdr:row>251</xdr:row>
      <xdr:rowOff>165100</xdr:rowOff>
    </xdr:from>
    <xdr:to>
      <xdr:col>8</xdr:col>
      <xdr:colOff>152400</xdr:colOff>
      <xdr:row>253</xdr:row>
      <xdr:rowOff>12700</xdr:rowOff>
    </xdr:to>
    <xdr:sp macro="" textlink="">
      <xdr:nvSpPr>
        <xdr:cNvPr id="75" name="TextBox 74"/>
        <xdr:cNvSpPr txBox="1"/>
      </xdr:nvSpPr>
      <xdr:spPr>
        <a:xfrm>
          <a:off x="8534400" y="48171100"/>
          <a:ext cx="1485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Square cash to Rahul</a:t>
          </a:r>
        </a:p>
        <a:p>
          <a:endParaRPr lang="en-US" sz="1200"/>
        </a:p>
      </xdr:txBody>
    </xdr:sp>
    <xdr:clientData/>
  </xdr:twoCellAnchor>
  <xdr:twoCellAnchor>
    <xdr:from>
      <xdr:col>6</xdr:col>
      <xdr:colOff>0</xdr:colOff>
      <xdr:row>253</xdr:row>
      <xdr:rowOff>0</xdr:rowOff>
    </xdr:from>
    <xdr:to>
      <xdr:col>8</xdr:col>
      <xdr:colOff>139700</xdr:colOff>
      <xdr:row>254</xdr:row>
      <xdr:rowOff>38100</xdr:rowOff>
    </xdr:to>
    <xdr:sp macro="" textlink="">
      <xdr:nvSpPr>
        <xdr:cNvPr id="76" name="TextBox 75"/>
        <xdr:cNvSpPr txBox="1"/>
      </xdr:nvSpPr>
      <xdr:spPr>
        <a:xfrm>
          <a:off x="8521700" y="48387000"/>
          <a:ext cx="1485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Square cash to Rahul</a:t>
          </a:r>
        </a:p>
        <a:p>
          <a:endParaRPr lang="en-US" sz="1200"/>
        </a:p>
      </xdr:txBody>
    </xdr:sp>
    <xdr:clientData/>
  </xdr:twoCellAnchor>
  <xdr:twoCellAnchor>
    <xdr:from>
      <xdr:col>5</xdr:col>
      <xdr:colOff>1231900</xdr:colOff>
      <xdr:row>254</xdr:row>
      <xdr:rowOff>0</xdr:rowOff>
    </xdr:from>
    <xdr:to>
      <xdr:col>8</xdr:col>
      <xdr:colOff>482600</xdr:colOff>
      <xdr:row>255</xdr:row>
      <xdr:rowOff>12700</xdr:rowOff>
    </xdr:to>
    <xdr:sp macro="" textlink="">
      <xdr:nvSpPr>
        <xdr:cNvPr id="77" name="TextBox 76"/>
        <xdr:cNvSpPr txBox="1"/>
      </xdr:nvSpPr>
      <xdr:spPr>
        <a:xfrm>
          <a:off x="8496300" y="48577500"/>
          <a:ext cx="18542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Mark Schulte</a:t>
          </a:r>
        </a:p>
      </xdr:txBody>
    </xdr:sp>
    <xdr:clientData/>
  </xdr:twoCellAnchor>
  <xdr:twoCellAnchor>
    <xdr:from>
      <xdr:col>6</xdr:col>
      <xdr:colOff>12700</xdr:colOff>
      <xdr:row>256</xdr:row>
      <xdr:rowOff>12700</xdr:rowOff>
    </xdr:from>
    <xdr:to>
      <xdr:col>8</xdr:col>
      <xdr:colOff>520700</xdr:colOff>
      <xdr:row>257</xdr:row>
      <xdr:rowOff>25400</xdr:rowOff>
    </xdr:to>
    <xdr:sp macro="" textlink="">
      <xdr:nvSpPr>
        <xdr:cNvPr id="78" name="TextBox 77"/>
        <xdr:cNvSpPr txBox="1"/>
      </xdr:nvSpPr>
      <xdr:spPr>
        <a:xfrm>
          <a:off x="8534400" y="48971200"/>
          <a:ext cx="18542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Lida Wang</a:t>
          </a:r>
        </a:p>
      </xdr:txBody>
    </xdr:sp>
    <xdr:clientData/>
  </xdr:twoCellAnchor>
  <xdr:twoCellAnchor>
    <xdr:from>
      <xdr:col>6</xdr:col>
      <xdr:colOff>25400</xdr:colOff>
      <xdr:row>259</xdr:row>
      <xdr:rowOff>0</xdr:rowOff>
    </xdr:from>
    <xdr:to>
      <xdr:col>8</xdr:col>
      <xdr:colOff>0</xdr:colOff>
      <xdr:row>260</xdr:row>
      <xdr:rowOff>12700</xdr:rowOff>
    </xdr:to>
    <xdr:sp macro="" textlink="">
      <xdr:nvSpPr>
        <xdr:cNvPr id="79" name="TextBox 78"/>
        <xdr:cNvSpPr txBox="1"/>
      </xdr:nvSpPr>
      <xdr:spPr>
        <a:xfrm>
          <a:off x="8547100" y="49530000"/>
          <a:ext cx="13208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for $50 credit</a:t>
          </a:r>
        </a:p>
        <a:p>
          <a:endParaRPr lang="en-US" sz="1200"/>
        </a:p>
      </xdr:txBody>
    </xdr:sp>
    <xdr:clientData/>
  </xdr:twoCellAnchor>
  <xdr:twoCellAnchor>
    <xdr:from>
      <xdr:col>6</xdr:col>
      <xdr:colOff>0</xdr:colOff>
      <xdr:row>260</xdr:row>
      <xdr:rowOff>38100</xdr:rowOff>
    </xdr:from>
    <xdr:to>
      <xdr:col>8</xdr:col>
      <xdr:colOff>508000</xdr:colOff>
      <xdr:row>263</xdr:row>
      <xdr:rowOff>0</xdr:rowOff>
    </xdr:to>
    <xdr:sp macro="" textlink="">
      <xdr:nvSpPr>
        <xdr:cNvPr id="80" name="TextBox 79"/>
        <xdr:cNvSpPr txBox="1"/>
      </xdr:nvSpPr>
      <xdr:spPr>
        <a:xfrm>
          <a:off x="8521700" y="49758600"/>
          <a:ext cx="1854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Mark Schulte</a:t>
          </a:r>
          <a:r>
            <a:rPr lang="en-US" sz="1200" baseline="0"/>
            <a:t> - Includes $2 Golden Gate toll</a:t>
          </a:r>
          <a:endParaRPr lang="en-US" sz="1200"/>
        </a:p>
      </xdr:txBody>
    </xdr:sp>
    <xdr:clientData/>
  </xdr:twoCellAnchor>
  <xdr:twoCellAnchor>
    <xdr:from>
      <xdr:col>6</xdr:col>
      <xdr:colOff>0</xdr:colOff>
      <xdr:row>263</xdr:row>
      <xdr:rowOff>177800</xdr:rowOff>
    </xdr:from>
    <xdr:to>
      <xdr:col>8</xdr:col>
      <xdr:colOff>508000</xdr:colOff>
      <xdr:row>265</xdr:row>
      <xdr:rowOff>0</xdr:rowOff>
    </xdr:to>
    <xdr:sp macro="" textlink="">
      <xdr:nvSpPr>
        <xdr:cNvPr id="82" name="TextBox 81"/>
        <xdr:cNvSpPr txBox="1"/>
      </xdr:nvSpPr>
      <xdr:spPr>
        <a:xfrm>
          <a:off x="8521700" y="50469800"/>
          <a:ext cx="18542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Mark Schulte</a:t>
          </a:r>
        </a:p>
      </xdr:txBody>
    </xdr:sp>
    <xdr:clientData/>
  </xdr:twoCellAnchor>
  <xdr:twoCellAnchor>
    <xdr:from>
      <xdr:col>6</xdr:col>
      <xdr:colOff>12700</xdr:colOff>
      <xdr:row>269</xdr:row>
      <xdr:rowOff>177800</xdr:rowOff>
    </xdr:from>
    <xdr:to>
      <xdr:col>6</xdr:col>
      <xdr:colOff>596900</xdr:colOff>
      <xdr:row>271</xdr:row>
      <xdr:rowOff>25400</xdr:rowOff>
    </xdr:to>
    <xdr:sp macro="" textlink="">
      <xdr:nvSpPr>
        <xdr:cNvPr id="81" name="TextBox 80"/>
        <xdr:cNvSpPr txBox="1"/>
      </xdr:nvSpPr>
      <xdr:spPr>
        <a:xfrm>
          <a:off x="8534400" y="51612800"/>
          <a:ext cx="5842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Tip</a:t>
          </a:r>
        </a:p>
      </xdr:txBody>
    </xdr:sp>
    <xdr:clientData/>
  </xdr:twoCellAnchor>
  <xdr:twoCellAnchor>
    <xdr:from>
      <xdr:col>6</xdr:col>
      <xdr:colOff>0</xdr:colOff>
      <xdr:row>271</xdr:row>
      <xdr:rowOff>0</xdr:rowOff>
    </xdr:from>
    <xdr:to>
      <xdr:col>8</xdr:col>
      <xdr:colOff>431800</xdr:colOff>
      <xdr:row>272</xdr:row>
      <xdr:rowOff>12700</xdr:rowOff>
    </xdr:to>
    <xdr:sp macro="" textlink="">
      <xdr:nvSpPr>
        <xdr:cNvPr id="83" name="TextBox 82"/>
        <xdr:cNvSpPr txBox="1"/>
      </xdr:nvSpPr>
      <xdr:spPr>
        <a:xfrm>
          <a:off x="8521700" y="51816000"/>
          <a:ext cx="17780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 Mom - $6.50 Shipping</a:t>
          </a:r>
        </a:p>
      </xdr:txBody>
    </xdr:sp>
    <xdr:clientData/>
  </xdr:twoCellAnchor>
  <xdr:twoCellAnchor>
    <xdr:from>
      <xdr:col>6</xdr:col>
      <xdr:colOff>12700</xdr:colOff>
      <xdr:row>272</xdr:row>
      <xdr:rowOff>12700</xdr:rowOff>
    </xdr:from>
    <xdr:to>
      <xdr:col>7</xdr:col>
      <xdr:colOff>88900</xdr:colOff>
      <xdr:row>273</xdr:row>
      <xdr:rowOff>25400</xdr:rowOff>
    </xdr:to>
    <xdr:sp macro="" textlink="">
      <xdr:nvSpPr>
        <xdr:cNvPr id="84" name="TextBox 83"/>
        <xdr:cNvSpPr txBox="1"/>
      </xdr:nvSpPr>
      <xdr:spPr>
        <a:xfrm>
          <a:off x="8534400" y="52019200"/>
          <a:ext cx="7493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 Kittu</a:t>
          </a:r>
        </a:p>
      </xdr:txBody>
    </xdr:sp>
    <xdr:clientData/>
  </xdr:twoCellAnchor>
  <xdr:twoCellAnchor>
    <xdr:from>
      <xdr:col>6</xdr:col>
      <xdr:colOff>0</xdr:colOff>
      <xdr:row>274</xdr:row>
      <xdr:rowOff>0</xdr:rowOff>
    </xdr:from>
    <xdr:to>
      <xdr:col>7</xdr:col>
      <xdr:colOff>38100</xdr:colOff>
      <xdr:row>275</xdr:row>
      <xdr:rowOff>38100</xdr:rowOff>
    </xdr:to>
    <xdr:sp macro="" textlink="">
      <xdr:nvSpPr>
        <xdr:cNvPr id="85" name="TextBox 84"/>
        <xdr:cNvSpPr txBox="1"/>
      </xdr:nvSpPr>
      <xdr:spPr>
        <a:xfrm>
          <a:off x="8521700" y="52387500"/>
          <a:ext cx="7112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For Dad</a:t>
          </a:r>
        </a:p>
      </xdr:txBody>
    </xdr:sp>
    <xdr:clientData/>
  </xdr:twoCellAnchor>
  <xdr:twoCellAnchor>
    <xdr:from>
      <xdr:col>6</xdr:col>
      <xdr:colOff>12700</xdr:colOff>
      <xdr:row>284</xdr:row>
      <xdr:rowOff>25400</xdr:rowOff>
    </xdr:from>
    <xdr:to>
      <xdr:col>6</xdr:col>
      <xdr:colOff>596900</xdr:colOff>
      <xdr:row>285</xdr:row>
      <xdr:rowOff>76200</xdr:rowOff>
    </xdr:to>
    <xdr:sp macro="" textlink="">
      <xdr:nvSpPr>
        <xdr:cNvPr id="86" name="TextBox 85"/>
        <xdr:cNvSpPr txBox="1"/>
      </xdr:nvSpPr>
      <xdr:spPr>
        <a:xfrm>
          <a:off x="8534400" y="54317900"/>
          <a:ext cx="5842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Tip</a:t>
          </a:r>
        </a:p>
      </xdr:txBody>
    </xdr:sp>
    <xdr:clientData/>
  </xdr:twoCellAnchor>
  <xdr:twoCellAnchor>
    <xdr:from>
      <xdr:col>6</xdr:col>
      <xdr:colOff>25400</xdr:colOff>
      <xdr:row>281</xdr:row>
      <xdr:rowOff>152400</xdr:rowOff>
    </xdr:from>
    <xdr:to>
      <xdr:col>10</xdr:col>
      <xdr:colOff>76200</xdr:colOff>
      <xdr:row>283</xdr:row>
      <xdr:rowOff>0</xdr:rowOff>
    </xdr:to>
    <xdr:sp macro="" textlink="">
      <xdr:nvSpPr>
        <xdr:cNvPr id="87" name="TextBox 86"/>
        <xdr:cNvSpPr txBox="1"/>
      </xdr:nvSpPr>
      <xdr:spPr>
        <a:xfrm>
          <a:off x="8547100" y="53682900"/>
          <a:ext cx="27432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Car Rental, Park</a:t>
          </a:r>
          <a:r>
            <a:rPr lang="en-US" sz="1200" baseline="0"/>
            <a:t> Fee, Parking, Gas, Snacks</a:t>
          </a:r>
          <a:endParaRPr lang="en-US" sz="1200"/>
        </a:p>
      </xdr:txBody>
    </xdr:sp>
    <xdr:clientData/>
  </xdr:twoCellAnchor>
  <xdr:twoCellAnchor>
    <xdr:from>
      <xdr:col>6</xdr:col>
      <xdr:colOff>0</xdr:colOff>
      <xdr:row>279</xdr:row>
      <xdr:rowOff>152400</xdr:rowOff>
    </xdr:from>
    <xdr:to>
      <xdr:col>8</xdr:col>
      <xdr:colOff>88900</xdr:colOff>
      <xdr:row>281</xdr:row>
      <xdr:rowOff>0</xdr:rowOff>
    </xdr:to>
    <xdr:sp macro="" textlink="">
      <xdr:nvSpPr>
        <xdr:cNvPr id="88" name="TextBox 87"/>
        <xdr:cNvSpPr txBox="1"/>
      </xdr:nvSpPr>
      <xdr:spPr>
        <a:xfrm>
          <a:off x="8521700" y="53492400"/>
          <a:ext cx="14351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Gave to Sebastian</a:t>
          </a:r>
        </a:p>
      </xdr:txBody>
    </xdr:sp>
    <xdr:clientData/>
  </xdr:twoCellAnchor>
  <xdr:twoCellAnchor>
    <xdr:from>
      <xdr:col>6</xdr:col>
      <xdr:colOff>25400</xdr:colOff>
      <xdr:row>282</xdr:row>
      <xdr:rowOff>177800</xdr:rowOff>
    </xdr:from>
    <xdr:to>
      <xdr:col>8</xdr:col>
      <xdr:colOff>114300</xdr:colOff>
      <xdr:row>284</xdr:row>
      <xdr:rowOff>25400</xdr:rowOff>
    </xdr:to>
    <xdr:sp macro="" textlink="">
      <xdr:nvSpPr>
        <xdr:cNvPr id="89" name="TextBox 88"/>
        <xdr:cNvSpPr txBox="1"/>
      </xdr:nvSpPr>
      <xdr:spPr>
        <a:xfrm>
          <a:off x="8547100" y="54089300"/>
          <a:ext cx="14351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Mark</a:t>
          </a:r>
          <a:r>
            <a:rPr lang="en-US" sz="1200" baseline="0"/>
            <a:t> paid back $8</a:t>
          </a:r>
          <a:endParaRPr lang="en-US" sz="1200"/>
        </a:p>
      </xdr:txBody>
    </xdr:sp>
    <xdr:clientData/>
  </xdr:twoCellAnchor>
  <xdr:twoCellAnchor>
    <xdr:from>
      <xdr:col>6</xdr:col>
      <xdr:colOff>0</xdr:colOff>
      <xdr:row>295</xdr:row>
      <xdr:rowOff>165100</xdr:rowOff>
    </xdr:from>
    <xdr:to>
      <xdr:col>11</xdr:col>
      <xdr:colOff>25400</xdr:colOff>
      <xdr:row>297</xdr:row>
      <xdr:rowOff>12700</xdr:rowOff>
    </xdr:to>
    <xdr:sp macro="" textlink="">
      <xdr:nvSpPr>
        <xdr:cNvPr id="90" name="TextBox 89"/>
        <xdr:cNvSpPr txBox="1"/>
      </xdr:nvSpPr>
      <xdr:spPr>
        <a:xfrm>
          <a:off x="8521700" y="56362600"/>
          <a:ext cx="33909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Jessica</a:t>
          </a:r>
          <a:r>
            <a:rPr lang="en-US" sz="1200" baseline="0"/>
            <a:t> Lin paid back half (half in cash/half venmo)</a:t>
          </a:r>
          <a:endParaRPr lang="en-US" sz="1200"/>
        </a:p>
      </xdr:txBody>
    </xdr:sp>
    <xdr:clientData/>
  </xdr:twoCellAnchor>
  <xdr:twoCellAnchor>
    <xdr:from>
      <xdr:col>6</xdr:col>
      <xdr:colOff>12700</xdr:colOff>
      <xdr:row>291</xdr:row>
      <xdr:rowOff>139700</xdr:rowOff>
    </xdr:from>
    <xdr:to>
      <xdr:col>8</xdr:col>
      <xdr:colOff>292100</xdr:colOff>
      <xdr:row>293</xdr:row>
      <xdr:rowOff>12700</xdr:rowOff>
    </xdr:to>
    <xdr:sp macro="" textlink="">
      <xdr:nvSpPr>
        <xdr:cNvPr id="91" name="TextBox 90"/>
        <xdr:cNvSpPr txBox="1"/>
      </xdr:nvSpPr>
      <xdr:spPr>
        <a:xfrm>
          <a:off x="8534400" y="55765700"/>
          <a:ext cx="1625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Anuj Abrol</a:t>
          </a:r>
        </a:p>
      </xdr:txBody>
    </xdr:sp>
    <xdr:clientData/>
  </xdr:twoCellAnchor>
  <xdr:twoCellAnchor>
    <xdr:from>
      <xdr:col>6</xdr:col>
      <xdr:colOff>0</xdr:colOff>
      <xdr:row>296</xdr:row>
      <xdr:rowOff>165100</xdr:rowOff>
    </xdr:from>
    <xdr:to>
      <xdr:col>13</xdr:col>
      <xdr:colOff>330200</xdr:colOff>
      <xdr:row>298</xdr:row>
      <xdr:rowOff>0</xdr:rowOff>
    </xdr:to>
    <xdr:sp macro="" textlink="">
      <xdr:nvSpPr>
        <xdr:cNvPr id="92" name="TextBox 91"/>
        <xdr:cNvSpPr txBox="1"/>
      </xdr:nvSpPr>
      <xdr:spPr>
        <a:xfrm>
          <a:off x="8521700" y="56743600"/>
          <a:ext cx="50419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Went to</a:t>
          </a:r>
          <a:r>
            <a:rPr lang="en-US" sz="1200" baseline="0"/>
            <a:t> Twin Peaks and Bernal Heighs with Gomberg, had $10 credit</a:t>
          </a:r>
          <a:endParaRPr lang="en-US" sz="1200"/>
        </a:p>
      </xdr:txBody>
    </xdr:sp>
    <xdr:clientData/>
  </xdr:twoCellAnchor>
  <xdr:twoCellAnchor>
    <xdr:from>
      <xdr:col>6</xdr:col>
      <xdr:colOff>0</xdr:colOff>
      <xdr:row>298</xdr:row>
      <xdr:rowOff>139700</xdr:rowOff>
    </xdr:from>
    <xdr:to>
      <xdr:col>8</xdr:col>
      <xdr:colOff>279400</xdr:colOff>
      <xdr:row>300</xdr:row>
      <xdr:rowOff>12700</xdr:rowOff>
    </xdr:to>
    <xdr:sp macro="" textlink="">
      <xdr:nvSpPr>
        <xdr:cNvPr id="93" name="TextBox 92"/>
        <xdr:cNvSpPr txBox="1"/>
      </xdr:nvSpPr>
      <xdr:spPr>
        <a:xfrm>
          <a:off x="8521700" y="57099200"/>
          <a:ext cx="1625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After $9.39 credit</a:t>
          </a:r>
        </a:p>
      </xdr:txBody>
    </xdr:sp>
    <xdr:clientData/>
  </xdr:twoCellAnchor>
  <xdr:twoCellAnchor>
    <xdr:from>
      <xdr:col>6</xdr:col>
      <xdr:colOff>0</xdr:colOff>
      <xdr:row>299</xdr:row>
      <xdr:rowOff>152400</xdr:rowOff>
    </xdr:from>
    <xdr:to>
      <xdr:col>10</xdr:col>
      <xdr:colOff>381000</xdr:colOff>
      <xdr:row>301</xdr:row>
      <xdr:rowOff>0</xdr:rowOff>
    </xdr:to>
    <xdr:sp macro="" textlink="">
      <xdr:nvSpPr>
        <xdr:cNvPr id="94" name="TextBox 93"/>
        <xdr:cNvSpPr txBox="1"/>
      </xdr:nvSpPr>
      <xdr:spPr>
        <a:xfrm>
          <a:off x="8521700" y="57302400"/>
          <a:ext cx="3073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Room for Gomberg and me</a:t>
          </a:r>
          <a:r>
            <a:rPr lang="en-US" sz="1200" baseline="0"/>
            <a:t> </a:t>
          </a:r>
          <a:r>
            <a:rPr lang="en-US" sz="1200"/>
            <a:t>with</a:t>
          </a:r>
          <a:r>
            <a:rPr lang="en-US" sz="1200" baseline="0"/>
            <a:t> 'Nick Brewer'</a:t>
          </a:r>
          <a:endParaRPr lang="en-US" sz="1200"/>
        </a:p>
      </xdr:txBody>
    </xdr:sp>
    <xdr:clientData/>
  </xdr:twoCellAnchor>
  <xdr:twoCellAnchor>
    <xdr:from>
      <xdr:col>5</xdr:col>
      <xdr:colOff>1244600</xdr:colOff>
      <xdr:row>301</xdr:row>
      <xdr:rowOff>165100</xdr:rowOff>
    </xdr:from>
    <xdr:to>
      <xdr:col>8</xdr:col>
      <xdr:colOff>266700</xdr:colOff>
      <xdr:row>303</xdr:row>
      <xdr:rowOff>38100</xdr:rowOff>
    </xdr:to>
    <xdr:sp macro="" textlink="">
      <xdr:nvSpPr>
        <xdr:cNvPr id="95" name="TextBox 94"/>
        <xdr:cNvSpPr txBox="1"/>
      </xdr:nvSpPr>
      <xdr:spPr>
        <a:xfrm>
          <a:off x="8509000" y="57696100"/>
          <a:ext cx="1625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After $2 credit, $1 Tip</a:t>
          </a:r>
        </a:p>
      </xdr:txBody>
    </xdr:sp>
    <xdr:clientData/>
  </xdr:twoCellAnchor>
  <xdr:twoCellAnchor>
    <xdr:from>
      <xdr:col>6</xdr:col>
      <xdr:colOff>0</xdr:colOff>
      <xdr:row>308</xdr:row>
      <xdr:rowOff>152400</xdr:rowOff>
    </xdr:from>
    <xdr:to>
      <xdr:col>8</xdr:col>
      <xdr:colOff>508000</xdr:colOff>
      <xdr:row>310</xdr:row>
      <xdr:rowOff>12700</xdr:rowOff>
    </xdr:to>
    <xdr:sp macro="" textlink="">
      <xdr:nvSpPr>
        <xdr:cNvPr id="96" name="TextBox 95"/>
        <xdr:cNvSpPr txBox="1"/>
      </xdr:nvSpPr>
      <xdr:spPr>
        <a:xfrm>
          <a:off x="8521700" y="58635900"/>
          <a:ext cx="18542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 to Brady</a:t>
          </a:r>
          <a:r>
            <a:rPr lang="en-US" sz="1200" baseline="0"/>
            <a:t> O'Connell</a:t>
          </a:r>
          <a:endParaRPr lang="en-US" sz="1200"/>
        </a:p>
      </xdr:txBody>
    </xdr:sp>
    <xdr:clientData/>
  </xdr:twoCellAnchor>
  <xdr:twoCellAnchor>
    <xdr:from>
      <xdr:col>6</xdr:col>
      <xdr:colOff>0</xdr:colOff>
      <xdr:row>307</xdr:row>
      <xdr:rowOff>114300</xdr:rowOff>
    </xdr:from>
    <xdr:to>
      <xdr:col>8</xdr:col>
      <xdr:colOff>76200</xdr:colOff>
      <xdr:row>309</xdr:row>
      <xdr:rowOff>0</xdr:rowOff>
    </xdr:to>
    <xdr:sp macro="" textlink="">
      <xdr:nvSpPr>
        <xdr:cNvPr id="97" name="TextBox 96"/>
        <xdr:cNvSpPr txBox="1"/>
      </xdr:nvSpPr>
      <xdr:spPr>
        <a:xfrm>
          <a:off x="8521700" y="58407300"/>
          <a:ext cx="1422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Kshitij</a:t>
          </a:r>
          <a:r>
            <a:rPr lang="en-US" sz="1200" baseline="0"/>
            <a:t> paid back $9</a:t>
          </a:r>
          <a:endParaRPr lang="en-US" sz="1200"/>
        </a:p>
      </xdr:txBody>
    </xdr:sp>
    <xdr:clientData/>
  </xdr:twoCellAnchor>
  <xdr:twoCellAnchor>
    <xdr:from>
      <xdr:col>6</xdr:col>
      <xdr:colOff>12700</xdr:colOff>
      <xdr:row>310</xdr:row>
      <xdr:rowOff>165100</xdr:rowOff>
    </xdr:from>
    <xdr:to>
      <xdr:col>8</xdr:col>
      <xdr:colOff>520700</xdr:colOff>
      <xdr:row>312</xdr:row>
      <xdr:rowOff>25400</xdr:rowOff>
    </xdr:to>
    <xdr:sp macro="" textlink="">
      <xdr:nvSpPr>
        <xdr:cNvPr id="98" name="TextBox 97"/>
        <xdr:cNvSpPr txBox="1"/>
      </xdr:nvSpPr>
      <xdr:spPr>
        <a:xfrm>
          <a:off x="8534400" y="59029600"/>
          <a:ext cx="18542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Venmo to</a:t>
          </a:r>
          <a:r>
            <a:rPr lang="en-US" sz="1200" baseline="0"/>
            <a:t> Tim Woo</a:t>
          </a:r>
          <a:endParaRPr lang="en-US" sz="1200"/>
        </a:p>
      </xdr:txBody>
    </xdr:sp>
    <xdr:clientData/>
  </xdr:twoCellAnchor>
  <xdr:twoCellAnchor>
    <xdr:from>
      <xdr:col>6</xdr:col>
      <xdr:colOff>0</xdr:colOff>
      <xdr:row>313</xdr:row>
      <xdr:rowOff>0</xdr:rowOff>
    </xdr:from>
    <xdr:to>
      <xdr:col>13</xdr:col>
      <xdr:colOff>546100</xdr:colOff>
      <xdr:row>314</xdr:row>
      <xdr:rowOff>50800</xdr:rowOff>
    </xdr:to>
    <xdr:sp macro="" textlink="">
      <xdr:nvSpPr>
        <xdr:cNvPr id="99" name="TextBox 98"/>
        <xdr:cNvSpPr txBox="1"/>
      </xdr:nvSpPr>
      <xdr:spPr>
        <a:xfrm>
          <a:off x="8521700" y="59817000"/>
          <a:ext cx="525780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$60</a:t>
          </a:r>
          <a:r>
            <a:rPr lang="en-US" sz="1200" baseline="0"/>
            <a:t> baggage fees, $301 one-way  ticket (booked July 6), Reimbursed by Redfin</a:t>
          </a:r>
          <a:endParaRPr lang="en-US" sz="1200"/>
        </a:p>
      </xdr:txBody>
    </xdr:sp>
    <xdr:clientData/>
  </xdr:twoCellAnchor>
  <xdr:twoCellAnchor>
    <xdr:from>
      <xdr:col>6</xdr:col>
      <xdr:colOff>0</xdr:colOff>
      <xdr:row>314</xdr:row>
      <xdr:rowOff>0</xdr:rowOff>
    </xdr:from>
    <xdr:to>
      <xdr:col>9</xdr:col>
      <xdr:colOff>215900</xdr:colOff>
      <xdr:row>315</xdr:row>
      <xdr:rowOff>0</xdr:rowOff>
    </xdr:to>
    <xdr:sp macro="" textlink="">
      <xdr:nvSpPr>
        <xdr:cNvPr id="100" name="TextBox 99"/>
        <xdr:cNvSpPr txBox="1"/>
      </xdr:nvSpPr>
      <xdr:spPr>
        <a:xfrm>
          <a:off x="8521700" y="59626500"/>
          <a:ext cx="22352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After $2</a:t>
          </a:r>
          <a:r>
            <a:rPr lang="en-US" sz="1200" baseline="0"/>
            <a:t>5 credit, Shirley paid this</a:t>
          </a:r>
          <a:endParaRPr lang="en-US" sz="1200"/>
        </a:p>
      </xdr:txBody>
    </xdr:sp>
    <xdr:clientData/>
  </xdr:twoCellAnchor>
  <xdr:twoCellAnchor>
    <xdr:from>
      <xdr:col>6</xdr:col>
      <xdr:colOff>12700</xdr:colOff>
      <xdr:row>317</xdr:row>
      <xdr:rowOff>12700</xdr:rowOff>
    </xdr:from>
    <xdr:to>
      <xdr:col>8</xdr:col>
      <xdr:colOff>63500</xdr:colOff>
      <xdr:row>318</xdr:row>
      <xdr:rowOff>25400</xdr:rowOff>
    </xdr:to>
    <xdr:sp macro="" textlink="">
      <xdr:nvSpPr>
        <xdr:cNvPr id="101" name="TextBox 100"/>
        <xdr:cNvSpPr txBox="1"/>
      </xdr:nvSpPr>
      <xdr:spPr>
        <a:xfrm>
          <a:off x="8534400" y="60591700"/>
          <a:ext cx="13970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Kshitij</a:t>
          </a:r>
          <a:r>
            <a:rPr lang="en-US" sz="1200" baseline="0"/>
            <a:t> paid back $6</a:t>
          </a:r>
          <a:endParaRPr lang="en-US" sz="1200"/>
        </a:p>
      </xdr:txBody>
    </xdr:sp>
    <xdr:clientData/>
  </xdr:twoCellAnchor>
  <xdr:twoCellAnchor>
    <xdr:from>
      <xdr:col>6</xdr:col>
      <xdr:colOff>0</xdr:colOff>
      <xdr:row>314</xdr:row>
      <xdr:rowOff>177800</xdr:rowOff>
    </xdr:from>
    <xdr:to>
      <xdr:col>10</xdr:col>
      <xdr:colOff>647700</xdr:colOff>
      <xdr:row>316</xdr:row>
      <xdr:rowOff>25400</xdr:rowOff>
    </xdr:to>
    <xdr:sp macro="" textlink="">
      <xdr:nvSpPr>
        <xdr:cNvPr id="102" name="TextBox 101"/>
        <xdr:cNvSpPr txBox="1"/>
      </xdr:nvSpPr>
      <xdr:spPr>
        <a:xfrm>
          <a:off x="8521700" y="59804300"/>
          <a:ext cx="33401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Bagels for all</a:t>
          </a:r>
          <a:r>
            <a:rPr lang="en-US" sz="1200" baseline="0"/>
            <a:t> interns-</a:t>
          </a:r>
          <a:r>
            <a:rPr lang="en-US" sz="1200"/>
            <a:t>Kshitij</a:t>
          </a:r>
          <a:r>
            <a:rPr lang="en-US" sz="1200" baseline="0"/>
            <a:t> paid back $9.50</a:t>
          </a:r>
          <a:endParaRPr lang="en-US" sz="1200"/>
        </a:p>
      </xdr:txBody>
    </xdr:sp>
    <xdr:clientData/>
  </xdr:twoCellAnchor>
  <xdr:twoCellAnchor>
    <xdr:from>
      <xdr:col>6</xdr:col>
      <xdr:colOff>12700</xdr:colOff>
      <xdr:row>303</xdr:row>
      <xdr:rowOff>152400</xdr:rowOff>
    </xdr:from>
    <xdr:to>
      <xdr:col>8</xdr:col>
      <xdr:colOff>292100</xdr:colOff>
      <xdr:row>304</xdr:row>
      <xdr:rowOff>177800</xdr:rowOff>
    </xdr:to>
    <xdr:sp macro="" textlink="">
      <xdr:nvSpPr>
        <xdr:cNvPr id="103" name="TextBox 102"/>
        <xdr:cNvSpPr txBox="1"/>
      </xdr:nvSpPr>
      <xdr:spPr>
        <a:xfrm>
          <a:off x="8534400" y="58064400"/>
          <a:ext cx="16256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12700</xdr:colOff>
      <xdr:row>305</xdr:row>
      <xdr:rowOff>0</xdr:rowOff>
    </xdr:from>
    <xdr:to>
      <xdr:col>14</xdr:col>
      <xdr:colOff>241300</xdr:colOff>
      <xdr:row>306</xdr:row>
      <xdr:rowOff>0</xdr:rowOff>
    </xdr:to>
    <xdr:sp macro="" textlink="">
      <xdr:nvSpPr>
        <xdr:cNvPr id="104" name="TextBox 103"/>
        <xdr:cNvSpPr txBox="1"/>
      </xdr:nvSpPr>
      <xdr:spPr>
        <a:xfrm>
          <a:off x="8534400" y="58293000"/>
          <a:ext cx="56134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Not all credit, some cash/debit</a:t>
          </a:r>
          <a:r>
            <a:rPr lang="en-US" sz="1200" baseline="0"/>
            <a:t> as well, Hotels = $70.43, Rental = $48, all after splitting</a:t>
          </a:r>
          <a:endParaRPr lang="en-US" sz="1200"/>
        </a:p>
      </xdr:txBody>
    </xdr:sp>
    <xdr:clientData/>
  </xdr:twoCellAnchor>
  <xdr:twoCellAnchor>
    <xdr:from>
      <xdr:col>6</xdr:col>
      <xdr:colOff>12700</xdr:colOff>
      <xdr:row>306</xdr:row>
      <xdr:rowOff>0</xdr:rowOff>
    </xdr:from>
    <xdr:to>
      <xdr:col>8</xdr:col>
      <xdr:colOff>292100</xdr:colOff>
      <xdr:row>306</xdr:row>
      <xdr:rowOff>177800</xdr:rowOff>
    </xdr:to>
    <xdr:sp macro="" textlink="">
      <xdr:nvSpPr>
        <xdr:cNvPr id="105" name="TextBox 104"/>
        <xdr:cNvSpPr txBox="1"/>
      </xdr:nvSpPr>
      <xdr:spPr>
        <a:xfrm>
          <a:off x="8534400" y="58483500"/>
          <a:ext cx="1625600" cy="17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12700</xdr:colOff>
      <xdr:row>321</xdr:row>
      <xdr:rowOff>0</xdr:rowOff>
    </xdr:from>
    <xdr:to>
      <xdr:col>6</xdr:col>
      <xdr:colOff>584200</xdr:colOff>
      <xdr:row>322</xdr:row>
      <xdr:rowOff>12700</xdr:rowOff>
    </xdr:to>
    <xdr:sp macro="" textlink="">
      <xdr:nvSpPr>
        <xdr:cNvPr id="106" name="TextBox 105"/>
        <xdr:cNvSpPr txBox="1"/>
      </xdr:nvSpPr>
      <xdr:spPr>
        <a:xfrm>
          <a:off x="8534400" y="60769500"/>
          <a:ext cx="5715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Tip</a:t>
          </a:r>
        </a:p>
      </xdr:txBody>
    </xdr:sp>
    <xdr:clientData/>
  </xdr:twoCellAnchor>
  <xdr:twoCellAnchor>
    <xdr:from>
      <xdr:col>6</xdr:col>
      <xdr:colOff>12700</xdr:colOff>
      <xdr:row>318</xdr:row>
      <xdr:rowOff>25400</xdr:rowOff>
    </xdr:from>
    <xdr:to>
      <xdr:col>8</xdr:col>
      <xdr:colOff>292100</xdr:colOff>
      <xdr:row>319</xdr:row>
      <xdr:rowOff>12700</xdr:rowOff>
    </xdr:to>
    <xdr:sp macro="" textlink="">
      <xdr:nvSpPr>
        <xdr:cNvPr id="107" name="TextBox 106"/>
        <xdr:cNvSpPr txBox="1"/>
      </xdr:nvSpPr>
      <xdr:spPr>
        <a:xfrm>
          <a:off x="8534400" y="60794900"/>
          <a:ext cx="1625600" cy="17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0</xdr:colOff>
      <xdr:row>319</xdr:row>
      <xdr:rowOff>12700</xdr:rowOff>
    </xdr:from>
    <xdr:to>
      <xdr:col>8</xdr:col>
      <xdr:colOff>279400</xdr:colOff>
      <xdr:row>320</xdr:row>
      <xdr:rowOff>0</xdr:rowOff>
    </xdr:to>
    <xdr:sp macro="" textlink="">
      <xdr:nvSpPr>
        <xdr:cNvPr id="108" name="TextBox 107"/>
        <xdr:cNvSpPr txBox="1"/>
      </xdr:nvSpPr>
      <xdr:spPr>
        <a:xfrm>
          <a:off x="8521700" y="60972700"/>
          <a:ext cx="1625600" cy="17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12700</xdr:colOff>
      <xdr:row>320</xdr:row>
      <xdr:rowOff>25400</xdr:rowOff>
    </xdr:from>
    <xdr:to>
      <xdr:col>8</xdr:col>
      <xdr:colOff>292100</xdr:colOff>
      <xdr:row>321</xdr:row>
      <xdr:rowOff>12700</xdr:rowOff>
    </xdr:to>
    <xdr:sp macro="" textlink="">
      <xdr:nvSpPr>
        <xdr:cNvPr id="109" name="TextBox 108"/>
        <xdr:cNvSpPr txBox="1"/>
      </xdr:nvSpPr>
      <xdr:spPr>
        <a:xfrm>
          <a:off x="8534400" y="61175900"/>
          <a:ext cx="1625600" cy="17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Reimbursed by Redfin</a:t>
          </a:r>
        </a:p>
      </xdr:txBody>
    </xdr:sp>
    <xdr:clientData/>
  </xdr:twoCellAnchor>
  <xdr:twoCellAnchor>
    <xdr:from>
      <xdr:col>6</xdr:col>
      <xdr:colOff>12700</xdr:colOff>
      <xdr:row>322</xdr:row>
      <xdr:rowOff>12700</xdr:rowOff>
    </xdr:from>
    <xdr:to>
      <xdr:col>7</xdr:col>
      <xdr:colOff>546100</xdr:colOff>
      <xdr:row>323</xdr:row>
      <xdr:rowOff>25400</xdr:rowOff>
    </xdr:to>
    <xdr:sp macro="" textlink="">
      <xdr:nvSpPr>
        <xdr:cNvPr id="110" name="TextBox 109"/>
        <xdr:cNvSpPr txBox="1"/>
      </xdr:nvSpPr>
      <xdr:spPr>
        <a:xfrm>
          <a:off x="8534400" y="61544200"/>
          <a:ext cx="12065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Venmo</a:t>
          </a:r>
          <a:r>
            <a:rPr lang="en-US" sz="1200" baseline="0"/>
            <a:t> to Rubin</a:t>
          </a:r>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raneet Puppala" refreshedDate="41871.906538657408" createdVersion="4" refreshedVersion="4" minRefreshableVersion="3" recordCount="354">
  <cacheSource type="worksheet">
    <worksheetSource name="BudgetDetails"/>
  </cacheSource>
  <cacheFields count="6">
    <cacheField name="Description" numFmtId="0">
      <sharedItems containsBlank="1" count="306">
        <s v="Pretzel Pizza Creations"/>
        <s v="K-Mart India Shopping and 1 Shirt for me"/>
        <s v="Gymkana &quot;Home&quot; Show"/>
        <s v="Chipotle"/>
        <s v="Applebee's"/>
        <s v="Yogi Berry"/>
        <s v="Golf - Driving Range Split 100 Balls"/>
        <s v="Rita's"/>
        <s v="HBR Case Study - United Beverages"/>
        <s v="EIP Waiders Bag"/>
        <s v="Metro SmarTrip Card Refill"/>
        <s v="NYC Metro Card"/>
        <s v="Subway Sub - NYC"/>
        <s v="New York Style Pizza"/>
        <s v="NY Taxi from Hotel to Penn"/>
        <s v="Haircut"/>
        <s v="Sears India Camera"/>
        <s v="Shockley - Odyssey Oil Change"/>
        <s v="Kohl's India Shoes &amp; Clothes"/>
        <s v="Kmart Chinnu Shoes"/>
        <s v="HTC Evo  Repair Shipping"/>
        <s v="Walgreen's Milk"/>
        <s v="JPMC Vending Machine - Chips"/>
        <s v="Wawa Gas - DE/MD Border"/>
        <s v="DE Hooters Wings (includes $2 tip)"/>
        <s v="Target Chinnu/Pandu Cars - DE"/>
        <s v="Santa Fe Mexican Grill - DE - JPM Social"/>
        <s v="DE Parking - JPM Social"/>
        <s v="DE Christiana Mall - Thai Food"/>
        <s v="DE McDonalds - Sundae"/>
        <s v="Walmart Rice Cookers - Mom"/>
        <s v="Nestle Toll House Birthday Cake"/>
        <s v="Wawa Car Wash - Frederick"/>
        <s v="DE Gallery Pizza - JPMC Mgrs Lunch"/>
        <s v="DE Star of India - JPMC Team Lunch"/>
        <s v="DE First State Golf Center - Putt Putt"/>
        <s v="MD Adventure Park USA - Putt Putt"/>
        <s v="DE Walgreen's - Donuts and Reese's"/>
        <s v="MD Bruster's "/>
        <s v="MD Food Lion - Potatoes"/>
        <s v="DE Christiana Mall - H&amp;M Shirt"/>
        <s v="MD Food Lion - Bread (Yash)"/>
        <s v="MD Café Rio "/>
        <s v="MD FSK PJ Watch - Link Adjustment"/>
        <s v="MD FSK Orange Julius"/>
        <s v="DE Buffalo Wild Wings"/>
        <s v="DE Bahama Breeze (Mike C. Lunch)"/>
        <s v="MD Wawa Slushie"/>
        <s v="MD Worthington Manor Driving Range"/>
        <s v="MD Wawa Gas"/>
        <s v="NJ Wayne Chipotle"/>
        <s v="NYC Street Vendor Food"/>
        <s v="NYC Central Park Juggler"/>
        <s v="NYC Street Purchases - Gomberg"/>
        <s v="NYC Broadway Comedy Club Ticket/Drinks"/>
        <s v="NYC Pizza"/>
        <s v="NJ Wayne Applebee's"/>
        <s v="NJ Wayne R&amp;S Strauss Gas"/>
        <s v="NJ Oaktree Road - Patel Brothers"/>
        <s v="NJ Akbar Restaurant - Dinner"/>
        <s v="MD FedEx Leap Shipment Box"/>
        <s v="MD College Park Chipotle"/>
        <s v="MD College Park Yogi Berry"/>
        <s v="MD College Park D.P. Dough"/>
        <s v="MD College Park Buffalo Wild Wings"/>
        <s v="MD College Park Coldstone"/>
        <s v="MD College Park Shanghai Tokyo"/>
        <s v="MD College Park McDonalds"/>
        <s v="DC Club - IBIZA"/>
        <s v="WePay - Consult Your Community"/>
        <s v="GoVentureCEO - EIP"/>
        <s v="UMD Health Center - Xrays"/>
        <s v="MD PG Plaza Target - Candy"/>
        <s v="MD Silver Spring Skating"/>
        <s v="DC Guapo's Restaurant"/>
        <s v="MD Cornerstone Quest Semi-Formal"/>
        <s v="DC Club - Ultrabar"/>
        <s v="DC McDonald's"/>
        <s v="MD College Park Slices Pizza"/>
        <s v="MD College Park Hooters"/>
        <s v="MD Macy's Suit Hemming"/>
        <s v="Wikipedia Donation"/>
        <s v="MD Frederick Chipotle"/>
        <s v="MD Frederick Target - PS3"/>
        <s v="MD Frederick BestBuy - Chromecast for Dad"/>
        <s v="MD Rockville Hooters"/>
        <s v="VA Falls Church BestBuy - Chromecast for Dad"/>
        <s v="MD Frederick Rosa Les Hair Cut"/>
        <s v="VA Yellow Cab from Bobby to DCA"/>
        <s v="AZ El Bravo, Sky Harbor Airport "/>
        <s v="CA BART - SFO to City"/>
        <s v="CA San Fran Little Delhi"/>
        <s v="CA San Fran Bread and Cocoa"/>
        <s v="CA San Fran MUNI Transport - City Touring"/>
        <s v="CA San Fran SFMTA Cable Car Ride - Lombard St"/>
        <s v="CA San Fran Bubba Gump"/>
        <s v="CA SamTrans Bus from City to SFO"/>
        <s v="AZ Pei Wei Diner, Sky Harbor Airport"/>
        <s v="AZ De Lux Burger, Sky Harbor Airport"/>
        <s v="VA Cab from DCA to Bobby House"/>
        <s v="MD Frederick Taco Bell"/>
        <s v="6pm.com Dress Shoes"/>
        <s v="MD Frederick BestBuy - Headphones for Gomberg B-Day"/>
        <s v="MD Frederick GameStop - PS3 Controller for Yash"/>
        <s v="PA Pittsburgh BP Gas - MCAT Trip"/>
        <s v="MD Frederick G-Mart Groceries"/>
        <s v="SEE Comedy Show - Amy Schumer"/>
        <s v="DC Pitango Gelato"/>
        <s v="Yash Crosby Jersey Gift"/>
        <s v="MD College Park Taco Bell"/>
        <s v="MD Frederick McDonalds - Ice Cream"/>
        <s v="MD College Park Burger King - Breakfast"/>
        <s v="MD Baltimore Parking - Citizenship Fingerprints"/>
        <s v="MD Rockville Rocklands"/>
        <s v="Groupon Ben&amp;Jerry's Coupon"/>
        <s v="TurboTax Federal Tax Returns Filing"/>
        <s v="MD Frederick School of Cosmetology - Haircut"/>
        <s v="MD Frederick McDonalds - Sandwich"/>
        <s v="6pm.com Casual Shoes - Kenneth Cole Unlisted Rule Party (Sand)"/>
        <s v="MD Frederick WalMart - Groceries"/>
        <s v="MD Frederick Café Rio"/>
        <s v="MD Frederick Pizza Hut"/>
        <s v="Amazon.com Sony Headphones"/>
        <s v="MD Hyattsville Outback Steakhouse"/>
        <s v="Wix Domain Registration - dgddesign.com"/>
        <s v="Wix Premium 1 month - dgddesign.com"/>
        <s v="MD College Park Tutti Frutti"/>
        <s v="MD Terrapin Turf Quest Formal"/>
        <s v="MD College Park Xtra Fuel"/>
        <s v="MD Bethesda Guapo's"/>
        <s v="Gift for Dean Mullins"/>
        <s v="CA House Deposit"/>
        <s v="CA House Rent - Month 1"/>
        <s v="Gifts for Stephanie and Ehson"/>
        <s v="MD Frederick Rita's - Custard"/>
        <s v="United Flight - Baggage Fees + Ticket"/>
        <s v="CA Taxi - SFO to House"/>
        <s v="CA San Fran Chipotle"/>
        <s v="CA San Fran Walgreen's Bagels/Cream Cheese"/>
        <s v="CA GSX Groceries"/>
        <s v="CA San Fran Smokin' Grill"/>
        <s v="CA San Fran Gelato Classico"/>
        <s v="CA San Fran Trader Joe's Groceries"/>
        <s v="CA San Fran Safeway Groceries"/>
        <s v="CA Clipper Card"/>
        <s v="CA San Fran Dogpatch Bouldering"/>
        <s v="CA GSX Trash Bags"/>
        <s v="CA San Fran Gelato"/>
        <s v="CA San Fran Chipotle Cultivate - Tacos"/>
        <s v="CA San Fran Urban Curry"/>
        <s v="WA Seattle Umi Sake House"/>
        <s v="WA Seattle Space Needle"/>
        <s v="WA Seattle Ralph's Grocery - Ice Cream"/>
        <s v="WA Seattle The Pink Door"/>
        <s v="WA Seattle Pike's Place - Souvenir"/>
        <s v="WA Seattle Airport - Great American Bagel"/>
        <s v="CA House Rent - Month 2"/>
        <s v="CA San Fran The Naked Lunch"/>
        <s v="CA San Fran Asian Chow Mein"/>
        <s v="CA San Fran 22 Jump Street Ticket"/>
        <s v="CA San Fran Chinatown Shanghai Cuisine"/>
        <s v="CA San Fran La Taqueria"/>
        <s v="CA San Fran Mitchell's Ice Cream"/>
        <s v="CA Clipper Card Refill"/>
        <s v="CA San Fran Yoyo's Lunch"/>
        <s v="CA San Fran Getaround 2011 BMW 3-Series - 06/21 - Half Moon Bay"/>
        <s v="CA San Fran Good Luck Café"/>
        <s v="CA San Fran Yan's Kitchen"/>
        <s v="CA Half Moon Bay Barbara's Seafood"/>
        <s v="CA San Fran 76 Gas Station"/>
        <s v="CA San Fran Safeway"/>
        <s v="CA San Fran Taqueria Zorro"/>
        <s v="CA San Fran SF Wraps"/>
        <s v="CA San Fran Golden Boy Pizza"/>
        <s v="CA GSX Toilet Paper"/>
        <s v="CA San Fran New Lun Ting"/>
        <s v="CA San Fran King of Thai"/>
        <s v="CA San Fran Hong Kong Clay Pot"/>
        <s v="CA San Fran Sushirrito"/>
        <s v="CA San Fran Giordano Bros"/>
        <s v="CA San Fran Tony's Pizza - To Go"/>
        <s v="CA San Fran El Farolito"/>
        <s v="CA San Fran BiRite Creamery"/>
        <s v="CA San Fran Saint Frank Coffee"/>
        <s v="CA San Fran Henry's Hunan"/>
        <s v="CA San Fran Sotto Mare"/>
        <s v="CA San Fran Swensen's Ice Cream"/>
        <s v="CA San Fran Muracci's"/>
        <s v="Groupon GetAround Coupon"/>
        <s v="CA San Fran SandPiper Restaurant"/>
        <s v="CA San Fran GetAround 2012 Ford Edge - Sonoma Coast State Park - 07/12"/>
        <s v="CA San Fran GetAround Gas"/>
        <s v="CA San Fran Tacolicious"/>
        <s v="CA San Fran Brandy Ho's Hunan"/>
        <s v="CA House Rent - Month 3"/>
        <s v="CA San Fran Tlaloc Burrito"/>
        <s v="CA San Fran Sai's Restaurant"/>
        <s v="goldengatebridgestore.com Photo Stand"/>
        <s v="CA San Fran Lola of North Beach - Cable Car Friction Toy"/>
        <s v="CA San Fran Ghirardelli Square - Sundae"/>
        <s v="CA San Fran Bay Company - Zip Fleece"/>
        <s v="CA San Fran Fisherman's Wharf Street Vendor - Painting"/>
        <s v="CA San Fran Raavi "/>
        <s v="CA GSX - Listerine"/>
        <s v="CA Lyft from Urban Putt to Home"/>
        <s v="CA San Fran Super Duper - Ice Cream"/>
        <s v="CA San Fran Yosemite Trip"/>
        <s v="CA San Fran Yosemite Souvenirs"/>
        <s v="CA Manteca Johnny's Restaurant"/>
        <s v="CA San Fran Gott's Roadside"/>
        <s v="CA San Fran Sidecar"/>
        <s v="CA San Fran Walgreen's Flashlights"/>
        <s v="CA Vallejo Jack In The Box"/>
        <s v="CA Davis Sushi Buffet"/>
        <s v="CA San Fran GetAround 2009 Mini Cooper - 08/06 - Twin Peaks"/>
        <s v="CA San Fran Taqueria Cancun"/>
        <s v="CA San Fran Uber"/>
        <s v="AZ Flagstaff Room - AirBnB"/>
        <s v="CA San Fran Curry Up Now"/>
        <s v="CA San Fran Molinari's"/>
        <s v="CA San Fran Humphry Slocombe"/>
        <s v="Las Vegas/Grand Canyon/LA Trip"/>
        <s v="CA GSX - Hand Soap/Laundry Detergent"/>
        <s v="CA San Fran Burmese Restaurant"/>
        <s v="CA San Fran Prime Dip Sandwiches"/>
        <s v="CA San Fran Lyft"/>
        <s v="CA San Fran Posh Bagel"/>
        <s v="CA San Fran Muracci's Lunch"/>
        <s v="CA San Fran Sidecar to Airport"/>
        <s v="CA SFO Airport Luggage Cart"/>
        <s v="VA IAD Airport Luggage Cart"/>
        <m/>
        <s v="Total"/>
        <s v="Music (CDs, downloads, etc.)" u="1"/>
        <s v="Sporting Events" u="1"/>
        <s v="Subway - NYC" u="1"/>
        <s v="CA San Fran R&amp;G Lounge " u="1"/>
        <s v="Credit Card 1" u="1"/>
        <s v="Video/DVD (Purchase)" u="1"/>
        <s v="Licensing " u="1"/>
        <s v="Gift 1" u="1"/>
        <s v="Phone (Home)" u="1"/>
        <s v="Gas" u="1"/>
        <s v="Vehicle payment 2" u="1"/>
        <s v="Clothing" u="1"/>
        <s v="Credit Card 2" u="1"/>
        <s v="Supplies" u="1"/>
        <s v="Federal" u="1"/>
        <s v="Investment account" u="1"/>
        <s v="Health Club" u="1"/>
        <s v="Natural gas/oil" u="1"/>
        <s v="Credit Card 3" u="1"/>
        <s v="Food" u="1"/>
        <s v="CA San SF Wraps" u="1"/>
        <s v="School Supplies" u="1"/>
        <s v="Hooters Wings (includes $2 tip)" u="1"/>
        <s v="Licencing " u="1"/>
        <s v="Dining Out" u="1"/>
        <s v="Home" u="1"/>
        <s v="Other" u="1"/>
        <s v="Local" u="1"/>
        <s v="Waste Removal and Recycle" u="1"/>
        <s v="Mortgage or Rent" u="1"/>
        <s v="School Tuition" u="1"/>
        <s v="Vehicle payment" u="1"/>
        <s v="Concerts" u="1"/>
        <s v="Metro SmarTrip Card" u="1"/>
        <s v="Parking fees" u="1"/>
        <s v="Video/DVD (Rental)" u="1"/>
        <s v="Charity 1" u="1"/>
        <s v="Cable" u="1"/>
        <s v="Grooming" u="1"/>
        <s v="Hair/Nails" u="1"/>
        <s v="Charity 2" u="1"/>
        <s v="Gymkhana &quot;Home&quot; Show" u="1"/>
        <s v="Phone (Cellular)" u="1"/>
        <s v="Charity 3" u="1"/>
        <s v="State" u="1"/>
        <s v="Gift 2" u="1"/>
        <s v="Medical" u="1"/>
        <s v="Student" u="1"/>
        <s v="Retirement account" u="1"/>
        <s v="Water and Sewer" u="1"/>
        <s v="Health" u="1"/>
        <s v="Maintenance" u="1"/>
        <s v="CD" u="1"/>
        <s v="Online/Internet Service" u="1"/>
        <s v="Insurance" u="1"/>
        <s v="Life" u="1"/>
        <s v="Toys" u="1"/>
        <s v="Bus/Taxi fare" u="1"/>
        <s v="Movies" u="1"/>
        <s v="Personal" u="1"/>
        <s v="Waste Removal" u="1"/>
        <s v="Second Mortgage" u="1"/>
        <s v="United Flight - Baggage Fees" u="1"/>
        <s v="Groceries" u="1"/>
        <s v="Cable/Satellite" u="1"/>
        <s v="Extracurricular activities" u="1"/>
        <s v="Fuel" u="1"/>
        <s v="Electric" u="1"/>
        <s v="Phone" u="1"/>
        <s v="House Cleaning Service" u="1"/>
        <s v="Live Theater" u="1"/>
        <s v="Dry Cleaning" u="1"/>
        <s v="Vehicle payment 1" u="1"/>
      </sharedItems>
    </cacheField>
    <cacheField name="Date" numFmtId="0">
      <sharedItems containsNonDate="0" containsDate="1" containsString="0" containsBlank="1" minDate="2013-03-22T00:00:00" maxDate="2014-08-21T00:00:00"/>
    </cacheField>
    <cacheField name="Category" numFmtId="0">
      <sharedItems containsBlank="1" count="16">
        <s v="Food"/>
        <s v="Clothing"/>
        <s v="Entertainment"/>
        <s v="School/Books"/>
        <s v="Transportation"/>
        <s v="Personal Care"/>
        <s v="Gifts and Charity"/>
        <s v="Electronics"/>
        <s v="Taxes"/>
        <s v="Housing"/>
        <m/>
        <s v="Pets" u="1"/>
        <s v="Savings or Investments" u="1"/>
        <s v="Insurance" u="1"/>
        <s v="Loans" u="1"/>
        <s v="Children" u="1"/>
      </sharedItems>
    </cacheField>
    <cacheField name="Cost" numFmtId="8">
      <sharedItems containsString="0" containsBlank="1" containsNumber="1" minValue="1" maxValue="9780.9600000000046"/>
    </cacheField>
    <cacheField name="Payment Form" numFmtId="8">
      <sharedItems containsBlank="1"/>
    </cacheField>
    <cacheField name="Actual Cost Ranking" numFmtId="6">
      <sharedItems containsSemiMixedTypes="0" containsString="0" containsNumber="1" minValue="0" maxValue="9780.96000000000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x v="0"/>
    <d v="2013-03-22T00:00:00"/>
    <x v="0"/>
    <n v="10.85"/>
    <s v="Debit"/>
    <n v="10.85"/>
  </r>
  <r>
    <x v="1"/>
    <d v="2013-03-25T00:00:00"/>
    <x v="1"/>
    <n v="36.33"/>
    <s v="Debit"/>
    <n v="36.33"/>
  </r>
  <r>
    <x v="2"/>
    <d v="2013-04-05T00:00:00"/>
    <x v="2"/>
    <n v="7"/>
    <s v="Cash"/>
    <n v="7"/>
  </r>
  <r>
    <x v="3"/>
    <d v="2013-04-05T00:00:00"/>
    <x v="0"/>
    <n v="6.5"/>
    <s v="Cash"/>
    <n v="6.5"/>
  </r>
  <r>
    <x v="4"/>
    <d v="2013-04-06T00:00:00"/>
    <x v="0"/>
    <n v="6"/>
    <s v="Cash"/>
    <n v="6"/>
  </r>
  <r>
    <x v="5"/>
    <d v="2013-04-10T00:00:00"/>
    <x v="0"/>
    <n v="4.82"/>
    <s v="Debit"/>
    <n v="4.82"/>
  </r>
  <r>
    <x v="6"/>
    <d v="2013-04-13T00:00:00"/>
    <x v="2"/>
    <n v="3.33"/>
    <s v="Cash"/>
    <n v="3.33"/>
  </r>
  <r>
    <x v="7"/>
    <d v="2013-04-13T00:00:00"/>
    <x v="0"/>
    <n v="4.1900000000000004"/>
    <s v="Cash"/>
    <n v="4.1900000000000004"/>
  </r>
  <r>
    <x v="3"/>
    <d v="2013-04-13T00:00:00"/>
    <x v="0"/>
    <n v="6.75"/>
    <s v="Debit"/>
    <n v="6.75"/>
  </r>
  <r>
    <x v="8"/>
    <d v="2013-04-15T00:00:00"/>
    <x v="3"/>
    <n v="5.56"/>
    <s v="Debit"/>
    <n v="5.56"/>
  </r>
  <r>
    <x v="9"/>
    <d v="2013-04-15T00:00:00"/>
    <x v="3"/>
    <n v="10"/>
    <s v="Cash"/>
    <n v="10"/>
  </r>
  <r>
    <x v="10"/>
    <d v="2013-04-25T00:00:00"/>
    <x v="4"/>
    <n v="15.7"/>
    <s v="Credit"/>
    <n v="15.7"/>
  </r>
  <r>
    <x v="11"/>
    <d v="2013-04-25T00:00:00"/>
    <x v="4"/>
    <n v="2.75"/>
    <s v="Credit"/>
    <n v="2.75"/>
  </r>
  <r>
    <x v="12"/>
    <d v="2013-04-25T00:00:00"/>
    <x v="0"/>
    <n v="10.220000000000001"/>
    <s v="Credit"/>
    <n v="10.220000000000001"/>
  </r>
  <r>
    <x v="13"/>
    <d v="2013-04-26T00:00:00"/>
    <x v="0"/>
    <n v="4.75"/>
    <s v="B.R."/>
    <n v="4.75"/>
  </r>
  <r>
    <x v="14"/>
    <d v="2013-04-26T00:00:00"/>
    <x v="4"/>
    <n v="20"/>
    <s v="Cash"/>
    <n v="20"/>
  </r>
  <r>
    <x v="3"/>
    <d v="2013-05-15T00:00:00"/>
    <x v="0"/>
    <n v="6.75"/>
    <s v="Credit"/>
    <n v="6.75"/>
  </r>
  <r>
    <x v="15"/>
    <d v="2013-05-22T00:00:00"/>
    <x v="5"/>
    <n v="11"/>
    <s v="Cash"/>
    <n v="11"/>
  </r>
  <r>
    <x v="16"/>
    <d v="2013-05-23T00:00:00"/>
    <x v="6"/>
    <n v="76.25"/>
    <s v="Credit"/>
    <n v="76.25"/>
  </r>
  <r>
    <x v="17"/>
    <d v="2013-05-23T00:00:00"/>
    <x v="4"/>
    <n v="36.049999999999997"/>
    <s v="B.R."/>
    <n v="36.049999999999997"/>
  </r>
  <r>
    <x v="18"/>
    <d v="2013-05-28T00:00:00"/>
    <x v="6"/>
    <n v="12.71"/>
    <s v="B.R."/>
    <n v="12.71"/>
  </r>
  <r>
    <x v="19"/>
    <d v="2013-05-29T00:00:00"/>
    <x v="6"/>
    <n v="5.26"/>
    <s v="Cash"/>
    <n v="5.26"/>
  </r>
  <r>
    <x v="20"/>
    <d v="2013-05-31T00:00:00"/>
    <x v="5"/>
    <n v="6.2"/>
    <s v="Cash"/>
    <n v="6.2"/>
  </r>
  <r>
    <x v="21"/>
    <d v="2013-06-03T00:00:00"/>
    <x v="0"/>
    <n v="3.49"/>
    <s v="B.R."/>
    <n v="3.49"/>
  </r>
  <r>
    <x v="22"/>
    <d v="2013-06-07T00:00:00"/>
    <x v="0"/>
    <n v="1"/>
    <s v="Cash"/>
    <n v="1"/>
  </r>
  <r>
    <x v="23"/>
    <d v="2013-06-07T00:00:00"/>
    <x v="4"/>
    <n v="25.45"/>
    <s v="Credit"/>
    <n v="25.45"/>
  </r>
  <r>
    <x v="24"/>
    <d v="2013-06-11T00:00:00"/>
    <x v="0"/>
    <n v="15"/>
    <s v="Cash"/>
    <n v="15"/>
  </r>
  <r>
    <x v="25"/>
    <d v="2013-06-13T00:00:00"/>
    <x v="6"/>
    <n v="17.97"/>
    <s v="B.R."/>
    <n v="17.97"/>
  </r>
  <r>
    <x v="25"/>
    <d v="2013-06-13T00:00:00"/>
    <x v="6"/>
    <n v="15.51"/>
    <s v="Credit"/>
    <n v="15.51"/>
  </r>
  <r>
    <x v="23"/>
    <d v="2013-06-14T00:00:00"/>
    <x v="4"/>
    <n v="37.299999999999997"/>
    <s v="Credit"/>
    <n v="37.299999999999997"/>
  </r>
  <r>
    <x v="26"/>
    <d v="2013-06-18T00:00:00"/>
    <x v="0"/>
    <n v="10"/>
    <s v="Cash"/>
    <n v="10"/>
  </r>
  <r>
    <x v="27"/>
    <d v="2013-06-18T00:00:00"/>
    <x v="4"/>
    <n v="1.5"/>
    <s v="Cash"/>
    <n v="1.5"/>
  </r>
  <r>
    <x v="28"/>
    <d v="2013-06-19T00:00:00"/>
    <x v="0"/>
    <n v="5.95"/>
    <s v="Credit"/>
    <n v="5.95"/>
  </r>
  <r>
    <x v="29"/>
    <d v="2013-06-19T00:00:00"/>
    <x v="0"/>
    <n v="1.19"/>
    <s v="Cash"/>
    <n v="1.19"/>
  </r>
  <r>
    <x v="30"/>
    <d v="2013-06-20T00:00:00"/>
    <x v="6"/>
    <n v="119.64"/>
    <s v="Credit"/>
    <n v="119.64"/>
  </r>
  <r>
    <x v="31"/>
    <d v="2013-06-21T00:00:00"/>
    <x v="6"/>
    <n v="29.14"/>
    <s v="Credit"/>
    <n v="29.14"/>
  </r>
  <r>
    <x v="32"/>
    <d v="2013-06-22T00:00:00"/>
    <x v="4"/>
    <n v="5.23"/>
    <s v="Credit"/>
    <n v="5.23"/>
  </r>
  <r>
    <x v="33"/>
    <d v="2013-07-01T00:00:00"/>
    <x v="0"/>
    <n v="8.35"/>
    <s v="Credit"/>
    <n v="8.35"/>
  </r>
  <r>
    <x v="34"/>
    <d v="2013-07-02T00:00:00"/>
    <x v="0"/>
    <n v="11.5"/>
    <s v="Credit"/>
    <n v="11.5"/>
  </r>
  <r>
    <x v="35"/>
    <d v="2013-07-02T00:00:00"/>
    <x v="2"/>
    <n v="4.5"/>
    <s v="Credit"/>
    <n v="4.5"/>
  </r>
  <r>
    <x v="36"/>
    <d v="2013-07-05T00:00:00"/>
    <x v="2"/>
    <n v="5.5"/>
    <s v="Credit"/>
    <n v="5.5"/>
  </r>
  <r>
    <x v="37"/>
    <d v="2013-07-10T00:00:00"/>
    <x v="0"/>
    <n v="3.98"/>
    <s v="Cash"/>
    <n v="3.98"/>
  </r>
  <r>
    <x v="35"/>
    <d v="2013-07-11T00:00:00"/>
    <x v="2"/>
    <n v="5.5"/>
    <s v="Credit"/>
    <n v="5.5"/>
  </r>
  <r>
    <x v="38"/>
    <d v="2013-07-12T00:00:00"/>
    <x v="0"/>
    <n v="9.31"/>
    <s v="Credit"/>
    <n v="9.31"/>
  </r>
  <r>
    <x v="39"/>
    <d v="2013-07-20T00:00:00"/>
    <x v="0"/>
    <n v="2"/>
    <s v="Cash"/>
    <n v="2"/>
  </r>
  <r>
    <x v="40"/>
    <d v="2013-07-22T00:00:00"/>
    <x v="1"/>
    <n v="7.5"/>
    <s v="Credit"/>
    <n v="7.5"/>
  </r>
  <r>
    <x v="28"/>
    <d v="2013-07-22T00:00:00"/>
    <x v="0"/>
    <n v="5.95"/>
    <s v="Credit"/>
    <n v="5.95"/>
  </r>
  <r>
    <x v="41"/>
    <d v="2013-07-27T00:00:00"/>
    <x v="0"/>
    <n v="2"/>
    <s v="Cash"/>
    <n v="2"/>
  </r>
  <r>
    <x v="42"/>
    <d v="2013-07-27T00:00:00"/>
    <x v="0"/>
    <n v="8.2200000000000006"/>
    <s v="Credit"/>
    <n v="8.2200000000000006"/>
  </r>
  <r>
    <x v="43"/>
    <d v="2013-07-28T00:00:00"/>
    <x v="1"/>
    <n v="10"/>
    <s v="Credit"/>
    <n v="10"/>
  </r>
  <r>
    <x v="44"/>
    <d v="2013-07-28T00:00:00"/>
    <x v="0"/>
    <n v="3.91"/>
    <s v="Credit"/>
    <n v="3.91"/>
  </r>
  <r>
    <x v="45"/>
    <d v="2013-08-02T00:00:00"/>
    <x v="0"/>
    <n v="13"/>
    <s v="Cash"/>
    <n v="13"/>
  </r>
  <r>
    <x v="46"/>
    <d v="2013-08-06T00:00:00"/>
    <x v="0"/>
    <n v="10"/>
    <s v="Cash"/>
    <n v="10"/>
  </r>
  <r>
    <x v="24"/>
    <d v="2013-08-06T00:00:00"/>
    <x v="0"/>
    <n v="13"/>
    <s v="Cash"/>
    <n v="13"/>
  </r>
  <r>
    <x v="47"/>
    <d v="2013-08-10T00:00:00"/>
    <x v="0"/>
    <n v="1.48"/>
    <s v="Credit"/>
    <n v="1.48"/>
  </r>
  <r>
    <x v="48"/>
    <d v="2013-08-15T00:00:00"/>
    <x v="2"/>
    <n v="20"/>
    <s v="Credit"/>
    <n v="20"/>
  </r>
  <r>
    <x v="49"/>
    <d v="2013-08-17T00:00:00"/>
    <x v="4"/>
    <n v="41.67"/>
    <s v="Credit"/>
    <n v="41.67"/>
  </r>
  <r>
    <x v="50"/>
    <d v="2013-08-17T00:00:00"/>
    <x v="0"/>
    <n v="7"/>
    <s v="Credit"/>
    <n v="7"/>
  </r>
  <r>
    <x v="51"/>
    <d v="2013-08-17T00:00:00"/>
    <x v="0"/>
    <n v="1"/>
    <s v="Cash"/>
    <n v="1"/>
  </r>
  <r>
    <x v="52"/>
    <d v="2013-08-17T00:00:00"/>
    <x v="2"/>
    <n v="5"/>
    <s v="Cash"/>
    <n v="5"/>
  </r>
  <r>
    <x v="53"/>
    <d v="2013-08-17T00:00:00"/>
    <x v="2"/>
    <n v="7"/>
    <s v="Cash"/>
    <n v="7"/>
  </r>
  <r>
    <x v="54"/>
    <d v="2013-08-17T00:00:00"/>
    <x v="2"/>
    <n v="22"/>
    <s v="Cash"/>
    <n v="22"/>
  </r>
  <r>
    <x v="55"/>
    <d v="2013-08-17T00:00:00"/>
    <x v="0"/>
    <n v="2"/>
    <s v="Cash"/>
    <n v="2"/>
  </r>
  <r>
    <x v="56"/>
    <d v="2013-08-18T00:00:00"/>
    <x v="0"/>
    <n v="6.35"/>
    <s v="Credit"/>
    <n v="6.35"/>
  </r>
  <r>
    <x v="57"/>
    <d v="2013-08-18T00:00:00"/>
    <x v="4"/>
    <n v="22.25"/>
    <s v="Credit"/>
    <n v="22.25"/>
  </r>
  <r>
    <x v="58"/>
    <d v="2013-08-18T00:00:00"/>
    <x v="0"/>
    <n v="45.93"/>
    <s v="Credit"/>
    <n v="45.93"/>
  </r>
  <r>
    <x v="59"/>
    <d v="2013-08-18T00:00:00"/>
    <x v="0"/>
    <n v="10"/>
    <s v="Cash"/>
    <n v="10"/>
  </r>
  <r>
    <x v="60"/>
    <d v="2013-08-21T00:00:00"/>
    <x v="7"/>
    <n v="1.86"/>
    <s v="Credit"/>
    <n v="1.86"/>
  </r>
  <r>
    <x v="61"/>
    <d v="2013-08-27T00:00:00"/>
    <x v="0"/>
    <n v="6.75"/>
    <s v="Credit"/>
    <n v="6.75"/>
  </r>
  <r>
    <x v="62"/>
    <d v="2013-08-27T00:00:00"/>
    <x v="0"/>
    <n v="1.95"/>
    <s v="Cash"/>
    <n v="1.95"/>
  </r>
  <r>
    <x v="63"/>
    <d v="2013-08-28T00:00:00"/>
    <x v="0"/>
    <n v="18"/>
    <s v="Cash"/>
    <n v="18"/>
  </r>
  <r>
    <x v="64"/>
    <d v="2013-08-30T00:00:00"/>
    <x v="0"/>
    <n v="14.4"/>
    <s v="Cash"/>
    <n v="14.4"/>
  </r>
  <r>
    <x v="49"/>
    <d v="2013-09-02T00:00:00"/>
    <x v="4"/>
    <n v="37.479999999999997"/>
    <s v="Credit"/>
    <n v="37.479999999999997"/>
  </r>
  <r>
    <x v="65"/>
    <d v="2013-09-15T00:00:00"/>
    <x v="0"/>
    <n v="6.46"/>
    <s v="Credit"/>
    <n v="6.46"/>
  </r>
  <r>
    <x v="61"/>
    <d v="2013-09-20T00:00:00"/>
    <x v="0"/>
    <n v="6.75"/>
    <s v="Cash"/>
    <n v="6.75"/>
  </r>
  <r>
    <x v="66"/>
    <d v="2013-09-21T00:00:00"/>
    <x v="0"/>
    <n v="9.17"/>
    <s v="Credit"/>
    <n v="9.17"/>
  </r>
  <r>
    <x v="67"/>
    <d v="2013-09-21T00:00:00"/>
    <x v="0"/>
    <n v="7.17"/>
    <s v="Credit"/>
    <n v="7.17"/>
  </r>
  <r>
    <x v="68"/>
    <d v="2013-09-21T00:00:00"/>
    <x v="2"/>
    <n v="20"/>
    <s v="Cash"/>
    <n v="20"/>
  </r>
  <r>
    <x v="69"/>
    <d v="2013-10-02T00:00:00"/>
    <x v="3"/>
    <n v="10.59"/>
    <s v="Credit"/>
    <n v="10.59"/>
  </r>
  <r>
    <x v="61"/>
    <d v="2013-10-03T00:00:00"/>
    <x v="0"/>
    <n v="6.75"/>
    <s v="Credit"/>
    <n v="6.75"/>
  </r>
  <r>
    <x v="70"/>
    <d v="2013-10-03T00:00:00"/>
    <x v="3"/>
    <n v="29"/>
    <s v="Credit"/>
    <n v="29"/>
  </r>
  <r>
    <x v="61"/>
    <d v="2013-10-08T00:00:00"/>
    <x v="0"/>
    <n v="6.75"/>
    <s v="Credit"/>
    <n v="6.75"/>
  </r>
  <r>
    <x v="10"/>
    <d v="2013-10-12T00:00:00"/>
    <x v="4"/>
    <n v="19.100000000000001"/>
    <s v="Credit"/>
    <n v="19.100000000000001"/>
  </r>
  <r>
    <x v="61"/>
    <d v="2013-10-18T00:00:00"/>
    <x v="0"/>
    <n v="6.75"/>
    <s v="Credit"/>
    <n v="6.75"/>
  </r>
  <r>
    <x v="71"/>
    <d v="2013-10-23T00:00:00"/>
    <x v="5"/>
    <n v="5"/>
    <s v="Credit"/>
    <n v="5"/>
  </r>
  <r>
    <x v="72"/>
    <d v="2013-11-01T00:00:00"/>
    <x v="0"/>
    <n v="8.56"/>
    <s v="Credit"/>
    <n v="8.56"/>
  </r>
  <r>
    <x v="61"/>
    <d v="2013-11-01T00:00:00"/>
    <x v="0"/>
    <n v="13.5"/>
    <s v="Credit"/>
    <n v="13.5"/>
  </r>
  <r>
    <x v="65"/>
    <d v="2013-11-01T00:00:00"/>
    <x v="0"/>
    <n v="11.85"/>
    <s v="Credit"/>
    <n v="11.85"/>
  </r>
  <r>
    <x v="73"/>
    <d v="2013-11-02T00:00:00"/>
    <x v="2"/>
    <n v="11"/>
    <s v="Credit"/>
    <n v="11"/>
  </r>
  <r>
    <x v="74"/>
    <d v="2013-11-02T00:00:00"/>
    <x v="0"/>
    <n v="12.05"/>
    <s v="Credit"/>
    <n v="12.05"/>
  </r>
  <r>
    <x v="61"/>
    <d v="2013-11-08T00:00:00"/>
    <x v="0"/>
    <n v="6.75"/>
    <s v="Credit"/>
    <n v="6.75"/>
  </r>
  <r>
    <x v="65"/>
    <d v="2013-11-10T00:00:00"/>
    <x v="0"/>
    <n v="6.46"/>
    <s v="Credit"/>
    <n v="6.46"/>
  </r>
  <r>
    <x v="61"/>
    <d v="2013-11-15T00:00:00"/>
    <x v="0"/>
    <n v="6.75"/>
    <s v="Credit"/>
    <n v="6.75"/>
  </r>
  <r>
    <x v="65"/>
    <d v="2013-11-15T00:00:00"/>
    <x v="0"/>
    <n v="6.46"/>
    <s v="Credit"/>
    <n v="6.46"/>
  </r>
  <r>
    <x v="75"/>
    <d v="2013-11-20T00:00:00"/>
    <x v="2"/>
    <n v="3"/>
    <s v="Credit"/>
    <n v="3"/>
  </r>
  <r>
    <x v="76"/>
    <d v="2013-11-22T00:00:00"/>
    <x v="2"/>
    <n v="20"/>
    <s v="Cash"/>
    <n v="20"/>
  </r>
  <r>
    <x v="77"/>
    <d v="2013-11-22T00:00:00"/>
    <x v="0"/>
    <n v="5.81"/>
    <s v="Credit"/>
    <n v="5.81"/>
  </r>
  <r>
    <x v="78"/>
    <d v="2013-11-23T00:00:00"/>
    <x v="0"/>
    <n v="10.34"/>
    <s v="Credit"/>
    <n v="10.34"/>
  </r>
  <r>
    <x v="79"/>
    <d v="2013-11-25T00:00:00"/>
    <x v="0"/>
    <n v="16"/>
    <s v="Credit"/>
    <n v="16"/>
  </r>
  <r>
    <x v="80"/>
    <d v="2013-11-27T00:00:00"/>
    <x v="1"/>
    <n v="14"/>
    <s v="Credit"/>
    <n v="14"/>
  </r>
  <r>
    <x v="61"/>
    <d v="2013-12-04T00:00:00"/>
    <x v="0"/>
    <n v="6.75"/>
    <s v="Credit"/>
    <n v="6.75"/>
  </r>
  <r>
    <x v="61"/>
    <d v="2013-12-10T00:00:00"/>
    <x v="0"/>
    <n v="6.75"/>
    <s v="Credit"/>
    <n v="6.75"/>
  </r>
  <r>
    <x v="10"/>
    <d v="2013-12-13T00:00:00"/>
    <x v="4"/>
    <n v="20.149999999999999"/>
    <s v="Credit"/>
    <n v="20.149999999999999"/>
  </r>
  <r>
    <x v="81"/>
    <d v="2013-12-14T00:00:00"/>
    <x v="6"/>
    <n v="5"/>
    <s v="Credit"/>
    <n v="5"/>
  </r>
  <r>
    <x v="82"/>
    <d v="2013-12-20T00:00:00"/>
    <x v="0"/>
    <n v="6.75"/>
    <s v="Credit"/>
    <n v="6.75"/>
  </r>
  <r>
    <x v="83"/>
    <d v="2013-12-29T00:00:00"/>
    <x v="6"/>
    <n v="264.99"/>
    <s v="Credit"/>
    <n v="264.99"/>
  </r>
  <r>
    <x v="84"/>
    <d v="2013-12-30T00:00:00"/>
    <x v="6"/>
    <n v="37.1"/>
    <s v="Credit"/>
    <n v="37.1"/>
  </r>
  <r>
    <x v="85"/>
    <d v="2013-12-30T00:00:00"/>
    <x v="0"/>
    <n v="16"/>
    <s v="Credit"/>
    <n v="16"/>
  </r>
  <r>
    <x v="86"/>
    <d v="2014-01-03T00:00:00"/>
    <x v="6"/>
    <n v="37.1"/>
    <s v="Credit"/>
    <n v="37.1"/>
  </r>
  <r>
    <x v="87"/>
    <d v="2014-01-06T00:00:00"/>
    <x v="5"/>
    <n v="12"/>
    <s v="Credit"/>
    <n v="12"/>
  </r>
  <r>
    <x v="88"/>
    <d v="2014-01-08T00:00:00"/>
    <x v="4"/>
    <n v="28.92"/>
    <s v="Credit"/>
    <n v="28.92"/>
  </r>
  <r>
    <x v="89"/>
    <d v="2014-01-08T00:00:00"/>
    <x v="0"/>
    <n v="12.99"/>
    <s v="Credit"/>
    <n v="12.99"/>
  </r>
  <r>
    <x v="90"/>
    <d v="2014-01-08T00:00:00"/>
    <x v="4"/>
    <n v="8.65"/>
    <s v="Credit"/>
    <n v="8.65"/>
  </r>
  <r>
    <x v="91"/>
    <d v="2014-01-08T00:00:00"/>
    <x v="0"/>
    <n v="18"/>
    <s v="Credit"/>
    <n v="18"/>
  </r>
  <r>
    <x v="92"/>
    <d v="2014-01-09T00:00:00"/>
    <x v="0"/>
    <n v="6.2"/>
    <s v="Credit"/>
    <n v="6.2"/>
  </r>
  <r>
    <x v="93"/>
    <d v="2014-01-09T00:00:00"/>
    <x v="4"/>
    <n v="10"/>
    <s v="Cash"/>
    <n v="10"/>
  </r>
  <r>
    <x v="94"/>
    <d v="2014-01-09T00:00:00"/>
    <x v="4"/>
    <n v="6"/>
    <s v="Cash"/>
    <n v="6"/>
  </r>
  <r>
    <x v="95"/>
    <d v="2014-01-09T00:00:00"/>
    <x v="0"/>
    <n v="35.93"/>
    <s v="Credit"/>
    <n v="35.93"/>
  </r>
  <r>
    <x v="92"/>
    <d v="2014-01-10T00:00:00"/>
    <x v="0"/>
    <n v="11.84"/>
    <s v="Credit"/>
    <n v="11.84"/>
  </r>
  <r>
    <x v="96"/>
    <d v="2014-01-10T00:00:00"/>
    <x v="4"/>
    <n v="5"/>
    <s v="Cash"/>
    <n v="5"/>
  </r>
  <r>
    <x v="97"/>
    <d v="2014-01-10T00:00:00"/>
    <x v="0"/>
    <n v="10.029999999999999"/>
    <s v="Credit"/>
    <n v="10.029999999999999"/>
  </r>
  <r>
    <x v="98"/>
    <d v="2014-01-10T00:00:00"/>
    <x v="0"/>
    <n v="6.44"/>
    <s v="Credit"/>
    <n v="6.44"/>
  </r>
  <r>
    <x v="99"/>
    <d v="2014-01-10T00:00:00"/>
    <x v="4"/>
    <n v="25"/>
    <s v="Credit"/>
    <n v="25"/>
  </r>
  <r>
    <x v="100"/>
    <d v="2014-01-15T00:00:00"/>
    <x v="0"/>
    <n v="2.11"/>
    <s v="Credit"/>
    <n v="2.11"/>
  </r>
  <r>
    <x v="101"/>
    <d v="2014-01-17T00:00:00"/>
    <x v="1"/>
    <n v="27.99"/>
    <s v="Credit"/>
    <n v="27.99"/>
  </r>
  <r>
    <x v="102"/>
    <d v="2014-01-20T00:00:00"/>
    <x v="6"/>
    <n v="21.19"/>
    <s v="Credit"/>
    <n v="21.19"/>
  </r>
  <r>
    <x v="103"/>
    <d v="2014-01-20T00:00:00"/>
    <x v="6"/>
    <n v="19.07"/>
    <s v="Credit"/>
    <n v="19.07"/>
  </r>
  <r>
    <x v="104"/>
    <d v="2014-01-23T00:00:00"/>
    <x v="4"/>
    <n v="37.51"/>
    <s v="Credit"/>
    <n v="37.51"/>
  </r>
  <r>
    <x v="105"/>
    <d v="2014-01-24T00:00:00"/>
    <x v="0"/>
    <n v="7.89"/>
    <s v="Credit"/>
    <n v="7.89"/>
  </r>
  <r>
    <x v="61"/>
    <d v="2014-01-25T00:00:00"/>
    <x v="0"/>
    <n v="6.75"/>
    <s v="Credit"/>
    <n v="6.75"/>
  </r>
  <r>
    <x v="106"/>
    <d v="2014-01-27T00:00:00"/>
    <x v="2"/>
    <n v="5"/>
    <s v="Credit"/>
    <n v="5"/>
  </r>
  <r>
    <x v="10"/>
    <d v="2014-02-07T00:00:00"/>
    <x v="4"/>
    <n v="20"/>
    <s v="Credit"/>
    <n v="20"/>
  </r>
  <r>
    <x v="74"/>
    <d v="2014-02-07T00:00:00"/>
    <x v="0"/>
    <n v="40.04"/>
    <s v="Credit"/>
    <n v="40.04"/>
  </r>
  <r>
    <x v="107"/>
    <d v="2014-02-07T00:00:00"/>
    <x v="0"/>
    <n v="6"/>
    <s v="Cash"/>
    <n v="6"/>
  </r>
  <r>
    <x v="61"/>
    <d v="2014-02-11T00:00:00"/>
    <x v="0"/>
    <n v="6.75"/>
    <s v="Credit"/>
    <n v="6.75"/>
  </r>
  <r>
    <x v="108"/>
    <d v="2014-02-11T00:00:00"/>
    <x v="6"/>
    <n v="20"/>
    <s v="Cash"/>
    <n v="20"/>
  </r>
  <r>
    <x v="109"/>
    <d v="2014-02-12T00:00:00"/>
    <x v="0"/>
    <n v="2"/>
    <s v="Cash"/>
    <n v="2"/>
  </r>
  <r>
    <x v="64"/>
    <d v="2014-02-12T00:00:00"/>
    <x v="0"/>
    <n v="18"/>
    <s v="Credit"/>
    <n v="18"/>
  </r>
  <r>
    <x v="61"/>
    <d v="2014-02-12T00:00:00"/>
    <x v="0"/>
    <n v="6.75"/>
    <s v="Credit"/>
    <n v="6.75"/>
  </r>
  <r>
    <x v="110"/>
    <d v="2014-02-14T00:00:00"/>
    <x v="0"/>
    <n v="3.79"/>
    <s v="Credit"/>
    <n v="3.79"/>
  </r>
  <r>
    <x v="111"/>
    <d v="2014-02-21T00:00:00"/>
    <x v="0"/>
    <n v="4.26"/>
    <s v="Debit"/>
    <n v="4.26"/>
  </r>
  <r>
    <x v="112"/>
    <d v="2014-02-21T00:00:00"/>
    <x v="4"/>
    <n v="15"/>
    <s v="Debit"/>
    <n v="15"/>
  </r>
  <r>
    <x v="61"/>
    <d v="2014-02-23T00:00:00"/>
    <x v="0"/>
    <n v="6.75"/>
    <s v="Debit"/>
    <n v="6.75"/>
  </r>
  <r>
    <x v="65"/>
    <d v="2014-02-23T00:00:00"/>
    <x v="0"/>
    <n v="5.63"/>
    <s v="Debit"/>
    <n v="5.63"/>
  </r>
  <r>
    <x v="61"/>
    <d v="2014-03-01T00:00:00"/>
    <x v="0"/>
    <n v="6.75"/>
    <s v="Debit"/>
    <n v="6.75"/>
  </r>
  <r>
    <x v="61"/>
    <d v="2014-03-08T00:00:00"/>
    <x v="0"/>
    <n v="6.75"/>
    <s v="Credit"/>
    <n v="6.75"/>
  </r>
  <r>
    <x v="113"/>
    <d v="2014-03-08T00:00:00"/>
    <x v="0"/>
    <n v="14.82"/>
    <s v="Credit"/>
    <n v="14.82"/>
  </r>
  <r>
    <x v="114"/>
    <d v="2014-03-08T00:00:00"/>
    <x v="0"/>
    <n v="5"/>
    <s v="Cash"/>
    <n v="5"/>
  </r>
  <r>
    <x v="65"/>
    <d v="2014-03-08T00:00:00"/>
    <x v="0"/>
    <n v="5.63"/>
    <s v="Credit"/>
    <n v="5.63"/>
  </r>
  <r>
    <x v="63"/>
    <d v="2014-03-09T00:00:00"/>
    <x v="0"/>
    <n v="9.4499999999999993"/>
    <s v="Credit"/>
    <n v="9.4499999999999993"/>
  </r>
  <r>
    <x v="115"/>
    <d v="2014-03-18T00:00:00"/>
    <x v="8"/>
    <n v="19.989999999999998"/>
    <s v="Credit"/>
    <n v="19.989999999999998"/>
  </r>
  <r>
    <x v="116"/>
    <d v="2014-03-19T00:00:00"/>
    <x v="5"/>
    <n v="10"/>
    <s v="Credit"/>
    <n v="10"/>
  </r>
  <r>
    <x v="117"/>
    <d v="2014-03-19T00:00:00"/>
    <x v="0"/>
    <n v="1.06"/>
    <s v="Credit"/>
    <n v="1.06"/>
  </r>
  <r>
    <x v="118"/>
    <d v="2014-03-19T00:00:00"/>
    <x v="1"/>
    <n v="24.99"/>
    <s v="Credit"/>
    <n v="24.99"/>
  </r>
  <r>
    <x v="119"/>
    <d v="2014-03-19T00:00:00"/>
    <x v="0"/>
    <n v="4.71"/>
    <s v="Credit"/>
    <n v="4.71"/>
  </r>
  <r>
    <x v="100"/>
    <d v="2014-03-20T00:00:00"/>
    <x v="0"/>
    <n v="12.36"/>
    <s v="Credit"/>
    <n v="12.36"/>
  </r>
  <r>
    <x v="120"/>
    <d v="2014-03-21T00:00:00"/>
    <x v="0"/>
    <n v="9.49"/>
    <s v="Credit"/>
    <n v="9.49"/>
  </r>
  <r>
    <x v="121"/>
    <d v="2014-03-22T00:00:00"/>
    <x v="0"/>
    <n v="35"/>
    <s v="Credit"/>
    <n v="35"/>
  </r>
  <r>
    <x v="122"/>
    <d v="2014-03-23T00:00:00"/>
    <x v="6"/>
    <n v="14.69"/>
    <s v="Credit"/>
    <n v="14.69"/>
  </r>
  <r>
    <x v="61"/>
    <d v="2014-03-23T00:00:00"/>
    <x v="0"/>
    <n v="6.75"/>
    <s v="Credit"/>
    <n v="6.75"/>
  </r>
  <r>
    <x v="65"/>
    <d v="2014-03-23T00:00:00"/>
    <x v="0"/>
    <n v="4.72"/>
    <s v="Credit"/>
    <n v="4.72"/>
  </r>
  <r>
    <x v="61"/>
    <d v="2014-03-29T00:00:00"/>
    <x v="0"/>
    <n v="6.75"/>
    <s v="Credit"/>
    <n v="6.75"/>
  </r>
  <r>
    <x v="65"/>
    <d v="2014-03-29T00:00:00"/>
    <x v="0"/>
    <n v="5.17"/>
    <s v="Credit"/>
    <n v="5.17"/>
  </r>
  <r>
    <x v="123"/>
    <d v="2014-04-05T00:00:00"/>
    <x v="0"/>
    <n v="10"/>
    <s v="Cash"/>
    <n v="10"/>
  </r>
  <r>
    <x v="67"/>
    <d v="2014-04-05T00:00:00"/>
    <x v="0"/>
    <n v="2.52"/>
    <s v="Credit"/>
    <n v="2.52"/>
  </r>
  <r>
    <x v="124"/>
    <d v="2014-04-06T00:00:00"/>
    <x v="3"/>
    <n v="24.85"/>
    <s v="Credit"/>
    <n v="24.85"/>
  </r>
  <r>
    <x v="125"/>
    <d v="2014-04-07T00:00:00"/>
    <x v="3"/>
    <n v="10.95"/>
    <s v="Credit"/>
    <n v="10.95"/>
  </r>
  <r>
    <x v="61"/>
    <d v="2014-04-07T00:00:00"/>
    <x v="0"/>
    <n v="6.75"/>
    <s v="Credit"/>
    <n v="6.75"/>
  </r>
  <r>
    <x v="65"/>
    <d v="2014-04-07T00:00:00"/>
    <x v="0"/>
    <n v="4.72"/>
    <s v="Credit"/>
    <n v="4.72"/>
  </r>
  <r>
    <x v="74"/>
    <d v="2014-04-10T00:00:00"/>
    <x v="0"/>
    <n v="14"/>
    <s v="Credit"/>
    <n v="14"/>
  </r>
  <r>
    <x v="67"/>
    <d v="2014-04-10T00:00:00"/>
    <x v="0"/>
    <n v="2.38"/>
    <s v="Credit"/>
    <n v="2.38"/>
  </r>
  <r>
    <x v="116"/>
    <d v="2014-04-19T00:00:00"/>
    <x v="5"/>
    <n v="11"/>
    <s v="Credit"/>
    <n v="11"/>
  </r>
  <r>
    <x v="63"/>
    <d v="2014-04-20T00:00:00"/>
    <x v="0"/>
    <n v="23.31"/>
    <s v="Credit"/>
    <n v="23.31"/>
  </r>
  <r>
    <x v="126"/>
    <d v="2014-04-22T00:00:00"/>
    <x v="0"/>
    <n v="5.5"/>
    <s v="Credit"/>
    <n v="5.5"/>
  </r>
  <r>
    <x v="61"/>
    <d v="2014-04-25T00:00:00"/>
    <x v="0"/>
    <n v="6.75"/>
    <s v="Credit"/>
    <n v="6.75"/>
  </r>
  <r>
    <x v="127"/>
    <d v="2014-04-28T00:00:00"/>
    <x v="2"/>
    <n v="6.37"/>
    <s v="Credit"/>
    <n v="6.37"/>
  </r>
  <r>
    <x v="79"/>
    <d v="2014-04-28T00:00:00"/>
    <x v="0"/>
    <n v="15.5"/>
    <s v="Credit"/>
    <n v="15.5"/>
  </r>
  <r>
    <x v="61"/>
    <d v="2014-05-02T00:00:00"/>
    <x v="0"/>
    <n v="6.75"/>
    <s v="Credit"/>
    <n v="6.75"/>
  </r>
  <r>
    <x v="65"/>
    <d v="2014-05-02T00:00:00"/>
    <x v="0"/>
    <n v="6.5"/>
    <s v="Credit"/>
    <n v="6.5"/>
  </r>
  <r>
    <x v="128"/>
    <d v="2014-05-03T00:00:00"/>
    <x v="4"/>
    <n v="15"/>
    <s v="Credit"/>
    <n v="15"/>
  </r>
  <r>
    <x v="129"/>
    <d v="2014-05-03T00:00:00"/>
    <x v="0"/>
    <n v="13.61"/>
    <s v="Credit"/>
    <n v="13.61"/>
  </r>
  <r>
    <x v="130"/>
    <d v="2014-05-05T00:00:00"/>
    <x v="6"/>
    <n v="5.75"/>
    <s v="Debit"/>
    <n v="5.75"/>
  </r>
  <r>
    <x v="131"/>
    <d v="2014-04-30T00:00:00"/>
    <x v="9"/>
    <n v="1800"/>
    <s v="Debit"/>
    <n v="1800"/>
  </r>
  <r>
    <x v="65"/>
    <d v="2014-05-09T00:00:00"/>
    <x v="0"/>
    <n v="6"/>
    <s v="Credit"/>
    <n v="6"/>
  </r>
  <r>
    <x v="61"/>
    <d v="2014-05-10T00:00:00"/>
    <x v="0"/>
    <n v="6.75"/>
    <s v="Credit"/>
    <n v="6.75"/>
  </r>
  <r>
    <x v="132"/>
    <d v="2014-05-10T00:00:00"/>
    <x v="9"/>
    <n v="700"/>
    <s v="Debit"/>
    <n v="700"/>
  </r>
  <r>
    <x v="133"/>
    <d v="2014-05-11T00:00:00"/>
    <x v="6"/>
    <n v="15"/>
    <s v="Debit"/>
    <n v="15"/>
  </r>
  <r>
    <x v="126"/>
    <d v="2014-05-14T00:00:00"/>
    <x v="0"/>
    <n v="5.14"/>
    <s v="Credit"/>
    <n v="5.14"/>
  </r>
  <r>
    <x v="61"/>
    <d v="2014-05-15T00:00:00"/>
    <x v="0"/>
    <n v="6.75"/>
    <s v="Credit"/>
    <n v="6.75"/>
  </r>
  <r>
    <x v="65"/>
    <d v="2014-05-15T00:00:00"/>
    <x v="0"/>
    <n v="2.5"/>
    <s v="Credit"/>
    <n v="2.5"/>
  </r>
  <r>
    <x v="110"/>
    <d v="2014-05-19T00:00:00"/>
    <x v="0"/>
    <n v="2.5299999999999998"/>
    <s v="Credit"/>
    <n v="2.5299999999999998"/>
  </r>
  <r>
    <x v="134"/>
    <d v="2014-05-21T00:00:00"/>
    <x v="0"/>
    <n v="3.65"/>
    <s v="Credit"/>
    <n v="3.65"/>
  </r>
  <r>
    <x v="49"/>
    <d v="2014-05-23T00:00:00"/>
    <x v="4"/>
    <n v="14.53"/>
    <s v="Credit"/>
    <n v="14.53"/>
  </r>
  <r>
    <x v="116"/>
    <d v="2014-05-28T00:00:00"/>
    <x v="5"/>
    <n v="10"/>
    <s v="Cash"/>
    <n v="10"/>
  </r>
  <r>
    <x v="135"/>
    <d v="2014-05-30T00:00:00"/>
    <x v="4"/>
    <n v="351"/>
    <s v="Credit"/>
    <n v="351"/>
  </r>
  <r>
    <x v="136"/>
    <d v="2014-05-31T00:00:00"/>
    <x v="4"/>
    <n v="53.4"/>
    <s v="Credit"/>
    <n v="53.4"/>
  </r>
  <r>
    <x v="137"/>
    <d v="2014-05-31T00:00:00"/>
    <x v="0"/>
    <n v="7.56"/>
    <s v="Credit"/>
    <n v="7.56"/>
  </r>
  <r>
    <x v="138"/>
    <d v="2014-05-31T00:00:00"/>
    <x v="0"/>
    <n v="3.99"/>
    <s v="Credit"/>
    <n v="3.99"/>
  </r>
  <r>
    <x v="139"/>
    <d v="2014-05-31T00:00:00"/>
    <x v="0"/>
    <n v="6.55"/>
    <s v="Credit"/>
    <n v="6.55"/>
  </r>
  <r>
    <x v="140"/>
    <d v="2014-06-01T00:00:00"/>
    <x v="0"/>
    <n v="9.73"/>
    <s v="Cash"/>
    <n v="9.73"/>
  </r>
  <r>
    <x v="141"/>
    <d v="2014-06-01T00:00:00"/>
    <x v="0"/>
    <n v="3.95"/>
    <s v="Cash"/>
    <n v="3.95"/>
  </r>
  <r>
    <x v="142"/>
    <d v="2014-06-01T00:00:00"/>
    <x v="0"/>
    <n v="11.08"/>
    <s v="Credit"/>
    <n v="11.08"/>
  </r>
  <r>
    <x v="143"/>
    <d v="2014-06-01T00:00:00"/>
    <x v="0"/>
    <n v="27.56"/>
    <s v="Credit"/>
    <n v="27.56"/>
  </r>
  <r>
    <x v="139"/>
    <d v="2014-06-01T00:00:00"/>
    <x v="0"/>
    <n v="11.67"/>
    <s v="Credit"/>
    <n v="11.67"/>
  </r>
  <r>
    <x v="144"/>
    <d v="2014-06-02T00:00:00"/>
    <x v="4"/>
    <n v="23"/>
    <s v="Credit"/>
    <n v="23"/>
  </r>
  <r>
    <x v="145"/>
    <d v="2014-06-02T00:00:00"/>
    <x v="2"/>
    <n v="24"/>
    <s v="Credit"/>
    <n v="24"/>
  </r>
  <r>
    <x v="146"/>
    <d v="2014-06-03T00:00:00"/>
    <x v="9"/>
    <n v="5.47"/>
    <s v="Credit"/>
    <n v="5.47"/>
  </r>
  <r>
    <x v="147"/>
    <d v="2014-06-06T00:00:00"/>
    <x v="0"/>
    <n v="3.95"/>
    <s v="Cash"/>
    <n v="3.95"/>
  </r>
  <r>
    <x v="148"/>
    <d v="2014-06-07T00:00:00"/>
    <x v="0"/>
    <n v="6"/>
    <s v="Cash"/>
    <n v="6"/>
  </r>
  <r>
    <x v="149"/>
    <d v="2014-06-08T00:00:00"/>
    <x v="0"/>
    <n v="20"/>
    <s v="Credit"/>
    <n v="20"/>
  </r>
  <r>
    <x v="150"/>
    <d v="2014-06-09T00:00:00"/>
    <x v="0"/>
    <n v="20.38"/>
    <s v="Credit"/>
    <n v="20.38"/>
  </r>
  <r>
    <x v="151"/>
    <d v="2014-06-09T00:00:00"/>
    <x v="2"/>
    <n v="19.95"/>
    <s v="Credit"/>
    <n v="19.95"/>
  </r>
  <r>
    <x v="152"/>
    <d v="2014-06-09T00:00:00"/>
    <x v="0"/>
    <n v="6.29"/>
    <s v="Credit"/>
    <n v="6.29"/>
  </r>
  <r>
    <x v="153"/>
    <d v="2014-06-10T00:00:00"/>
    <x v="0"/>
    <n v="32.299999999999997"/>
    <s v="Credit"/>
    <n v="32.299999999999997"/>
  </r>
  <r>
    <x v="154"/>
    <d v="2014-06-11T00:00:00"/>
    <x v="6"/>
    <n v="7.66"/>
    <s v="Credit"/>
    <n v="7.66"/>
  </r>
  <r>
    <x v="155"/>
    <d v="2014-06-11T00:00:00"/>
    <x v="0"/>
    <n v="8.7100000000000009"/>
    <s v="Credit"/>
    <n v="8.7100000000000009"/>
  </r>
  <r>
    <x v="156"/>
    <d v="2014-06-11T00:00:00"/>
    <x v="9"/>
    <n v="1000"/>
    <s v="Debit"/>
    <n v="1000"/>
  </r>
  <r>
    <x v="157"/>
    <d v="2014-06-12T00:00:00"/>
    <x v="0"/>
    <n v="10"/>
    <s v="Credit"/>
    <n v="10"/>
  </r>
  <r>
    <x v="158"/>
    <d v="2014-06-12T00:00:00"/>
    <x v="0"/>
    <n v="6.5"/>
    <s v="Cash"/>
    <n v="6.5"/>
  </r>
  <r>
    <x v="159"/>
    <d v="2014-06-12T00:00:00"/>
    <x v="2"/>
    <n v="13"/>
    <s v="Debit"/>
    <n v="13"/>
  </r>
  <r>
    <x v="160"/>
    <d v="2014-06-13T00:00:00"/>
    <x v="0"/>
    <n v="14"/>
    <s v="Credit"/>
    <n v="14"/>
  </r>
  <r>
    <x v="139"/>
    <d v="2014-06-14T00:00:00"/>
    <x v="0"/>
    <n v="9.48"/>
    <s v="Credit"/>
    <n v="9.48"/>
  </r>
  <r>
    <x v="161"/>
    <d v="2014-06-14T00:00:00"/>
    <x v="0"/>
    <n v="20.55"/>
    <s v="Cash"/>
    <n v="20.55"/>
  </r>
  <r>
    <x v="139"/>
    <d v="2014-06-15T00:00:00"/>
    <x v="0"/>
    <n v="2.1800000000000002"/>
    <s v="Credit"/>
    <n v="2.1800000000000002"/>
  </r>
  <r>
    <x v="162"/>
    <d v="2014-06-15T00:00:00"/>
    <x v="0"/>
    <n v="2.75"/>
    <s v="Cash"/>
    <n v="2.75"/>
  </r>
  <r>
    <x v="163"/>
    <d v="2014-06-15T00:00:00"/>
    <x v="4"/>
    <n v="39.85"/>
    <s v="Credit"/>
    <n v="39.85"/>
  </r>
  <r>
    <x v="164"/>
    <d v="2014-06-17T00:00:00"/>
    <x v="0"/>
    <n v="14.5"/>
    <s v="Cash"/>
    <n v="14.5"/>
  </r>
  <r>
    <x v="165"/>
    <d v="2014-06-18T00:00:00"/>
    <x v="4"/>
    <n v="11"/>
    <s v="Credit"/>
    <n v="11"/>
  </r>
  <r>
    <x v="166"/>
    <d v="2014-06-20T00:00:00"/>
    <x v="0"/>
    <n v="6.5"/>
    <s v="Cash"/>
    <n v="6.5"/>
  </r>
  <r>
    <x v="167"/>
    <d v="2014-06-20T00:00:00"/>
    <x v="0"/>
    <n v="7"/>
    <s v="Cash"/>
    <n v="7"/>
  </r>
  <r>
    <x v="168"/>
    <d v="2014-06-21T00:00:00"/>
    <x v="0"/>
    <n v="18.75"/>
    <s v="Cash"/>
    <n v="18.75"/>
  </r>
  <r>
    <x v="169"/>
    <d v="2014-06-21T00:00:00"/>
    <x v="4"/>
    <n v="72.09"/>
    <s v="Credit"/>
    <n v="72.09"/>
  </r>
  <r>
    <x v="170"/>
    <d v="2014-06-21T00:00:00"/>
    <x v="0"/>
    <n v="4.49"/>
    <s v="Credit"/>
    <n v="4.49"/>
  </r>
  <r>
    <x v="139"/>
    <d v="2014-06-22T00:00:00"/>
    <x v="0"/>
    <n v="6.8"/>
    <s v="Credit"/>
    <n v="6.8"/>
  </r>
  <r>
    <x v="171"/>
    <d v="2014-06-22T00:00:00"/>
    <x v="0"/>
    <n v="8.15"/>
    <s v="Credit"/>
    <n v="8.15"/>
  </r>
  <r>
    <x v="172"/>
    <d v="2014-06-22T00:00:00"/>
    <x v="0"/>
    <n v="3"/>
    <s v="Cash"/>
    <n v="3"/>
  </r>
  <r>
    <x v="173"/>
    <d v="2014-06-22T00:00:00"/>
    <x v="0"/>
    <n v="6"/>
    <s v="Cash"/>
    <n v="6"/>
  </r>
  <r>
    <x v="174"/>
    <d v="2014-06-22T00:00:00"/>
    <x v="5"/>
    <n v="15.87"/>
    <s v="Credit"/>
    <n v="15.87"/>
  </r>
  <r>
    <x v="166"/>
    <d v="2014-06-24T00:00:00"/>
    <x v="0"/>
    <n v="5.75"/>
    <s v="Cash"/>
    <n v="5.75"/>
  </r>
  <r>
    <x v="175"/>
    <d v="2014-06-24T00:00:00"/>
    <x v="0"/>
    <n v="10"/>
    <s v="Cash"/>
    <n v="10"/>
  </r>
  <r>
    <x v="176"/>
    <d v="2014-06-26T00:00:00"/>
    <x v="0"/>
    <n v="10.97"/>
    <s v="Credit"/>
    <n v="10.97"/>
  </r>
  <r>
    <x v="177"/>
    <d v="2014-06-26T00:00:00"/>
    <x v="0"/>
    <n v="12"/>
    <s v="Debit"/>
    <n v="12"/>
  </r>
  <r>
    <x v="178"/>
    <d v="2014-06-27T00:00:00"/>
    <x v="0"/>
    <n v="11.42"/>
    <s v="Credit"/>
    <n v="11.42"/>
  </r>
  <r>
    <x v="179"/>
    <d v="2014-06-29T00:00:00"/>
    <x v="0"/>
    <n v="13.5"/>
    <s v="Debit"/>
    <n v="13.5"/>
  </r>
  <r>
    <x v="141"/>
    <d v="2014-06-29T00:00:00"/>
    <x v="0"/>
    <n v="7.9"/>
    <s v="Cash"/>
    <n v="7.9"/>
  </r>
  <r>
    <x v="180"/>
    <d v="2014-06-29T00:00:00"/>
    <x v="0"/>
    <n v="9.8699999999999992"/>
    <s v="Credit"/>
    <n v="9.8699999999999992"/>
  </r>
  <r>
    <x v="166"/>
    <d v="2014-07-03T00:00:00"/>
    <x v="0"/>
    <n v="6.5"/>
    <s v="Cash"/>
    <n v="6.5"/>
  </r>
  <r>
    <x v="178"/>
    <d v="2014-07-04T00:00:00"/>
    <x v="0"/>
    <n v="11.42"/>
    <s v="Credit"/>
    <n v="11.42"/>
  </r>
  <r>
    <x v="180"/>
    <d v="2014-07-04T00:00:00"/>
    <x v="0"/>
    <n v="10.15"/>
    <s v="Credit"/>
    <n v="10.15"/>
  </r>
  <r>
    <x v="181"/>
    <d v="2014-07-05T00:00:00"/>
    <x v="0"/>
    <n v="7.38"/>
    <s v="Cash"/>
    <n v="7.38"/>
  </r>
  <r>
    <x v="182"/>
    <d v="2014-07-05T00:00:00"/>
    <x v="0"/>
    <n v="8"/>
    <s v="Credit"/>
    <n v="8"/>
  </r>
  <r>
    <x v="142"/>
    <d v="2014-07-06T00:00:00"/>
    <x v="0"/>
    <n v="3.29"/>
    <s v="Debit"/>
    <n v="3.29"/>
  </r>
  <r>
    <x v="183"/>
    <d v="2014-07-06T00:00:00"/>
    <x v="0"/>
    <n v="5"/>
    <s v="Debit"/>
    <n v="5"/>
  </r>
  <r>
    <x v="184"/>
    <d v="2014-07-06T00:00:00"/>
    <x v="0"/>
    <n v="13"/>
    <s v="Debit"/>
    <n v="13"/>
  </r>
  <r>
    <x v="139"/>
    <d v="2014-07-07T00:00:00"/>
    <x v="0"/>
    <n v="9.2899999999999991"/>
    <s v="Credit"/>
    <n v="9.2899999999999991"/>
  </r>
  <r>
    <x v="185"/>
    <d v="2014-07-09T00:00:00"/>
    <x v="0"/>
    <n v="31.16"/>
    <s v="Debit"/>
    <n v="31.16"/>
  </r>
  <r>
    <x v="186"/>
    <d v="2014-07-10T00:00:00"/>
    <x v="0"/>
    <n v="3.55"/>
    <s v="Cash"/>
    <n v="3.55"/>
  </r>
  <r>
    <x v="187"/>
    <d v="2014-07-11T00:00:00"/>
    <x v="0"/>
    <n v="10.93"/>
    <s v="Credit"/>
    <n v="10.93"/>
  </r>
  <r>
    <x v="188"/>
    <d v="2014-07-11T00:00:00"/>
    <x v="4"/>
    <n v="5"/>
    <s v="Credit"/>
    <n v="5"/>
  </r>
  <r>
    <x v="189"/>
    <d v="2014-07-12T00:00:00"/>
    <x v="0"/>
    <n v="22"/>
    <s v="Debit"/>
    <n v="22"/>
  </r>
  <r>
    <x v="190"/>
    <d v="2014-07-12T00:00:00"/>
    <x v="4"/>
    <n v="13"/>
    <s v="Debit"/>
    <n v="13"/>
  </r>
  <r>
    <x v="191"/>
    <d v="2014-07-12T00:00:00"/>
    <x v="4"/>
    <n v="13.05"/>
    <s v="Debit"/>
    <n v="13.05"/>
  </r>
  <r>
    <x v="143"/>
    <d v="2014-07-12T00:00:00"/>
    <x v="0"/>
    <n v="11.67"/>
    <s v="Credit"/>
    <n v="11.67"/>
  </r>
  <r>
    <x v="192"/>
    <d v="2014-07-12T00:00:00"/>
    <x v="0"/>
    <n v="20"/>
    <s v="Debit"/>
    <n v="20"/>
  </r>
  <r>
    <x v="193"/>
    <d v="2014-07-13T00:00:00"/>
    <x v="0"/>
    <n v="8.75"/>
    <s v="Credit"/>
    <n v="8.75"/>
  </r>
  <r>
    <x v="194"/>
    <d v="2014-07-14T00:00:00"/>
    <x v="9"/>
    <n v="1000"/>
    <s v="Debit"/>
    <n v="1000"/>
  </r>
  <r>
    <x v="178"/>
    <d v="2014-07-15T00:00:00"/>
    <x v="0"/>
    <n v="11.42"/>
    <s v="Credit"/>
    <n v="11.42"/>
  </r>
  <r>
    <x v="139"/>
    <d v="2014-07-16T00:00:00"/>
    <x v="0"/>
    <n v="8.61"/>
    <s v="Credit"/>
    <n v="8.61"/>
  </r>
  <r>
    <x v="195"/>
    <d v="2014-07-18T00:00:00"/>
    <x v="0"/>
    <n v="11.69"/>
    <s v="Credit"/>
    <n v="11.69"/>
  </r>
  <r>
    <x v="196"/>
    <d v="2014-07-18T00:00:00"/>
    <x v="0"/>
    <n v="12.6"/>
    <s v="Credit"/>
    <n v="12.6"/>
  </r>
  <r>
    <x v="197"/>
    <d v="2014-07-19T00:00:00"/>
    <x v="6"/>
    <n v="28.2"/>
    <s v="Credit"/>
    <n v="28.2"/>
  </r>
  <r>
    <x v="198"/>
    <d v="2014-07-19T00:00:00"/>
    <x v="6"/>
    <n v="8.75"/>
    <s v="Credit"/>
    <n v="8.75"/>
  </r>
  <r>
    <x v="199"/>
    <d v="2014-07-19T00:00:00"/>
    <x v="0"/>
    <n v="10.25"/>
    <s v="Credit"/>
    <n v="10.25"/>
  </r>
  <r>
    <x v="200"/>
    <d v="2014-07-19T00:00:00"/>
    <x v="6"/>
    <n v="15.31"/>
    <s v="Credit"/>
    <n v="15.31"/>
  </r>
  <r>
    <x v="201"/>
    <d v="2014-07-19T00:00:00"/>
    <x v="5"/>
    <n v="10"/>
    <s v="Cash"/>
    <n v="10"/>
  </r>
  <r>
    <x v="143"/>
    <d v="2014-07-19T00:00:00"/>
    <x v="0"/>
    <n v="20.7"/>
    <s v="Credit"/>
    <n v="20.7"/>
  </r>
  <r>
    <x v="202"/>
    <d v="2014-07-20T00:00:00"/>
    <x v="0"/>
    <n v="10.98"/>
    <s v="Credit"/>
    <n v="10.98"/>
  </r>
  <r>
    <x v="166"/>
    <d v="2014-07-22T00:00:00"/>
    <x v="0"/>
    <n v="6.5"/>
    <s v="Cash"/>
    <n v="6.5"/>
  </r>
  <r>
    <x v="203"/>
    <d v="2014-07-24T00:00:00"/>
    <x v="5"/>
    <n v="2.19"/>
    <s v="Credit"/>
    <n v="2.19"/>
  </r>
  <r>
    <x v="204"/>
    <d v="2014-07-24T00:00:00"/>
    <x v="4"/>
    <n v="10"/>
    <s v="Cash"/>
    <n v="10"/>
  </r>
  <r>
    <x v="205"/>
    <d v="2014-07-25T00:00:00"/>
    <x v="0"/>
    <n v="4.3499999999999996"/>
    <s v="Credit"/>
    <n v="4.3499999999999996"/>
  </r>
  <r>
    <x v="206"/>
    <d v="2014-07-26T00:00:00"/>
    <x v="2"/>
    <n v="46.98"/>
    <s v="Debit"/>
    <n v="46.98"/>
  </r>
  <r>
    <x v="207"/>
    <d v="2014-07-26T00:00:00"/>
    <x v="2"/>
    <n v="35.53"/>
    <s v="Credit"/>
    <n v="35.53"/>
  </r>
  <r>
    <x v="208"/>
    <d v="2014-07-26T00:00:00"/>
    <x v="0"/>
    <n v="11.54"/>
    <s v="Credit"/>
    <n v="11.54"/>
  </r>
  <r>
    <x v="209"/>
    <d v="2014-07-27T00:00:00"/>
    <x v="0"/>
    <n v="23.89"/>
    <s v="Credit"/>
    <n v="23.89"/>
  </r>
  <r>
    <x v="139"/>
    <d v="2014-07-27T00:00:00"/>
    <x v="0"/>
    <n v="3.19"/>
    <s v="Credit"/>
    <n v="3.19"/>
  </r>
  <r>
    <x v="178"/>
    <d v="2014-07-29T00:00:00"/>
    <x v="0"/>
    <n v="11.42"/>
    <s v="Credit"/>
    <n v="11.42"/>
  </r>
  <r>
    <x v="167"/>
    <d v="2014-07-29T00:00:00"/>
    <x v="0"/>
    <n v="6.36"/>
    <s v="Cash"/>
    <n v="6.36"/>
  </r>
  <r>
    <x v="173"/>
    <d v="2014-07-30T00:00:00"/>
    <x v="0"/>
    <n v="3"/>
    <s v="Cash"/>
    <n v="3"/>
  </r>
  <r>
    <x v="196"/>
    <d v="2014-07-31T00:00:00"/>
    <x v="0"/>
    <n v="10.6"/>
    <s v="Credit"/>
    <n v="10.6"/>
  </r>
  <r>
    <x v="161"/>
    <d v="2014-07-31T00:00:00"/>
    <x v="0"/>
    <n v="11.34"/>
    <s v="Cash"/>
    <n v="11.34"/>
  </r>
  <r>
    <x v="210"/>
    <d v="2014-07-31T00:00:00"/>
    <x v="4"/>
    <n v="4"/>
    <s v="Debit"/>
    <n v="4"/>
  </r>
  <r>
    <x v="195"/>
    <d v="2014-08-01T00:00:00"/>
    <x v="0"/>
    <n v="10.82"/>
    <s v="Credit"/>
    <n v="10.82"/>
  </r>
  <r>
    <x v="211"/>
    <d v="2014-08-02T00:00:00"/>
    <x v="5"/>
    <n v="9.7799999999999994"/>
    <s v="Credit"/>
    <n v="9.7799999999999994"/>
  </r>
  <r>
    <x v="212"/>
    <d v="2014-08-02T00:00:00"/>
    <x v="0"/>
    <n v="7.91"/>
    <s v="Credit"/>
    <n v="7.91"/>
  </r>
  <r>
    <x v="213"/>
    <d v="2014-08-03T00:00:00"/>
    <x v="0"/>
    <n v="44"/>
    <s v="Cash"/>
    <n v="44"/>
  </r>
  <r>
    <x v="214"/>
    <d v="2014-08-06T00:00:00"/>
    <x v="4"/>
    <n v="3.75"/>
    <s v="Credit"/>
    <n v="3.75"/>
  </r>
  <r>
    <x v="215"/>
    <d v="2014-08-06T00:00:00"/>
    <x v="0"/>
    <n v="7.88"/>
    <s v="Cash"/>
    <n v="7.88"/>
  </r>
  <r>
    <x v="216"/>
    <d v="2014-08-06T00:00:00"/>
    <x v="4"/>
    <n v="2.48"/>
    <s v="Credit"/>
    <n v="2.48"/>
  </r>
  <r>
    <x v="217"/>
    <d v="2014-08-06T00:00:00"/>
    <x v="9"/>
    <n v="69"/>
    <s v="Debit"/>
    <n v="69"/>
  </r>
  <r>
    <x v="218"/>
    <d v="2014-08-07T00:00:00"/>
    <x v="0"/>
    <n v="9.1999999999999993"/>
    <s v="Cash"/>
    <n v="9.1999999999999993"/>
  </r>
  <r>
    <x v="210"/>
    <d v="2014-08-07T00:00:00"/>
    <x v="4"/>
    <n v="4"/>
    <s v="Credit"/>
    <n v="4"/>
  </r>
  <r>
    <x v="219"/>
    <d v="2014-08-08T00:00:00"/>
    <x v="0"/>
    <n v="10.5"/>
    <s v="Credit"/>
    <n v="10.5"/>
  </r>
  <r>
    <x v="220"/>
    <d v="2014-08-08T00:00:00"/>
    <x v="0"/>
    <n v="6"/>
    <s v="Credit"/>
    <n v="6"/>
  </r>
  <r>
    <x v="221"/>
    <d v="2014-08-11T00:00:00"/>
    <x v="2"/>
    <n v="342.87"/>
    <s v="Credit"/>
    <n v="342.87"/>
  </r>
  <r>
    <x v="163"/>
    <d v="2014-08-11T00:00:00"/>
    <x v="4"/>
    <n v="16"/>
    <s v="Credit"/>
    <n v="16"/>
  </r>
  <r>
    <x v="222"/>
    <d v="2014-08-12T00:00:00"/>
    <x v="5"/>
    <n v="7.36"/>
    <s v="Credit"/>
    <n v="7.36"/>
  </r>
  <r>
    <x v="167"/>
    <d v="2014-08-12T00:00:00"/>
    <x v="0"/>
    <n v="16.2"/>
    <s v="Cash"/>
    <n v="16.2"/>
  </r>
  <r>
    <x v="223"/>
    <d v="2014-08-12T00:00:00"/>
    <x v="0"/>
    <n v="10"/>
    <s v="Debit"/>
    <n v="10"/>
  </r>
  <r>
    <x v="210"/>
    <d v="2014-08-13T00:00:00"/>
    <x v="4"/>
    <n v="4"/>
    <s v="Credit"/>
    <n v="4"/>
  </r>
  <r>
    <x v="166"/>
    <d v="2014-08-14T00:00:00"/>
    <x v="0"/>
    <n v="6.5"/>
    <s v="Cash"/>
    <n v="6.5"/>
  </r>
  <r>
    <x v="224"/>
    <d v="2014-08-14T00:00:00"/>
    <x v="0"/>
    <n v="9.1300000000000008"/>
    <s v="Credit"/>
    <n v="9.1300000000000008"/>
  </r>
  <r>
    <x v="135"/>
    <d v="2014-08-14T00:00:00"/>
    <x v="4"/>
    <n v="361"/>
    <s v="Credit"/>
    <n v="361"/>
  </r>
  <r>
    <x v="225"/>
    <d v="2014-08-14T00:00:00"/>
    <x v="4"/>
    <n v="3"/>
    <s v="Credit"/>
    <n v="3"/>
  </r>
  <r>
    <x v="226"/>
    <d v="2014-08-15T00:00:00"/>
    <x v="0"/>
    <n v="18.239999999999998"/>
    <s v="Credit"/>
    <n v="18.239999999999998"/>
  </r>
  <r>
    <x v="227"/>
    <d v="2014-08-15T00:00:00"/>
    <x v="0"/>
    <n v="10.82"/>
    <s v="Credit"/>
    <n v="10.82"/>
  </r>
  <r>
    <x v="173"/>
    <d v="2014-08-15T00:00:00"/>
    <x v="0"/>
    <n v="12"/>
    <s v="Cash"/>
    <n v="12"/>
  </r>
  <r>
    <x v="228"/>
    <d v="2014-08-15T00:00:00"/>
    <x v="4"/>
    <n v="40"/>
    <s v="Credit"/>
    <n v="40"/>
  </r>
  <r>
    <x v="229"/>
    <d v="2014-08-15T00:00:00"/>
    <x v="4"/>
    <n v="5"/>
    <s v="Credit"/>
    <n v="5"/>
  </r>
  <r>
    <x v="230"/>
    <d v="2014-08-16T00:00:00"/>
    <x v="4"/>
    <n v="4"/>
    <s v="Credit"/>
    <n v="4"/>
  </r>
  <r>
    <x v="116"/>
    <d v="2014-08-20T00:00:00"/>
    <x v="5"/>
    <n v="10"/>
    <s v="Credit"/>
    <n v="1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1"/>
    <m/>
    <x v="10"/>
    <m/>
    <m/>
    <n v="0"/>
  </r>
  <r>
    <x v="232"/>
    <m/>
    <x v="10"/>
    <n v="9780.9600000000046"/>
    <m/>
    <n v="9780.9600000000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Report" cacheId="4" applyNumberFormats="0" applyBorderFormats="0" applyFontFormats="0" applyPatternFormats="0" applyAlignmentFormats="0" applyWidthHeightFormats="1" dataCaption="Values" updatedVersion="4" minRefreshableVersion="3" fieldPrintTitles="1" itemPrintTitles="1" createdVersion="4" indent="0" outline="1" outlineData="1" multipleFieldFilters="0" chartFormat="5" rowHeaderCaption="Budget Categories">
  <location ref="B23:G51" firstHeaderRow="2" firstDataRow="2" firstDataCol="1"/>
  <pivotFields count="6">
    <pivotField axis="axisRow" showAll="0">
      <items count="307">
        <item m="1" x="264"/>
        <item m="1" x="299"/>
        <item m="1" x="287"/>
        <item m="1" x="239"/>
        <item m="1" x="262"/>
        <item m="1" x="284"/>
        <item m="1" x="290"/>
        <item m="1" x="270"/>
        <item m="1" x="297"/>
        <item m="1" x="285"/>
        <item m="1" x="269"/>
        <item m="1" x="273"/>
        <item m="1" x="276"/>
        <item m="1" x="244"/>
        <item m="1" x="265"/>
        <item m="1" x="237"/>
        <item m="1" x="245"/>
        <item m="1" x="251"/>
        <item m="1" x="296"/>
        <item m="1" x="257"/>
        <item m="1" x="304"/>
        <item m="1" x="300"/>
        <item m="1" x="279"/>
        <item m="1" x="263"/>
        <item m="1" x="254"/>
        <item m="1" x="298"/>
        <item m="1" x="247"/>
        <item m="1" x="252"/>
        <item m="1" x="242"/>
        <item m="1" x="240"/>
        <item m="1" x="278"/>
        <item m="1" x="271"/>
        <item m="1" x="272"/>
        <item m="1" x="283"/>
        <item m="1" x="249"/>
        <item m="1" x="258"/>
        <item m="1" x="248"/>
        <item m="1" x="256"/>
        <item m="1" x="288"/>
        <item m="1" x="303"/>
        <item m="1" x="260"/>
        <item m="1" x="291"/>
        <item m="1" x="233"/>
        <item m="1" x="250"/>
        <item m="1" x="286"/>
        <item m="1" x="259"/>
        <item m="1" x="267"/>
        <item m="1" x="292"/>
        <item m="1" x="301"/>
        <item m="1" x="275"/>
        <item m="1" x="241"/>
        <item m="1" x="281"/>
        <item m="1" x="294"/>
        <item m="1" x="234"/>
        <item m="1" x="277"/>
        <item m="1" x="280"/>
        <item m="1" x="246"/>
        <item m="1" x="289"/>
        <item m="1" x="305"/>
        <item m="1" x="243"/>
        <item m="1" x="238"/>
        <item m="1" x="268"/>
        <item m="1" x="293"/>
        <item m="1" x="261"/>
        <item m="1" x="282"/>
        <item m="1" x="302"/>
        <item m="1" x="274"/>
        <item x="3"/>
        <item x="4"/>
        <item x="231"/>
        <item x="0"/>
        <item x="1"/>
        <item x="2"/>
        <item x="5"/>
        <item x="6"/>
        <item x="7"/>
        <item x="8"/>
        <item x="232"/>
        <item x="9"/>
        <item m="1" x="266"/>
        <item x="10"/>
        <item x="11"/>
        <item m="1" x="235"/>
        <item x="12"/>
        <item x="13"/>
        <item x="14"/>
        <item x="15"/>
        <item x="16"/>
        <item x="17"/>
        <item x="18"/>
        <item x="19"/>
        <item x="20"/>
        <item x="21"/>
        <item x="22"/>
        <item x="23"/>
        <item m="1" x="255"/>
        <item x="25"/>
        <item x="26"/>
        <item x="27"/>
        <item x="28"/>
        <item x="29"/>
        <item x="31"/>
        <item x="32"/>
        <item x="30"/>
        <item x="33"/>
        <item x="34"/>
        <item x="35"/>
        <item x="36"/>
        <item x="37"/>
        <item x="38"/>
        <item x="39"/>
        <item x="40"/>
        <item x="41"/>
        <item x="42"/>
        <item x="43"/>
        <item x="44"/>
        <item x="24"/>
        <item x="45"/>
        <item x="46"/>
        <item x="47"/>
        <item x="48"/>
        <item x="49"/>
        <item x="50"/>
        <item x="51"/>
        <item x="52"/>
        <item x="53"/>
        <item x="54"/>
        <item x="55"/>
        <item x="56"/>
        <item x="57"/>
        <item x="58"/>
        <item x="59"/>
        <item x="60"/>
        <item x="61"/>
        <item x="62"/>
        <item x="64"/>
        <item x="63"/>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7"/>
        <item x="138"/>
        <item m="1" x="295"/>
        <item x="139"/>
        <item x="140"/>
        <item x="141"/>
        <item x="142"/>
        <item x="143"/>
        <item x="144"/>
        <item x="145"/>
        <item x="146"/>
        <item x="135"/>
        <item x="147"/>
        <item x="148"/>
        <item x="149"/>
        <item x="150"/>
        <item x="151"/>
        <item x="152"/>
        <item x="153"/>
        <item x="154"/>
        <item x="155"/>
        <item x="156"/>
        <item x="157"/>
        <item x="158"/>
        <item x="159"/>
        <item x="160"/>
        <item x="161"/>
        <item x="162"/>
        <item x="163"/>
        <item x="164"/>
        <item x="165"/>
        <item m="1" x="236"/>
        <item x="166"/>
        <item x="167"/>
        <item x="168"/>
        <item x="169"/>
        <item x="170"/>
        <item x="171"/>
        <item m="1" x="253"/>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5"/>
        <item x="208"/>
        <item x="209"/>
        <item x="206"/>
        <item x="204"/>
        <item x="207"/>
        <item x="211"/>
        <item x="212"/>
        <item x="213"/>
        <item x="210"/>
        <item x="214"/>
        <item x="215"/>
        <item x="217"/>
        <item x="216"/>
        <item x="218"/>
        <item x="219"/>
        <item x="220"/>
        <item x="222"/>
        <item x="223"/>
        <item x="224"/>
        <item x="225"/>
        <item x="221"/>
        <item x="226"/>
        <item x="227"/>
        <item x="228"/>
        <item x="229"/>
        <item x="230"/>
        <item t="default"/>
      </items>
    </pivotField>
    <pivotField showAll="0" defaultSubtotal="0"/>
    <pivotField axis="axisRow" showAll="0">
      <items count="17">
        <item sd="0" x="9"/>
        <item sd="0" x="4"/>
        <item sd="0" m="1" x="15"/>
        <item sd="0" x="0"/>
        <item sd="0" x="5"/>
        <item sd="0" m="1" x="13"/>
        <item sd="0" m="1" x="14"/>
        <item sd="0" m="1" x="12"/>
        <item sd="0" x="8"/>
        <item sd="0" m="1" x="11"/>
        <item sd="0" x="2"/>
        <item sd="0" x="6"/>
        <item x="10"/>
        <item x="1"/>
        <item x="3"/>
        <item x="7"/>
        <item t="default"/>
      </items>
    </pivotField>
    <pivotField showAll="0" defaultSubtotal="0"/>
    <pivotField showAll="0" defaultSubtotal="0"/>
    <pivotField numFmtId="6" showAll="0" defaultSubtotal="0"/>
  </pivotFields>
  <rowFields count="2">
    <field x="2"/>
    <field x="0"/>
  </rowFields>
  <rowItems count="27">
    <i>
      <x/>
    </i>
    <i>
      <x v="1"/>
    </i>
    <i>
      <x v="3"/>
    </i>
    <i>
      <x v="4"/>
    </i>
    <i>
      <x v="8"/>
    </i>
    <i>
      <x v="10"/>
    </i>
    <i>
      <x v="11"/>
    </i>
    <i>
      <x v="12"/>
    </i>
    <i r="1">
      <x v="69"/>
    </i>
    <i r="1">
      <x v="77"/>
    </i>
    <i>
      <x v="13"/>
    </i>
    <i r="1">
      <x v="71"/>
    </i>
    <i r="1">
      <x v="111"/>
    </i>
    <i r="1">
      <x v="114"/>
    </i>
    <i r="1">
      <x v="152"/>
    </i>
    <i r="1">
      <x v="173"/>
    </i>
    <i r="1">
      <x v="190"/>
    </i>
    <i>
      <x v="14"/>
    </i>
    <i r="1">
      <x v="76"/>
    </i>
    <i r="1">
      <x v="78"/>
    </i>
    <i r="1">
      <x v="141"/>
    </i>
    <i r="1">
      <x v="142"/>
    </i>
    <i r="1">
      <x v="196"/>
    </i>
    <i r="1">
      <x v="197"/>
    </i>
    <i>
      <x v="15"/>
    </i>
    <i r="1">
      <x v="132"/>
    </i>
    <i t="grand">
      <x/>
    </i>
  </rowItems>
  <colItems count="1">
    <i/>
  </colItems>
  <pivotTableStyleInfo name="PivotStyleMedium11" showRowHeaders="1" showColHeaders="1" showRowStripes="0" showColStripes="1" showLastColumn="1"/>
</pivotTableDefinition>
</file>

<file path=xl/tables/table1.xml><?xml version="1.0" encoding="utf-8"?>
<table xmlns="http://schemas.openxmlformats.org/spreadsheetml/2006/main" id="3" name="Table3" displayName="Table3" ref="B3:C7" totalsRowShown="0">
  <autoFilter ref="B3:C7"/>
  <tableColumns count="2">
    <tableColumn id="1" name="Projected Monthly Income"/>
    <tableColumn id="2" name=" " dataDxfId="14"/>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B9:C13" totalsRowShown="0">
  <autoFilter ref="B9:C13"/>
  <tableColumns count="2">
    <tableColumn id="1" name="Actual Monthly Income"/>
    <tableColumn id="2" name=" " dataDxfId="13"/>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B15:C18" totalsRowShown="0">
  <autoFilter ref="B15:C18"/>
  <tableColumns count="2">
    <tableColumn id="1" name="Balance (income - expenses)"/>
    <tableColumn id="2" name=" " dataDxfId="12"/>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E3:E4" totalsRowShown="0" dataDxfId="11">
  <autoFilter ref="E3:E4"/>
  <tableColumns count="1">
    <tableColumn id="1" name="Projected Monthly Expenses" dataDxfId="10">
      <calculatedColumnFormula>SUM(#REF!)</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E9:E10" totalsRowShown="0" dataDxfId="9">
  <autoFilter ref="E9:E10"/>
  <tableColumns count="1">
    <tableColumn id="1" name="Actual Monthly Expenses" dataDxfId="8">
      <calculatedColumnFormula>SUM(BudgetDetails[Cost])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 name="BudgetDetails" displayName="BudgetDetails" ref="A1:F355" totalsRowShown="0" headerRowDxfId="7" dataDxfId="6">
  <autoFilter ref="A1:F355"/>
  <sortState ref="A2:E31">
    <sortCondition descending="1" ref="B1:B31"/>
  </sortState>
  <tableColumns count="6">
    <tableColumn id="2" name="Description" dataDxfId="5"/>
    <tableColumn id="3" name="Date" dataDxfId="4"/>
    <tableColumn id="1" name="Category" dataDxfId="3"/>
    <tableColumn id="4" name="Cost" dataDxfId="2"/>
    <tableColumn id="7" name="Payment Form" dataDxfId="1"/>
    <tableColumn id="6" name="Actual Cost Ranking" dataDxfId="0">
      <calculatedColumnFormula>BudgetDetails[[#This Row],[Cost]]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2" name="BudgetCategoryLookup" displayName="BudgetCategoryLookup" ref="A1:A16" totalsRowShown="0">
  <autoFilter ref="A1:A16"/>
  <sortState ref="A2:A13">
    <sortCondition ref="A1:A13"/>
  </sortState>
  <tableColumns count="1">
    <tableColumn id="1" name="Budget Category Lookup"/>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 Id="rId9" Type="http://schemas.openxmlformats.org/officeDocument/2006/relationships/comments" Target="../comments1.xml"/><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comments" Target="../comments2.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7.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51"/>
  <sheetViews>
    <sheetView showGridLines="0" topLeftCell="B5" workbookViewId="0">
      <selection activeCell="B27" sqref="B27"/>
    </sheetView>
  </sheetViews>
  <sheetFormatPr baseColWidth="10" defaultColWidth="8.83203125" defaultRowHeight="15" x14ac:dyDescent="0"/>
  <cols>
    <col min="1" max="1" width="1.6640625" customWidth="1"/>
    <col min="2" max="2" width="33.33203125" customWidth="1"/>
    <col min="3" max="3" width="17" customWidth="1"/>
    <col min="4" max="4" width="13.33203125" customWidth="1"/>
    <col min="5" max="5" width="32.5" customWidth="1"/>
    <col min="6" max="6" width="1.6640625" customWidth="1"/>
    <col min="7" max="7" width="29.1640625" customWidth="1"/>
  </cols>
  <sheetData>
    <row r="1" spans="1:7" ht="35.25" customHeight="1" thickBot="1">
      <c r="A1" s="24" t="s">
        <v>29</v>
      </c>
      <c r="B1" s="5"/>
      <c r="C1" s="5"/>
      <c r="D1" s="5"/>
      <c r="E1" s="6"/>
    </row>
    <row r="2" spans="1:7" ht="9" customHeight="1" thickTop="1">
      <c r="A2" s="7"/>
      <c r="B2" s="9"/>
      <c r="C2" s="8"/>
      <c r="D2" s="9"/>
      <c r="E2" s="9"/>
      <c r="F2" s="10"/>
    </row>
    <row r="3" spans="1:7">
      <c r="A3" s="11"/>
      <c r="B3" s="2" t="s">
        <v>18</v>
      </c>
      <c r="C3" s="2" t="s">
        <v>25</v>
      </c>
      <c r="D3" s="2"/>
      <c r="E3" s="2" t="s">
        <v>22</v>
      </c>
      <c r="F3" s="12"/>
    </row>
    <row r="4" spans="1:7" ht="15" customHeight="1">
      <c r="A4" s="11"/>
      <c r="B4" s="2" t="s">
        <v>14</v>
      </c>
      <c r="C4" s="22">
        <v>6000</v>
      </c>
      <c r="D4" s="2"/>
      <c r="E4" s="23" t="e">
        <f>SUM(#REF!)</f>
        <v>#REF!</v>
      </c>
      <c r="F4" s="12"/>
    </row>
    <row r="5" spans="1:7" ht="15" customHeight="1">
      <c r="A5" s="11"/>
      <c r="B5" s="2" t="s">
        <v>21</v>
      </c>
      <c r="C5" s="22">
        <v>1000</v>
      </c>
      <c r="D5" s="2"/>
      <c r="E5" s="2"/>
      <c r="F5" s="12"/>
    </row>
    <row r="6" spans="1:7">
      <c r="A6" s="11"/>
      <c r="B6" s="2" t="s">
        <v>15</v>
      </c>
      <c r="C6" s="22">
        <v>2500</v>
      </c>
      <c r="D6" s="2"/>
      <c r="E6" s="2"/>
      <c r="F6" s="12"/>
    </row>
    <row r="7" spans="1:7" ht="15" customHeight="1">
      <c r="A7" s="11"/>
      <c r="B7" s="2" t="s">
        <v>16</v>
      </c>
      <c r="C7" s="23">
        <f>SUM(C4:C6)</f>
        <v>9500</v>
      </c>
      <c r="D7" s="2"/>
      <c r="E7" s="2"/>
      <c r="F7" s="12"/>
    </row>
    <row r="8" spans="1:7" ht="15" customHeight="1">
      <c r="A8" s="11"/>
      <c r="B8" s="2"/>
      <c r="C8" s="2"/>
      <c r="D8" s="13"/>
      <c r="E8" s="2"/>
      <c r="F8" s="12"/>
    </row>
    <row r="9" spans="1:7" ht="15" customHeight="1">
      <c r="A9" s="11"/>
      <c r="B9" s="2" t="s">
        <v>24</v>
      </c>
      <c r="C9" s="2" t="s">
        <v>25</v>
      </c>
      <c r="D9" s="13"/>
      <c r="E9" s="2" t="s">
        <v>23</v>
      </c>
      <c r="F9" s="12"/>
    </row>
    <row r="10" spans="1:7" ht="15" customHeight="1">
      <c r="A10" s="11"/>
      <c r="B10" s="2" t="s">
        <v>14</v>
      </c>
      <c r="C10" s="22">
        <v>5800</v>
      </c>
      <c r="D10" s="2"/>
      <c r="E10" s="23">
        <f>SUM(BudgetDetails[Cost])</f>
        <v>19621.920000000009</v>
      </c>
      <c r="F10" s="12"/>
    </row>
    <row r="11" spans="1:7" ht="15" customHeight="1">
      <c r="A11" s="11"/>
      <c r="B11" s="2" t="s">
        <v>21</v>
      </c>
      <c r="C11" s="22">
        <v>2000</v>
      </c>
      <c r="D11" s="2"/>
      <c r="E11" s="2"/>
      <c r="F11" s="12"/>
    </row>
    <row r="12" spans="1:7">
      <c r="A12" s="11"/>
      <c r="B12" s="2" t="s">
        <v>15</v>
      </c>
      <c r="C12" s="22">
        <v>1500</v>
      </c>
      <c r="D12" s="2"/>
      <c r="E12" s="2"/>
      <c r="F12" s="12"/>
    </row>
    <row r="13" spans="1:7" ht="15" customHeight="1">
      <c r="A13" s="11"/>
      <c r="B13" s="2" t="s">
        <v>16</v>
      </c>
      <c r="C13" s="23">
        <f>SUM(C10:C12)</f>
        <v>9300</v>
      </c>
      <c r="D13" s="2"/>
      <c r="E13" s="2"/>
      <c r="F13" s="12"/>
    </row>
    <row r="14" spans="1:7" ht="15" customHeight="1">
      <c r="A14" s="11"/>
      <c r="B14" s="2"/>
      <c r="C14" s="13"/>
      <c r="D14" s="2"/>
      <c r="E14" s="2"/>
      <c r="F14" s="12"/>
    </row>
    <row r="15" spans="1:7" ht="15" customHeight="1">
      <c r="A15" s="11"/>
      <c r="B15" s="2" t="s">
        <v>28</v>
      </c>
      <c r="C15" s="2" t="s">
        <v>25</v>
      </c>
      <c r="D15" s="13"/>
      <c r="E15" s="2"/>
      <c r="F15" s="12"/>
    </row>
    <row r="16" spans="1:7">
      <c r="A16" s="11"/>
      <c r="B16" s="2" t="s">
        <v>26</v>
      </c>
      <c r="C16" s="23" t="e">
        <f>C7-SUM(#REF!)</f>
        <v>#REF!</v>
      </c>
      <c r="D16" s="2"/>
      <c r="E16" s="2"/>
      <c r="F16" s="12"/>
    </row>
    <row r="17" spans="1:7">
      <c r="A17" s="11"/>
      <c r="B17" s="2" t="s">
        <v>27</v>
      </c>
      <c r="C17" s="23">
        <f>C13-SUM(BudgetDetails[Cost])</f>
        <v>-10321.920000000009</v>
      </c>
      <c r="D17" s="2"/>
      <c r="E17" s="2"/>
      <c r="F17" s="12"/>
    </row>
    <row r="18" spans="1:7">
      <c r="A18" s="11"/>
      <c r="B18" s="2" t="s">
        <v>2</v>
      </c>
      <c r="C18" s="23" t="e">
        <f>C16-C17</f>
        <v>#REF!</v>
      </c>
      <c r="D18" s="2"/>
      <c r="E18" s="2"/>
      <c r="F18" s="12"/>
    </row>
    <row r="19" spans="1:7" ht="9" customHeight="1" thickBot="1">
      <c r="A19" s="14"/>
      <c r="B19" s="16"/>
      <c r="C19" s="15"/>
      <c r="D19" s="16"/>
      <c r="E19" s="16"/>
      <c r="F19" s="17"/>
    </row>
    <row r="20" spans="1:7" ht="9" customHeight="1" thickTop="1">
      <c r="A20" s="2"/>
      <c r="B20" s="2"/>
      <c r="C20" s="13"/>
      <c r="D20" s="2"/>
      <c r="E20" s="2"/>
      <c r="F20" s="2"/>
    </row>
    <row r="21" spans="1:7" ht="34.5" customHeight="1" thickBot="1">
      <c r="A21" s="4" t="s">
        <v>31</v>
      </c>
      <c r="B21" s="5"/>
      <c r="C21" s="5"/>
      <c r="D21" s="5"/>
      <c r="E21" s="6"/>
      <c r="F21" s="6"/>
      <c r="G21" s="21"/>
    </row>
    <row r="22" spans="1:7" ht="16" thickTop="1">
      <c r="B22" s="3"/>
      <c r="C22" s="2"/>
    </row>
    <row r="24" spans="1:7">
      <c r="B24" s="20" t="s">
        <v>30</v>
      </c>
    </row>
    <row r="25" spans="1:7">
      <c r="B25" s="1" t="s">
        <v>3</v>
      </c>
    </row>
    <row r="26" spans="1:7">
      <c r="B26" s="1" t="s">
        <v>4</v>
      </c>
    </row>
    <row r="27" spans="1:7">
      <c r="B27" s="1" t="s">
        <v>6</v>
      </c>
    </row>
    <row r="28" spans="1:7">
      <c r="B28" s="1" t="s">
        <v>11</v>
      </c>
    </row>
    <row r="29" spans="1:7">
      <c r="B29" s="1" t="s">
        <v>13</v>
      </c>
    </row>
    <row r="30" spans="1:7">
      <c r="B30" s="1" t="s">
        <v>8</v>
      </c>
    </row>
    <row r="31" spans="1:7">
      <c r="B31" s="1" t="s">
        <v>9</v>
      </c>
    </row>
    <row r="32" spans="1:7">
      <c r="B32" s="1" t="s">
        <v>37</v>
      </c>
    </row>
    <row r="33" spans="2:2">
      <c r="B33" s="26" t="s">
        <v>37</v>
      </c>
    </row>
    <row r="34" spans="2:2">
      <c r="B34" s="26" t="s">
        <v>50</v>
      </c>
    </row>
    <row r="35" spans="2:2">
      <c r="B35" s="1" t="s">
        <v>39</v>
      </c>
    </row>
    <row r="36" spans="2:2">
      <c r="B36" s="26" t="s">
        <v>42</v>
      </c>
    </row>
    <row r="37" spans="2:2">
      <c r="B37" s="26" t="s">
        <v>83</v>
      </c>
    </row>
    <row r="38" spans="2:2">
      <c r="B38" s="26" t="s">
        <v>86</v>
      </c>
    </row>
    <row r="39" spans="2:2">
      <c r="B39" s="26" t="s">
        <v>124</v>
      </c>
    </row>
    <row r="40" spans="2:2">
      <c r="B40" s="26" t="s">
        <v>146</v>
      </c>
    </row>
    <row r="41" spans="2:2">
      <c r="B41" s="26" t="s">
        <v>163</v>
      </c>
    </row>
    <row r="42" spans="2:2">
      <c r="B42" s="1" t="s">
        <v>49</v>
      </c>
    </row>
    <row r="43" spans="2:2">
      <c r="B43" s="26" t="s">
        <v>48</v>
      </c>
    </row>
    <row r="44" spans="2:2">
      <c r="B44" s="26" t="s">
        <v>51</v>
      </c>
    </row>
    <row r="45" spans="2:2">
      <c r="B45" s="26" t="s">
        <v>114</v>
      </c>
    </row>
    <row r="46" spans="2:2">
      <c r="B46" s="26" t="s">
        <v>115</v>
      </c>
    </row>
    <row r="47" spans="2:2">
      <c r="B47" s="26" t="s">
        <v>169</v>
      </c>
    </row>
    <row r="48" spans="2:2">
      <c r="B48" s="26" t="s">
        <v>170</v>
      </c>
    </row>
    <row r="49" spans="2:2">
      <c r="B49" s="1" t="s">
        <v>105</v>
      </c>
    </row>
    <row r="50" spans="2:2">
      <c r="B50" s="26" t="s">
        <v>104</v>
      </c>
    </row>
    <row r="51" spans="2:2">
      <c r="B51" s="1" t="s">
        <v>7</v>
      </c>
    </row>
  </sheetData>
  <phoneticPr fontId="2" type="noConversion"/>
  <printOptions horizontalCentered="1"/>
  <pageMargins left="0.5" right="0.5" top="0.75" bottom="0.75" header="0.3" footer="0.3"/>
  <pageSetup scale="69" fitToHeight="0" orientation="landscape" horizontalDpi="200" verticalDpi="200"/>
  <headerFooter>
    <oddHeader>&amp;L&amp;"-,Bold"&amp;18&amp;K01+020Budget Report&amp;R&amp;"-,Bold"&amp;K01+020[Your Name]
&amp;D
Page &amp;P of &amp;N</oddHeader>
  </headerFooter>
  <drawing r:id="rId2"/>
  <legacyDrawing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55"/>
  <sheetViews>
    <sheetView showGridLines="0" tabSelected="1" topLeftCell="A310" workbookViewId="0">
      <selection activeCell="J324" sqref="J324"/>
    </sheetView>
  </sheetViews>
  <sheetFormatPr baseColWidth="10" defaultColWidth="8.83203125" defaultRowHeight="15" x14ac:dyDescent="0"/>
  <cols>
    <col min="1" max="1" width="28.6640625" style="18" customWidth="1"/>
    <col min="2" max="2" width="15.33203125" style="25" customWidth="1"/>
    <col min="3" max="3" width="21.6640625" style="25" customWidth="1"/>
    <col min="4" max="4" width="18.33203125" style="18" customWidth="1"/>
    <col min="5" max="5" width="11.33203125" style="18" customWidth="1"/>
    <col min="6" max="6" width="16.5" style="18" customWidth="1"/>
    <col min="7" max="16384" width="8.83203125" style="18"/>
  </cols>
  <sheetData>
    <row r="1" spans="1:11" s="25" customFormat="1" ht="30">
      <c r="A1" s="25" t="s">
        <v>1</v>
      </c>
      <c r="B1" s="25" t="s">
        <v>34</v>
      </c>
      <c r="C1" s="25" t="s">
        <v>0</v>
      </c>
      <c r="D1" s="25" t="s">
        <v>33</v>
      </c>
      <c r="E1" s="25" t="s">
        <v>43</v>
      </c>
      <c r="F1" s="25" t="s">
        <v>32</v>
      </c>
    </row>
    <row r="2" spans="1:11">
      <c r="A2" s="18" t="s">
        <v>38</v>
      </c>
      <c r="B2" s="27">
        <v>41355</v>
      </c>
      <c r="C2" s="25" t="s">
        <v>6</v>
      </c>
      <c r="D2" s="29">
        <v>10.85</v>
      </c>
      <c r="E2" s="29" t="s">
        <v>44</v>
      </c>
      <c r="F2" s="19">
        <f>BudgetDetails[[#This Row],[Cost]]</f>
        <v>10.85</v>
      </c>
    </row>
    <row r="3" spans="1:11">
      <c r="A3" s="28" t="s">
        <v>42</v>
      </c>
      <c r="B3" s="27">
        <v>41358</v>
      </c>
      <c r="C3" s="25" t="s">
        <v>39</v>
      </c>
      <c r="D3" s="29">
        <v>36.33</v>
      </c>
      <c r="E3" s="29" t="s">
        <v>44</v>
      </c>
      <c r="F3" s="19">
        <f>BudgetDetails[[#This Row],[Cost]]</f>
        <v>36.33</v>
      </c>
    </row>
    <row r="4" spans="1:11">
      <c r="A4" s="18" t="s">
        <v>40</v>
      </c>
      <c r="B4" s="27">
        <v>41369</v>
      </c>
      <c r="C4" s="25" t="s">
        <v>8</v>
      </c>
      <c r="D4" s="29">
        <v>7</v>
      </c>
      <c r="E4" s="29" t="s">
        <v>45</v>
      </c>
      <c r="F4" s="19">
        <f>BudgetDetails[[#This Row],[Cost]]</f>
        <v>7</v>
      </c>
    </row>
    <row r="5" spans="1:11">
      <c r="A5" s="18" t="s">
        <v>35</v>
      </c>
      <c r="B5" s="27">
        <v>41369</v>
      </c>
      <c r="C5" s="25" t="s">
        <v>6</v>
      </c>
      <c r="D5" s="29">
        <v>6.5</v>
      </c>
      <c r="E5" s="29" t="s">
        <v>45</v>
      </c>
      <c r="F5" s="19">
        <f>BudgetDetails[[#This Row],[Cost]]</f>
        <v>6.5</v>
      </c>
    </row>
    <row r="6" spans="1:11">
      <c r="A6" s="18" t="s">
        <v>36</v>
      </c>
      <c r="B6" s="27">
        <v>41370</v>
      </c>
      <c r="C6" s="25" t="s">
        <v>6</v>
      </c>
      <c r="D6" s="29">
        <v>6</v>
      </c>
      <c r="E6" s="29" t="s">
        <v>45</v>
      </c>
      <c r="F6" s="19">
        <f>BudgetDetails[[#This Row],[Cost]]</f>
        <v>6</v>
      </c>
    </row>
    <row r="7" spans="1:11">
      <c r="A7" s="18" t="s">
        <v>41</v>
      </c>
      <c r="B7" s="27">
        <v>41374</v>
      </c>
      <c r="C7" s="25" t="s">
        <v>6</v>
      </c>
      <c r="D7" s="29">
        <v>4.82</v>
      </c>
      <c r="E7" s="29" t="s">
        <v>44</v>
      </c>
      <c r="F7" s="19">
        <f>BudgetDetails[[#This Row],[Cost]]</f>
        <v>4.82</v>
      </c>
    </row>
    <row r="8" spans="1:11">
      <c r="A8" s="30" t="s">
        <v>47</v>
      </c>
      <c r="B8" s="27">
        <v>41377</v>
      </c>
      <c r="C8" s="25" t="s">
        <v>8</v>
      </c>
      <c r="D8" s="29">
        <v>3.33</v>
      </c>
      <c r="E8" s="29" t="s">
        <v>45</v>
      </c>
      <c r="F8" s="19">
        <f>BudgetDetails[[#This Row],[Cost]]</f>
        <v>3.33</v>
      </c>
    </row>
    <row r="9" spans="1:11">
      <c r="A9" s="18" t="s">
        <v>46</v>
      </c>
      <c r="B9" s="27">
        <v>41377</v>
      </c>
      <c r="C9" s="25" t="s">
        <v>6</v>
      </c>
      <c r="D9" s="29">
        <v>4.1900000000000004</v>
      </c>
      <c r="E9" s="29" t="s">
        <v>45</v>
      </c>
      <c r="F9" s="19">
        <f>BudgetDetails[[#This Row],[Cost]]</f>
        <v>4.1900000000000004</v>
      </c>
    </row>
    <row r="10" spans="1:11">
      <c r="A10" s="18" t="s">
        <v>35</v>
      </c>
      <c r="B10" s="27">
        <v>41377</v>
      </c>
      <c r="C10" s="25" t="s">
        <v>6</v>
      </c>
      <c r="D10" s="29">
        <v>6.75</v>
      </c>
      <c r="E10" s="29" t="s">
        <v>44</v>
      </c>
      <c r="F10" s="19">
        <f>BudgetDetails[[#This Row],[Cost]]</f>
        <v>6.75</v>
      </c>
    </row>
    <row r="11" spans="1:11">
      <c r="A11" s="31" t="s">
        <v>48</v>
      </c>
      <c r="B11" s="27">
        <v>41379</v>
      </c>
      <c r="C11" s="25" t="s">
        <v>49</v>
      </c>
      <c r="D11" s="29">
        <v>5.56</v>
      </c>
      <c r="E11" s="29" t="s">
        <v>44</v>
      </c>
      <c r="F11" s="19">
        <f>BudgetDetails[[#This Row],[Cost]]</f>
        <v>5.56</v>
      </c>
    </row>
    <row r="12" spans="1:11">
      <c r="A12" s="18" t="s">
        <v>51</v>
      </c>
      <c r="B12" s="27">
        <v>41379</v>
      </c>
      <c r="C12" s="25" t="s">
        <v>49</v>
      </c>
      <c r="D12" s="29">
        <v>10</v>
      </c>
      <c r="E12" s="29" t="s">
        <v>45</v>
      </c>
      <c r="F12" s="19">
        <f>BudgetDetails[[#This Row],[Cost]]</f>
        <v>10</v>
      </c>
    </row>
    <row r="13" spans="1:11">
      <c r="A13" s="18" t="s">
        <v>53</v>
      </c>
      <c r="B13" s="27">
        <v>41389</v>
      </c>
      <c r="C13" s="25" t="s">
        <v>4</v>
      </c>
      <c r="D13" s="29">
        <v>15.7</v>
      </c>
      <c r="E13" s="29" t="s">
        <v>52</v>
      </c>
      <c r="F13" s="19">
        <f>BudgetDetails[[#This Row],[Cost]]</f>
        <v>15.7</v>
      </c>
    </row>
    <row r="14" spans="1:11">
      <c r="A14" s="18" t="s">
        <v>54</v>
      </c>
      <c r="B14" s="27">
        <v>41389</v>
      </c>
      <c r="C14" s="25" t="s">
        <v>4</v>
      </c>
      <c r="D14" s="29">
        <v>2.75</v>
      </c>
      <c r="E14" s="29" t="s">
        <v>52</v>
      </c>
      <c r="F14" s="19">
        <f>BudgetDetails[[#This Row],[Cost]]</f>
        <v>2.75</v>
      </c>
    </row>
    <row r="15" spans="1:11">
      <c r="A15" s="18" t="s">
        <v>56</v>
      </c>
      <c r="B15" s="27">
        <v>41389</v>
      </c>
      <c r="C15" s="25" t="s">
        <v>6</v>
      </c>
      <c r="D15" s="29">
        <v>10.220000000000001</v>
      </c>
      <c r="E15" s="29" t="s">
        <v>52</v>
      </c>
      <c r="F15" s="19">
        <f>BudgetDetails[[#This Row],[Cost]]</f>
        <v>10.220000000000001</v>
      </c>
    </row>
    <row r="16" spans="1:11">
      <c r="A16" s="18" t="s">
        <v>55</v>
      </c>
      <c r="B16" s="27">
        <v>41390</v>
      </c>
      <c r="C16" s="25" t="s">
        <v>6</v>
      </c>
      <c r="D16" s="29">
        <v>4.75</v>
      </c>
      <c r="E16" s="29" t="s">
        <v>57</v>
      </c>
      <c r="F16" s="19">
        <f>BudgetDetails[[#This Row],[Cost]]</f>
        <v>4.75</v>
      </c>
    </row>
    <row r="17" spans="1:8">
      <c r="A17" s="18" t="s">
        <v>58</v>
      </c>
      <c r="B17" s="27">
        <v>41390</v>
      </c>
      <c r="C17" s="25" t="s">
        <v>4</v>
      </c>
      <c r="D17" s="29">
        <v>20</v>
      </c>
      <c r="E17" s="29" t="s">
        <v>45</v>
      </c>
      <c r="F17" s="19">
        <f>BudgetDetails[[#This Row],[Cost]]</f>
        <v>20</v>
      </c>
    </row>
    <row r="18" spans="1:8">
      <c r="A18" s="18" t="s">
        <v>35</v>
      </c>
      <c r="B18" s="27">
        <v>41409</v>
      </c>
      <c r="C18" s="25" t="s">
        <v>6</v>
      </c>
      <c r="D18" s="29">
        <v>6.75</v>
      </c>
      <c r="E18" s="29" t="s">
        <v>52</v>
      </c>
      <c r="F18" s="19">
        <f>BudgetDetails[[#This Row],[Cost]]</f>
        <v>6.75</v>
      </c>
    </row>
    <row r="19" spans="1:8">
      <c r="A19" s="18" t="s">
        <v>59</v>
      </c>
      <c r="B19" s="27">
        <v>41416</v>
      </c>
      <c r="C19" s="25" t="s">
        <v>11</v>
      </c>
      <c r="D19" s="29">
        <v>11</v>
      </c>
      <c r="E19" s="29" t="s">
        <v>45</v>
      </c>
      <c r="F19" s="19">
        <f>BudgetDetails[[#This Row],[Cost]]</f>
        <v>11</v>
      </c>
    </row>
    <row r="20" spans="1:8">
      <c r="A20" s="18" t="s">
        <v>60</v>
      </c>
      <c r="B20" s="27">
        <v>41417</v>
      </c>
      <c r="C20" s="25" t="s">
        <v>9</v>
      </c>
      <c r="D20" s="29">
        <v>76.25</v>
      </c>
      <c r="E20" s="29" t="s">
        <v>52</v>
      </c>
      <c r="F20" s="19">
        <f>BudgetDetails[[#This Row],[Cost]]</f>
        <v>76.25</v>
      </c>
    </row>
    <row r="21" spans="1:8">
      <c r="A21" s="18" t="s">
        <v>61</v>
      </c>
      <c r="B21" s="27">
        <v>41417</v>
      </c>
      <c r="C21" s="25" t="s">
        <v>4</v>
      </c>
      <c r="D21" s="29">
        <v>36.049999999999997</v>
      </c>
      <c r="E21" s="29" t="s">
        <v>57</v>
      </c>
      <c r="F21" s="19">
        <f>BudgetDetails[[#This Row],[Cost]]</f>
        <v>36.049999999999997</v>
      </c>
    </row>
    <row r="22" spans="1:8">
      <c r="A22" s="18" t="s">
        <v>62</v>
      </c>
      <c r="B22" s="27">
        <v>41422</v>
      </c>
      <c r="C22" s="25" t="s">
        <v>9</v>
      </c>
      <c r="D22" s="29">
        <v>12.71</v>
      </c>
      <c r="E22" s="29" t="s">
        <v>57</v>
      </c>
      <c r="F22" s="19">
        <f>BudgetDetails[[#This Row],[Cost]]</f>
        <v>12.71</v>
      </c>
    </row>
    <row r="23" spans="1:8">
      <c r="A23" s="18" t="s">
        <v>63</v>
      </c>
      <c r="B23" s="27">
        <v>41423</v>
      </c>
      <c r="C23" s="25" t="s">
        <v>9</v>
      </c>
      <c r="D23" s="29">
        <v>5.26</v>
      </c>
      <c r="E23" s="29" t="s">
        <v>45</v>
      </c>
      <c r="F23" s="19">
        <f>BudgetDetails[[#This Row],[Cost]]</f>
        <v>5.26</v>
      </c>
    </row>
    <row r="24" spans="1:8">
      <c r="A24" s="18" t="s">
        <v>64</v>
      </c>
      <c r="B24" s="27">
        <v>41425</v>
      </c>
      <c r="C24" s="25" t="s">
        <v>11</v>
      </c>
      <c r="D24" s="29">
        <v>6.2</v>
      </c>
      <c r="E24" s="29" t="s">
        <v>45</v>
      </c>
      <c r="F24" s="19">
        <f>BudgetDetails[[#This Row],[Cost]]</f>
        <v>6.2</v>
      </c>
    </row>
    <row r="25" spans="1:8">
      <c r="A25" s="18" t="s">
        <v>65</v>
      </c>
      <c r="B25" s="27">
        <v>41428</v>
      </c>
      <c r="C25" s="25" t="s">
        <v>6</v>
      </c>
      <c r="D25" s="29">
        <v>3.49</v>
      </c>
      <c r="E25" s="29" t="s">
        <v>57</v>
      </c>
      <c r="F25" s="19">
        <f>BudgetDetails[[#This Row],[Cost]]</f>
        <v>3.49</v>
      </c>
    </row>
    <row r="26" spans="1:8">
      <c r="A26" s="18" t="s">
        <v>67</v>
      </c>
      <c r="B26" s="27">
        <v>41432</v>
      </c>
      <c r="C26" s="25" t="s">
        <v>6</v>
      </c>
      <c r="D26" s="29">
        <v>1</v>
      </c>
      <c r="E26" s="29" t="s">
        <v>45</v>
      </c>
      <c r="F26" s="19">
        <f>BudgetDetails[[#This Row],[Cost]]</f>
        <v>1</v>
      </c>
    </row>
    <row r="27" spans="1:8">
      <c r="A27" s="18" t="s">
        <v>66</v>
      </c>
      <c r="B27" s="27">
        <v>41432</v>
      </c>
      <c r="C27" s="25" t="s">
        <v>4</v>
      </c>
      <c r="D27" s="29">
        <v>25.45</v>
      </c>
      <c r="E27" s="29" t="s">
        <v>52</v>
      </c>
      <c r="F27" s="19">
        <f>BudgetDetails[[#This Row],[Cost]]</f>
        <v>25.45</v>
      </c>
    </row>
    <row r="28" spans="1:8">
      <c r="A28" s="30" t="s">
        <v>89</v>
      </c>
      <c r="B28" s="27">
        <v>41436</v>
      </c>
      <c r="C28" s="25" t="s">
        <v>6</v>
      </c>
      <c r="D28" s="29">
        <v>15</v>
      </c>
      <c r="E28" s="29" t="s">
        <v>45</v>
      </c>
      <c r="F28" s="19">
        <f>BudgetDetails[[#This Row],[Cost]]</f>
        <v>15</v>
      </c>
    </row>
    <row r="29" spans="1:8">
      <c r="A29" s="18" t="s">
        <v>68</v>
      </c>
      <c r="B29" s="27">
        <v>41438</v>
      </c>
      <c r="C29" s="25" t="s">
        <v>9</v>
      </c>
      <c r="D29" s="29">
        <v>17.97</v>
      </c>
      <c r="E29" s="29" t="s">
        <v>57</v>
      </c>
      <c r="F29" s="19">
        <f>BudgetDetails[[#This Row],[Cost]]</f>
        <v>17.97</v>
      </c>
    </row>
    <row r="30" spans="1:8">
      <c r="A30" s="18" t="s">
        <v>68</v>
      </c>
      <c r="B30" s="27">
        <v>41438</v>
      </c>
      <c r="C30" s="25" t="s">
        <v>9</v>
      </c>
      <c r="D30" s="29">
        <v>15.51</v>
      </c>
      <c r="E30" s="29" t="s">
        <v>52</v>
      </c>
      <c r="F30" s="19">
        <f>BudgetDetails[[#This Row],[Cost]]</f>
        <v>15.51</v>
      </c>
    </row>
    <row r="31" spans="1:8">
      <c r="A31" s="18" t="s">
        <v>66</v>
      </c>
      <c r="B31" s="27">
        <v>41439</v>
      </c>
      <c r="C31" s="25" t="s">
        <v>4</v>
      </c>
      <c r="D31" s="29">
        <v>37.299999999999997</v>
      </c>
      <c r="E31" s="29" t="s">
        <v>52</v>
      </c>
      <c r="F31" s="19">
        <f>BudgetDetails[[#This Row],[Cost]]</f>
        <v>37.299999999999997</v>
      </c>
    </row>
    <row r="32" spans="1:8">
      <c r="A32" s="28" t="s">
        <v>69</v>
      </c>
      <c r="B32" s="27">
        <v>41443</v>
      </c>
      <c r="C32" s="25" t="s">
        <v>6</v>
      </c>
      <c r="D32" s="29">
        <v>10</v>
      </c>
      <c r="E32" s="29" t="s">
        <v>45</v>
      </c>
      <c r="F32" s="19">
        <f>BudgetDetails[[#This Row],[Cost]]</f>
        <v>10</v>
      </c>
    </row>
    <row r="33" spans="1:6">
      <c r="A33" s="18" t="s">
        <v>70</v>
      </c>
      <c r="B33" s="27">
        <v>41443</v>
      </c>
      <c r="C33" s="25" t="s">
        <v>4</v>
      </c>
      <c r="D33" s="29">
        <v>1.5</v>
      </c>
      <c r="E33" s="29" t="s">
        <v>45</v>
      </c>
      <c r="F33" s="19">
        <f>BudgetDetails[[#This Row],[Cost]]</f>
        <v>1.5</v>
      </c>
    </row>
    <row r="34" spans="1:6">
      <c r="A34" s="18" t="s">
        <v>71</v>
      </c>
      <c r="B34" s="27">
        <v>41444</v>
      </c>
      <c r="C34" s="25" t="s">
        <v>6</v>
      </c>
      <c r="D34" s="29">
        <v>5.95</v>
      </c>
      <c r="E34" s="29" t="s">
        <v>52</v>
      </c>
      <c r="F34" s="19">
        <f>BudgetDetails[[#This Row],[Cost]]</f>
        <v>5.95</v>
      </c>
    </row>
    <row r="35" spans="1:6">
      <c r="A35" s="18" t="s">
        <v>72</v>
      </c>
      <c r="B35" s="27">
        <v>41444</v>
      </c>
      <c r="C35" s="25" t="s">
        <v>6</v>
      </c>
      <c r="D35" s="29">
        <v>1.19</v>
      </c>
      <c r="E35" s="29" t="s">
        <v>45</v>
      </c>
      <c r="F35" s="19">
        <f>BudgetDetails[[#This Row],[Cost]]</f>
        <v>1.19</v>
      </c>
    </row>
    <row r="36" spans="1:6">
      <c r="A36" s="18" t="s">
        <v>75</v>
      </c>
      <c r="B36" s="27">
        <v>41445</v>
      </c>
      <c r="C36" s="25" t="s">
        <v>9</v>
      </c>
      <c r="D36" s="29">
        <v>119.64</v>
      </c>
      <c r="E36" s="29" t="s">
        <v>52</v>
      </c>
      <c r="F36" s="19">
        <f>BudgetDetails[[#This Row],[Cost]]</f>
        <v>119.64</v>
      </c>
    </row>
    <row r="37" spans="1:6">
      <c r="A37" s="18" t="s">
        <v>73</v>
      </c>
      <c r="B37" s="27">
        <v>41446</v>
      </c>
      <c r="C37" s="25" t="s">
        <v>9</v>
      </c>
      <c r="D37" s="29">
        <v>29.14</v>
      </c>
      <c r="E37" s="29" t="s">
        <v>52</v>
      </c>
      <c r="F37" s="19">
        <f>BudgetDetails[[#This Row],[Cost]]</f>
        <v>29.14</v>
      </c>
    </row>
    <row r="38" spans="1:6">
      <c r="A38" s="18" t="s">
        <v>74</v>
      </c>
      <c r="B38" s="27">
        <v>41447</v>
      </c>
      <c r="C38" s="25" t="s">
        <v>4</v>
      </c>
      <c r="D38" s="29">
        <v>5.23</v>
      </c>
      <c r="E38" s="29" t="s">
        <v>52</v>
      </c>
      <c r="F38" s="19">
        <f>BudgetDetails[[#This Row],[Cost]]</f>
        <v>5.23</v>
      </c>
    </row>
    <row r="39" spans="1:6">
      <c r="A39" s="30" t="s">
        <v>76</v>
      </c>
      <c r="B39" s="27">
        <v>41456</v>
      </c>
      <c r="C39" s="25" t="s">
        <v>6</v>
      </c>
      <c r="D39" s="29">
        <v>8.35</v>
      </c>
      <c r="E39" s="29" t="s">
        <v>52</v>
      </c>
      <c r="F39" s="19">
        <f>BudgetDetails[[#This Row],[Cost]]</f>
        <v>8.35</v>
      </c>
    </row>
    <row r="40" spans="1:6">
      <c r="A40" s="30" t="s">
        <v>77</v>
      </c>
      <c r="B40" s="27">
        <v>41457</v>
      </c>
      <c r="C40" s="25" t="s">
        <v>6</v>
      </c>
      <c r="D40" s="29">
        <v>11.5</v>
      </c>
      <c r="E40" s="29" t="s">
        <v>52</v>
      </c>
      <c r="F40" s="19">
        <f>BudgetDetails[[#This Row],[Cost]]</f>
        <v>11.5</v>
      </c>
    </row>
    <row r="41" spans="1:6">
      <c r="A41" s="30" t="s">
        <v>78</v>
      </c>
      <c r="B41" s="27">
        <v>41457</v>
      </c>
      <c r="C41" s="25" t="s">
        <v>8</v>
      </c>
      <c r="D41" s="29">
        <v>4.5</v>
      </c>
      <c r="E41" s="29" t="s">
        <v>52</v>
      </c>
      <c r="F41" s="19">
        <f>BudgetDetails[[#This Row],[Cost]]</f>
        <v>4.5</v>
      </c>
    </row>
    <row r="42" spans="1:6">
      <c r="A42" s="30" t="s">
        <v>79</v>
      </c>
      <c r="B42" s="27">
        <v>41460</v>
      </c>
      <c r="C42" s="25" t="s">
        <v>8</v>
      </c>
      <c r="D42" s="29">
        <v>5.5</v>
      </c>
      <c r="E42" s="29" t="s">
        <v>52</v>
      </c>
      <c r="F42" s="19">
        <f>BudgetDetails[[#This Row],[Cost]]</f>
        <v>5.5</v>
      </c>
    </row>
    <row r="43" spans="1:6">
      <c r="A43" s="30" t="s">
        <v>80</v>
      </c>
      <c r="B43" s="27">
        <v>41465</v>
      </c>
      <c r="C43" s="25" t="s">
        <v>6</v>
      </c>
      <c r="D43" s="29">
        <v>3.98</v>
      </c>
      <c r="E43" s="29" t="s">
        <v>45</v>
      </c>
      <c r="F43" s="19">
        <f>BudgetDetails[[#This Row],[Cost]]</f>
        <v>3.98</v>
      </c>
    </row>
    <row r="44" spans="1:6">
      <c r="A44" s="30" t="s">
        <v>78</v>
      </c>
      <c r="B44" s="27">
        <v>41466</v>
      </c>
      <c r="C44" s="25" t="s">
        <v>8</v>
      </c>
      <c r="D44" s="29">
        <v>5.5</v>
      </c>
      <c r="E44" s="29" t="s">
        <v>52</v>
      </c>
      <c r="F44" s="19">
        <f>BudgetDetails[[#This Row],[Cost]]</f>
        <v>5.5</v>
      </c>
    </row>
    <row r="45" spans="1:6">
      <c r="A45" s="18" t="s">
        <v>81</v>
      </c>
      <c r="B45" s="27">
        <v>41467</v>
      </c>
      <c r="C45" s="25" t="s">
        <v>6</v>
      </c>
      <c r="D45" s="29">
        <v>9.31</v>
      </c>
      <c r="E45" s="29" t="s">
        <v>52</v>
      </c>
      <c r="F45" s="19">
        <f>BudgetDetails[[#This Row],[Cost]]</f>
        <v>9.31</v>
      </c>
    </row>
    <row r="46" spans="1:6">
      <c r="A46" s="18" t="s">
        <v>82</v>
      </c>
      <c r="B46" s="27">
        <v>41475</v>
      </c>
      <c r="C46" s="25" t="s">
        <v>6</v>
      </c>
      <c r="D46" s="29">
        <v>2</v>
      </c>
      <c r="E46" s="29" t="s">
        <v>45</v>
      </c>
      <c r="F46" s="19">
        <f>BudgetDetails[[#This Row],[Cost]]</f>
        <v>2</v>
      </c>
    </row>
    <row r="47" spans="1:6">
      <c r="A47" s="18" t="s">
        <v>83</v>
      </c>
      <c r="B47" s="27">
        <v>41477</v>
      </c>
      <c r="C47" s="25" t="s">
        <v>39</v>
      </c>
      <c r="D47" s="29">
        <v>7.5</v>
      </c>
      <c r="E47" s="29" t="s">
        <v>52</v>
      </c>
      <c r="F47" s="19">
        <f>BudgetDetails[[#This Row],[Cost]]</f>
        <v>7.5</v>
      </c>
    </row>
    <row r="48" spans="1:6">
      <c r="A48" s="18" t="s">
        <v>71</v>
      </c>
      <c r="B48" s="27">
        <v>41477</v>
      </c>
      <c r="C48" s="25" t="s">
        <v>6</v>
      </c>
      <c r="D48" s="29">
        <v>5.95</v>
      </c>
      <c r="E48" s="29" t="s">
        <v>52</v>
      </c>
      <c r="F48" s="19">
        <f>BudgetDetails[[#This Row],[Cost]]</f>
        <v>5.95</v>
      </c>
    </row>
    <row r="49" spans="1:6">
      <c r="A49" s="18" t="s">
        <v>84</v>
      </c>
      <c r="B49" s="27">
        <v>41482</v>
      </c>
      <c r="C49" s="25" t="s">
        <v>6</v>
      </c>
      <c r="D49" s="29">
        <v>2</v>
      </c>
      <c r="E49" s="29" t="s">
        <v>45</v>
      </c>
      <c r="F49" s="19">
        <f>BudgetDetails[[#This Row],[Cost]]</f>
        <v>2</v>
      </c>
    </row>
    <row r="50" spans="1:6">
      <c r="A50" s="18" t="s">
        <v>85</v>
      </c>
      <c r="B50" s="27">
        <v>41482</v>
      </c>
      <c r="C50" s="25" t="s">
        <v>6</v>
      </c>
      <c r="D50" s="29">
        <v>8.2200000000000006</v>
      </c>
      <c r="E50" s="29" t="s">
        <v>52</v>
      </c>
      <c r="F50" s="19">
        <f>BudgetDetails[[#This Row],[Cost]]</f>
        <v>8.2200000000000006</v>
      </c>
    </row>
    <row r="51" spans="1:6">
      <c r="A51" s="30" t="s">
        <v>86</v>
      </c>
      <c r="B51" s="27">
        <v>41483</v>
      </c>
      <c r="C51" s="25" t="s">
        <v>39</v>
      </c>
      <c r="D51" s="29">
        <v>10</v>
      </c>
      <c r="E51" s="29" t="s">
        <v>52</v>
      </c>
      <c r="F51" s="19">
        <f>BudgetDetails[[#This Row],[Cost]]</f>
        <v>10</v>
      </c>
    </row>
    <row r="52" spans="1:6">
      <c r="A52" s="18" t="s">
        <v>87</v>
      </c>
      <c r="B52" s="27">
        <v>41483</v>
      </c>
      <c r="C52" s="25" t="s">
        <v>6</v>
      </c>
      <c r="D52" s="29">
        <v>3.91</v>
      </c>
      <c r="E52" s="29" t="s">
        <v>52</v>
      </c>
      <c r="F52" s="19">
        <f>BudgetDetails[[#This Row],[Cost]]</f>
        <v>3.91</v>
      </c>
    </row>
    <row r="53" spans="1:6">
      <c r="A53" s="18" t="s">
        <v>88</v>
      </c>
      <c r="B53" s="27">
        <v>41488</v>
      </c>
      <c r="C53" s="25" t="s">
        <v>6</v>
      </c>
      <c r="D53" s="29">
        <v>13</v>
      </c>
      <c r="E53" s="29" t="s">
        <v>45</v>
      </c>
      <c r="F53" s="19">
        <f>BudgetDetails[[#This Row],[Cost]]</f>
        <v>13</v>
      </c>
    </row>
    <row r="54" spans="1:6">
      <c r="A54" s="30" t="s">
        <v>90</v>
      </c>
      <c r="B54" s="27">
        <v>41492</v>
      </c>
      <c r="C54" s="25" t="s">
        <v>6</v>
      </c>
      <c r="D54" s="29">
        <v>10</v>
      </c>
      <c r="E54" s="29" t="s">
        <v>45</v>
      </c>
      <c r="F54" s="19">
        <f>BudgetDetails[[#This Row],[Cost]]</f>
        <v>10</v>
      </c>
    </row>
    <row r="55" spans="1:6">
      <c r="A55" s="30" t="s">
        <v>89</v>
      </c>
      <c r="B55" s="27">
        <v>41492</v>
      </c>
      <c r="C55" s="25" t="s">
        <v>6</v>
      </c>
      <c r="D55" s="29">
        <v>13</v>
      </c>
      <c r="E55" s="29" t="s">
        <v>45</v>
      </c>
      <c r="F55" s="19">
        <f>BudgetDetails[[#This Row],[Cost]]</f>
        <v>13</v>
      </c>
    </row>
    <row r="56" spans="1:6">
      <c r="A56" s="30" t="s">
        <v>91</v>
      </c>
      <c r="B56" s="27">
        <v>41496</v>
      </c>
      <c r="C56" s="25" t="s">
        <v>6</v>
      </c>
      <c r="D56" s="29">
        <v>1.48</v>
      </c>
      <c r="E56" s="29" t="s">
        <v>52</v>
      </c>
      <c r="F56" s="19">
        <f>BudgetDetails[[#This Row],[Cost]]</f>
        <v>1.48</v>
      </c>
    </row>
    <row r="57" spans="1:6">
      <c r="A57" s="31" t="s">
        <v>92</v>
      </c>
      <c r="B57" s="27">
        <v>41501</v>
      </c>
      <c r="C57" s="25" t="s">
        <v>8</v>
      </c>
      <c r="D57" s="29">
        <v>20</v>
      </c>
      <c r="E57" s="29" t="s">
        <v>52</v>
      </c>
      <c r="F57" s="19">
        <f>BudgetDetails[[#This Row],[Cost]]</f>
        <v>20</v>
      </c>
    </row>
    <row r="58" spans="1:6">
      <c r="A58" s="33" t="s">
        <v>93</v>
      </c>
      <c r="B58" s="27">
        <v>41503</v>
      </c>
      <c r="C58" s="25" t="s">
        <v>4</v>
      </c>
      <c r="D58" s="29">
        <v>41.67</v>
      </c>
      <c r="E58" s="29" t="s">
        <v>52</v>
      </c>
      <c r="F58" s="19">
        <f>BudgetDetails[[#This Row],[Cost]]</f>
        <v>41.67</v>
      </c>
    </row>
    <row r="59" spans="1:6">
      <c r="A59" s="18" t="s">
        <v>94</v>
      </c>
      <c r="B59" s="27">
        <v>41503</v>
      </c>
      <c r="C59" s="25" t="s">
        <v>6</v>
      </c>
      <c r="D59" s="29">
        <v>7</v>
      </c>
      <c r="E59" s="29" t="s">
        <v>52</v>
      </c>
      <c r="F59" s="19">
        <f>BudgetDetails[[#This Row],[Cost]]</f>
        <v>7</v>
      </c>
    </row>
    <row r="60" spans="1:6">
      <c r="A60" s="18" t="s">
        <v>95</v>
      </c>
      <c r="B60" s="27">
        <v>41503</v>
      </c>
      <c r="C60" s="25" t="s">
        <v>6</v>
      </c>
      <c r="D60" s="29">
        <v>1</v>
      </c>
      <c r="E60" s="29" t="s">
        <v>45</v>
      </c>
      <c r="F60" s="19">
        <f>BudgetDetails[[#This Row],[Cost]]</f>
        <v>1</v>
      </c>
    </row>
    <row r="61" spans="1:6">
      <c r="A61" s="18" t="s">
        <v>96</v>
      </c>
      <c r="B61" s="27">
        <v>41503</v>
      </c>
      <c r="C61" s="25" t="s">
        <v>8</v>
      </c>
      <c r="D61" s="29">
        <v>5</v>
      </c>
      <c r="E61" s="29" t="s">
        <v>45</v>
      </c>
      <c r="F61" s="19">
        <f>BudgetDetails[[#This Row],[Cost]]</f>
        <v>5</v>
      </c>
    </row>
    <row r="62" spans="1:6">
      <c r="A62" s="33" t="s">
        <v>98</v>
      </c>
      <c r="B62" s="27">
        <v>41503</v>
      </c>
      <c r="C62" s="25" t="s">
        <v>8</v>
      </c>
      <c r="D62" s="29">
        <v>7</v>
      </c>
      <c r="E62" s="29" t="s">
        <v>45</v>
      </c>
      <c r="F62" s="19">
        <f>BudgetDetails[[#This Row],[Cost]]</f>
        <v>7</v>
      </c>
    </row>
    <row r="63" spans="1:6">
      <c r="A63" s="28" t="s">
        <v>97</v>
      </c>
      <c r="B63" s="27">
        <v>41503</v>
      </c>
      <c r="C63" s="25" t="s">
        <v>8</v>
      </c>
      <c r="D63" s="29">
        <v>22</v>
      </c>
      <c r="E63" s="29" t="s">
        <v>45</v>
      </c>
      <c r="F63" s="19">
        <f>BudgetDetails[[#This Row],[Cost]]</f>
        <v>22</v>
      </c>
    </row>
    <row r="64" spans="1:6">
      <c r="A64" s="18" t="s">
        <v>99</v>
      </c>
      <c r="B64" s="27">
        <v>41503</v>
      </c>
      <c r="C64" s="25" t="s">
        <v>6</v>
      </c>
      <c r="D64" s="29">
        <v>2</v>
      </c>
      <c r="E64" s="29" t="s">
        <v>45</v>
      </c>
      <c r="F64" s="19">
        <f>BudgetDetails[[#This Row],[Cost]]</f>
        <v>2</v>
      </c>
    </row>
    <row r="65" spans="1:7">
      <c r="A65" s="18" t="s">
        <v>100</v>
      </c>
      <c r="B65" s="27">
        <v>41504</v>
      </c>
      <c r="C65" s="25" t="s">
        <v>6</v>
      </c>
      <c r="D65" s="29">
        <v>6.35</v>
      </c>
      <c r="E65" s="29" t="s">
        <v>52</v>
      </c>
      <c r="F65" s="19">
        <f>BudgetDetails[[#This Row],[Cost]]</f>
        <v>6.35</v>
      </c>
    </row>
    <row r="66" spans="1:7">
      <c r="A66" s="18" t="s">
        <v>101</v>
      </c>
      <c r="B66" s="27">
        <v>41504</v>
      </c>
      <c r="C66" s="25" t="s">
        <v>4</v>
      </c>
      <c r="D66" s="29">
        <v>22.25</v>
      </c>
      <c r="E66" s="29" t="s">
        <v>52</v>
      </c>
      <c r="F66" s="19">
        <f>BudgetDetails[[#This Row],[Cost]]</f>
        <v>22.25</v>
      </c>
    </row>
    <row r="67" spans="1:7">
      <c r="A67" s="18" t="s">
        <v>102</v>
      </c>
      <c r="B67" s="27">
        <v>41504</v>
      </c>
      <c r="C67" s="25" t="s">
        <v>6</v>
      </c>
      <c r="D67" s="29">
        <v>45.93</v>
      </c>
      <c r="E67" s="29" t="s">
        <v>52</v>
      </c>
      <c r="F67" s="19">
        <f>BudgetDetails[[#This Row],[Cost]]</f>
        <v>45.93</v>
      </c>
    </row>
    <row r="68" spans="1:7">
      <c r="A68" s="18" t="s">
        <v>103</v>
      </c>
      <c r="B68" s="27">
        <v>41504</v>
      </c>
      <c r="C68" s="25" t="s">
        <v>6</v>
      </c>
      <c r="D68" s="29">
        <v>10</v>
      </c>
      <c r="E68" s="29" t="s">
        <v>45</v>
      </c>
      <c r="F68" s="19">
        <f>BudgetDetails[[#This Row],[Cost]]</f>
        <v>10</v>
      </c>
    </row>
    <row r="69" spans="1:7">
      <c r="A69" s="18" t="s">
        <v>104</v>
      </c>
      <c r="B69" s="27">
        <v>41507</v>
      </c>
      <c r="C69" s="25" t="s">
        <v>105</v>
      </c>
      <c r="D69" s="29">
        <v>1.86</v>
      </c>
      <c r="E69" s="29" t="s">
        <v>52</v>
      </c>
      <c r="F69" s="19">
        <f>BudgetDetails[[#This Row],[Cost]]</f>
        <v>1.86</v>
      </c>
    </row>
    <row r="70" spans="1:7">
      <c r="A70" s="18" t="s">
        <v>106</v>
      </c>
      <c r="B70" s="27">
        <v>41513</v>
      </c>
      <c r="C70" s="25" t="s">
        <v>6</v>
      </c>
      <c r="D70" s="29">
        <v>6.75</v>
      </c>
      <c r="E70" s="29" t="s">
        <v>52</v>
      </c>
      <c r="F70" s="19">
        <f>BudgetDetails[[#This Row],[Cost]]</f>
        <v>6.75</v>
      </c>
    </row>
    <row r="71" spans="1:7">
      <c r="A71" s="18" t="s">
        <v>107</v>
      </c>
      <c r="B71" s="27">
        <v>41513</v>
      </c>
      <c r="C71" s="25" t="s">
        <v>6</v>
      </c>
      <c r="D71" s="29">
        <v>1.95</v>
      </c>
      <c r="E71" s="29" t="s">
        <v>45</v>
      </c>
      <c r="F71" s="19">
        <f>BudgetDetails[[#This Row],[Cost]]</f>
        <v>1.95</v>
      </c>
    </row>
    <row r="72" spans="1:7">
      <c r="A72" s="30" t="s">
        <v>109</v>
      </c>
      <c r="B72" s="27">
        <v>41514</v>
      </c>
      <c r="C72" s="25" t="s">
        <v>6</v>
      </c>
      <c r="D72" s="29">
        <v>18</v>
      </c>
      <c r="E72" s="29" t="s">
        <v>45</v>
      </c>
      <c r="F72" s="19">
        <f>BudgetDetails[[#This Row],[Cost]]</f>
        <v>18</v>
      </c>
    </row>
    <row r="73" spans="1:7">
      <c r="A73" s="30" t="s">
        <v>108</v>
      </c>
      <c r="B73" s="27">
        <v>41516</v>
      </c>
      <c r="C73" s="25" t="s">
        <v>6</v>
      </c>
      <c r="D73" s="29">
        <v>14.4</v>
      </c>
      <c r="E73" s="29" t="s">
        <v>45</v>
      </c>
      <c r="F73" s="19">
        <f>BudgetDetails[[#This Row],[Cost]]</f>
        <v>14.4</v>
      </c>
    </row>
    <row r="74" spans="1:7">
      <c r="A74" s="18" t="s">
        <v>93</v>
      </c>
      <c r="B74" s="27">
        <v>41519</v>
      </c>
      <c r="C74" s="25" t="s">
        <v>4</v>
      </c>
      <c r="D74" s="29">
        <v>37.479999999999997</v>
      </c>
      <c r="E74" s="29" t="s">
        <v>52</v>
      </c>
      <c r="F74" s="19">
        <f>BudgetDetails[[#This Row],[Cost]]</f>
        <v>37.479999999999997</v>
      </c>
    </row>
    <row r="75" spans="1:7">
      <c r="A75" s="18" t="s">
        <v>110</v>
      </c>
      <c r="B75" s="27">
        <v>41532</v>
      </c>
      <c r="C75" s="25" t="s">
        <v>6</v>
      </c>
      <c r="D75" s="29">
        <v>6.46</v>
      </c>
      <c r="E75" s="29" t="s">
        <v>52</v>
      </c>
      <c r="F75" s="19">
        <f>BudgetDetails[[#This Row],[Cost]]</f>
        <v>6.46</v>
      </c>
    </row>
    <row r="76" spans="1:7">
      <c r="A76" s="18" t="s">
        <v>106</v>
      </c>
      <c r="B76" s="27">
        <v>41537</v>
      </c>
      <c r="C76" s="25" t="s">
        <v>6</v>
      </c>
      <c r="D76" s="29">
        <v>6.75</v>
      </c>
      <c r="E76" s="29" t="s">
        <v>45</v>
      </c>
      <c r="F76" s="19">
        <f>BudgetDetails[[#This Row],[Cost]]</f>
        <v>6.75</v>
      </c>
      <c r="G76"/>
    </row>
    <row r="77" spans="1:7">
      <c r="A77" s="18" t="s">
        <v>112</v>
      </c>
      <c r="B77" s="27">
        <v>41538</v>
      </c>
      <c r="C77" s="25" t="s">
        <v>6</v>
      </c>
      <c r="D77" s="29">
        <v>9.17</v>
      </c>
      <c r="E77" s="29" t="s">
        <v>52</v>
      </c>
      <c r="F77" s="19">
        <f>BudgetDetails[[#This Row],[Cost]]</f>
        <v>9.17</v>
      </c>
    </row>
    <row r="78" spans="1:7">
      <c r="A78" s="18" t="s">
        <v>113</v>
      </c>
      <c r="B78" s="27">
        <v>41538</v>
      </c>
      <c r="C78" s="25" t="s">
        <v>6</v>
      </c>
      <c r="D78" s="29">
        <v>7.17</v>
      </c>
      <c r="E78" s="29" t="s">
        <v>52</v>
      </c>
      <c r="F78" s="19">
        <f>BudgetDetails[[#This Row],[Cost]]</f>
        <v>7.17</v>
      </c>
    </row>
    <row r="79" spans="1:7">
      <c r="A79" s="18" t="s">
        <v>111</v>
      </c>
      <c r="B79" s="27">
        <v>41538</v>
      </c>
      <c r="C79" s="25" t="s">
        <v>8</v>
      </c>
      <c r="D79" s="29">
        <v>20</v>
      </c>
      <c r="E79" s="29" t="s">
        <v>45</v>
      </c>
      <c r="F79" s="19">
        <f>BudgetDetails[[#This Row],[Cost]]</f>
        <v>20</v>
      </c>
    </row>
    <row r="80" spans="1:7">
      <c r="A80" s="18" t="s">
        <v>114</v>
      </c>
      <c r="B80" s="27">
        <v>41549</v>
      </c>
      <c r="C80" s="25" t="s">
        <v>49</v>
      </c>
      <c r="D80" s="29">
        <v>10.59</v>
      </c>
      <c r="E80" s="29" t="s">
        <v>52</v>
      </c>
      <c r="F80" s="19">
        <f>BudgetDetails[[#This Row],[Cost]]</f>
        <v>10.59</v>
      </c>
    </row>
    <row r="81" spans="1:6">
      <c r="A81" s="18" t="s">
        <v>106</v>
      </c>
      <c r="B81" s="27">
        <v>41550</v>
      </c>
      <c r="C81" s="25" t="s">
        <v>6</v>
      </c>
      <c r="D81" s="29">
        <v>6.75</v>
      </c>
      <c r="E81" s="29" t="s">
        <v>52</v>
      </c>
      <c r="F81" s="19">
        <f>BudgetDetails[[#This Row],[Cost]]</f>
        <v>6.75</v>
      </c>
    </row>
    <row r="82" spans="1:6">
      <c r="A82" s="18" t="s">
        <v>115</v>
      </c>
      <c r="B82" s="27">
        <v>41550</v>
      </c>
      <c r="C82" s="25" t="s">
        <v>49</v>
      </c>
      <c r="D82" s="29">
        <v>29</v>
      </c>
      <c r="E82" s="29" t="s">
        <v>52</v>
      </c>
      <c r="F82" s="19">
        <f>BudgetDetails[[#This Row],[Cost]]</f>
        <v>29</v>
      </c>
    </row>
    <row r="83" spans="1:6">
      <c r="A83" s="18" t="s">
        <v>106</v>
      </c>
      <c r="B83" s="27">
        <v>41555</v>
      </c>
      <c r="C83" s="25" t="s">
        <v>6</v>
      </c>
      <c r="D83" s="29">
        <v>6.75</v>
      </c>
      <c r="E83" s="29" t="s">
        <v>52</v>
      </c>
      <c r="F83" s="19">
        <f>BudgetDetails[[#This Row],[Cost]]</f>
        <v>6.75</v>
      </c>
    </row>
    <row r="84" spans="1:6">
      <c r="A84" s="18" t="s">
        <v>53</v>
      </c>
      <c r="B84" s="27">
        <v>41559</v>
      </c>
      <c r="C84" s="25" t="s">
        <v>4</v>
      </c>
      <c r="D84" s="29">
        <v>19.100000000000001</v>
      </c>
      <c r="E84" s="29" t="s">
        <v>52</v>
      </c>
      <c r="F84" s="19">
        <f>BudgetDetails[[#This Row],[Cost]]</f>
        <v>19.100000000000001</v>
      </c>
    </row>
    <row r="85" spans="1:6">
      <c r="A85" s="18" t="s">
        <v>106</v>
      </c>
      <c r="B85" s="27">
        <v>41565</v>
      </c>
      <c r="C85" s="25" t="s">
        <v>6</v>
      </c>
      <c r="D85" s="29">
        <v>6.75</v>
      </c>
      <c r="E85" s="29" t="s">
        <v>52</v>
      </c>
      <c r="F85" s="19">
        <f>BudgetDetails[[#This Row],[Cost]]</f>
        <v>6.75</v>
      </c>
    </row>
    <row r="86" spans="1:6">
      <c r="A86" s="18" t="s">
        <v>116</v>
      </c>
      <c r="B86" s="27">
        <v>41570</v>
      </c>
      <c r="C86" s="25" t="s">
        <v>11</v>
      </c>
      <c r="D86" s="29">
        <v>5</v>
      </c>
      <c r="E86" s="29" t="s">
        <v>52</v>
      </c>
      <c r="F86" s="19">
        <f>BudgetDetails[[#This Row],[Cost]]</f>
        <v>5</v>
      </c>
    </row>
    <row r="87" spans="1:6">
      <c r="A87" s="18" t="s">
        <v>117</v>
      </c>
      <c r="B87" s="27">
        <v>41579</v>
      </c>
      <c r="C87" s="25" t="s">
        <v>6</v>
      </c>
      <c r="D87" s="29">
        <v>8.56</v>
      </c>
      <c r="E87" s="29" t="s">
        <v>52</v>
      </c>
      <c r="F87" s="19">
        <f>BudgetDetails[[#This Row],[Cost]]</f>
        <v>8.56</v>
      </c>
    </row>
    <row r="88" spans="1:6">
      <c r="A88" s="18" t="s">
        <v>106</v>
      </c>
      <c r="B88" s="27">
        <v>41579</v>
      </c>
      <c r="C88" s="25" t="s">
        <v>6</v>
      </c>
      <c r="D88" s="29">
        <v>13.5</v>
      </c>
      <c r="E88" s="29" t="s">
        <v>52</v>
      </c>
      <c r="F88" s="19">
        <f>BudgetDetails[[#This Row],[Cost]]</f>
        <v>13.5</v>
      </c>
    </row>
    <row r="89" spans="1:6">
      <c r="A89" s="18" t="s">
        <v>110</v>
      </c>
      <c r="B89" s="27">
        <v>41579</v>
      </c>
      <c r="C89" s="25" t="s">
        <v>6</v>
      </c>
      <c r="D89" s="29">
        <v>11.85</v>
      </c>
      <c r="E89" s="29" t="s">
        <v>52</v>
      </c>
      <c r="F89" s="19">
        <f>BudgetDetails[[#This Row],[Cost]]</f>
        <v>11.85</v>
      </c>
    </row>
    <row r="90" spans="1:6">
      <c r="A90" s="18" t="s">
        <v>118</v>
      </c>
      <c r="B90" s="27">
        <v>41580</v>
      </c>
      <c r="C90" s="25" t="s">
        <v>8</v>
      </c>
      <c r="D90" s="29">
        <v>11</v>
      </c>
      <c r="E90" s="29" t="s">
        <v>52</v>
      </c>
      <c r="F90" s="19">
        <f>BudgetDetails[[#This Row],[Cost]]</f>
        <v>11</v>
      </c>
    </row>
    <row r="91" spans="1:6">
      <c r="A91" s="18" t="s">
        <v>119</v>
      </c>
      <c r="B91" s="27">
        <v>41580</v>
      </c>
      <c r="C91" s="25" t="s">
        <v>6</v>
      </c>
      <c r="D91" s="29">
        <v>12.05</v>
      </c>
      <c r="E91" s="29" t="s">
        <v>52</v>
      </c>
      <c r="F91" s="19">
        <f>BudgetDetails[[#This Row],[Cost]]</f>
        <v>12.05</v>
      </c>
    </row>
    <row r="92" spans="1:6">
      <c r="A92" s="18" t="s">
        <v>106</v>
      </c>
      <c r="B92" s="27">
        <v>41586</v>
      </c>
      <c r="C92" s="25" t="s">
        <v>6</v>
      </c>
      <c r="D92" s="29">
        <v>6.75</v>
      </c>
      <c r="E92" s="29" t="s">
        <v>52</v>
      </c>
      <c r="F92" s="19">
        <f>BudgetDetails[[#This Row],[Cost]]</f>
        <v>6.75</v>
      </c>
    </row>
    <row r="93" spans="1:6">
      <c r="A93" s="18" t="s">
        <v>110</v>
      </c>
      <c r="B93" s="27">
        <v>41588</v>
      </c>
      <c r="C93" s="25" t="s">
        <v>6</v>
      </c>
      <c r="D93" s="29">
        <v>6.46</v>
      </c>
      <c r="E93" s="29" t="s">
        <v>52</v>
      </c>
      <c r="F93" s="19">
        <f>BudgetDetails[[#This Row],[Cost]]</f>
        <v>6.46</v>
      </c>
    </row>
    <row r="94" spans="1:6">
      <c r="A94" s="18" t="s">
        <v>106</v>
      </c>
      <c r="B94" s="27">
        <v>41593</v>
      </c>
      <c r="C94" s="25" t="s">
        <v>6</v>
      </c>
      <c r="D94" s="29">
        <v>6.75</v>
      </c>
      <c r="E94" s="29" t="s">
        <v>52</v>
      </c>
      <c r="F94" s="19">
        <f>BudgetDetails[[#This Row],[Cost]]</f>
        <v>6.75</v>
      </c>
    </row>
    <row r="95" spans="1:6">
      <c r="A95" s="18" t="s">
        <v>110</v>
      </c>
      <c r="B95" s="27">
        <v>41593</v>
      </c>
      <c r="C95" s="25" t="s">
        <v>6</v>
      </c>
      <c r="D95" s="29">
        <v>6.46</v>
      </c>
      <c r="E95" s="29" t="s">
        <v>52</v>
      </c>
      <c r="F95" s="19">
        <f>BudgetDetails[[#This Row],[Cost]]</f>
        <v>6.46</v>
      </c>
    </row>
    <row r="96" spans="1:6">
      <c r="A96" s="30" t="s">
        <v>120</v>
      </c>
      <c r="B96" s="27">
        <v>41598</v>
      </c>
      <c r="C96" s="25" t="s">
        <v>8</v>
      </c>
      <c r="D96" s="29">
        <v>3</v>
      </c>
      <c r="E96" s="29" t="s">
        <v>52</v>
      </c>
      <c r="F96" s="19">
        <f>BudgetDetails[[#This Row],[Cost]]</f>
        <v>3</v>
      </c>
    </row>
    <row r="97" spans="1:6">
      <c r="A97" s="30" t="s">
        <v>121</v>
      </c>
      <c r="B97" s="27">
        <v>41600</v>
      </c>
      <c r="C97" s="25" t="s">
        <v>8</v>
      </c>
      <c r="D97" s="29">
        <v>20</v>
      </c>
      <c r="E97" s="29" t="s">
        <v>45</v>
      </c>
      <c r="F97" s="19">
        <f>BudgetDetails[[#This Row],[Cost]]</f>
        <v>20</v>
      </c>
    </row>
    <row r="98" spans="1:6">
      <c r="A98" s="30" t="s">
        <v>122</v>
      </c>
      <c r="B98" s="27">
        <v>41600</v>
      </c>
      <c r="C98" s="25" t="s">
        <v>6</v>
      </c>
      <c r="D98" s="29">
        <v>5.81</v>
      </c>
      <c r="E98" s="29" t="s">
        <v>52</v>
      </c>
      <c r="F98" s="19">
        <f>BudgetDetails[[#This Row],[Cost]]</f>
        <v>5.81</v>
      </c>
    </row>
    <row r="99" spans="1:6">
      <c r="A99" s="30" t="s">
        <v>123</v>
      </c>
      <c r="B99" s="27">
        <v>41601</v>
      </c>
      <c r="C99" s="25" t="s">
        <v>6</v>
      </c>
      <c r="D99" s="29">
        <v>10.34</v>
      </c>
      <c r="E99" s="29" t="s">
        <v>52</v>
      </c>
      <c r="F99" s="19">
        <f>BudgetDetails[[#This Row],[Cost]]</f>
        <v>10.34</v>
      </c>
    </row>
    <row r="100" spans="1:6">
      <c r="A100" s="30" t="s">
        <v>125</v>
      </c>
      <c r="B100" s="27">
        <v>41603</v>
      </c>
      <c r="C100" s="25" t="s">
        <v>6</v>
      </c>
      <c r="D100" s="29">
        <v>16</v>
      </c>
      <c r="E100" s="29" t="s">
        <v>52</v>
      </c>
      <c r="F100" s="19">
        <f>BudgetDetails[[#This Row],[Cost]]</f>
        <v>16</v>
      </c>
    </row>
    <row r="101" spans="1:6">
      <c r="A101" s="30" t="s">
        <v>124</v>
      </c>
      <c r="B101" s="27">
        <v>41605</v>
      </c>
      <c r="C101" s="25" t="s">
        <v>39</v>
      </c>
      <c r="D101" s="29">
        <v>14</v>
      </c>
      <c r="E101" s="29" t="s">
        <v>52</v>
      </c>
      <c r="F101" s="19">
        <f>BudgetDetails[[#This Row],[Cost]]</f>
        <v>14</v>
      </c>
    </row>
    <row r="102" spans="1:6">
      <c r="A102" s="30" t="s">
        <v>106</v>
      </c>
      <c r="B102" s="27">
        <v>41612</v>
      </c>
      <c r="C102" s="25" t="s">
        <v>6</v>
      </c>
      <c r="D102" s="29">
        <v>6.75</v>
      </c>
      <c r="E102" s="29" t="s">
        <v>52</v>
      </c>
      <c r="F102" s="19">
        <f>BudgetDetails[[#This Row],[Cost]]</f>
        <v>6.75</v>
      </c>
    </row>
    <row r="103" spans="1:6">
      <c r="A103" s="30" t="s">
        <v>106</v>
      </c>
      <c r="B103" s="27">
        <v>41618</v>
      </c>
      <c r="C103" s="25" t="s">
        <v>6</v>
      </c>
      <c r="D103" s="29">
        <v>6.75</v>
      </c>
      <c r="E103" s="29" t="s">
        <v>52</v>
      </c>
      <c r="F103" s="19">
        <f>BudgetDetails[[#This Row],[Cost]]</f>
        <v>6.75</v>
      </c>
    </row>
    <row r="104" spans="1:6">
      <c r="A104" s="30" t="s">
        <v>53</v>
      </c>
      <c r="B104" s="27">
        <v>41621</v>
      </c>
      <c r="C104" s="25" t="s">
        <v>4</v>
      </c>
      <c r="D104" s="29">
        <v>20.149999999999999</v>
      </c>
      <c r="E104" s="29" t="s">
        <v>52</v>
      </c>
      <c r="F104" s="19">
        <f>BudgetDetails[[#This Row],[Cost]]</f>
        <v>20.149999999999999</v>
      </c>
    </row>
    <row r="105" spans="1:6">
      <c r="A105" s="30" t="s">
        <v>126</v>
      </c>
      <c r="B105" s="27">
        <v>41622</v>
      </c>
      <c r="C105" s="25" t="s">
        <v>9</v>
      </c>
      <c r="D105" s="29">
        <v>5</v>
      </c>
      <c r="E105" s="29" t="s">
        <v>52</v>
      </c>
      <c r="F105" s="19">
        <f>BudgetDetails[[#This Row],[Cost]]</f>
        <v>5</v>
      </c>
    </row>
    <row r="106" spans="1:6">
      <c r="A106" s="30" t="s">
        <v>127</v>
      </c>
      <c r="B106" s="27">
        <v>41628</v>
      </c>
      <c r="C106" s="25" t="s">
        <v>6</v>
      </c>
      <c r="D106" s="29">
        <v>6.75</v>
      </c>
      <c r="E106" s="29" t="s">
        <v>52</v>
      </c>
      <c r="F106" s="19">
        <f>BudgetDetails[[#This Row],[Cost]]</f>
        <v>6.75</v>
      </c>
    </row>
    <row r="107" spans="1:6">
      <c r="A107" s="30" t="s">
        <v>128</v>
      </c>
      <c r="B107" s="27">
        <v>41637</v>
      </c>
      <c r="C107" s="25" t="s">
        <v>9</v>
      </c>
      <c r="D107" s="29">
        <v>264.99</v>
      </c>
      <c r="E107" s="29" t="s">
        <v>52</v>
      </c>
      <c r="F107" s="19">
        <f>BudgetDetails[[#This Row],[Cost]]</f>
        <v>264.99</v>
      </c>
    </row>
    <row r="108" spans="1:6">
      <c r="A108" s="28" t="s">
        <v>129</v>
      </c>
      <c r="B108" s="27">
        <v>41638</v>
      </c>
      <c r="C108" s="25" t="s">
        <v>9</v>
      </c>
      <c r="D108" s="29">
        <v>37.1</v>
      </c>
      <c r="E108" s="29" t="s">
        <v>52</v>
      </c>
      <c r="F108" s="19">
        <f>BudgetDetails[[#This Row],[Cost]]</f>
        <v>37.1</v>
      </c>
    </row>
    <row r="109" spans="1:6">
      <c r="A109" s="18" t="s">
        <v>130</v>
      </c>
      <c r="B109" s="27">
        <v>41638</v>
      </c>
      <c r="C109" s="25" t="s">
        <v>6</v>
      </c>
      <c r="D109" s="29">
        <v>16</v>
      </c>
      <c r="E109" s="29" t="s">
        <v>52</v>
      </c>
      <c r="F109" s="19">
        <f>BudgetDetails[[#This Row],[Cost]]</f>
        <v>16</v>
      </c>
    </row>
    <row r="110" spans="1:6">
      <c r="A110" s="34" t="s">
        <v>131</v>
      </c>
      <c r="B110" s="27">
        <v>41642</v>
      </c>
      <c r="C110" s="25" t="s">
        <v>9</v>
      </c>
      <c r="D110" s="29">
        <v>37.1</v>
      </c>
      <c r="E110" s="29" t="s">
        <v>52</v>
      </c>
      <c r="F110" s="19">
        <f>BudgetDetails[[#This Row],[Cost]]</f>
        <v>37.1</v>
      </c>
    </row>
    <row r="111" spans="1:6">
      <c r="A111" s="18" t="s">
        <v>132</v>
      </c>
      <c r="B111" s="27">
        <v>41645</v>
      </c>
      <c r="C111" s="25" t="s">
        <v>11</v>
      </c>
      <c r="D111" s="29">
        <v>12</v>
      </c>
      <c r="E111" s="29" t="s">
        <v>52</v>
      </c>
      <c r="F111" s="19">
        <f>BudgetDetails[[#This Row],[Cost]]</f>
        <v>12</v>
      </c>
    </row>
    <row r="112" spans="1:6">
      <c r="A112" s="30" t="s">
        <v>133</v>
      </c>
      <c r="B112" s="27">
        <v>41647</v>
      </c>
      <c r="C112" s="25" t="s">
        <v>4</v>
      </c>
      <c r="D112" s="29">
        <v>28.92</v>
      </c>
      <c r="E112" s="29" t="s">
        <v>52</v>
      </c>
      <c r="F112" s="19">
        <f>BudgetDetails[[#This Row],[Cost]]</f>
        <v>28.92</v>
      </c>
    </row>
    <row r="113" spans="1:6">
      <c r="A113" s="18" t="s">
        <v>134</v>
      </c>
      <c r="B113" s="27">
        <v>41647</v>
      </c>
      <c r="C113" s="25" t="s">
        <v>6</v>
      </c>
      <c r="D113" s="29">
        <v>12.99</v>
      </c>
      <c r="E113" s="29" t="s">
        <v>52</v>
      </c>
      <c r="F113" s="19">
        <f>BudgetDetails[[#This Row],[Cost]]</f>
        <v>12.99</v>
      </c>
    </row>
    <row r="114" spans="1:6">
      <c r="A114" s="18" t="s">
        <v>135</v>
      </c>
      <c r="B114" s="27">
        <v>41647</v>
      </c>
      <c r="C114" s="25" t="s">
        <v>4</v>
      </c>
      <c r="D114" s="29">
        <v>8.65</v>
      </c>
      <c r="E114" s="29" t="s">
        <v>52</v>
      </c>
      <c r="F114" s="19">
        <f>BudgetDetails[[#This Row],[Cost]]</f>
        <v>8.65</v>
      </c>
    </row>
    <row r="115" spans="1:6">
      <c r="A115" s="18" t="s">
        <v>136</v>
      </c>
      <c r="B115" s="27">
        <v>41647</v>
      </c>
      <c r="C115" s="25" t="s">
        <v>6</v>
      </c>
      <c r="D115" s="29">
        <v>18</v>
      </c>
      <c r="E115" s="29" t="s">
        <v>52</v>
      </c>
      <c r="F115" s="19">
        <f>BudgetDetails[[#This Row],[Cost]]</f>
        <v>18</v>
      </c>
    </row>
    <row r="116" spans="1:6">
      <c r="A116" s="18" t="s">
        <v>137</v>
      </c>
      <c r="B116" s="27">
        <v>41648</v>
      </c>
      <c r="C116" s="25" t="s">
        <v>6</v>
      </c>
      <c r="D116" s="29">
        <v>6.2</v>
      </c>
      <c r="E116" s="29" t="s">
        <v>52</v>
      </c>
      <c r="F116" s="19">
        <f>BudgetDetails[[#This Row],[Cost]]</f>
        <v>6.2</v>
      </c>
    </row>
    <row r="117" spans="1:6">
      <c r="A117" s="28" t="s">
        <v>138</v>
      </c>
      <c r="B117" s="27">
        <v>41648</v>
      </c>
      <c r="C117" s="25" t="s">
        <v>4</v>
      </c>
      <c r="D117" s="29">
        <v>10</v>
      </c>
      <c r="E117" s="29" t="s">
        <v>45</v>
      </c>
      <c r="F117" s="19">
        <f>BudgetDetails[[#This Row],[Cost]]</f>
        <v>10</v>
      </c>
    </row>
    <row r="118" spans="1:6">
      <c r="A118" s="34" t="s">
        <v>139</v>
      </c>
      <c r="B118" s="27">
        <v>41648</v>
      </c>
      <c r="C118" s="25" t="s">
        <v>4</v>
      </c>
      <c r="D118" s="29">
        <v>6</v>
      </c>
      <c r="E118" s="29" t="s">
        <v>45</v>
      </c>
      <c r="F118" s="19">
        <f>BudgetDetails[[#This Row],[Cost]]</f>
        <v>6</v>
      </c>
    </row>
    <row r="119" spans="1:6">
      <c r="A119" s="18" t="s">
        <v>140</v>
      </c>
      <c r="B119" s="27">
        <v>41648</v>
      </c>
      <c r="C119" s="25" t="s">
        <v>6</v>
      </c>
      <c r="D119" s="29">
        <v>35.93</v>
      </c>
      <c r="E119" s="29" t="s">
        <v>52</v>
      </c>
      <c r="F119" s="19">
        <f>BudgetDetails[[#This Row],[Cost]]</f>
        <v>35.93</v>
      </c>
    </row>
    <row r="120" spans="1:6">
      <c r="A120" s="18" t="s">
        <v>137</v>
      </c>
      <c r="B120" s="27">
        <v>41649</v>
      </c>
      <c r="C120" s="25" t="s">
        <v>6</v>
      </c>
      <c r="D120" s="29">
        <v>11.84</v>
      </c>
      <c r="E120" s="29" t="s">
        <v>52</v>
      </c>
      <c r="F120" s="19">
        <f>BudgetDetails[[#This Row],[Cost]]</f>
        <v>11.84</v>
      </c>
    </row>
    <row r="121" spans="1:6">
      <c r="A121" s="30" t="s">
        <v>141</v>
      </c>
      <c r="B121" s="27">
        <v>41649</v>
      </c>
      <c r="C121" s="25" t="s">
        <v>4</v>
      </c>
      <c r="D121" s="29">
        <v>5</v>
      </c>
      <c r="E121" s="29" t="s">
        <v>45</v>
      </c>
      <c r="F121" s="19">
        <f>BudgetDetails[[#This Row],[Cost]]</f>
        <v>5</v>
      </c>
    </row>
    <row r="122" spans="1:6">
      <c r="A122" s="30" t="s">
        <v>142</v>
      </c>
      <c r="B122" s="27">
        <v>41649</v>
      </c>
      <c r="C122" s="25" t="s">
        <v>6</v>
      </c>
      <c r="D122" s="29">
        <v>10.029999999999999</v>
      </c>
      <c r="E122" s="29" t="s">
        <v>52</v>
      </c>
      <c r="F122" s="19">
        <f>BudgetDetails[[#This Row],[Cost]]</f>
        <v>10.029999999999999</v>
      </c>
    </row>
    <row r="123" spans="1:6">
      <c r="A123" s="31" t="s">
        <v>143</v>
      </c>
      <c r="B123" s="27">
        <v>41649</v>
      </c>
      <c r="C123" s="25" t="s">
        <v>6</v>
      </c>
      <c r="D123" s="29">
        <v>6.44</v>
      </c>
      <c r="E123" s="29" t="s">
        <v>52</v>
      </c>
      <c r="F123" s="19">
        <f>BudgetDetails[[#This Row],[Cost]]</f>
        <v>6.44</v>
      </c>
    </row>
    <row r="124" spans="1:6">
      <c r="A124" s="30" t="s">
        <v>144</v>
      </c>
      <c r="B124" s="27">
        <v>41649</v>
      </c>
      <c r="C124" s="25" t="s">
        <v>4</v>
      </c>
      <c r="D124" s="29">
        <v>25</v>
      </c>
      <c r="E124" s="29" t="s">
        <v>52</v>
      </c>
      <c r="F124" s="19">
        <f>BudgetDetails[[#This Row],[Cost]]</f>
        <v>25</v>
      </c>
    </row>
    <row r="125" spans="1:6">
      <c r="A125" s="18" t="s">
        <v>145</v>
      </c>
      <c r="B125" s="27">
        <v>41654</v>
      </c>
      <c r="C125" s="25" t="s">
        <v>6</v>
      </c>
      <c r="D125" s="29">
        <v>2.11</v>
      </c>
      <c r="E125" s="29" t="s">
        <v>52</v>
      </c>
      <c r="F125" s="19">
        <f>BudgetDetails[[#This Row],[Cost]]</f>
        <v>2.11</v>
      </c>
    </row>
    <row r="126" spans="1:6">
      <c r="A126" s="18" t="s">
        <v>146</v>
      </c>
      <c r="B126" s="27">
        <v>41656</v>
      </c>
      <c r="C126" s="25" t="s">
        <v>39</v>
      </c>
      <c r="D126" s="29">
        <v>27.99</v>
      </c>
      <c r="E126" s="29" t="s">
        <v>52</v>
      </c>
      <c r="F126" s="19">
        <f>BudgetDetails[[#This Row],[Cost]]</f>
        <v>27.99</v>
      </c>
    </row>
    <row r="127" spans="1:6">
      <c r="A127" s="35" t="s">
        <v>147</v>
      </c>
      <c r="B127" s="27">
        <v>41659</v>
      </c>
      <c r="C127" s="25" t="s">
        <v>9</v>
      </c>
      <c r="D127" s="29">
        <v>21.19</v>
      </c>
      <c r="E127" s="29" t="s">
        <v>52</v>
      </c>
      <c r="F127" s="19">
        <f>BudgetDetails[[#This Row],[Cost]]</f>
        <v>21.19</v>
      </c>
    </row>
    <row r="128" spans="1:6">
      <c r="A128" s="34" t="s">
        <v>148</v>
      </c>
      <c r="B128" s="27">
        <v>41659</v>
      </c>
      <c r="C128" s="25" t="s">
        <v>9</v>
      </c>
      <c r="D128" s="29">
        <v>19.07</v>
      </c>
      <c r="E128" s="29" t="s">
        <v>52</v>
      </c>
      <c r="F128" s="19">
        <f>BudgetDetails[[#This Row],[Cost]]</f>
        <v>19.07</v>
      </c>
    </row>
    <row r="129" spans="1:6">
      <c r="A129" s="18" t="s">
        <v>149</v>
      </c>
      <c r="B129" s="27">
        <v>41662</v>
      </c>
      <c r="C129" s="25" t="s">
        <v>4</v>
      </c>
      <c r="D129" s="29">
        <v>37.51</v>
      </c>
      <c r="E129" s="29" t="s">
        <v>52</v>
      </c>
      <c r="F129" s="19">
        <f>BudgetDetails[[#This Row],[Cost]]</f>
        <v>37.51</v>
      </c>
    </row>
    <row r="130" spans="1:6">
      <c r="A130" s="18" t="s">
        <v>150</v>
      </c>
      <c r="B130" s="27">
        <v>41663</v>
      </c>
      <c r="C130" s="25" t="s">
        <v>6</v>
      </c>
      <c r="D130" s="29">
        <v>7.89</v>
      </c>
      <c r="E130" s="29" t="s">
        <v>52</v>
      </c>
      <c r="F130" s="19">
        <f>BudgetDetails[[#This Row],[Cost]]</f>
        <v>7.89</v>
      </c>
    </row>
    <row r="131" spans="1:6">
      <c r="A131" s="18" t="s">
        <v>106</v>
      </c>
      <c r="B131" s="27">
        <v>41664</v>
      </c>
      <c r="C131" s="25" t="s">
        <v>6</v>
      </c>
      <c r="D131" s="29">
        <v>6.75</v>
      </c>
      <c r="E131" s="29" t="s">
        <v>52</v>
      </c>
      <c r="F131" s="19">
        <f>BudgetDetails[[#This Row],[Cost]]</f>
        <v>6.75</v>
      </c>
    </row>
    <row r="132" spans="1:6">
      <c r="A132" s="30" t="s">
        <v>151</v>
      </c>
      <c r="B132" s="27">
        <v>41666</v>
      </c>
      <c r="C132" s="25" t="s">
        <v>8</v>
      </c>
      <c r="D132" s="29">
        <v>5</v>
      </c>
      <c r="E132" s="29" t="s">
        <v>52</v>
      </c>
      <c r="F132" s="19">
        <f>BudgetDetails[[#This Row],[Cost]]</f>
        <v>5</v>
      </c>
    </row>
    <row r="133" spans="1:6">
      <c r="A133" s="18" t="s">
        <v>53</v>
      </c>
      <c r="B133" s="27">
        <v>41677</v>
      </c>
      <c r="C133" s="25" t="s">
        <v>4</v>
      </c>
      <c r="D133" s="29">
        <v>20</v>
      </c>
      <c r="E133" s="29" t="s">
        <v>52</v>
      </c>
      <c r="F133" s="19">
        <f>BudgetDetails[[#This Row],[Cost]]</f>
        <v>20</v>
      </c>
    </row>
    <row r="134" spans="1:6">
      <c r="A134" s="18" t="s">
        <v>119</v>
      </c>
      <c r="B134" s="27">
        <v>41677</v>
      </c>
      <c r="C134" s="25" t="s">
        <v>6</v>
      </c>
      <c r="D134" s="29">
        <v>40.04</v>
      </c>
      <c r="E134" s="29" t="s">
        <v>52</v>
      </c>
      <c r="F134" s="19">
        <f>BudgetDetails[[#This Row],[Cost]]</f>
        <v>40.04</v>
      </c>
    </row>
    <row r="135" spans="1:6">
      <c r="A135" s="18" t="s">
        <v>152</v>
      </c>
      <c r="B135" s="27">
        <v>41677</v>
      </c>
      <c r="C135" s="25" t="s">
        <v>6</v>
      </c>
      <c r="D135" s="29">
        <v>6</v>
      </c>
      <c r="E135" s="29" t="s">
        <v>45</v>
      </c>
      <c r="F135" s="19">
        <f>BudgetDetails[[#This Row],[Cost]]</f>
        <v>6</v>
      </c>
    </row>
    <row r="136" spans="1:6">
      <c r="A136" s="18" t="s">
        <v>106</v>
      </c>
      <c r="B136" s="27">
        <v>41681</v>
      </c>
      <c r="C136" s="25" t="s">
        <v>6</v>
      </c>
      <c r="D136" s="29">
        <v>6.75</v>
      </c>
      <c r="E136" s="29" t="s">
        <v>52</v>
      </c>
      <c r="F136" s="19">
        <f>BudgetDetails[[#This Row],[Cost]]</f>
        <v>6.75</v>
      </c>
    </row>
    <row r="137" spans="1:6">
      <c r="A137" s="18" t="s">
        <v>154</v>
      </c>
      <c r="B137" s="27">
        <v>41681</v>
      </c>
      <c r="C137" s="25" t="s">
        <v>9</v>
      </c>
      <c r="D137" s="29">
        <v>20</v>
      </c>
      <c r="E137" s="29" t="s">
        <v>45</v>
      </c>
      <c r="F137" s="19">
        <f>BudgetDetails[[#This Row],[Cost]]</f>
        <v>20</v>
      </c>
    </row>
    <row r="138" spans="1:6">
      <c r="A138" s="18" t="s">
        <v>153</v>
      </c>
      <c r="B138" s="27">
        <v>41682</v>
      </c>
      <c r="C138" s="25" t="s">
        <v>6</v>
      </c>
      <c r="D138" s="29">
        <v>2</v>
      </c>
      <c r="E138" s="29" t="s">
        <v>45</v>
      </c>
      <c r="F138" s="19">
        <f>BudgetDetails[[#This Row],[Cost]]</f>
        <v>2</v>
      </c>
    </row>
    <row r="139" spans="1:6">
      <c r="A139" s="30" t="s">
        <v>108</v>
      </c>
      <c r="B139" s="27">
        <v>41682</v>
      </c>
      <c r="C139" s="25" t="s">
        <v>6</v>
      </c>
      <c r="D139" s="29">
        <v>18</v>
      </c>
      <c r="E139" s="29" t="s">
        <v>52</v>
      </c>
      <c r="F139" s="19">
        <f>BudgetDetails[[#This Row],[Cost]]</f>
        <v>18</v>
      </c>
    </row>
    <row r="140" spans="1:6">
      <c r="A140" s="18" t="s">
        <v>106</v>
      </c>
      <c r="B140" s="27">
        <v>41682</v>
      </c>
      <c r="C140" s="25" t="s">
        <v>6</v>
      </c>
      <c r="D140" s="29">
        <v>6.75</v>
      </c>
      <c r="E140" s="29" t="s">
        <v>52</v>
      </c>
      <c r="F140" s="19">
        <f>BudgetDetails[[#This Row],[Cost]]</f>
        <v>6.75</v>
      </c>
    </row>
    <row r="141" spans="1:6">
      <c r="A141" s="31" t="s">
        <v>155</v>
      </c>
      <c r="B141" s="27">
        <v>41684</v>
      </c>
      <c r="C141" s="25" t="s">
        <v>6</v>
      </c>
      <c r="D141" s="29">
        <v>3.79</v>
      </c>
      <c r="E141" s="29" t="s">
        <v>52</v>
      </c>
      <c r="F141" s="19">
        <f>BudgetDetails[[#This Row],[Cost]]</f>
        <v>3.79</v>
      </c>
    </row>
    <row r="142" spans="1:6">
      <c r="A142" s="31" t="s">
        <v>156</v>
      </c>
      <c r="B142" s="27">
        <v>41691</v>
      </c>
      <c r="C142" s="25" t="s">
        <v>6</v>
      </c>
      <c r="D142" s="29">
        <v>4.26</v>
      </c>
      <c r="E142" s="29" t="s">
        <v>44</v>
      </c>
      <c r="F142" s="19">
        <f>BudgetDetails[[#This Row],[Cost]]</f>
        <v>4.26</v>
      </c>
    </row>
    <row r="143" spans="1:6">
      <c r="A143" s="34" t="s">
        <v>157</v>
      </c>
      <c r="B143" s="27">
        <v>41691</v>
      </c>
      <c r="C143" s="25" t="s">
        <v>4</v>
      </c>
      <c r="D143" s="29">
        <v>15</v>
      </c>
      <c r="E143" s="29" t="s">
        <v>44</v>
      </c>
      <c r="F143" s="19">
        <f>BudgetDetails[[#This Row],[Cost]]</f>
        <v>15</v>
      </c>
    </row>
    <row r="144" spans="1:6">
      <c r="A144" s="18" t="s">
        <v>106</v>
      </c>
      <c r="B144" s="27">
        <v>41693</v>
      </c>
      <c r="C144" s="25" t="s">
        <v>6</v>
      </c>
      <c r="D144" s="29">
        <v>6.75</v>
      </c>
      <c r="E144" s="29" t="s">
        <v>44</v>
      </c>
      <c r="F144" s="19">
        <f>BudgetDetails[[#This Row],[Cost]]</f>
        <v>6.75</v>
      </c>
    </row>
    <row r="145" spans="1:6">
      <c r="A145" s="18" t="s">
        <v>110</v>
      </c>
      <c r="B145" s="27">
        <v>41693</v>
      </c>
      <c r="C145" s="25" t="s">
        <v>6</v>
      </c>
      <c r="D145" s="29">
        <v>5.63</v>
      </c>
      <c r="E145" s="29" t="s">
        <v>44</v>
      </c>
      <c r="F145" s="19">
        <f>BudgetDetails[[#This Row],[Cost]]</f>
        <v>5.63</v>
      </c>
    </row>
    <row r="146" spans="1:6">
      <c r="A146" s="18" t="s">
        <v>106</v>
      </c>
      <c r="B146" s="27">
        <v>41699</v>
      </c>
      <c r="C146" s="25" t="s">
        <v>6</v>
      </c>
      <c r="D146" s="29">
        <v>6.75</v>
      </c>
      <c r="E146" s="29" t="s">
        <v>44</v>
      </c>
      <c r="F146" s="19">
        <f>BudgetDetails[[#This Row],[Cost]]</f>
        <v>6.75</v>
      </c>
    </row>
    <row r="147" spans="1:6">
      <c r="A147" s="18" t="s">
        <v>106</v>
      </c>
      <c r="B147" s="27">
        <v>41706</v>
      </c>
      <c r="C147" s="25" t="s">
        <v>6</v>
      </c>
      <c r="D147" s="29">
        <v>6.75</v>
      </c>
      <c r="E147" s="29" t="s">
        <v>52</v>
      </c>
      <c r="F147" s="19">
        <f>BudgetDetails[[#This Row],[Cost]]</f>
        <v>6.75</v>
      </c>
    </row>
    <row r="148" spans="1:6">
      <c r="A148" s="18" t="s">
        <v>158</v>
      </c>
      <c r="B148" s="27">
        <v>41706</v>
      </c>
      <c r="C148" s="25" t="s">
        <v>6</v>
      </c>
      <c r="D148" s="29">
        <v>14.82</v>
      </c>
      <c r="E148" s="29" t="s">
        <v>52</v>
      </c>
      <c r="F148" s="19">
        <f>BudgetDetails[[#This Row],[Cost]]</f>
        <v>14.82</v>
      </c>
    </row>
    <row r="149" spans="1:6">
      <c r="A149" s="18" t="s">
        <v>159</v>
      </c>
      <c r="B149" s="27">
        <v>41706</v>
      </c>
      <c r="C149" s="25" t="s">
        <v>6</v>
      </c>
      <c r="D149" s="29">
        <v>5</v>
      </c>
      <c r="E149" s="29" t="s">
        <v>45</v>
      </c>
      <c r="F149" s="19">
        <f>BudgetDetails[[#This Row],[Cost]]</f>
        <v>5</v>
      </c>
    </row>
    <row r="150" spans="1:6">
      <c r="A150" s="18" t="s">
        <v>110</v>
      </c>
      <c r="B150" s="27">
        <v>41706</v>
      </c>
      <c r="C150" s="25" t="s">
        <v>6</v>
      </c>
      <c r="D150" s="29">
        <v>5.63</v>
      </c>
      <c r="E150" s="29" t="s">
        <v>52</v>
      </c>
      <c r="F150" s="19">
        <f>BudgetDetails[[#This Row],[Cost]]</f>
        <v>5.63</v>
      </c>
    </row>
    <row r="151" spans="1:6">
      <c r="A151" s="18" t="s">
        <v>109</v>
      </c>
      <c r="B151" s="27">
        <v>41707</v>
      </c>
      <c r="C151" s="25" t="s">
        <v>6</v>
      </c>
      <c r="D151" s="29">
        <v>9.4499999999999993</v>
      </c>
      <c r="E151" s="29" t="s">
        <v>52</v>
      </c>
      <c r="F151" s="19">
        <f>BudgetDetails[[#This Row],[Cost]]</f>
        <v>9.4499999999999993</v>
      </c>
    </row>
    <row r="152" spans="1:6">
      <c r="A152" s="30" t="s">
        <v>160</v>
      </c>
      <c r="B152" s="27">
        <v>41716</v>
      </c>
      <c r="C152" s="25" t="s">
        <v>13</v>
      </c>
      <c r="D152" s="29">
        <v>19.989999999999998</v>
      </c>
      <c r="E152" s="29" t="s">
        <v>52</v>
      </c>
      <c r="F152" s="19">
        <f>BudgetDetails[[#This Row],[Cost]]</f>
        <v>19.989999999999998</v>
      </c>
    </row>
    <row r="153" spans="1:6">
      <c r="A153" s="34" t="s">
        <v>161</v>
      </c>
      <c r="B153" s="27">
        <v>41717</v>
      </c>
      <c r="C153" s="25" t="s">
        <v>11</v>
      </c>
      <c r="D153" s="29">
        <v>10</v>
      </c>
      <c r="E153" s="29" t="s">
        <v>52</v>
      </c>
      <c r="F153" s="19">
        <f>BudgetDetails[[#This Row],[Cost]]</f>
        <v>10</v>
      </c>
    </row>
    <row r="154" spans="1:6">
      <c r="A154" s="30" t="s">
        <v>162</v>
      </c>
      <c r="B154" s="27">
        <v>41717</v>
      </c>
      <c r="C154" s="25" t="s">
        <v>6</v>
      </c>
      <c r="D154" s="29">
        <v>1.06</v>
      </c>
      <c r="E154" s="29" t="s">
        <v>52</v>
      </c>
      <c r="F154" s="19">
        <f>BudgetDetails[[#This Row],[Cost]]</f>
        <v>1.06</v>
      </c>
    </row>
    <row r="155" spans="1:6">
      <c r="A155" s="35" t="s">
        <v>163</v>
      </c>
      <c r="B155" s="27">
        <v>41717</v>
      </c>
      <c r="C155" s="25" t="s">
        <v>39</v>
      </c>
      <c r="D155" s="29">
        <v>24.99</v>
      </c>
      <c r="E155" s="29" t="s">
        <v>52</v>
      </c>
      <c r="F155" s="19">
        <f>BudgetDetails[[#This Row],[Cost]]</f>
        <v>24.99</v>
      </c>
    </row>
    <row r="156" spans="1:6">
      <c r="A156" s="30" t="s">
        <v>164</v>
      </c>
      <c r="B156" s="27">
        <v>41717</v>
      </c>
      <c r="C156" s="25" t="s">
        <v>6</v>
      </c>
      <c r="D156" s="29">
        <v>4.71</v>
      </c>
      <c r="E156" s="29" t="s">
        <v>52</v>
      </c>
      <c r="F156" s="19">
        <f>BudgetDetails[[#This Row],[Cost]]</f>
        <v>4.71</v>
      </c>
    </row>
    <row r="157" spans="1:6">
      <c r="A157" s="18" t="s">
        <v>145</v>
      </c>
      <c r="B157" s="27">
        <v>41718</v>
      </c>
      <c r="C157" s="25" t="s">
        <v>6</v>
      </c>
      <c r="D157" s="29">
        <v>12.36</v>
      </c>
      <c r="E157" s="29" t="s">
        <v>52</v>
      </c>
      <c r="F157" s="19">
        <f>BudgetDetails[[#This Row],[Cost]]</f>
        <v>12.36</v>
      </c>
    </row>
    <row r="158" spans="1:6">
      <c r="A158" s="18" t="s">
        <v>165</v>
      </c>
      <c r="B158" s="27">
        <v>41719</v>
      </c>
      <c r="C158" s="25" t="s">
        <v>6</v>
      </c>
      <c r="D158" s="29">
        <v>9.49</v>
      </c>
      <c r="E158" s="29" t="s">
        <v>52</v>
      </c>
      <c r="F158" s="19">
        <f>BudgetDetails[[#This Row],[Cost]]</f>
        <v>9.49</v>
      </c>
    </row>
    <row r="159" spans="1:6">
      <c r="A159" s="18" t="s">
        <v>166</v>
      </c>
      <c r="B159" s="27">
        <v>41720</v>
      </c>
      <c r="C159" s="25" t="s">
        <v>6</v>
      </c>
      <c r="D159" s="29">
        <v>35</v>
      </c>
      <c r="E159" s="29" t="s">
        <v>52</v>
      </c>
      <c r="F159" s="19">
        <f>BudgetDetails[[#This Row],[Cost]]</f>
        <v>35</v>
      </c>
    </row>
    <row r="160" spans="1:6">
      <c r="A160" s="18" t="s">
        <v>167</v>
      </c>
      <c r="B160" s="27">
        <v>41721</v>
      </c>
      <c r="C160" s="25" t="s">
        <v>9</v>
      </c>
      <c r="D160" s="29">
        <v>14.69</v>
      </c>
      <c r="E160" s="29" t="s">
        <v>52</v>
      </c>
      <c r="F160" s="19">
        <f>BudgetDetails[[#This Row],[Cost]]</f>
        <v>14.69</v>
      </c>
    </row>
    <row r="161" spans="1:6">
      <c r="A161" s="18" t="s">
        <v>106</v>
      </c>
      <c r="B161" s="27">
        <v>41721</v>
      </c>
      <c r="C161" s="25" t="s">
        <v>6</v>
      </c>
      <c r="D161" s="29">
        <v>6.75</v>
      </c>
      <c r="E161" s="29" t="s">
        <v>52</v>
      </c>
      <c r="F161" s="19">
        <f>BudgetDetails[[#This Row],[Cost]]</f>
        <v>6.75</v>
      </c>
    </row>
    <row r="162" spans="1:6">
      <c r="A162" s="18" t="s">
        <v>110</v>
      </c>
      <c r="B162" s="27">
        <v>41721</v>
      </c>
      <c r="C162" s="25" t="s">
        <v>6</v>
      </c>
      <c r="D162" s="29">
        <v>4.72</v>
      </c>
      <c r="E162" s="29" t="s">
        <v>52</v>
      </c>
      <c r="F162" s="19">
        <f>BudgetDetails[[#This Row],[Cost]]</f>
        <v>4.72</v>
      </c>
    </row>
    <row r="163" spans="1:6">
      <c r="A163" s="18" t="s">
        <v>106</v>
      </c>
      <c r="B163" s="27">
        <v>41727</v>
      </c>
      <c r="C163" s="25" t="s">
        <v>6</v>
      </c>
      <c r="D163" s="29">
        <v>6.75</v>
      </c>
      <c r="E163" s="29" t="s">
        <v>52</v>
      </c>
      <c r="F163" s="19">
        <f>BudgetDetails[[#This Row],[Cost]]</f>
        <v>6.75</v>
      </c>
    </row>
    <row r="164" spans="1:6">
      <c r="A164" s="18" t="s">
        <v>110</v>
      </c>
      <c r="B164" s="27">
        <v>41727</v>
      </c>
      <c r="C164" s="25" t="s">
        <v>6</v>
      </c>
      <c r="D164" s="29">
        <v>5.17</v>
      </c>
      <c r="E164" s="29" t="s">
        <v>52</v>
      </c>
      <c r="F164" s="19">
        <f>BudgetDetails[[#This Row],[Cost]]</f>
        <v>5.17</v>
      </c>
    </row>
    <row r="165" spans="1:6">
      <c r="A165" s="30" t="s">
        <v>168</v>
      </c>
      <c r="B165" s="27">
        <v>41734</v>
      </c>
      <c r="C165" s="25" t="s">
        <v>6</v>
      </c>
      <c r="D165" s="29">
        <v>10</v>
      </c>
      <c r="E165" s="29" t="s">
        <v>45</v>
      </c>
      <c r="F165" s="19">
        <f>BudgetDetails[[#This Row],[Cost]]</f>
        <v>10</v>
      </c>
    </row>
    <row r="166" spans="1:6">
      <c r="A166" s="18" t="s">
        <v>113</v>
      </c>
      <c r="B166" s="27">
        <v>41734</v>
      </c>
      <c r="C166" s="25" t="s">
        <v>6</v>
      </c>
      <c r="D166" s="29">
        <v>2.52</v>
      </c>
      <c r="E166" s="29" t="s">
        <v>52</v>
      </c>
      <c r="F166" s="19">
        <f>BudgetDetails[[#This Row],[Cost]]</f>
        <v>2.52</v>
      </c>
    </row>
    <row r="167" spans="1:6">
      <c r="A167" s="28" t="s">
        <v>169</v>
      </c>
      <c r="B167" s="27">
        <v>41735</v>
      </c>
      <c r="C167" s="25" t="s">
        <v>49</v>
      </c>
      <c r="D167" s="29">
        <v>24.85</v>
      </c>
      <c r="E167" s="29" t="s">
        <v>52</v>
      </c>
      <c r="F167" s="19">
        <f>BudgetDetails[[#This Row],[Cost]]</f>
        <v>24.85</v>
      </c>
    </row>
    <row r="168" spans="1:6">
      <c r="A168" s="28" t="s">
        <v>170</v>
      </c>
      <c r="B168" s="27">
        <v>41736</v>
      </c>
      <c r="C168" s="25" t="s">
        <v>49</v>
      </c>
      <c r="D168" s="29">
        <v>10.95</v>
      </c>
      <c r="E168" s="29" t="s">
        <v>52</v>
      </c>
      <c r="F168" s="19">
        <f>BudgetDetails[[#This Row],[Cost]]</f>
        <v>10.95</v>
      </c>
    </row>
    <row r="169" spans="1:6">
      <c r="A169" s="18" t="s">
        <v>106</v>
      </c>
      <c r="B169" s="27">
        <v>41736</v>
      </c>
      <c r="C169" s="25" t="s">
        <v>6</v>
      </c>
      <c r="D169" s="29">
        <v>6.75</v>
      </c>
      <c r="E169" s="29" t="s">
        <v>52</v>
      </c>
      <c r="F169" s="19">
        <f>BudgetDetails[[#This Row],[Cost]]</f>
        <v>6.75</v>
      </c>
    </row>
    <row r="170" spans="1:6">
      <c r="A170" s="18" t="s">
        <v>110</v>
      </c>
      <c r="B170" s="27">
        <v>41736</v>
      </c>
      <c r="C170" s="25" t="s">
        <v>6</v>
      </c>
      <c r="D170" s="29">
        <v>4.72</v>
      </c>
      <c r="E170" s="29" t="s">
        <v>52</v>
      </c>
      <c r="F170" s="19">
        <f>BudgetDetails[[#This Row],[Cost]]</f>
        <v>4.72</v>
      </c>
    </row>
    <row r="171" spans="1:6">
      <c r="A171" s="18" t="s">
        <v>119</v>
      </c>
      <c r="B171" s="27">
        <v>41739</v>
      </c>
      <c r="C171" s="25" t="s">
        <v>6</v>
      </c>
      <c r="D171" s="29">
        <v>14</v>
      </c>
      <c r="E171" s="29" t="s">
        <v>52</v>
      </c>
      <c r="F171" s="19">
        <f>BudgetDetails[[#This Row],[Cost]]</f>
        <v>14</v>
      </c>
    </row>
    <row r="172" spans="1:6">
      <c r="A172" s="18" t="s">
        <v>113</v>
      </c>
      <c r="B172" s="27">
        <v>41739</v>
      </c>
      <c r="C172" s="25" t="s">
        <v>6</v>
      </c>
      <c r="D172" s="29">
        <v>2.38</v>
      </c>
      <c r="E172" s="29" t="s">
        <v>52</v>
      </c>
      <c r="F172" s="19">
        <f>BudgetDetails[[#This Row],[Cost]]</f>
        <v>2.38</v>
      </c>
    </row>
    <row r="173" spans="1:6">
      <c r="A173" s="34" t="s">
        <v>161</v>
      </c>
      <c r="B173" s="27">
        <v>41748</v>
      </c>
      <c r="C173" s="25" t="s">
        <v>11</v>
      </c>
      <c r="D173" s="29">
        <v>11</v>
      </c>
      <c r="E173" s="29" t="s">
        <v>52</v>
      </c>
      <c r="F173" s="19">
        <f>BudgetDetails[[#This Row],[Cost]]</f>
        <v>11</v>
      </c>
    </row>
    <row r="174" spans="1:6">
      <c r="A174" s="18" t="s">
        <v>109</v>
      </c>
      <c r="B174" s="27">
        <v>41749</v>
      </c>
      <c r="C174" s="25" t="s">
        <v>6</v>
      </c>
      <c r="D174" s="29">
        <v>23.31</v>
      </c>
      <c r="E174" s="29" t="s">
        <v>52</v>
      </c>
      <c r="F174" s="19">
        <f>BudgetDetails[[#This Row],[Cost]]</f>
        <v>23.31</v>
      </c>
    </row>
    <row r="175" spans="1:6">
      <c r="A175" s="18" t="s">
        <v>171</v>
      </c>
      <c r="B175" s="27">
        <v>41751</v>
      </c>
      <c r="C175" s="25" t="s">
        <v>6</v>
      </c>
      <c r="D175" s="29">
        <v>5.5</v>
      </c>
      <c r="E175" s="29" t="s">
        <v>52</v>
      </c>
      <c r="F175" s="19">
        <f>BudgetDetails[[#This Row],[Cost]]</f>
        <v>5.5</v>
      </c>
    </row>
    <row r="176" spans="1:6">
      <c r="A176" s="18" t="s">
        <v>106</v>
      </c>
      <c r="B176" s="27">
        <v>41754</v>
      </c>
      <c r="C176" s="25" t="s">
        <v>6</v>
      </c>
      <c r="D176" s="29">
        <v>6.75</v>
      </c>
      <c r="E176" s="29" t="s">
        <v>52</v>
      </c>
      <c r="F176" s="19">
        <f>BudgetDetails[[#This Row],[Cost]]</f>
        <v>6.75</v>
      </c>
    </row>
    <row r="177" spans="1:6">
      <c r="A177" s="18" t="s">
        <v>172</v>
      </c>
      <c r="B177" s="27">
        <v>41757</v>
      </c>
      <c r="C177" s="25" t="s">
        <v>8</v>
      </c>
      <c r="D177" s="29">
        <v>6.37</v>
      </c>
      <c r="E177" s="29" t="s">
        <v>52</v>
      </c>
      <c r="F177" s="19">
        <f>BudgetDetails[[#This Row],[Cost]]</f>
        <v>6.37</v>
      </c>
    </row>
    <row r="178" spans="1:6">
      <c r="A178" s="18" t="s">
        <v>125</v>
      </c>
      <c r="B178" s="27">
        <v>41757</v>
      </c>
      <c r="C178" s="25" t="s">
        <v>6</v>
      </c>
      <c r="D178" s="29">
        <v>15.5</v>
      </c>
      <c r="E178" s="29" t="s">
        <v>52</v>
      </c>
      <c r="F178" s="19">
        <f>BudgetDetails[[#This Row],[Cost]]</f>
        <v>15.5</v>
      </c>
    </row>
    <row r="179" spans="1:6">
      <c r="A179" s="18" t="s">
        <v>106</v>
      </c>
      <c r="B179" s="27">
        <v>41761</v>
      </c>
      <c r="C179" s="25" t="s">
        <v>6</v>
      </c>
      <c r="D179" s="29">
        <v>6.75</v>
      </c>
      <c r="E179" s="29" t="s">
        <v>52</v>
      </c>
      <c r="F179" s="19">
        <f>BudgetDetails[[#This Row],[Cost]]</f>
        <v>6.75</v>
      </c>
    </row>
    <row r="180" spans="1:6">
      <c r="A180" s="18" t="s">
        <v>110</v>
      </c>
      <c r="B180" s="27">
        <v>41761</v>
      </c>
      <c r="C180" s="25" t="s">
        <v>6</v>
      </c>
      <c r="D180" s="29">
        <v>6.5</v>
      </c>
      <c r="E180" s="29" t="s">
        <v>52</v>
      </c>
      <c r="F180" s="19">
        <f>BudgetDetails[[#This Row],[Cost]]</f>
        <v>6.5</v>
      </c>
    </row>
    <row r="181" spans="1:6">
      <c r="A181" s="18" t="s">
        <v>174</v>
      </c>
      <c r="B181" s="27">
        <v>41762</v>
      </c>
      <c r="C181" s="25" t="s">
        <v>4</v>
      </c>
      <c r="D181" s="29">
        <v>15</v>
      </c>
      <c r="E181" s="29" t="s">
        <v>52</v>
      </c>
      <c r="F181" s="19">
        <f>BudgetDetails[[#This Row],[Cost]]</f>
        <v>15</v>
      </c>
    </row>
    <row r="182" spans="1:6">
      <c r="A182" s="18" t="s">
        <v>173</v>
      </c>
      <c r="B182" s="27">
        <v>41762</v>
      </c>
      <c r="C182" s="25" t="s">
        <v>6</v>
      </c>
      <c r="D182" s="29">
        <v>13.61</v>
      </c>
      <c r="E182" s="29" t="s">
        <v>52</v>
      </c>
      <c r="F182" s="19">
        <f>BudgetDetails[[#This Row],[Cost]]</f>
        <v>13.61</v>
      </c>
    </row>
    <row r="183" spans="1:6">
      <c r="A183" s="18" t="s">
        <v>175</v>
      </c>
      <c r="B183" s="27">
        <v>41764</v>
      </c>
      <c r="C183" s="25" t="s">
        <v>9</v>
      </c>
      <c r="D183" s="29">
        <v>5.75</v>
      </c>
      <c r="E183" s="29" t="s">
        <v>44</v>
      </c>
      <c r="F183" s="19">
        <f>BudgetDetails[[#This Row],[Cost]]</f>
        <v>5.75</v>
      </c>
    </row>
    <row r="184" spans="1:6">
      <c r="A184" s="18" t="s">
        <v>176</v>
      </c>
      <c r="B184" s="27">
        <v>41759</v>
      </c>
      <c r="C184" s="25" t="s">
        <v>3</v>
      </c>
      <c r="D184" s="29">
        <v>1800</v>
      </c>
      <c r="E184" s="29" t="s">
        <v>44</v>
      </c>
      <c r="F184" s="19">
        <f>BudgetDetails[[#This Row],[Cost]]</f>
        <v>1800</v>
      </c>
    </row>
    <row r="185" spans="1:6">
      <c r="A185" s="18" t="s">
        <v>110</v>
      </c>
      <c r="B185" s="27">
        <v>41768</v>
      </c>
      <c r="C185" s="25" t="s">
        <v>6</v>
      </c>
      <c r="D185" s="29">
        <v>6</v>
      </c>
      <c r="E185" s="29" t="s">
        <v>52</v>
      </c>
      <c r="F185" s="19">
        <f>BudgetDetails[[#This Row],[Cost]]</f>
        <v>6</v>
      </c>
    </row>
    <row r="186" spans="1:6">
      <c r="A186" s="18" t="s">
        <v>106</v>
      </c>
      <c r="B186" s="27">
        <v>41769</v>
      </c>
      <c r="C186" s="25" t="s">
        <v>6</v>
      </c>
      <c r="D186" s="29">
        <v>6.75</v>
      </c>
      <c r="E186" s="29" t="s">
        <v>52</v>
      </c>
      <c r="F186" s="19">
        <f>BudgetDetails[[#This Row],[Cost]]</f>
        <v>6.75</v>
      </c>
    </row>
    <row r="187" spans="1:6">
      <c r="A187" s="18" t="s">
        <v>178</v>
      </c>
      <c r="B187" s="27">
        <v>41769</v>
      </c>
      <c r="C187" s="25" t="s">
        <v>3</v>
      </c>
      <c r="D187" s="29">
        <v>700</v>
      </c>
      <c r="E187" s="29" t="s">
        <v>44</v>
      </c>
      <c r="F187" s="19">
        <f>BudgetDetails[[#This Row],[Cost]]</f>
        <v>700</v>
      </c>
    </row>
    <row r="188" spans="1:6">
      <c r="A188" s="18" t="s">
        <v>177</v>
      </c>
      <c r="B188" s="27">
        <v>41770</v>
      </c>
      <c r="C188" s="25" t="s">
        <v>9</v>
      </c>
      <c r="D188" s="29">
        <v>15</v>
      </c>
      <c r="E188" s="29" t="s">
        <v>44</v>
      </c>
      <c r="F188" s="19">
        <f>BudgetDetails[[#This Row],[Cost]]</f>
        <v>15</v>
      </c>
    </row>
    <row r="189" spans="1:6">
      <c r="A189" s="18" t="s">
        <v>171</v>
      </c>
      <c r="B189" s="27">
        <v>41773</v>
      </c>
      <c r="C189" s="25" t="s">
        <v>6</v>
      </c>
      <c r="D189" s="29">
        <v>5.14</v>
      </c>
      <c r="E189" s="29" t="s">
        <v>52</v>
      </c>
      <c r="F189" s="19">
        <f>BudgetDetails[[#This Row],[Cost]]</f>
        <v>5.14</v>
      </c>
    </row>
    <row r="190" spans="1:6">
      <c r="A190" s="18" t="s">
        <v>106</v>
      </c>
      <c r="B190" s="27">
        <v>41774</v>
      </c>
      <c r="C190" s="25" t="s">
        <v>6</v>
      </c>
      <c r="D190" s="29">
        <v>6.75</v>
      </c>
      <c r="E190" s="29" t="s">
        <v>52</v>
      </c>
      <c r="F190" s="19">
        <f>BudgetDetails[[#This Row],[Cost]]</f>
        <v>6.75</v>
      </c>
    </row>
    <row r="191" spans="1:6">
      <c r="A191" s="18" t="s">
        <v>110</v>
      </c>
      <c r="B191" s="27">
        <v>41774</v>
      </c>
      <c r="C191" s="25" t="s">
        <v>6</v>
      </c>
      <c r="D191" s="29">
        <v>2.5</v>
      </c>
      <c r="E191" s="29" t="s">
        <v>52</v>
      </c>
      <c r="F191" s="19">
        <f>BudgetDetails[[#This Row],[Cost]]</f>
        <v>2.5</v>
      </c>
    </row>
    <row r="192" spans="1:6">
      <c r="A192" s="31" t="s">
        <v>155</v>
      </c>
      <c r="B192" s="27">
        <v>41778</v>
      </c>
      <c r="C192" s="25" t="s">
        <v>6</v>
      </c>
      <c r="D192" s="29">
        <v>2.5299999999999998</v>
      </c>
      <c r="E192" s="29" t="s">
        <v>52</v>
      </c>
      <c r="F192" s="19">
        <f>BudgetDetails[[#This Row],[Cost]]</f>
        <v>2.5299999999999998</v>
      </c>
    </row>
    <row r="193" spans="1:6">
      <c r="A193" s="18" t="s">
        <v>179</v>
      </c>
      <c r="B193" s="27">
        <v>41780</v>
      </c>
      <c r="C193" s="25" t="s">
        <v>6</v>
      </c>
      <c r="D193" s="29">
        <v>3.65</v>
      </c>
      <c r="E193" s="29" t="s">
        <v>52</v>
      </c>
      <c r="F193" s="19">
        <f>BudgetDetails[[#This Row],[Cost]]</f>
        <v>3.65</v>
      </c>
    </row>
    <row r="194" spans="1:6">
      <c r="A194" s="18" t="s">
        <v>93</v>
      </c>
      <c r="B194" s="27">
        <v>41782</v>
      </c>
      <c r="C194" s="25" t="s">
        <v>4</v>
      </c>
      <c r="D194" s="29">
        <v>14.53</v>
      </c>
      <c r="E194" s="29" t="s">
        <v>52</v>
      </c>
      <c r="F194" s="19">
        <f>BudgetDetails[[#This Row],[Cost]]</f>
        <v>14.53</v>
      </c>
    </row>
    <row r="195" spans="1:6">
      <c r="A195" s="34" t="s">
        <v>161</v>
      </c>
      <c r="B195" s="27">
        <v>41787</v>
      </c>
      <c r="C195" s="25" t="s">
        <v>11</v>
      </c>
      <c r="D195" s="29">
        <v>10</v>
      </c>
      <c r="E195" s="29" t="s">
        <v>45</v>
      </c>
      <c r="F195" s="19">
        <f>BudgetDetails[[#This Row],[Cost]]</f>
        <v>10</v>
      </c>
    </row>
    <row r="196" spans="1:6">
      <c r="A196" s="30" t="s">
        <v>191</v>
      </c>
      <c r="B196" s="27">
        <v>41789</v>
      </c>
      <c r="C196" s="25" t="s">
        <v>4</v>
      </c>
      <c r="D196" s="29">
        <v>351</v>
      </c>
      <c r="E196" s="29" t="s">
        <v>52</v>
      </c>
      <c r="F196" s="19">
        <f>BudgetDetails[[#This Row],[Cost]]</f>
        <v>351</v>
      </c>
    </row>
    <row r="197" spans="1:6">
      <c r="A197" s="18" t="s">
        <v>180</v>
      </c>
      <c r="B197" s="27">
        <v>41790</v>
      </c>
      <c r="C197" s="25" t="s">
        <v>4</v>
      </c>
      <c r="D197" s="29">
        <v>53.4</v>
      </c>
      <c r="E197" s="29" t="s">
        <v>52</v>
      </c>
      <c r="F197" s="19">
        <f>BudgetDetails[[#This Row],[Cost]]</f>
        <v>53.4</v>
      </c>
    </row>
    <row r="198" spans="1:6">
      <c r="A198" s="33" t="s">
        <v>181</v>
      </c>
      <c r="B198" s="27">
        <v>41790</v>
      </c>
      <c r="C198" s="25" t="s">
        <v>6</v>
      </c>
      <c r="D198" s="29">
        <v>7.56</v>
      </c>
      <c r="E198" s="29" t="s">
        <v>52</v>
      </c>
      <c r="F198" s="19">
        <f>BudgetDetails[[#This Row],[Cost]]</f>
        <v>7.56</v>
      </c>
    </row>
    <row r="199" spans="1:6">
      <c r="A199" s="34" t="s">
        <v>182</v>
      </c>
      <c r="B199" s="27">
        <v>41790</v>
      </c>
      <c r="C199" s="25" t="s">
        <v>6</v>
      </c>
      <c r="D199" s="29">
        <v>3.99</v>
      </c>
      <c r="E199" s="29" t="s">
        <v>52</v>
      </c>
      <c r="F199" s="19">
        <f>BudgetDetails[[#This Row],[Cost]]</f>
        <v>3.99</v>
      </c>
    </row>
    <row r="200" spans="1:6">
      <c r="A200" s="18" t="s">
        <v>183</v>
      </c>
      <c r="B200" s="27">
        <v>41790</v>
      </c>
      <c r="C200" s="25" t="s">
        <v>6</v>
      </c>
      <c r="D200" s="29">
        <v>6.55</v>
      </c>
      <c r="E200" s="29" t="s">
        <v>52</v>
      </c>
      <c r="F200" s="19">
        <f>BudgetDetails[[#This Row],[Cost]]</f>
        <v>6.55</v>
      </c>
    </row>
    <row r="201" spans="1:6">
      <c r="A201" s="18" t="s">
        <v>184</v>
      </c>
      <c r="B201" s="27">
        <v>41791</v>
      </c>
      <c r="C201" s="25" t="s">
        <v>6</v>
      </c>
      <c r="D201" s="29">
        <v>9.73</v>
      </c>
      <c r="E201" s="29" t="s">
        <v>45</v>
      </c>
      <c r="F201" s="19">
        <f>BudgetDetails[[#This Row],[Cost]]</f>
        <v>9.73</v>
      </c>
    </row>
    <row r="202" spans="1:6">
      <c r="A202" s="18" t="s">
        <v>185</v>
      </c>
      <c r="B202" s="27">
        <v>41791</v>
      </c>
      <c r="C202" s="25" t="s">
        <v>6</v>
      </c>
      <c r="D202" s="29">
        <v>3.95</v>
      </c>
      <c r="E202" s="29" t="s">
        <v>45</v>
      </c>
      <c r="F202" s="19">
        <f>BudgetDetails[[#This Row],[Cost]]</f>
        <v>3.95</v>
      </c>
    </row>
    <row r="203" spans="1:6">
      <c r="A203" s="30" t="s">
        <v>186</v>
      </c>
      <c r="B203" s="27">
        <v>41791</v>
      </c>
      <c r="C203" s="25" t="s">
        <v>6</v>
      </c>
      <c r="D203" s="29">
        <v>11.08</v>
      </c>
      <c r="E203" s="29" t="s">
        <v>52</v>
      </c>
      <c r="F203" s="19">
        <f>BudgetDetails[[#This Row],[Cost]]</f>
        <v>11.08</v>
      </c>
    </row>
    <row r="204" spans="1:6">
      <c r="A204" s="18" t="s">
        <v>187</v>
      </c>
      <c r="B204" s="27">
        <v>41791</v>
      </c>
      <c r="C204" s="25" t="s">
        <v>6</v>
      </c>
      <c r="D204" s="29">
        <v>27.56</v>
      </c>
      <c r="E204" s="29" t="s">
        <v>52</v>
      </c>
      <c r="F204" s="19">
        <f>BudgetDetails[[#This Row],[Cost]]</f>
        <v>27.56</v>
      </c>
    </row>
    <row r="205" spans="1:6">
      <c r="A205" s="18" t="s">
        <v>183</v>
      </c>
      <c r="B205" s="27">
        <v>41791</v>
      </c>
      <c r="C205" s="25" t="s">
        <v>6</v>
      </c>
      <c r="D205" s="29">
        <v>11.67</v>
      </c>
      <c r="E205" s="29" t="s">
        <v>52</v>
      </c>
      <c r="F205" s="19">
        <f>BudgetDetails[[#This Row],[Cost]]</f>
        <v>11.67</v>
      </c>
    </row>
    <row r="206" spans="1:6">
      <c r="A206" s="18" t="s">
        <v>188</v>
      </c>
      <c r="B206" s="27">
        <v>41792</v>
      </c>
      <c r="C206" s="25" t="s">
        <v>4</v>
      </c>
      <c r="D206" s="29">
        <v>23</v>
      </c>
      <c r="E206" s="29" t="s">
        <v>52</v>
      </c>
      <c r="F206" s="19">
        <f>BudgetDetails[[#This Row],[Cost]]</f>
        <v>23</v>
      </c>
    </row>
    <row r="207" spans="1:6">
      <c r="A207" s="18" t="s">
        <v>189</v>
      </c>
      <c r="B207" s="27">
        <v>41792</v>
      </c>
      <c r="C207" s="25" t="s">
        <v>8</v>
      </c>
      <c r="D207" s="29">
        <v>24</v>
      </c>
      <c r="E207" s="29" t="s">
        <v>52</v>
      </c>
      <c r="F207" s="19">
        <f>BudgetDetails[[#This Row],[Cost]]</f>
        <v>24</v>
      </c>
    </row>
    <row r="208" spans="1:6">
      <c r="A208" s="18" t="s">
        <v>190</v>
      </c>
      <c r="B208" s="27">
        <v>41793</v>
      </c>
      <c r="C208" s="25" t="s">
        <v>3</v>
      </c>
      <c r="D208" s="29">
        <v>5.47</v>
      </c>
      <c r="E208" s="29" t="s">
        <v>52</v>
      </c>
      <c r="F208" s="19">
        <f>BudgetDetails[[#This Row],[Cost]]</f>
        <v>5.47</v>
      </c>
    </row>
    <row r="209" spans="1:6">
      <c r="A209" s="18" t="s">
        <v>192</v>
      </c>
      <c r="B209" s="27">
        <v>41796</v>
      </c>
      <c r="C209" s="25" t="s">
        <v>6</v>
      </c>
      <c r="D209" s="29">
        <v>3.95</v>
      </c>
      <c r="E209" s="29" t="s">
        <v>45</v>
      </c>
      <c r="F209" s="19">
        <f>BudgetDetails[[#This Row],[Cost]]</f>
        <v>3.95</v>
      </c>
    </row>
    <row r="210" spans="1:6">
      <c r="A210" s="31" t="s">
        <v>193</v>
      </c>
      <c r="B210" s="27">
        <v>41797</v>
      </c>
      <c r="C210" s="25" t="s">
        <v>6</v>
      </c>
      <c r="D210" s="29">
        <v>6</v>
      </c>
      <c r="E210" s="29" t="s">
        <v>45</v>
      </c>
      <c r="F210" s="19">
        <f>BudgetDetails[[#This Row],[Cost]]</f>
        <v>6</v>
      </c>
    </row>
    <row r="211" spans="1:6">
      <c r="A211" s="18" t="s">
        <v>194</v>
      </c>
      <c r="B211" s="27">
        <v>41798</v>
      </c>
      <c r="C211" s="25" t="s">
        <v>6</v>
      </c>
      <c r="D211" s="29">
        <v>20</v>
      </c>
      <c r="E211" s="29" t="s">
        <v>52</v>
      </c>
      <c r="F211" s="19">
        <f>BudgetDetails[[#This Row],[Cost]]</f>
        <v>20</v>
      </c>
    </row>
    <row r="212" spans="1:6">
      <c r="A212" s="18" t="s">
        <v>195</v>
      </c>
      <c r="B212" s="27">
        <v>41799</v>
      </c>
      <c r="C212" s="25" t="s">
        <v>6</v>
      </c>
      <c r="D212" s="29">
        <v>20.38</v>
      </c>
      <c r="E212" s="29" t="s">
        <v>52</v>
      </c>
      <c r="F212" s="19">
        <f>BudgetDetails[[#This Row],[Cost]]</f>
        <v>20.38</v>
      </c>
    </row>
    <row r="213" spans="1:6">
      <c r="A213" s="18" t="s">
        <v>196</v>
      </c>
      <c r="B213" s="27">
        <v>41799</v>
      </c>
      <c r="C213" s="25" t="s">
        <v>8</v>
      </c>
      <c r="D213" s="29">
        <v>19.95</v>
      </c>
      <c r="E213" s="29" t="s">
        <v>52</v>
      </c>
      <c r="F213" s="19">
        <f>BudgetDetails[[#This Row],[Cost]]</f>
        <v>19.95</v>
      </c>
    </row>
    <row r="214" spans="1:6">
      <c r="A214" s="31" t="s">
        <v>197</v>
      </c>
      <c r="B214" s="27">
        <v>41799</v>
      </c>
      <c r="C214" s="25" t="s">
        <v>6</v>
      </c>
      <c r="D214" s="29">
        <v>6.29</v>
      </c>
      <c r="E214" s="29" t="s">
        <v>52</v>
      </c>
      <c r="F214" s="19">
        <f>BudgetDetails[[#This Row],[Cost]]</f>
        <v>6.29</v>
      </c>
    </row>
    <row r="215" spans="1:6">
      <c r="A215" s="18" t="s">
        <v>198</v>
      </c>
      <c r="B215" s="27">
        <v>41800</v>
      </c>
      <c r="C215" s="25" t="s">
        <v>6</v>
      </c>
      <c r="D215" s="29">
        <v>32.299999999999997</v>
      </c>
      <c r="E215" s="29" t="s">
        <v>52</v>
      </c>
      <c r="F215" s="19">
        <f>BudgetDetails[[#This Row],[Cost]]</f>
        <v>32.299999999999997</v>
      </c>
    </row>
    <row r="216" spans="1:6">
      <c r="A216" s="18" t="s">
        <v>199</v>
      </c>
      <c r="B216" s="27">
        <v>41801</v>
      </c>
      <c r="C216" s="25" t="s">
        <v>9</v>
      </c>
      <c r="D216" s="29">
        <v>7.66</v>
      </c>
      <c r="E216" s="29" t="s">
        <v>52</v>
      </c>
      <c r="F216" s="19">
        <f>BudgetDetails[[#This Row],[Cost]]</f>
        <v>7.66</v>
      </c>
    </row>
    <row r="217" spans="1:6">
      <c r="A217" s="28" t="s">
        <v>200</v>
      </c>
      <c r="B217" s="27">
        <v>41801</v>
      </c>
      <c r="C217" s="25" t="s">
        <v>6</v>
      </c>
      <c r="D217" s="29">
        <v>8.7100000000000009</v>
      </c>
      <c r="E217" s="29" t="s">
        <v>52</v>
      </c>
      <c r="F217" s="19">
        <f>BudgetDetails[[#This Row],[Cost]]</f>
        <v>8.7100000000000009</v>
      </c>
    </row>
    <row r="218" spans="1:6">
      <c r="A218" s="18" t="s">
        <v>204</v>
      </c>
      <c r="B218" s="27">
        <v>41801</v>
      </c>
      <c r="C218" s="25" t="s">
        <v>3</v>
      </c>
      <c r="D218" s="29">
        <v>1000</v>
      </c>
      <c r="E218" s="29" t="s">
        <v>44</v>
      </c>
      <c r="F218" s="19">
        <f>BudgetDetails[[#This Row],[Cost]]</f>
        <v>1000</v>
      </c>
    </row>
    <row r="219" spans="1:6">
      <c r="A219" s="18" t="s">
        <v>201</v>
      </c>
      <c r="B219" s="27">
        <v>41802</v>
      </c>
      <c r="C219" s="25" t="s">
        <v>6</v>
      </c>
      <c r="D219" s="29">
        <v>10</v>
      </c>
      <c r="E219" s="29" t="s">
        <v>52</v>
      </c>
      <c r="F219" s="19">
        <f>BudgetDetails[[#This Row],[Cost]]</f>
        <v>10</v>
      </c>
    </row>
    <row r="220" spans="1:6">
      <c r="A220" s="18" t="s">
        <v>202</v>
      </c>
      <c r="B220" s="27">
        <v>41802</v>
      </c>
      <c r="C220" s="25" t="s">
        <v>6</v>
      </c>
      <c r="D220" s="29">
        <v>6.5</v>
      </c>
      <c r="E220" s="29" t="s">
        <v>45</v>
      </c>
      <c r="F220" s="19">
        <f>BudgetDetails[[#This Row],[Cost]]</f>
        <v>6.5</v>
      </c>
    </row>
    <row r="221" spans="1:6">
      <c r="A221" s="30" t="s">
        <v>203</v>
      </c>
      <c r="B221" s="27">
        <v>41802</v>
      </c>
      <c r="C221" s="25" t="s">
        <v>8</v>
      </c>
      <c r="D221" s="29">
        <v>13</v>
      </c>
      <c r="E221" s="29" t="s">
        <v>44</v>
      </c>
      <c r="F221" s="19">
        <f>BudgetDetails[[#This Row],[Cost]]</f>
        <v>13</v>
      </c>
    </row>
    <row r="222" spans="1:6">
      <c r="A222" s="28" t="s">
        <v>205</v>
      </c>
      <c r="B222" s="27">
        <v>41803</v>
      </c>
      <c r="C222" s="25" t="s">
        <v>6</v>
      </c>
      <c r="D222" s="29">
        <v>14</v>
      </c>
      <c r="E222" s="29" t="s">
        <v>52</v>
      </c>
      <c r="F222" s="19">
        <f>BudgetDetails[[#This Row],[Cost]]</f>
        <v>14</v>
      </c>
    </row>
    <row r="223" spans="1:6">
      <c r="A223" s="18" t="s">
        <v>183</v>
      </c>
      <c r="B223" s="27">
        <v>41804</v>
      </c>
      <c r="C223" s="25" t="s">
        <v>6</v>
      </c>
      <c r="D223" s="29">
        <v>9.48</v>
      </c>
      <c r="E223" s="29" t="s">
        <v>52</v>
      </c>
      <c r="F223" s="19">
        <f>BudgetDetails[[#This Row],[Cost]]</f>
        <v>9.48</v>
      </c>
    </row>
    <row r="224" spans="1:6">
      <c r="A224" s="18" t="s">
        <v>206</v>
      </c>
      <c r="B224" s="27">
        <v>41804</v>
      </c>
      <c r="C224" s="25" t="s">
        <v>6</v>
      </c>
      <c r="D224" s="29">
        <v>20.55</v>
      </c>
      <c r="E224" s="29" t="s">
        <v>45</v>
      </c>
      <c r="F224" s="19">
        <f>BudgetDetails[[#This Row],[Cost]]</f>
        <v>20.55</v>
      </c>
    </row>
    <row r="225" spans="1:6">
      <c r="A225" s="18" t="s">
        <v>183</v>
      </c>
      <c r="B225" s="27">
        <v>41805</v>
      </c>
      <c r="C225" s="25" t="s">
        <v>6</v>
      </c>
      <c r="D225" s="29">
        <v>2.1800000000000002</v>
      </c>
      <c r="E225" s="29" t="s">
        <v>52</v>
      </c>
      <c r="F225" s="19">
        <f>BudgetDetails[[#This Row],[Cost]]</f>
        <v>2.1800000000000002</v>
      </c>
    </row>
    <row r="226" spans="1:6">
      <c r="A226" s="18" t="s">
        <v>207</v>
      </c>
      <c r="B226" s="27">
        <v>41805</v>
      </c>
      <c r="C226" s="25" t="s">
        <v>6</v>
      </c>
      <c r="D226" s="29">
        <v>2.75</v>
      </c>
      <c r="E226" s="29" t="s">
        <v>45</v>
      </c>
      <c r="F226" s="19">
        <f>BudgetDetails[[#This Row],[Cost]]</f>
        <v>2.75</v>
      </c>
    </row>
    <row r="227" spans="1:6">
      <c r="A227" s="18" t="s">
        <v>208</v>
      </c>
      <c r="B227" s="27">
        <v>41805</v>
      </c>
      <c r="C227" s="25" t="s">
        <v>4</v>
      </c>
      <c r="D227" s="29">
        <v>39.85</v>
      </c>
      <c r="E227" s="29" t="s">
        <v>52</v>
      </c>
      <c r="F227" s="19">
        <f>BudgetDetails[[#This Row],[Cost]]</f>
        <v>39.85</v>
      </c>
    </row>
    <row r="228" spans="1:6">
      <c r="A228" s="18" t="s">
        <v>209</v>
      </c>
      <c r="B228" s="27">
        <v>41807</v>
      </c>
      <c r="C228" s="25" t="s">
        <v>6</v>
      </c>
      <c r="D228" s="29">
        <v>14.5</v>
      </c>
      <c r="E228" s="29" t="s">
        <v>45</v>
      </c>
      <c r="F228" s="19">
        <f>BudgetDetails[[#This Row],[Cost]]</f>
        <v>14.5</v>
      </c>
    </row>
    <row r="229" spans="1:6">
      <c r="A229" s="35" t="s">
        <v>210</v>
      </c>
      <c r="B229" s="27">
        <v>41808</v>
      </c>
      <c r="C229" s="25" t="s">
        <v>4</v>
      </c>
      <c r="D229" s="29">
        <v>11</v>
      </c>
      <c r="E229" s="29" t="s">
        <v>52</v>
      </c>
      <c r="F229" s="19">
        <f>BudgetDetails[[#This Row],[Cost]]</f>
        <v>11</v>
      </c>
    </row>
    <row r="230" spans="1:6">
      <c r="A230" s="18" t="s">
        <v>211</v>
      </c>
      <c r="B230" s="27">
        <v>41810</v>
      </c>
      <c r="C230" s="25" t="s">
        <v>6</v>
      </c>
      <c r="D230" s="29">
        <v>6.5</v>
      </c>
      <c r="E230" s="29" t="s">
        <v>45</v>
      </c>
      <c r="F230" s="19">
        <f>BudgetDetails[[#This Row],[Cost]]</f>
        <v>6.5</v>
      </c>
    </row>
    <row r="231" spans="1:6">
      <c r="A231" s="18" t="s">
        <v>212</v>
      </c>
      <c r="B231" s="27">
        <v>41810</v>
      </c>
      <c r="C231" s="25" t="s">
        <v>6</v>
      </c>
      <c r="D231" s="29">
        <v>7</v>
      </c>
      <c r="E231" s="29" t="s">
        <v>45</v>
      </c>
      <c r="F231" s="19">
        <f>BudgetDetails[[#This Row],[Cost]]</f>
        <v>7</v>
      </c>
    </row>
    <row r="232" spans="1:6">
      <c r="A232" s="30" t="s">
        <v>213</v>
      </c>
      <c r="B232" s="27">
        <v>41811</v>
      </c>
      <c r="C232" s="25" t="s">
        <v>6</v>
      </c>
      <c r="D232" s="29">
        <v>18.75</v>
      </c>
      <c r="E232" s="29" t="s">
        <v>45</v>
      </c>
      <c r="F232" s="19">
        <f>BudgetDetails[[#This Row],[Cost]]</f>
        <v>18.75</v>
      </c>
    </row>
    <row r="233" spans="1:6">
      <c r="A233" s="18" t="s">
        <v>214</v>
      </c>
      <c r="B233" s="27">
        <v>41811</v>
      </c>
      <c r="C233" s="25" t="s">
        <v>4</v>
      </c>
      <c r="D233" s="29">
        <v>72.09</v>
      </c>
      <c r="E233" s="29" t="s">
        <v>52</v>
      </c>
      <c r="F233" s="19">
        <f>BudgetDetails[[#This Row],[Cost]]</f>
        <v>72.09</v>
      </c>
    </row>
    <row r="234" spans="1:6">
      <c r="A234" s="18" t="s">
        <v>215</v>
      </c>
      <c r="B234" s="27">
        <v>41811</v>
      </c>
      <c r="C234" s="25" t="s">
        <v>6</v>
      </c>
      <c r="D234" s="29">
        <v>4.49</v>
      </c>
      <c r="E234" s="29" t="s">
        <v>52</v>
      </c>
      <c r="F234" s="19">
        <f>BudgetDetails[[#This Row],[Cost]]</f>
        <v>4.49</v>
      </c>
    </row>
    <row r="235" spans="1:6">
      <c r="A235" s="18" t="s">
        <v>183</v>
      </c>
      <c r="B235" s="27">
        <v>41812</v>
      </c>
      <c r="C235" s="25" t="s">
        <v>6</v>
      </c>
      <c r="D235" s="29">
        <v>6.8</v>
      </c>
      <c r="E235" s="29" t="s">
        <v>52</v>
      </c>
      <c r="F235" s="19">
        <f>BudgetDetails[[#This Row],[Cost]]</f>
        <v>6.8</v>
      </c>
    </row>
    <row r="236" spans="1:6">
      <c r="A236" s="18" t="s">
        <v>216</v>
      </c>
      <c r="B236" s="27">
        <v>41812</v>
      </c>
      <c r="C236" s="25" t="s">
        <v>6</v>
      </c>
      <c r="D236" s="29">
        <v>8.15</v>
      </c>
      <c r="E236" s="29" t="s">
        <v>52</v>
      </c>
      <c r="F236" s="19">
        <f>BudgetDetails[[#This Row],[Cost]]</f>
        <v>8.15</v>
      </c>
    </row>
    <row r="237" spans="1:6">
      <c r="A237" s="18" t="s">
        <v>217</v>
      </c>
      <c r="B237" s="27">
        <v>41812</v>
      </c>
      <c r="C237" s="25" t="s">
        <v>6</v>
      </c>
      <c r="D237" s="29">
        <v>3</v>
      </c>
      <c r="E237" s="29" t="s">
        <v>45</v>
      </c>
      <c r="F237" s="19">
        <f>BudgetDetails[[#This Row],[Cost]]</f>
        <v>3</v>
      </c>
    </row>
    <row r="238" spans="1:6">
      <c r="A238" s="18" t="s">
        <v>219</v>
      </c>
      <c r="B238" s="27">
        <v>41812</v>
      </c>
      <c r="C238" s="25" t="s">
        <v>6</v>
      </c>
      <c r="D238" s="29">
        <v>6</v>
      </c>
      <c r="E238" s="29" t="s">
        <v>45</v>
      </c>
      <c r="F238" s="19">
        <f>BudgetDetails[[#This Row],[Cost]]</f>
        <v>6</v>
      </c>
    </row>
    <row r="239" spans="1:6">
      <c r="A239" s="18" t="s">
        <v>218</v>
      </c>
      <c r="B239" s="27">
        <v>41812</v>
      </c>
      <c r="C239" s="25" t="s">
        <v>11</v>
      </c>
      <c r="D239" s="29">
        <v>15.87</v>
      </c>
      <c r="E239" s="29" t="s">
        <v>52</v>
      </c>
      <c r="F239" s="19">
        <f>BudgetDetails[[#This Row],[Cost]]</f>
        <v>15.87</v>
      </c>
    </row>
    <row r="240" spans="1:6">
      <c r="A240" s="18" t="s">
        <v>211</v>
      </c>
      <c r="B240" s="27">
        <v>41814</v>
      </c>
      <c r="C240" s="25" t="s">
        <v>6</v>
      </c>
      <c r="D240" s="29">
        <v>5.75</v>
      </c>
      <c r="E240" s="29" t="s">
        <v>45</v>
      </c>
      <c r="F240" s="19">
        <f>BudgetDetails[[#This Row],[Cost]]</f>
        <v>5.75</v>
      </c>
    </row>
    <row r="241" spans="1:6">
      <c r="A241" s="18" t="s">
        <v>220</v>
      </c>
      <c r="B241" s="27">
        <v>41814</v>
      </c>
      <c r="C241" s="25" t="s">
        <v>6</v>
      </c>
      <c r="D241" s="29">
        <v>10</v>
      </c>
      <c r="E241" s="29" t="s">
        <v>45</v>
      </c>
      <c r="F241" s="19">
        <f>BudgetDetails[[#This Row],[Cost]]</f>
        <v>10</v>
      </c>
    </row>
    <row r="242" spans="1:6">
      <c r="A242" s="18" t="s">
        <v>221</v>
      </c>
      <c r="B242" s="27">
        <v>41816</v>
      </c>
      <c r="C242" s="25" t="s">
        <v>6</v>
      </c>
      <c r="D242" s="29">
        <v>10.97</v>
      </c>
      <c r="E242" s="29" t="s">
        <v>52</v>
      </c>
      <c r="F242" s="19">
        <f>BudgetDetails[[#This Row],[Cost]]</f>
        <v>10.97</v>
      </c>
    </row>
    <row r="243" spans="1:6">
      <c r="A243" s="18" t="s">
        <v>222</v>
      </c>
      <c r="B243" s="27">
        <v>41816</v>
      </c>
      <c r="C243" s="25" t="s">
        <v>6</v>
      </c>
      <c r="D243" s="29">
        <v>12</v>
      </c>
      <c r="E243" s="29" t="s">
        <v>44</v>
      </c>
      <c r="F243" s="19">
        <f>BudgetDetails[[#This Row],[Cost]]</f>
        <v>12</v>
      </c>
    </row>
    <row r="244" spans="1:6">
      <c r="A244" s="18" t="s">
        <v>223</v>
      </c>
      <c r="B244" s="27">
        <v>41817</v>
      </c>
      <c r="C244" s="25" t="s">
        <v>6</v>
      </c>
      <c r="D244" s="29">
        <v>11.42</v>
      </c>
      <c r="E244" s="29" t="s">
        <v>52</v>
      </c>
      <c r="F244" s="19">
        <f>BudgetDetails[[#This Row],[Cost]]</f>
        <v>11.42</v>
      </c>
    </row>
    <row r="245" spans="1:6">
      <c r="A245" s="18" t="s">
        <v>224</v>
      </c>
      <c r="B245" s="27">
        <v>41819</v>
      </c>
      <c r="C245" s="25" t="s">
        <v>6</v>
      </c>
      <c r="D245" s="29">
        <v>13.5</v>
      </c>
      <c r="E245" s="29" t="s">
        <v>44</v>
      </c>
      <c r="F245" s="19">
        <f>BudgetDetails[[#This Row],[Cost]]</f>
        <v>13.5</v>
      </c>
    </row>
    <row r="246" spans="1:6">
      <c r="A246" s="18" t="s">
        <v>185</v>
      </c>
      <c r="B246" s="27">
        <v>41819</v>
      </c>
      <c r="C246" s="25" t="s">
        <v>6</v>
      </c>
      <c r="D246" s="29">
        <v>7.9</v>
      </c>
      <c r="E246" s="29" t="s">
        <v>45</v>
      </c>
      <c r="F246" s="19">
        <f>BudgetDetails[[#This Row],[Cost]]</f>
        <v>7.9</v>
      </c>
    </row>
    <row r="247" spans="1:6">
      <c r="A247" s="18" t="s">
        <v>225</v>
      </c>
      <c r="B247" s="27">
        <v>41819</v>
      </c>
      <c r="C247" s="25" t="s">
        <v>6</v>
      </c>
      <c r="D247" s="29">
        <v>9.8699999999999992</v>
      </c>
      <c r="E247" s="29" t="s">
        <v>52</v>
      </c>
      <c r="F247" s="19">
        <f>BudgetDetails[[#This Row],[Cost]]</f>
        <v>9.8699999999999992</v>
      </c>
    </row>
    <row r="248" spans="1:6">
      <c r="A248" s="18" t="s">
        <v>211</v>
      </c>
      <c r="B248" s="27">
        <v>41823</v>
      </c>
      <c r="C248" s="25" t="s">
        <v>6</v>
      </c>
      <c r="D248" s="29">
        <v>6.5</v>
      </c>
      <c r="E248" s="29" t="s">
        <v>45</v>
      </c>
      <c r="F248" s="19">
        <f>BudgetDetails[[#This Row],[Cost]]</f>
        <v>6.5</v>
      </c>
    </row>
    <row r="249" spans="1:6">
      <c r="A249" s="18" t="s">
        <v>223</v>
      </c>
      <c r="B249" s="27">
        <v>41824</v>
      </c>
      <c r="C249" s="25" t="s">
        <v>6</v>
      </c>
      <c r="D249" s="29">
        <v>11.42</v>
      </c>
      <c r="E249" s="29" t="s">
        <v>52</v>
      </c>
      <c r="F249" s="19">
        <f>BudgetDetails[[#This Row],[Cost]]</f>
        <v>11.42</v>
      </c>
    </row>
    <row r="250" spans="1:6">
      <c r="A250" s="18" t="s">
        <v>225</v>
      </c>
      <c r="B250" s="27">
        <v>41824</v>
      </c>
      <c r="C250" s="25" t="s">
        <v>6</v>
      </c>
      <c r="D250" s="29">
        <v>10.15</v>
      </c>
      <c r="E250" s="29" t="s">
        <v>52</v>
      </c>
      <c r="F250" s="19">
        <f>BudgetDetails[[#This Row],[Cost]]</f>
        <v>10.15</v>
      </c>
    </row>
    <row r="251" spans="1:6">
      <c r="A251" s="18" t="s">
        <v>226</v>
      </c>
      <c r="B251" s="27">
        <v>41825</v>
      </c>
      <c r="C251" s="25" t="s">
        <v>6</v>
      </c>
      <c r="D251" s="29">
        <v>7.38</v>
      </c>
      <c r="E251" s="29" t="s">
        <v>45</v>
      </c>
      <c r="F251" s="19">
        <f>BudgetDetails[[#This Row],[Cost]]</f>
        <v>7.38</v>
      </c>
    </row>
    <row r="252" spans="1:6">
      <c r="A252" s="18" t="s">
        <v>227</v>
      </c>
      <c r="B252" s="27">
        <v>41825</v>
      </c>
      <c r="C252" s="25" t="s">
        <v>6</v>
      </c>
      <c r="D252" s="29">
        <v>8</v>
      </c>
      <c r="E252" s="29" t="s">
        <v>52</v>
      </c>
      <c r="F252" s="19">
        <f>BudgetDetails[[#This Row],[Cost]]</f>
        <v>8</v>
      </c>
    </row>
    <row r="253" spans="1:6">
      <c r="A253" s="30" t="s">
        <v>186</v>
      </c>
      <c r="B253" s="27">
        <v>41826</v>
      </c>
      <c r="C253" s="25" t="s">
        <v>6</v>
      </c>
      <c r="D253" s="29">
        <v>3.29</v>
      </c>
      <c r="E253" s="29" t="s">
        <v>44</v>
      </c>
      <c r="F253" s="19">
        <f>BudgetDetails[[#This Row],[Cost]]</f>
        <v>3.29</v>
      </c>
    </row>
    <row r="254" spans="1:6">
      <c r="A254" s="18" t="s">
        <v>228</v>
      </c>
      <c r="B254" s="27">
        <v>41826</v>
      </c>
      <c r="C254" s="25" t="s">
        <v>6</v>
      </c>
      <c r="D254" s="29">
        <v>5</v>
      </c>
      <c r="E254" s="29" t="s">
        <v>44</v>
      </c>
      <c r="F254" s="19">
        <f>BudgetDetails[[#This Row],[Cost]]</f>
        <v>5</v>
      </c>
    </row>
    <row r="255" spans="1:6">
      <c r="A255" s="18" t="s">
        <v>229</v>
      </c>
      <c r="B255" s="27">
        <v>41826</v>
      </c>
      <c r="C255" s="25" t="s">
        <v>6</v>
      </c>
      <c r="D255" s="29">
        <v>13</v>
      </c>
      <c r="E255" s="29" t="s">
        <v>44</v>
      </c>
      <c r="F255" s="19">
        <f>BudgetDetails[[#This Row],[Cost]]</f>
        <v>13</v>
      </c>
    </row>
    <row r="256" spans="1:6">
      <c r="A256" s="18" t="s">
        <v>183</v>
      </c>
      <c r="B256" s="27">
        <v>41827</v>
      </c>
      <c r="C256" s="25" t="s">
        <v>6</v>
      </c>
      <c r="D256" s="29">
        <v>9.2899999999999991</v>
      </c>
      <c r="E256" s="29" t="s">
        <v>52</v>
      </c>
      <c r="F256" s="19">
        <f>BudgetDetails[[#This Row],[Cost]]</f>
        <v>9.2899999999999991</v>
      </c>
    </row>
    <row r="257" spans="1:6">
      <c r="A257" s="18" t="s">
        <v>230</v>
      </c>
      <c r="B257" s="27">
        <v>41829</v>
      </c>
      <c r="C257" s="25" t="s">
        <v>6</v>
      </c>
      <c r="D257" s="29">
        <v>31.16</v>
      </c>
      <c r="E257" s="29" t="s">
        <v>44</v>
      </c>
      <c r="F257" s="19">
        <f>BudgetDetails[[#This Row],[Cost]]</f>
        <v>31.16</v>
      </c>
    </row>
    <row r="258" spans="1:6">
      <c r="A258" s="18" t="s">
        <v>231</v>
      </c>
      <c r="B258" s="27">
        <v>41830</v>
      </c>
      <c r="C258" s="25" t="s">
        <v>6</v>
      </c>
      <c r="D258" s="29">
        <v>3.55</v>
      </c>
      <c r="E258" s="29" t="s">
        <v>45</v>
      </c>
      <c r="F258" s="19">
        <f>BudgetDetails[[#This Row],[Cost]]</f>
        <v>3.55</v>
      </c>
    </row>
    <row r="259" spans="1:6">
      <c r="A259" s="18" t="s">
        <v>232</v>
      </c>
      <c r="B259" s="27">
        <v>41831</v>
      </c>
      <c r="C259" s="25" t="s">
        <v>6</v>
      </c>
      <c r="D259" s="29">
        <v>10.93</v>
      </c>
      <c r="E259" s="29" t="s">
        <v>52</v>
      </c>
      <c r="F259" s="19">
        <f>BudgetDetails[[#This Row],[Cost]]</f>
        <v>10.93</v>
      </c>
    </row>
    <row r="260" spans="1:6">
      <c r="A260" s="18" t="s">
        <v>233</v>
      </c>
      <c r="B260" s="27">
        <v>41831</v>
      </c>
      <c r="C260" s="25" t="s">
        <v>4</v>
      </c>
      <c r="D260" s="29">
        <v>5</v>
      </c>
      <c r="E260" s="29" t="s">
        <v>52</v>
      </c>
      <c r="F260" s="19">
        <f>BudgetDetails[[#This Row],[Cost]]</f>
        <v>5</v>
      </c>
    </row>
    <row r="261" spans="1:6">
      <c r="A261" s="30" t="s">
        <v>234</v>
      </c>
      <c r="B261" s="27">
        <v>41832</v>
      </c>
      <c r="C261" s="25" t="s">
        <v>6</v>
      </c>
      <c r="D261" s="29">
        <v>22</v>
      </c>
      <c r="E261" s="29" t="s">
        <v>44</v>
      </c>
      <c r="F261" s="19">
        <f>BudgetDetails[[#This Row],[Cost]]</f>
        <v>22</v>
      </c>
    </row>
    <row r="262" spans="1:6">
      <c r="A262" s="36" t="s">
        <v>235</v>
      </c>
      <c r="B262" s="27">
        <v>41832</v>
      </c>
      <c r="C262" s="25" t="s">
        <v>4</v>
      </c>
      <c r="D262" s="29">
        <v>13</v>
      </c>
      <c r="E262" s="29" t="s">
        <v>44</v>
      </c>
      <c r="F262" s="19">
        <f>BudgetDetails[[#This Row],[Cost]]</f>
        <v>13</v>
      </c>
    </row>
    <row r="263" spans="1:6">
      <c r="A263" s="18" t="s">
        <v>236</v>
      </c>
      <c r="B263" s="27">
        <v>41832</v>
      </c>
      <c r="C263" s="25" t="s">
        <v>4</v>
      </c>
      <c r="D263" s="29">
        <v>13.05</v>
      </c>
      <c r="E263" s="29" t="s">
        <v>44</v>
      </c>
      <c r="F263" s="19">
        <f>BudgetDetails[[#This Row],[Cost]]</f>
        <v>13.05</v>
      </c>
    </row>
    <row r="264" spans="1:6">
      <c r="A264" s="18" t="s">
        <v>187</v>
      </c>
      <c r="B264" s="27">
        <v>41832</v>
      </c>
      <c r="C264" s="25" t="s">
        <v>6</v>
      </c>
      <c r="D264" s="29">
        <v>11.67</v>
      </c>
      <c r="E264" s="29" t="s">
        <v>52</v>
      </c>
      <c r="F264" s="19">
        <f>BudgetDetails[[#This Row],[Cost]]</f>
        <v>11.67</v>
      </c>
    </row>
    <row r="265" spans="1:6">
      <c r="A265" s="18" t="s">
        <v>237</v>
      </c>
      <c r="B265" s="27">
        <v>41832</v>
      </c>
      <c r="C265" s="25" t="s">
        <v>6</v>
      </c>
      <c r="D265" s="29">
        <v>20</v>
      </c>
      <c r="E265" s="29" t="s">
        <v>44</v>
      </c>
      <c r="F265" s="19">
        <f>BudgetDetails[[#This Row],[Cost]]</f>
        <v>20</v>
      </c>
    </row>
    <row r="266" spans="1:6">
      <c r="A266" s="18" t="s">
        <v>238</v>
      </c>
      <c r="B266" s="27">
        <v>41833</v>
      </c>
      <c r="C266" s="25" t="s">
        <v>6</v>
      </c>
      <c r="D266" s="29">
        <v>8.75</v>
      </c>
      <c r="E266" s="29" t="s">
        <v>52</v>
      </c>
      <c r="F266" s="19">
        <f>BudgetDetails[[#This Row],[Cost]]</f>
        <v>8.75</v>
      </c>
    </row>
    <row r="267" spans="1:6">
      <c r="A267" s="18" t="s">
        <v>239</v>
      </c>
      <c r="B267" s="27">
        <v>41834</v>
      </c>
      <c r="C267" s="25" t="s">
        <v>3</v>
      </c>
      <c r="D267" s="29">
        <v>1000</v>
      </c>
      <c r="E267" s="29" t="s">
        <v>44</v>
      </c>
      <c r="F267" s="19">
        <f>BudgetDetails[[#This Row],[Cost]]</f>
        <v>1000</v>
      </c>
    </row>
    <row r="268" spans="1:6">
      <c r="A268" s="18" t="s">
        <v>223</v>
      </c>
      <c r="B268" s="27">
        <v>41835</v>
      </c>
      <c r="C268" s="25" t="s">
        <v>6</v>
      </c>
      <c r="D268" s="29">
        <v>11.42</v>
      </c>
      <c r="E268" s="29" t="s">
        <v>52</v>
      </c>
      <c r="F268" s="19">
        <f>BudgetDetails[[#This Row],[Cost]]</f>
        <v>11.42</v>
      </c>
    </row>
    <row r="269" spans="1:6">
      <c r="A269" s="18" t="s">
        <v>183</v>
      </c>
      <c r="B269" s="27">
        <v>41836</v>
      </c>
      <c r="C269" s="25" t="s">
        <v>6</v>
      </c>
      <c r="D269" s="29">
        <v>8.61</v>
      </c>
      <c r="E269" s="29" t="s">
        <v>52</v>
      </c>
      <c r="F269" s="19">
        <f>BudgetDetails[[#This Row],[Cost]]</f>
        <v>8.61</v>
      </c>
    </row>
    <row r="270" spans="1:6">
      <c r="A270" s="18" t="s">
        <v>240</v>
      </c>
      <c r="B270" s="27">
        <v>41838</v>
      </c>
      <c r="C270" s="25" t="s">
        <v>6</v>
      </c>
      <c r="D270" s="29">
        <v>11.69</v>
      </c>
      <c r="E270" s="29" t="s">
        <v>52</v>
      </c>
      <c r="F270" s="19">
        <f>BudgetDetails[[#This Row],[Cost]]</f>
        <v>11.69</v>
      </c>
    </row>
    <row r="271" spans="1:6">
      <c r="A271" s="18" t="s">
        <v>241</v>
      </c>
      <c r="B271" s="27">
        <v>41838</v>
      </c>
      <c r="C271" s="25" t="s">
        <v>6</v>
      </c>
      <c r="D271" s="29">
        <v>12.6</v>
      </c>
      <c r="E271" s="29" t="s">
        <v>52</v>
      </c>
      <c r="F271" s="19">
        <f>BudgetDetails[[#This Row],[Cost]]</f>
        <v>12.6</v>
      </c>
    </row>
    <row r="272" spans="1:6">
      <c r="A272" s="28" t="s">
        <v>242</v>
      </c>
      <c r="B272" s="27">
        <v>41839</v>
      </c>
      <c r="C272" s="25" t="s">
        <v>9</v>
      </c>
      <c r="D272" s="29">
        <v>28.2</v>
      </c>
      <c r="E272" s="29" t="s">
        <v>52</v>
      </c>
      <c r="F272" s="19">
        <f>BudgetDetails[[#This Row],[Cost]]</f>
        <v>28.2</v>
      </c>
    </row>
    <row r="273" spans="1:6">
      <c r="A273" s="35" t="s">
        <v>243</v>
      </c>
      <c r="B273" s="27">
        <v>41839</v>
      </c>
      <c r="C273" s="25" t="s">
        <v>9</v>
      </c>
      <c r="D273" s="29">
        <v>8.75</v>
      </c>
      <c r="E273" s="29" t="s">
        <v>52</v>
      </c>
      <c r="F273" s="19">
        <f>BudgetDetails[[#This Row],[Cost]]</f>
        <v>8.75</v>
      </c>
    </row>
    <row r="274" spans="1:6">
      <c r="A274" s="31" t="s">
        <v>244</v>
      </c>
      <c r="B274" s="27">
        <v>41839</v>
      </c>
      <c r="C274" s="25" t="s">
        <v>6</v>
      </c>
      <c r="D274" s="29">
        <v>10.25</v>
      </c>
      <c r="E274" s="29" t="s">
        <v>52</v>
      </c>
      <c r="F274" s="19">
        <f>BudgetDetails[[#This Row],[Cost]]</f>
        <v>10.25</v>
      </c>
    </row>
    <row r="275" spans="1:6">
      <c r="A275" s="31" t="s">
        <v>245</v>
      </c>
      <c r="B275" s="27">
        <v>41839</v>
      </c>
      <c r="C275" s="25" t="s">
        <v>9</v>
      </c>
      <c r="D275" s="29">
        <v>15.31</v>
      </c>
      <c r="E275" s="29" t="s">
        <v>52</v>
      </c>
      <c r="F275" s="19">
        <f>BudgetDetails[[#This Row],[Cost]]</f>
        <v>15.31</v>
      </c>
    </row>
    <row r="276" spans="1:6">
      <c r="A276" s="35" t="s">
        <v>246</v>
      </c>
      <c r="B276" s="27">
        <v>41839</v>
      </c>
      <c r="C276" s="25" t="s">
        <v>11</v>
      </c>
      <c r="D276" s="29">
        <v>10</v>
      </c>
      <c r="E276" s="29" t="s">
        <v>45</v>
      </c>
      <c r="F276" s="19">
        <f>BudgetDetails[[#This Row],[Cost]]</f>
        <v>10</v>
      </c>
    </row>
    <row r="277" spans="1:6">
      <c r="A277" s="18" t="s">
        <v>187</v>
      </c>
      <c r="B277" s="27">
        <v>41839</v>
      </c>
      <c r="C277" s="25" t="s">
        <v>6</v>
      </c>
      <c r="D277" s="29">
        <v>20.7</v>
      </c>
      <c r="E277" s="29" t="s">
        <v>52</v>
      </c>
      <c r="F277" s="19">
        <f>BudgetDetails[[#This Row],[Cost]]</f>
        <v>20.7</v>
      </c>
    </row>
    <row r="278" spans="1:6">
      <c r="A278" s="18" t="s">
        <v>247</v>
      </c>
      <c r="B278" s="27">
        <v>41840</v>
      </c>
      <c r="C278" s="25" t="s">
        <v>6</v>
      </c>
      <c r="D278" s="29">
        <v>10.98</v>
      </c>
      <c r="E278" s="29" t="s">
        <v>52</v>
      </c>
      <c r="F278" s="19">
        <f>BudgetDetails[[#This Row],[Cost]]</f>
        <v>10.98</v>
      </c>
    </row>
    <row r="279" spans="1:6">
      <c r="A279" s="18" t="s">
        <v>211</v>
      </c>
      <c r="B279" s="27">
        <v>41842</v>
      </c>
      <c r="C279" s="25" t="s">
        <v>6</v>
      </c>
      <c r="D279" s="29">
        <v>6.5</v>
      </c>
      <c r="E279" s="29" t="s">
        <v>45</v>
      </c>
      <c r="F279" s="19">
        <f>BudgetDetails[[#This Row],[Cost]]</f>
        <v>6.5</v>
      </c>
    </row>
    <row r="280" spans="1:6">
      <c r="A280" s="18" t="s">
        <v>248</v>
      </c>
      <c r="B280" s="27">
        <v>41844</v>
      </c>
      <c r="C280" s="25" t="s">
        <v>11</v>
      </c>
      <c r="D280" s="29">
        <v>2.19</v>
      </c>
      <c r="E280" s="29" t="s">
        <v>52</v>
      </c>
      <c r="F280" s="19">
        <f>BudgetDetails[[#This Row],[Cost]]</f>
        <v>2.19</v>
      </c>
    </row>
    <row r="281" spans="1:6">
      <c r="A281" s="18" t="s">
        <v>253</v>
      </c>
      <c r="B281" s="27">
        <v>41844</v>
      </c>
      <c r="C281" s="25" t="s">
        <v>4</v>
      </c>
      <c r="D281" s="29">
        <v>10</v>
      </c>
      <c r="E281" s="29" t="s">
        <v>45</v>
      </c>
      <c r="F281" s="19">
        <f>BudgetDetails[[#This Row],[Cost]]</f>
        <v>10</v>
      </c>
    </row>
    <row r="282" spans="1:6">
      <c r="A282" s="31" t="s">
        <v>249</v>
      </c>
      <c r="B282" s="27">
        <v>41845</v>
      </c>
      <c r="C282" s="25" t="s">
        <v>6</v>
      </c>
      <c r="D282" s="29">
        <v>4.3499999999999996</v>
      </c>
      <c r="E282" s="29" t="s">
        <v>52</v>
      </c>
      <c r="F282" s="19">
        <f>BudgetDetails[[#This Row],[Cost]]</f>
        <v>4.3499999999999996</v>
      </c>
    </row>
    <row r="283" spans="1:6">
      <c r="A283" s="18" t="s">
        <v>252</v>
      </c>
      <c r="B283" s="27">
        <v>41846</v>
      </c>
      <c r="C283" s="25" t="s">
        <v>8</v>
      </c>
      <c r="D283" s="29">
        <v>46.98</v>
      </c>
      <c r="E283" s="29" t="s">
        <v>44</v>
      </c>
      <c r="F283" s="19">
        <f>BudgetDetails[[#This Row],[Cost]]</f>
        <v>46.98</v>
      </c>
    </row>
    <row r="284" spans="1:6">
      <c r="A284" s="18" t="s">
        <v>254</v>
      </c>
      <c r="B284" s="27">
        <v>41846</v>
      </c>
      <c r="C284" s="25" t="s">
        <v>8</v>
      </c>
      <c r="D284" s="29">
        <v>35.53</v>
      </c>
      <c r="E284" s="29" t="s">
        <v>52</v>
      </c>
      <c r="F284" s="19">
        <f>BudgetDetails[[#This Row],[Cost]]</f>
        <v>35.53</v>
      </c>
    </row>
    <row r="285" spans="1:6">
      <c r="A285" s="18" t="s">
        <v>250</v>
      </c>
      <c r="B285" s="27">
        <v>41846</v>
      </c>
      <c r="C285" s="25" t="s">
        <v>6</v>
      </c>
      <c r="D285" s="29">
        <v>11.54</v>
      </c>
      <c r="E285" s="29" t="s">
        <v>52</v>
      </c>
      <c r="F285" s="19">
        <f>BudgetDetails[[#This Row],[Cost]]</f>
        <v>11.54</v>
      </c>
    </row>
    <row r="286" spans="1:6">
      <c r="A286" s="18" t="s">
        <v>251</v>
      </c>
      <c r="B286" s="27">
        <v>41847</v>
      </c>
      <c r="C286" s="25" t="s">
        <v>6</v>
      </c>
      <c r="D286" s="29">
        <f>17.38+6.51</f>
        <v>23.89</v>
      </c>
      <c r="E286" s="29" t="s">
        <v>52</v>
      </c>
      <c r="F286" s="19">
        <f>BudgetDetails[[#This Row],[Cost]]</f>
        <v>23.89</v>
      </c>
    </row>
    <row r="287" spans="1:6">
      <c r="A287" s="18" t="s">
        <v>183</v>
      </c>
      <c r="B287" s="27">
        <v>41847</v>
      </c>
      <c r="C287" s="25" t="s">
        <v>6</v>
      </c>
      <c r="D287" s="29">
        <v>3.19</v>
      </c>
      <c r="E287" s="29" t="s">
        <v>52</v>
      </c>
      <c r="F287" s="19">
        <f>BudgetDetails[[#This Row],[Cost]]</f>
        <v>3.19</v>
      </c>
    </row>
    <row r="288" spans="1:6">
      <c r="A288" s="18" t="s">
        <v>223</v>
      </c>
      <c r="B288" s="27">
        <v>41849</v>
      </c>
      <c r="C288" s="25" t="s">
        <v>6</v>
      </c>
      <c r="D288" s="29">
        <v>11.42</v>
      </c>
      <c r="E288" s="29" t="s">
        <v>52</v>
      </c>
      <c r="F288" s="19">
        <f>BudgetDetails[[#This Row],[Cost]]</f>
        <v>11.42</v>
      </c>
    </row>
    <row r="289" spans="1:6">
      <c r="A289" s="18" t="s">
        <v>212</v>
      </c>
      <c r="B289" s="27">
        <v>41849</v>
      </c>
      <c r="C289" s="25" t="s">
        <v>6</v>
      </c>
      <c r="D289" s="29">
        <v>6.36</v>
      </c>
      <c r="E289" s="29" t="s">
        <v>45</v>
      </c>
      <c r="F289" s="19">
        <f>BudgetDetails[[#This Row],[Cost]]</f>
        <v>6.36</v>
      </c>
    </row>
    <row r="290" spans="1:6">
      <c r="A290" s="18" t="s">
        <v>219</v>
      </c>
      <c r="B290" s="27">
        <v>41850</v>
      </c>
      <c r="C290" s="25" t="s">
        <v>6</v>
      </c>
      <c r="D290" s="29">
        <v>3</v>
      </c>
      <c r="E290" s="29" t="s">
        <v>45</v>
      </c>
      <c r="F290" s="19">
        <f>BudgetDetails[[#This Row],[Cost]]</f>
        <v>3</v>
      </c>
    </row>
    <row r="291" spans="1:6">
      <c r="A291" s="18" t="s">
        <v>241</v>
      </c>
      <c r="B291" s="27">
        <v>41851</v>
      </c>
      <c r="C291" s="25" t="s">
        <v>6</v>
      </c>
      <c r="D291" s="29">
        <v>10.6</v>
      </c>
      <c r="E291" s="29" t="s">
        <v>52</v>
      </c>
      <c r="F291" s="19">
        <f>BudgetDetails[[#This Row],[Cost]]</f>
        <v>10.6</v>
      </c>
    </row>
    <row r="292" spans="1:6">
      <c r="A292" s="18" t="s">
        <v>206</v>
      </c>
      <c r="B292" s="27">
        <v>41851</v>
      </c>
      <c r="C292" s="25" t="s">
        <v>6</v>
      </c>
      <c r="D292" s="29">
        <v>11.34</v>
      </c>
      <c r="E292" s="29" t="s">
        <v>45</v>
      </c>
      <c r="F292" s="19">
        <f>BudgetDetails[[#This Row],[Cost]]</f>
        <v>11.34</v>
      </c>
    </row>
    <row r="293" spans="1:6">
      <c r="A293" s="18" t="s">
        <v>258</v>
      </c>
      <c r="B293" s="27">
        <v>41851</v>
      </c>
      <c r="C293" s="25" t="s">
        <v>4</v>
      </c>
      <c r="D293" s="29">
        <v>4</v>
      </c>
      <c r="E293" s="29" t="s">
        <v>44</v>
      </c>
      <c r="F293" s="19">
        <f>BudgetDetails[[#This Row],[Cost]]</f>
        <v>4</v>
      </c>
    </row>
    <row r="294" spans="1:6">
      <c r="A294" s="18" t="s">
        <v>240</v>
      </c>
      <c r="B294" s="27">
        <v>41852</v>
      </c>
      <c r="C294" s="25" t="s">
        <v>6</v>
      </c>
      <c r="D294" s="29">
        <v>10.82</v>
      </c>
      <c r="E294" s="29" t="s">
        <v>52</v>
      </c>
      <c r="F294" s="19">
        <f>BudgetDetails[[#This Row],[Cost]]</f>
        <v>10.82</v>
      </c>
    </row>
    <row r="295" spans="1:6">
      <c r="A295" s="30" t="s">
        <v>255</v>
      </c>
      <c r="B295" s="27">
        <v>41853</v>
      </c>
      <c r="C295" s="25" t="s">
        <v>11</v>
      </c>
      <c r="D295" s="29">
        <v>9.7799999999999994</v>
      </c>
      <c r="E295" s="29" t="s">
        <v>52</v>
      </c>
      <c r="F295" s="19">
        <f>BudgetDetails[[#This Row],[Cost]]</f>
        <v>9.7799999999999994</v>
      </c>
    </row>
    <row r="296" spans="1:6">
      <c r="A296" s="18" t="s">
        <v>256</v>
      </c>
      <c r="B296" s="27">
        <v>41853</v>
      </c>
      <c r="C296" s="25" t="s">
        <v>6</v>
      </c>
      <c r="D296" s="29">
        <v>7.91</v>
      </c>
      <c r="E296" s="29" t="s">
        <v>52</v>
      </c>
      <c r="F296" s="19">
        <f>BudgetDetails[[#This Row],[Cost]]</f>
        <v>7.91</v>
      </c>
    </row>
    <row r="297" spans="1:6">
      <c r="A297" s="18" t="s">
        <v>257</v>
      </c>
      <c r="B297" s="27">
        <v>41854</v>
      </c>
      <c r="C297" s="25" t="s">
        <v>6</v>
      </c>
      <c r="D297" s="29">
        <v>44</v>
      </c>
      <c r="E297" s="29" t="s">
        <v>45</v>
      </c>
      <c r="F297" s="19">
        <f>BudgetDetails[[#This Row],[Cost]]</f>
        <v>44</v>
      </c>
    </row>
    <row r="298" spans="1:6">
      <c r="A298" s="35" t="s">
        <v>259</v>
      </c>
      <c r="B298" s="27">
        <v>41857</v>
      </c>
      <c r="C298" s="25" t="s">
        <v>4</v>
      </c>
      <c r="D298" s="29">
        <v>3.75</v>
      </c>
      <c r="E298" s="29" t="s">
        <v>52</v>
      </c>
      <c r="F298" s="19">
        <f>BudgetDetails[[#This Row],[Cost]]</f>
        <v>3.75</v>
      </c>
    </row>
    <row r="299" spans="1:6">
      <c r="A299" s="18" t="s">
        <v>260</v>
      </c>
      <c r="B299" s="27">
        <v>41857</v>
      </c>
      <c r="C299" s="25" t="s">
        <v>6</v>
      </c>
      <c r="D299" s="29">
        <v>7.88</v>
      </c>
      <c r="E299" s="29" t="s">
        <v>45</v>
      </c>
      <c r="F299" s="19">
        <f>BudgetDetails[[#This Row],[Cost]]</f>
        <v>7.88</v>
      </c>
    </row>
    <row r="300" spans="1:6">
      <c r="A300" s="18" t="s">
        <v>262</v>
      </c>
      <c r="B300" s="27">
        <v>41857</v>
      </c>
      <c r="C300" s="25" t="s">
        <v>4</v>
      </c>
      <c r="D300" s="29">
        <v>2.48</v>
      </c>
      <c r="E300" s="29" t="s">
        <v>52</v>
      </c>
      <c r="F300" s="19">
        <f>BudgetDetails[[#This Row],[Cost]]</f>
        <v>2.48</v>
      </c>
    </row>
    <row r="301" spans="1:6">
      <c r="A301" s="18" t="s">
        <v>261</v>
      </c>
      <c r="B301" s="27">
        <v>41857</v>
      </c>
      <c r="C301" s="25" t="s">
        <v>3</v>
      </c>
      <c r="D301" s="29">
        <v>69</v>
      </c>
      <c r="E301" s="29" t="s">
        <v>44</v>
      </c>
      <c r="F301" s="19">
        <f>BudgetDetails[[#This Row],[Cost]]</f>
        <v>69</v>
      </c>
    </row>
    <row r="302" spans="1:6">
      <c r="A302" s="18" t="s">
        <v>263</v>
      </c>
      <c r="B302" s="27">
        <v>41858</v>
      </c>
      <c r="C302" s="25" t="s">
        <v>6</v>
      </c>
      <c r="D302" s="29">
        <v>9.1999999999999993</v>
      </c>
      <c r="E302" s="29" t="s">
        <v>45</v>
      </c>
      <c r="F302" s="19">
        <f>BudgetDetails[[#This Row],[Cost]]</f>
        <v>9.1999999999999993</v>
      </c>
    </row>
    <row r="303" spans="1:6">
      <c r="A303" s="18" t="s">
        <v>258</v>
      </c>
      <c r="B303" s="27">
        <v>41858</v>
      </c>
      <c r="C303" s="25" t="s">
        <v>4</v>
      </c>
      <c r="D303" s="29">
        <v>4</v>
      </c>
      <c r="E303" s="29" t="s">
        <v>52</v>
      </c>
      <c r="F303" s="19">
        <f>BudgetDetails[[#This Row],[Cost]]</f>
        <v>4</v>
      </c>
    </row>
    <row r="304" spans="1:6">
      <c r="A304" s="18" t="s">
        <v>264</v>
      </c>
      <c r="B304" s="27">
        <v>41859</v>
      </c>
      <c r="C304" s="25" t="s">
        <v>6</v>
      </c>
      <c r="D304" s="29">
        <v>10.5</v>
      </c>
      <c r="E304" s="29" t="s">
        <v>52</v>
      </c>
      <c r="F304" s="19">
        <f>BudgetDetails[[#This Row],[Cost]]</f>
        <v>10.5</v>
      </c>
    </row>
    <row r="305" spans="1:6">
      <c r="A305" s="18" t="s">
        <v>265</v>
      </c>
      <c r="B305" s="27">
        <v>41859</v>
      </c>
      <c r="C305" s="25" t="s">
        <v>6</v>
      </c>
      <c r="D305" s="29">
        <v>6</v>
      </c>
      <c r="E305" s="29" t="s">
        <v>52</v>
      </c>
      <c r="F305" s="19">
        <f>BudgetDetails[[#This Row],[Cost]]</f>
        <v>6</v>
      </c>
    </row>
    <row r="306" spans="1:6">
      <c r="A306" s="18" t="s">
        <v>272</v>
      </c>
      <c r="B306" s="27">
        <v>41862</v>
      </c>
      <c r="C306" s="25" t="s">
        <v>8</v>
      </c>
      <c r="D306" s="29">
        <v>342.87</v>
      </c>
      <c r="E306" s="29" t="s">
        <v>52</v>
      </c>
      <c r="F306" s="19">
        <f>BudgetDetails[[#This Row],[Cost]]</f>
        <v>342.87</v>
      </c>
    </row>
    <row r="307" spans="1:6">
      <c r="A307" s="18" t="s">
        <v>208</v>
      </c>
      <c r="B307" s="27">
        <v>41862</v>
      </c>
      <c r="C307" s="25" t="s">
        <v>4</v>
      </c>
      <c r="D307" s="29">
        <v>16</v>
      </c>
      <c r="E307" s="29" t="s">
        <v>52</v>
      </c>
      <c r="F307" s="19">
        <f>BudgetDetails[[#This Row],[Cost]]</f>
        <v>16</v>
      </c>
    </row>
    <row r="308" spans="1:6">
      <c r="A308" s="31" t="s">
        <v>266</v>
      </c>
      <c r="B308" s="27">
        <v>41863</v>
      </c>
      <c r="C308" s="25" t="s">
        <v>11</v>
      </c>
      <c r="D308" s="29">
        <v>7.36</v>
      </c>
      <c r="E308" s="29" t="s">
        <v>52</v>
      </c>
      <c r="F308" s="19">
        <f>BudgetDetails[[#This Row],[Cost]]</f>
        <v>7.36</v>
      </c>
    </row>
    <row r="309" spans="1:6">
      <c r="A309" s="31" t="s">
        <v>212</v>
      </c>
      <c r="B309" s="27">
        <v>41863</v>
      </c>
      <c r="C309" s="25" t="s">
        <v>6</v>
      </c>
      <c r="D309" s="29">
        <v>16.2</v>
      </c>
      <c r="E309" s="29" t="s">
        <v>45</v>
      </c>
      <c r="F309" s="19">
        <f>BudgetDetails[[#This Row],[Cost]]</f>
        <v>16.2</v>
      </c>
    </row>
    <row r="310" spans="1:6">
      <c r="A310" s="18" t="s">
        <v>267</v>
      </c>
      <c r="B310" s="27">
        <v>41863</v>
      </c>
      <c r="C310" s="25" t="s">
        <v>6</v>
      </c>
      <c r="D310" s="29">
        <v>10</v>
      </c>
      <c r="E310" s="29" t="s">
        <v>44</v>
      </c>
      <c r="F310" s="19">
        <f>BudgetDetails[[#This Row],[Cost]]</f>
        <v>10</v>
      </c>
    </row>
    <row r="311" spans="1:6">
      <c r="A311" s="18" t="s">
        <v>258</v>
      </c>
      <c r="B311" s="27">
        <v>41864</v>
      </c>
      <c r="C311" s="25" t="s">
        <v>4</v>
      </c>
      <c r="D311" s="29">
        <v>4</v>
      </c>
      <c r="E311" s="29" t="s">
        <v>52</v>
      </c>
      <c r="F311" s="19">
        <f>BudgetDetails[[#This Row],[Cost]]</f>
        <v>4</v>
      </c>
    </row>
    <row r="312" spans="1:6">
      <c r="A312" s="18" t="s">
        <v>211</v>
      </c>
      <c r="B312" s="27">
        <v>41865</v>
      </c>
      <c r="C312" s="25" t="s">
        <v>6</v>
      </c>
      <c r="D312" s="29">
        <v>6.5</v>
      </c>
      <c r="E312" s="29" t="s">
        <v>45</v>
      </c>
      <c r="F312" s="19">
        <f>BudgetDetails[[#This Row],[Cost]]</f>
        <v>6.5</v>
      </c>
    </row>
    <row r="313" spans="1:6">
      <c r="A313" s="30" t="s">
        <v>268</v>
      </c>
      <c r="B313" s="27">
        <v>41865</v>
      </c>
      <c r="C313" s="25" t="s">
        <v>6</v>
      </c>
      <c r="D313" s="29">
        <v>9.1300000000000008</v>
      </c>
      <c r="E313" s="29" t="s">
        <v>52</v>
      </c>
      <c r="F313" s="19">
        <f>BudgetDetails[[#This Row],[Cost]]</f>
        <v>9.1300000000000008</v>
      </c>
    </row>
    <row r="314" spans="1:6">
      <c r="A314" s="30" t="s">
        <v>191</v>
      </c>
      <c r="B314" s="27">
        <v>41865</v>
      </c>
      <c r="C314" s="25" t="s">
        <v>4</v>
      </c>
      <c r="D314" s="29">
        <v>361</v>
      </c>
      <c r="E314" s="29" t="s">
        <v>52</v>
      </c>
      <c r="F314" s="19">
        <f>BudgetDetails[[#This Row],[Cost]]</f>
        <v>361</v>
      </c>
    </row>
    <row r="315" spans="1:6">
      <c r="A315" s="18" t="s">
        <v>269</v>
      </c>
      <c r="B315" s="27">
        <v>41865</v>
      </c>
      <c r="C315" s="25" t="s">
        <v>4</v>
      </c>
      <c r="D315" s="29">
        <v>3</v>
      </c>
      <c r="E315" s="29" t="s">
        <v>52</v>
      </c>
      <c r="F315" s="19">
        <f>BudgetDetails[[#This Row],[Cost]]</f>
        <v>3</v>
      </c>
    </row>
    <row r="316" spans="1:6">
      <c r="A316" s="18" t="s">
        <v>271</v>
      </c>
      <c r="B316" s="27">
        <v>41866</v>
      </c>
      <c r="C316" s="25" t="s">
        <v>6</v>
      </c>
      <c r="D316" s="29">
        <v>18.239999999999998</v>
      </c>
      <c r="E316" s="29" t="s">
        <v>52</v>
      </c>
      <c r="F316" s="19">
        <f>BudgetDetails[[#This Row],[Cost]]</f>
        <v>18.239999999999998</v>
      </c>
    </row>
    <row r="317" spans="1:6">
      <c r="A317" s="18" t="s">
        <v>270</v>
      </c>
      <c r="B317" s="27">
        <v>41866</v>
      </c>
      <c r="C317" s="25" t="s">
        <v>6</v>
      </c>
      <c r="D317" s="29">
        <v>10.82</v>
      </c>
      <c r="E317" s="29" t="s">
        <v>52</v>
      </c>
      <c r="F317" s="19">
        <f>BudgetDetails[[#This Row],[Cost]]</f>
        <v>10.82</v>
      </c>
    </row>
    <row r="318" spans="1:6">
      <c r="A318" s="18" t="s">
        <v>219</v>
      </c>
      <c r="B318" s="27">
        <v>41866</v>
      </c>
      <c r="C318" s="25" t="s">
        <v>6</v>
      </c>
      <c r="D318" s="29">
        <v>12</v>
      </c>
      <c r="E318" s="29" t="s">
        <v>45</v>
      </c>
      <c r="F318" s="19">
        <f>BudgetDetails[[#This Row],[Cost]]</f>
        <v>12</v>
      </c>
    </row>
    <row r="319" spans="1:6">
      <c r="A319" s="18" t="s">
        <v>273</v>
      </c>
      <c r="B319" s="27">
        <v>41866</v>
      </c>
      <c r="C319" s="25" t="s">
        <v>4</v>
      </c>
      <c r="D319" s="29">
        <v>40</v>
      </c>
      <c r="E319" s="29" t="s">
        <v>52</v>
      </c>
      <c r="F319" s="19">
        <f>BudgetDetails[[#This Row],[Cost]]</f>
        <v>40</v>
      </c>
    </row>
    <row r="320" spans="1:6">
      <c r="A320" s="18" t="s">
        <v>274</v>
      </c>
      <c r="B320" s="27">
        <v>41866</v>
      </c>
      <c r="C320" s="25" t="s">
        <v>4</v>
      </c>
      <c r="D320" s="29">
        <v>5</v>
      </c>
      <c r="E320" s="29" t="s">
        <v>52</v>
      </c>
      <c r="F320" s="19">
        <f>BudgetDetails[[#This Row],[Cost]]</f>
        <v>5</v>
      </c>
    </row>
    <row r="321" spans="1:6">
      <c r="A321" s="18" t="s">
        <v>275</v>
      </c>
      <c r="B321" s="27">
        <v>41867</v>
      </c>
      <c r="C321" s="25" t="s">
        <v>4</v>
      </c>
      <c r="D321" s="29">
        <v>4</v>
      </c>
      <c r="E321" s="29" t="s">
        <v>52</v>
      </c>
      <c r="F321" s="19">
        <f>BudgetDetails[[#This Row],[Cost]]</f>
        <v>4</v>
      </c>
    </row>
    <row r="322" spans="1:6">
      <c r="A322" s="34" t="s">
        <v>161</v>
      </c>
      <c r="B322" s="27">
        <v>41871</v>
      </c>
      <c r="C322" s="25" t="s">
        <v>11</v>
      </c>
      <c r="D322" s="29">
        <v>10</v>
      </c>
      <c r="E322" s="29" t="s">
        <v>52</v>
      </c>
      <c r="F322" s="19">
        <f>BudgetDetails[[#This Row],[Cost]]</f>
        <v>10</v>
      </c>
    </row>
    <row r="323" spans="1:6">
      <c r="A323" s="31" t="s">
        <v>276</v>
      </c>
      <c r="B323" s="27">
        <v>41871</v>
      </c>
      <c r="C323" s="25" t="s">
        <v>105</v>
      </c>
      <c r="D323" s="29">
        <v>30</v>
      </c>
      <c r="E323" s="29" t="s">
        <v>44</v>
      </c>
      <c r="F323" s="19">
        <f>BudgetDetails[[#This Row],[Cost]]</f>
        <v>30</v>
      </c>
    </row>
    <row r="324" spans="1:6">
      <c r="B324" s="27"/>
      <c r="D324" s="29"/>
      <c r="E324" s="29"/>
      <c r="F324" s="19">
        <f>BudgetDetails[[#This Row],[Cost]]</f>
        <v>0</v>
      </c>
    </row>
    <row r="325" spans="1:6">
      <c r="B325" s="27"/>
      <c r="D325" s="29"/>
      <c r="E325" s="29"/>
      <c r="F325" s="19">
        <f>BudgetDetails[[#This Row],[Cost]]</f>
        <v>0</v>
      </c>
    </row>
    <row r="326" spans="1:6">
      <c r="B326" s="27"/>
      <c r="D326" s="29"/>
      <c r="E326" s="29"/>
      <c r="F326" s="19">
        <f>BudgetDetails[[#This Row],[Cost]]</f>
        <v>0</v>
      </c>
    </row>
    <row r="327" spans="1:6">
      <c r="B327" s="27"/>
      <c r="D327" s="29"/>
      <c r="E327" s="29"/>
      <c r="F327" s="19">
        <f>BudgetDetails[[#This Row],[Cost]]</f>
        <v>0</v>
      </c>
    </row>
    <row r="328" spans="1:6">
      <c r="B328" s="27"/>
      <c r="D328" s="29"/>
      <c r="E328" s="29"/>
      <c r="F328" s="19">
        <f>BudgetDetails[[#This Row],[Cost]]</f>
        <v>0</v>
      </c>
    </row>
    <row r="329" spans="1:6">
      <c r="B329" s="27"/>
      <c r="D329" s="29"/>
      <c r="E329" s="29"/>
      <c r="F329" s="19">
        <f>BudgetDetails[[#This Row],[Cost]]</f>
        <v>0</v>
      </c>
    </row>
    <row r="330" spans="1:6">
      <c r="B330" s="27"/>
      <c r="D330" s="29"/>
      <c r="E330" s="29"/>
      <c r="F330" s="19">
        <f>BudgetDetails[[#This Row],[Cost]]</f>
        <v>0</v>
      </c>
    </row>
    <row r="331" spans="1:6">
      <c r="B331" s="27"/>
      <c r="D331" s="29"/>
      <c r="E331" s="29"/>
      <c r="F331" s="19">
        <f>BudgetDetails[[#This Row],[Cost]]</f>
        <v>0</v>
      </c>
    </row>
    <row r="332" spans="1:6">
      <c r="B332" s="27"/>
      <c r="D332" s="29"/>
      <c r="E332" s="29"/>
      <c r="F332" s="19">
        <f>BudgetDetails[[#This Row],[Cost]]</f>
        <v>0</v>
      </c>
    </row>
    <row r="333" spans="1:6">
      <c r="B333" s="27"/>
      <c r="D333" s="29"/>
      <c r="E333" s="29"/>
      <c r="F333" s="19">
        <f>BudgetDetails[[#This Row],[Cost]]</f>
        <v>0</v>
      </c>
    </row>
    <row r="334" spans="1:6">
      <c r="B334" s="27"/>
      <c r="D334" s="29"/>
      <c r="E334" s="29"/>
      <c r="F334" s="19">
        <f>BudgetDetails[[#This Row],[Cost]]</f>
        <v>0</v>
      </c>
    </row>
    <row r="335" spans="1:6">
      <c r="B335" s="27"/>
      <c r="D335" s="29"/>
      <c r="E335" s="29"/>
      <c r="F335" s="19">
        <f>BudgetDetails[[#This Row],[Cost]]</f>
        <v>0</v>
      </c>
    </row>
    <row r="336" spans="1:6">
      <c r="B336" s="27"/>
      <c r="D336" s="29"/>
      <c r="E336" s="29"/>
      <c r="F336" s="19">
        <f>BudgetDetails[[#This Row],[Cost]]</f>
        <v>0</v>
      </c>
    </row>
    <row r="337" spans="2:6">
      <c r="B337" s="27"/>
      <c r="D337" s="29"/>
      <c r="E337" s="29"/>
      <c r="F337" s="19">
        <f>BudgetDetails[[#This Row],[Cost]]</f>
        <v>0</v>
      </c>
    </row>
    <row r="338" spans="2:6">
      <c r="B338" s="27"/>
      <c r="D338" s="29"/>
      <c r="E338" s="29"/>
      <c r="F338" s="19">
        <f>BudgetDetails[[#This Row],[Cost]]</f>
        <v>0</v>
      </c>
    </row>
    <row r="339" spans="2:6">
      <c r="B339" s="27"/>
      <c r="D339" s="29"/>
      <c r="E339" s="29"/>
      <c r="F339" s="19">
        <f>BudgetDetails[[#This Row],[Cost]]</f>
        <v>0</v>
      </c>
    </row>
    <row r="340" spans="2:6">
      <c r="B340" s="27"/>
      <c r="D340" s="29"/>
      <c r="E340" s="29"/>
      <c r="F340" s="19">
        <f>BudgetDetails[[#This Row],[Cost]]</f>
        <v>0</v>
      </c>
    </row>
    <row r="341" spans="2:6">
      <c r="B341" s="27"/>
      <c r="D341" s="29"/>
      <c r="E341" s="29"/>
      <c r="F341" s="19">
        <f>BudgetDetails[[#This Row],[Cost]]</f>
        <v>0</v>
      </c>
    </row>
    <row r="342" spans="2:6">
      <c r="B342" s="27"/>
      <c r="D342" s="29"/>
      <c r="E342" s="29"/>
      <c r="F342" s="19">
        <f>BudgetDetails[[#This Row],[Cost]]</f>
        <v>0</v>
      </c>
    </row>
    <row r="343" spans="2:6">
      <c r="B343" s="27"/>
      <c r="D343" s="29"/>
      <c r="E343" s="29"/>
      <c r="F343" s="19">
        <f>BudgetDetails[[#This Row],[Cost]]</f>
        <v>0</v>
      </c>
    </row>
    <row r="344" spans="2:6">
      <c r="B344" s="27"/>
      <c r="D344" s="29"/>
      <c r="E344" s="29"/>
      <c r="F344" s="19">
        <f>BudgetDetails[[#This Row],[Cost]]</f>
        <v>0</v>
      </c>
    </row>
    <row r="345" spans="2:6">
      <c r="B345" s="27"/>
      <c r="D345" s="29"/>
      <c r="E345" s="29"/>
      <c r="F345" s="19">
        <f>BudgetDetails[[#This Row],[Cost]]</f>
        <v>0</v>
      </c>
    </row>
    <row r="346" spans="2:6">
      <c r="B346" s="27"/>
      <c r="D346" s="29"/>
      <c r="E346" s="29"/>
      <c r="F346" s="19">
        <f>BudgetDetails[[#This Row],[Cost]]</f>
        <v>0</v>
      </c>
    </row>
    <row r="347" spans="2:6">
      <c r="B347" s="27"/>
      <c r="D347" s="29"/>
      <c r="E347" s="29"/>
      <c r="F347" s="19">
        <f>BudgetDetails[[#This Row],[Cost]]</f>
        <v>0</v>
      </c>
    </row>
    <row r="348" spans="2:6">
      <c r="B348" s="27"/>
      <c r="D348" s="29"/>
      <c r="E348" s="29"/>
      <c r="F348" s="19">
        <f>BudgetDetails[[#This Row],[Cost]]</f>
        <v>0</v>
      </c>
    </row>
    <row r="349" spans="2:6">
      <c r="B349" s="27"/>
      <c r="D349" s="29"/>
      <c r="E349" s="29"/>
      <c r="F349" s="19">
        <f>BudgetDetails[[#This Row],[Cost]]</f>
        <v>0</v>
      </c>
    </row>
    <row r="350" spans="2:6">
      <c r="B350" s="27"/>
      <c r="D350" s="29"/>
      <c r="E350" s="29"/>
      <c r="F350" s="19">
        <f>BudgetDetails[[#This Row],[Cost]]</f>
        <v>0</v>
      </c>
    </row>
    <row r="351" spans="2:6">
      <c r="B351" s="27"/>
      <c r="D351" s="29"/>
      <c r="E351" s="29"/>
      <c r="F351" s="19">
        <f>BudgetDetails[[#This Row],[Cost]]</f>
        <v>0</v>
      </c>
    </row>
    <row r="352" spans="2:6">
      <c r="B352" s="27"/>
      <c r="D352" s="29"/>
      <c r="E352" s="29"/>
      <c r="F352" s="19">
        <f>BudgetDetails[[#This Row],[Cost]]</f>
        <v>0</v>
      </c>
    </row>
    <row r="353" spans="1:6">
      <c r="B353" s="27"/>
      <c r="D353" s="29"/>
      <c r="E353" s="29"/>
      <c r="F353" s="19">
        <f>BudgetDetails[[#This Row],[Cost]]</f>
        <v>0</v>
      </c>
    </row>
    <row r="354" spans="1:6">
      <c r="B354" s="27"/>
      <c r="D354" s="29"/>
      <c r="E354" s="29"/>
      <c r="F354" s="19">
        <f>BudgetDetails[[#This Row],[Cost]]</f>
        <v>0</v>
      </c>
    </row>
    <row r="355" spans="1:6">
      <c r="A355" s="32" t="s">
        <v>50</v>
      </c>
      <c r="D355" s="29">
        <f xml:space="preserve"> SUM(D2:D354)</f>
        <v>9810.9600000000046</v>
      </c>
      <c r="E355" s="29"/>
      <c r="F355" s="19">
        <f>BudgetDetails[[#This Row],[Cost]]</f>
        <v>9810.9600000000046</v>
      </c>
    </row>
  </sheetData>
  <phoneticPr fontId="2" type="noConversion"/>
  <conditionalFormatting sqref="F2:F355">
    <cfRule type="dataBar" priority="64">
      <dataBar showValue="0">
        <cfvo type="min"/>
        <cfvo type="max"/>
        <color theme="3"/>
      </dataBar>
      <extLst>
        <ext xmlns:x14="http://schemas.microsoft.com/office/spreadsheetml/2009/9/main" uri="{B025F937-C7B1-47D3-B67F-A62EFF666E3E}">
          <x14:id>{9E1D629C-C9E4-46EE-955B-95C11716F046}</x14:id>
        </ext>
      </extLst>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2:C355">
      <formula1>BudgetCategory</formula1>
    </dataValidation>
  </dataValidations>
  <pageMargins left="0.5" right="0.5" top="0.75" bottom="0.75" header="0.3" footer="0.3"/>
  <pageSetup orientation="portrait" horizontalDpi="4294967292" verticalDpi="4294967292"/>
  <headerFooter>
    <oddHeader>&amp;L&amp;"-,Bold"&amp;16&amp;K01+024Monthly Budget - Detail&amp;R&amp;"-,Bold"&amp;K01+024&amp;D
Page &amp;P of &amp;N</oddHeader>
  </headerFooter>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F2:F355</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
  <sheetViews>
    <sheetView showGridLines="0" workbookViewId="0">
      <selection activeCell="A17" sqref="A17"/>
    </sheetView>
  </sheetViews>
  <sheetFormatPr baseColWidth="10" defaultColWidth="8.83203125" defaultRowHeight="15" x14ac:dyDescent="0"/>
  <cols>
    <col min="1" max="1" width="25.1640625" customWidth="1"/>
  </cols>
  <sheetData>
    <row r="1" spans="1:4">
      <c r="A1" t="s">
        <v>19</v>
      </c>
    </row>
    <row r="2" spans="1:4">
      <c r="A2" t="s">
        <v>20</v>
      </c>
    </row>
    <row r="3" spans="1:4">
      <c r="A3" t="s">
        <v>8</v>
      </c>
    </row>
    <row r="4" spans="1:4">
      <c r="A4" t="s">
        <v>6</v>
      </c>
    </row>
    <row r="5" spans="1:4">
      <c r="A5" t="s">
        <v>9</v>
      </c>
    </row>
    <row r="6" spans="1:4">
      <c r="A6" t="s">
        <v>3</v>
      </c>
    </row>
    <row r="7" spans="1:4">
      <c r="A7" t="s">
        <v>5</v>
      </c>
    </row>
    <row r="8" spans="1:4">
      <c r="A8" t="s">
        <v>12</v>
      </c>
    </row>
    <row r="9" spans="1:4">
      <c r="A9" t="s">
        <v>11</v>
      </c>
    </row>
    <row r="10" spans="1:4">
      <c r="A10" t="s">
        <v>10</v>
      </c>
    </row>
    <row r="11" spans="1:4">
      <c r="A11" t="s">
        <v>17</v>
      </c>
    </row>
    <row r="12" spans="1:4">
      <c r="A12" t="s">
        <v>13</v>
      </c>
    </row>
    <row r="13" spans="1:4">
      <c r="A13" t="s">
        <v>4</v>
      </c>
    </row>
    <row r="14" spans="1:4">
      <c r="A14" s="2" t="s">
        <v>39</v>
      </c>
    </row>
    <row r="15" spans="1:4">
      <c r="A15" s="2" t="s">
        <v>49</v>
      </c>
    </row>
    <row r="16" spans="1:4">
      <c r="A16" s="2" t="s">
        <v>105</v>
      </c>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Budget Report</vt:lpstr>
      <vt:lpstr>Budget Details</vt:lpstr>
      <vt:lpstr>Lookup Lists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Praneet Puppala</cp:lastModifiedBy>
  <cp:lastPrinted>2013-04-15T20:58:51Z</cp:lastPrinted>
  <dcterms:created xsi:type="dcterms:W3CDTF">2010-03-18T14:33:29Z</dcterms:created>
  <dcterms:modified xsi:type="dcterms:W3CDTF">2014-08-21T01:47:00Z</dcterms:modified>
  <cp:category/>
</cp:coreProperties>
</file>