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inha-my.sharepoint.com/personal/hyunrok_lee_office_inha_ac_kr/Documents/인하대/강의/강화학습/2025F/강의자료/게시용/"/>
    </mc:Choice>
  </mc:AlternateContent>
  <xr:revisionPtr revIDLastSave="49" documentId="13_ncr:1_{0755C772-E125-4D34-84E7-DBF7A1771477}" xr6:coauthVersionLast="47" xr6:coauthVersionMax="47" xr10:uidLastSave="{D549FB01-CF81-4CF8-A9D5-D535E87D63DA}"/>
  <bookViews>
    <workbookView xWindow="-135" yWindow="-135" windowWidth="29070" windowHeight="15750" xr2:uid="{88D07961-AE9D-4961-8AA3-BF91C651E5D3}"/>
  </bookViews>
  <sheets>
    <sheet name="재고관리 문제" sheetId="1" r:id="rId1"/>
    <sheet name="기계 가동 모델 - PI" sheetId="4" r:id="rId2"/>
    <sheet name="기계 가동 모델 - V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9" i="4" l="1"/>
  <c r="T368" i="4"/>
  <c r="R368" i="4"/>
  <c r="R367" i="4"/>
  <c r="T366" i="4"/>
  <c r="R366" i="4"/>
  <c r="R365" i="4"/>
  <c r="R364" i="4"/>
  <c r="T364" i="4" s="1"/>
  <c r="R360" i="4"/>
  <c r="T359" i="4" s="1"/>
  <c r="R359" i="4"/>
  <c r="R358" i="4"/>
  <c r="T357" i="4"/>
  <c r="R357" i="4"/>
  <c r="R356" i="4"/>
  <c r="R355" i="4"/>
  <c r="T355" i="4" s="1"/>
  <c r="R351" i="4"/>
  <c r="T350" i="4"/>
  <c r="R350" i="4"/>
  <c r="R349" i="4"/>
  <c r="T348" i="4"/>
  <c r="R348" i="4"/>
  <c r="R347" i="4"/>
  <c r="R346" i="4"/>
  <c r="T346" i="4" s="1"/>
  <c r="R342" i="4"/>
  <c r="T341" i="4"/>
  <c r="R341" i="4"/>
  <c r="R340" i="4"/>
  <c r="T339" i="4"/>
  <c r="R339" i="4"/>
  <c r="R338" i="4"/>
  <c r="R337" i="4"/>
  <c r="T337" i="4" s="1"/>
  <c r="R333" i="4"/>
  <c r="T332" i="4" s="1"/>
  <c r="R332" i="4"/>
  <c r="R331" i="4"/>
  <c r="T330" i="4" s="1"/>
  <c r="R330" i="4"/>
  <c r="R329" i="4"/>
  <c r="R328" i="4"/>
  <c r="T328" i="4" s="1"/>
  <c r="R324" i="4"/>
  <c r="T323" i="4" s="1"/>
  <c r="R323" i="4"/>
  <c r="R322" i="4"/>
  <c r="T321" i="4"/>
  <c r="R321" i="4"/>
  <c r="R320" i="4"/>
  <c r="R319" i="4"/>
  <c r="T319" i="4" s="1"/>
  <c r="R315" i="4"/>
  <c r="T314" i="4"/>
  <c r="R314" i="4"/>
  <c r="R313" i="4"/>
  <c r="T312" i="4"/>
  <c r="R312" i="4"/>
  <c r="R311" i="4"/>
  <c r="R310" i="4"/>
  <c r="T310" i="4" s="1"/>
  <c r="R306" i="4"/>
  <c r="T305" i="4"/>
  <c r="R305" i="4"/>
  <c r="R304" i="4"/>
  <c r="T303" i="4"/>
  <c r="R303" i="4"/>
  <c r="R302" i="4"/>
  <c r="R301" i="4"/>
  <c r="T301" i="4" s="1"/>
  <c r="R297" i="4"/>
  <c r="T296" i="4"/>
  <c r="R296" i="4"/>
  <c r="R295" i="4"/>
  <c r="T294" i="4"/>
  <c r="R294" i="4"/>
  <c r="R293" i="4"/>
  <c r="R292" i="4"/>
  <c r="T292" i="4" s="1"/>
  <c r="R288" i="4"/>
  <c r="T287" i="4"/>
  <c r="R287" i="4"/>
  <c r="R286" i="4"/>
  <c r="T285" i="4"/>
  <c r="R285" i="4"/>
  <c r="R284" i="4"/>
  <c r="R283" i="4"/>
  <c r="T283" i="4" s="1"/>
  <c r="R279" i="4"/>
  <c r="T278" i="4"/>
  <c r="R278" i="4"/>
  <c r="R277" i="4"/>
  <c r="T276" i="4"/>
  <c r="R276" i="4"/>
  <c r="R275" i="4"/>
  <c r="R274" i="4"/>
  <c r="T274" i="4" s="1"/>
  <c r="R270" i="4"/>
  <c r="T269" i="4" s="1"/>
  <c r="R269" i="4"/>
  <c r="R268" i="4"/>
  <c r="T267" i="4" s="1"/>
  <c r="R267" i="4"/>
  <c r="R266" i="4"/>
  <c r="R265" i="4"/>
  <c r="T265" i="4" s="1"/>
  <c r="R261" i="4"/>
  <c r="T260" i="4"/>
  <c r="R260" i="4"/>
  <c r="R259" i="4"/>
  <c r="T258" i="4"/>
  <c r="R258" i="4"/>
  <c r="R257" i="4"/>
  <c r="R256" i="4"/>
  <c r="T256" i="4" s="1"/>
  <c r="R252" i="4"/>
  <c r="T251" i="4" s="1"/>
  <c r="R251" i="4"/>
  <c r="R250" i="4"/>
  <c r="T249" i="4"/>
  <c r="R249" i="4"/>
  <c r="R248" i="4"/>
  <c r="R247" i="4"/>
  <c r="T247" i="4" s="1"/>
  <c r="R243" i="4"/>
  <c r="T242" i="4" s="1"/>
  <c r="R242" i="4"/>
  <c r="R241" i="4"/>
  <c r="T240" i="4"/>
  <c r="R240" i="4"/>
  <c r="R239" i="4"/>
  <c r="R238" i="4"/>
  <c r="T238" i="4" s="1"/>
  <c r="R234" i="4"/>
  <c r="T233" i="4"/>
  <c r="R233" i="4"/>
  <c r="R232" i="4"/>
  <c r="T231" i="4"/>
  <c r="R231" i="4"/>
  <c r="R230" i="4"/>
  <c r="R229" i="4"/>
  <c r="T229" i="4" s="1"/>
  <c r="R225" i="4"/>
  <c r="T224" i="4"/>
  <c r="R224" i="4"/>
  <c r="R223" i="4"/>
  <c r="T222" i="4"/>
  <c r="R222" i="4"/>
  <c r="R221" i="4"/>
  <c r="R220" i="4"/>
  <c r="T220" i="4" s="1"/>
  <c r="R216" i="4"/>
  <c r="T215" i="4"/>
  <c r="R215" i="4"/>
  <c r="R214" i="4"/>
  <c r="T213" i="4"/>
  <c r="R213" i="4"/>
  <c r="R212" i="4"/>
  <c r="R211" i="4"/>
  <c r="T211" i="4" s="1"/>
  <c r="R207" i="4"/>
  <c r="T206" i="4"/>
  <c r="R206" i="4"/>
  <c r="R205" i="4"/>
  <c r="T204" i="4"/>
  <c r="R204" i="4"/>
  <c r="R203" i="4"/>
  <c r="R202" i="4"/>
  <c r="T202" i="4" s="1"/>
  <c r="R198" i="4"/>
  <c r="T197" i="4"/>
  <c r="R197" i="4"/>
  <c r="R196" i="4"/>
  <c r="T195" i="4"/>
  <c r="R195" i="4"/>
  <c r="R194" i="4"/>
  <c r="R193" i="4"/>
  <c r="T193" i="4" s="1"/>
  <c r="R189" i="4"/>
  <c r="T188" i="4"/>
  <c r="R188" i="4"/>
  <c r="R187" i="4"/>
  <c r="T186" i="4"/>
  <c r="R186" i="4"/>
  <c r="R185" i="4"/>
  <c r="R184" i="4"/>
  <c r="T184" i="4" s="1"/>
  <c r="R180" i="4"/>
  <c r="T179" i="4"/>
  <c r="R179" i="4"/>
  <c r="R178" i="4"/>
  <c r="T177" i="4"/>
  <c r="R177" i="4"/>
  <c r="R176" i="4"/>
  <c r="R175" i="4"/>
  <c r="T175" i="4" s="1"/>
  <c r="R171" i="4"/>
  <c r="T170" i="4"/>
  <c r="R170" i="4"/>
  <c r="R169" i="4"/>
  <c r="T168" i="4"/>
  <c r="R168" i="4"/>
  <c r="R167" i="4"/>
  <c r="R166" i="4"/>
  <c r="T166" i="4" s="1"/>
  <c r="R162" i="4"/>
  <c r="T161" i="4" s="1"/>
  <c r="R161" i="4"/>
  <c r="R160" i="4"/>
  <c r="T159" i="4" s="1"/>
  <c r="R159" i="4"/>
  <c r="R158" i="4"/>
  <c r="R157" i="4"/>
  <c r="T157" i="4" s="1"/>
  <c r="R153" i="4"/>
  <c r="T152" i="4"/>
  <c r="R152" i="4"/>
  <c r="R151" i="4"/>
  <c r="T150" i="4" s="1"/>
  <c r="R150" i="4"/>
  <c r="R149" i="4"/>
  <c r="R148" i="4"/>
  <c r="T148" i="4" s="1"/>
  <c r="R144" i="4"/>
  <c r="T143" i="4" s="1"/>
  <c r="R143" i="4"/>
  <c r="R142" i="4"/>
  <c r="T141" i="4" s="1"/>
  <c r="R141" i="4"/>
  <c r="R140" i="4"/>
  <c r="R139" i="4"/>
  <c r="T139" i="4" s="1"/>
  <c r="R135" i="4"/>
  <c r="T134" i="4"/>
  <c r="R134" i="4"/>
  <c r="R133" i="4"/>
  <c r="T132" i="4"/>
  <c r="R132" i="4"/>
  <c r="R131" i="4"/>
  <c r="R130" i="4"/>
  <c r="T130" i="4" s="1"/>
  <c r="R126" i="4"/>
  <c r="T125" i="4"/>
  <c r="R125" i="4"/>
  <c r="R124" i="4"/>
  <c r="T123" i="4"/>
  <c r="R123" i="4"/>
  <c r="R122" i="4"/>
  <c r="R121" i="4"/>
  <c r="T121" i="4" s="1"/>
  <c r="R117" i="4"/>
  <c r="T116" i="4"/>
  <c r="R116" i="4"/>
  <c r="R115" i="4"/>
  <c r="T114" i="4"/>
  <c r="R114" i="4"/>
  <c r="R113" i="4"/>
  <c r="R112" i="4"/>
  <c r="T112" i="4" s="1"/>
  <c r="R108" i="4"/>
  <c r="T107" i="4"/>
  <c r="R107" i="4"/>
  <c r="R106" i="4"/>
  <c r="T105" i="4"/>
  <c r="R105" i="4"/>
  <c r="R104" i="4"/>
  <c r="R103" i="4"/>
  <c r="T103" i="4" s="1"/>
  <c r="R99" i="4"/>
  <c r="T98" i="4" s="1"/>
  <c r="R98" i="4"/>
  <c r="R97" i="4"/>
  <c r="T96" i="4"/>
  <c r="R96" i="4"/>
  <c r="R95" i="4"/>
  <c r="R94" i="4"/>
  <c r="T94" i="4" s="1"/>
  <c r="R90" i="4"/>
  <c r="T89" i="4" s="1"/>
  <c r="R89" i="4"/>
  <c r="R88" i="4"/>
  <c r="T87" i="4" s="1"/>
  <c r="R87" i="4"/>
  <c r="R86" i="4"/>
  <c r="T85" i="4"/>
  <c r="R85" i="4"/>
  <c r="R81" i="4"/>
  <c r="T80" i="4"/>
  <c r="R80" i="4"/>
  <c r="R79" i="4"/>
  <c r="T78" i="4"/>
  <c r="R78" i="4"/>
  <c r="R77" i="4"/>
  <c r="R76" i="4"/>
  <c r="T76" i="4" s="1"/>
  <c r="R72" i="4"/>
  <c r="T71" i="4"/>
  <c r="R71" i="4"/>
  <c r="R70" i="4"/>
  <c r="T69" i="4"/>
  <c r="R69" i="4"/>
  <c r="R68" i="4"/>
  <c r="R67" i="4"/>
  <c r="T67" i="4" s="1"/>
  <c r="R63" i="4"/>
  <c r="T62" i="4"/>
  <c r="R62" i="4"/>
  <c r="R61" i="4"/>
  <c r="T60" i="4"/>
  <c r="R60" i="4"/>
  <c r="R59" i="4"/>
  <c r="R58" i="4"/>
  <c r="T58" i="4" s="1"/>
  <c r="R54" i="4"/>
  <c r="T53" i="4" s="1"/>
  <c r="R53" i="4"/>
  <c r="R52" i="4"/>
  <c r="T51" i="4"/>
  <c r="R51" i="4"/>
  <c r="R50" i="4"/>
  <c r="R49" i="4"/>
  <c r="T49" i="4" s="1"/>
  <c r="R45" i="4"/>
  <c r="T44" i="4" s="1"/>
  <c r="R44" i="4"/>
  <c r="R43" i="4"/>
  <c r="T42" i="4"/>
  <c r="R42" i="4"/>
  <c r="R41" i="4"/>
  <c r="R40" i="4"/>
  <c r="T40" i="4" s="1"/>
  <c r="R36" i="4"/>
  <c r="T35" i="4" s="1"/>
  <c r="R35" i="4"/>
  <c r="R34" i="4"/>
  <c r="T33" i="4"/>
  <c r="R33" i="4"/>
  <c r="R32" i="4"/>
  <c r="R31" i="4"/>
  <c r="T31" i="4" s="1"/>
  <c r="R27" i="4"/>
  <c r="T26" i="4"/>
  <c r="R26" i="4"/>
  <c r="R25" i="4"/>
  <c r="T24" i="4"/>
  <c r="R24" i="4"/>
  <c r="R23" i="4"/>
  <c r="R22" i="4"/>
  <c r="T22" i="4" s="1"/>
  <c r="T17" i="4"/>
  <c r="T15" i="4"/>
  <c r="T8" i="4"/>
  <c r="T6" i="4"/>
  <c r="T4" i="4"/>
  <c r="R18" i="4" s="1"/>
  <c r="R17" i="4"/>
  <c r="J368" i="4"/>
  <c r="H368" i="4"/>
  <c r="H366" i="4"/>
  <c r="J366" i="4" s="1"/>
  <c r="H350" i="4"/>
  <c r="J350" i="4" s="1"/>
  <c r="H348" i="4"/>
  <c r="J348" i="4" s="1"/>
  <c r="H341" i="4"/>
  <c r="J341" i="4" s="1"/>
  <c r="H339" i="4"/>
  <c r="J339" i="4" s="1"/>
  <c r="H332" i="4"/>
  <c r="J332" i="4" s="1"/>
  <c r="H330" i="4"/>
  <c r="J330" i="4" s="1"/>
  <c r="J323" i="4"/>
  <c r="H323" i="4"/>
  <c r="H321" i="4"/>
  <c r="J321" i="4" s="1"/>
  <c r="H314" i="4"/>
  <c r="J314" i="4" s="1"/>
  <c r="H312" i="4"/>
  <c r="J312" i="4" s="1"/>
  <c r="H305" i="4"/>
  <c r="J305" i="4" s="1"/>
  <c r="H303" i="4"/>
  <c r="J303" i="4" s="1"/>
  <c r="H296" i="4"/>
  <c r="J296" i="4" s="1"/>
  <c r="H294" i="4"/>
  <c r="J294" i="4" s="1"/>
  <c r="H287" i="4"/>
  <c r="J287" i="4" s="1"/>
  <c r="J285" i="4"/>
  <c r="H285" i="4"/>
  <c r="H278" i="4"/>
  <c r="J278" i="4" s="1"/>
  <c r="H276" i="4"/>
  <c r="J276" i="4" s="1"/>
  <c r="H269" i="4"/>
  <c r="J269" i="4" s="1"/>
  <c r="H267" i="4"/>
  <c r="J267" i="4" s="1"/>
  <c r="H260" i="4"/>
  <c r="J260" i="4" s="1"/>
  <c r="H258" i="4"/>
  <c r="J258" i="4" s="1"/>
  <c r="H251" i="4"/>
  <c r="J251" i="4" s="1"/>
  <c r="H249" i="4"/>
  <c r="J249" i="4" s="1"/>
  <c r="H242" i="4"/>
  <c r="J242" i="4" s="1"/>
  <c r="H240" i="4"/>
  <c r="J240" i="4" s="1"/>
  <c r="H233" i="4"/>
  <c r="J233" i="4" s="1"/>
  <c r="H231" i="4"/>
  <c r="J231" i="4" s="1"/>
  <c r="H224" i="4"/>
  <c r="J224" i="4" s="1"/>
  <c r="H222" i="4"/>
  <c r="J222" i="4" s="1"/>
  <c r="H215" i="4"/>
  <c r="J215" i="4" s="1"/>
  <c r="H213" i="4"/>
  <c r="J213" i="4" s="1"/>
  <c r="H206" i="4"/>
  <c r="J206" i="4" s="1"/>
  <c r="H204" i="4"/>
  <c r="J204" i="4" s="1"/>
  <c r="H197" i="4"/>
  <c r="J197" i="4" s="1"/>
  <c r="H195" i="4"/>
  <c r="J195" i="4" s="1"/>
  <c r="H188" i="4"/>
  <c r="J188" i="4" s="1"/>
  <c r="H186" i="4"/>
  <c r="J186" i="4" s="1"/>
  <c r="H179" i="4"/>
  <c r="J179" i="4" s="1"/>
  <c r="H177" i="4"/>
  <c r="J177" i="4" s="1"/>
  <c r="H170" i="4"/>
  <c r="J170" i="4" s="1"/>
  <c r="H168" i="4"/>
  <c r="J168" i="4" s="1"/>
  <c r="H161" i="4"/>
  <c r="J161" i="4" s="1"/>
  <c r="J159" i="4"/>
  <c r="H159" i="4"/>
  <c r="H152" i="4"/>
  <c r="J152" i="4" s="1"/>
  <c r="H150" i="4"/>
  <c r="J150" i="4" s="1"/>
  <c r="H143" i="4"/>
  <c r="J143" i="4" s="1"/>
  <c r="J141" i="4"/>
  <c r="H141" i="4"/>
  <c r="H134" i="4"/>
  <c r="J134" i="4" s="1"/>
  <c r="H132" i="4"/>
  <c r="J132" i="4" s="1"/>
  <c r="H125" i="4"/>
  <c r="J125" i="4" s="1"/>
  <c r="H123" i="4"/>
  <c r="J123" i="4" s="1"/>
  <c r="H116" i="4"/>
  <c r="J116" i="4" s="1"/>
  <c r="H114" i="4"/>
  <c r="J114" i="4" s="1"/>
  <c r="H107" i="4"/>
  <c r="J107" i="4" s="1"/>
  <c r="H105" i="4"/>
  <c r="J105" i="4" s="1"/>
  <c r="H98" i="4"/>
  <c r="J98" i="4" s="1"/>
  <c r="J96" i="4"/>
  <c r="H96" i="4"/>
  <c r="H89" i="4"/>
  <c r="J89" i="4" s="1"/>
  <c r="H87" i="4"/>
  <c r="J87" i="4" s="1"/>
  <c r="H80" i="4"/>
  <c r="J80" i="4" s="1"/>
  <c r="H78" i="4"/>
  <c r="J78" i="4" s="1"/>
  <c r="H71" i="4"/>
  <c r="J71" i="4" s="1"/>
  <c r="H69" i="4"/>
  <c r="J69" i="4" s="1"/>
  <c r="H62" i="4"/>
  <c r="J62" i="4" s="1"/>
  <c r="H60" i="4"/>
  <c r="J60" i="4" s="1"/>
  <c r="H53" i="4"/>
  <c r="J53" i="4" s="1"/>
  <c r="J51" i="4"/>
  <c r="H51" i="4"/>
  <c r="J44" i="4"/>
  <c r="H44" i="4"/>
  <c r="H42" i="4"/>
  <c r="J42" i="4" s="1"/>
  <c r="H35" i="4"/>
  <c r="J35" i="4" s="1"/>
  <c r="H33" i="4"/>
  <c r="J33" i="4" s="1"/>
  <c r="H26" i="4"/>
  <c r="J26" i="4" s="1"/>
  <c r="J24" i="4"/>
  <c r="H24" i="4"/>
  <c r="J17" i="4"/>
  <c r="J15" i="4"/>
  <c r="H13" i="4"/>
  <c r="J13" i="4" s="1"/>
  <c r="H14" i="4"/>
  <c r="H15" i="4"/>
  <c r="H16" i="4"/>
  <c r="H17" i="4"/>
  <c r="H18" i="4"/>
  <c r="J8" i="4"/>
  <c r="J6" i="4"/>
  <c r="J4" i="4"/>
  <c r="J4" i="2"/>
  <c r="J8" i="2"/>
  <c r="H17" i="2" s="1"/>
  <c r="J6" i="2"/>
  <c r="G25" i="1"/>
  <c r="G109" i="1"/>
  <c r="K23" i="1" s="1"/>
  <c r="G106" i="1"/>
  <c r="G103" i="1"/>
  <c r="G100" i="1"/>
  <c r="G97" i="1"/>
  <c r="G95" i="1"/>
  <c r="G89" i="1"/>
  <c r="K22" i="1"/>
  <c r="K21" i="1"/>
  <c r="K20" i="1"/>
  <c r="G92" i="1"/>
  <c r="G87" i="1"/>
  <c r="G86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G83" i="1"/>
  <c r="K19" i="1" s="1"/>
  <c r="G80" i="1"/>
  <c r="G77" i="1"/>
  <c r="K18" i="1" s="1"/>
  <c r="G74" i="1"/>
  <c r="G71" i="1"/>
  <c r="G69" i="1"/>
  <c r="G66" i="1"/>
  <c r="G63" i="1"/>
  <c r="G61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G60" i="1" s="1"/>
  <c r="G57" i="1"/>
  <c r="G54" i="1"/>
  <c r="G51" i="1"/>
  <c r="G48" i="1"/>
  <c r="G45" i="1"/>
  <c r="G43" i="1"/>
  <c r="G40" i="1"/>
  <c r="G37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G34" i="1" s="1"/>
  <c r="G22" i="1"/>
  <c r="F18" i="1"/>
  <c r="G17" i="1" s="1"/>
  <c r="F19" i="1"/>
  <c r="F20" i="1"/>
  <c r="F21" i="1"/>
  <c r="F22" i="1"/>
  <c r="F23" i="1"/>
  <c r="F24" i="1"/>
  <c r="F25" i="1"/>
  <c r="F26" i="1"/>
  <c r="F27" i="1"/>
  <c r="F28" i="1"/>
  <c r="F29" i="1"/>
  <c r="F30" i="1"/>
  <c r="G28" i="1" s="1"/>
  <c r="F31" i="1"/>
  <c r="F32" i="1"/>
  <c r="F33" i="1"/>
  <c r="F9" i="1"/>
  <c r="F10" i="1"/>
  <c r="F11" i="1"/>
  <c r="F12" i="1"/>
  <c r="F13" i="1"/>
  <c r="F14" i="1"/>
  <c r="F15" i="1"/>
  <c r="F16" i="1"/>
  <c r="F17" i="1"/>
  <c r="F8" i="1"/>
  <c r="G8" i="1" s="1"/>
  <c r="F5" i="1"/>
  <c r="F6" i="1"/>
  <c r="F7" i="1"/>
  <c r="F4" i="1"/>
  <c r="G4" i="1" s="1"/>
  <c r="G5" i="1"/>
  <c r="G6" i="1"/>
  <c r="G7" i="1"/>
  <c r="R14" i="4" l="1"/>
  <c r="R16" i="4"/>
  <c r="R15" i="4"/>
  <c r="H27" i="4"/>
  <c r="H25" i="4"/>
  <c r="H23" i="4"/>
  <c r="H22" i="4"/>
  <c r="J22" i="4" s="1"/>
  <c r="R13" i="4"/>
  <c r="T13" i="4" s="1"/>
  <c r="H359" i="4"/>
  <c r="J359" i="4" s="1"/>
  <c r="H357" i="4"/>
  <c r="J357" i="4" s="1"/>
  <c r="H15" i="2"/>
  <c r="H13" i="2"/>
  <c r="H16" i="2"/>
  <c r="H18" i="2"/>
  <c r="J17" i="2" s="1"/>
  <c r="H14" i="2"/>
  <c r="K17" i="1"/>
  <c r="K16" i="1"/>
  <c r="K15" i="1"/>
  <c r="K14" i="1"/>
  <c r="G31" i="1"/>
  <c r="K11" i="1" s="1"/>
  <c r="K13" i="1"/>
  <c r="G19" i="1"/>
  <c r="K10" i="1"/>
  <c r="G14" i="1"/>
  <c r="G11" i="1"/>
  <c r="G9" i="1"/>
  <c r="K8" i="1"/>
  <c r="H32" i="4" l="1"/>
  <c r="H31" i="4"/>
  <c r="J31" i="4" s="1"/>
  <c r="H36" i="4"/>
  <c r="H34" i="4"/>
  <c r="J15" i="2"/>
  <c r="H24" i="2" s="1"/>
  <c r="H26" i="2"/>
  <c r="J13" i="2"/>
  <c r="K9" i="1"/>
  <c r="G35" i="1" s="1"/>
  <c r="K12" i="1" s="1"/>
  <c r="H40" i="4" l="1"/>
  <c r="J40" i="4" s="1"/>
  <c r="H41" i="4"/>
  <c r="H45" i="4"/>
  <c r="H43" i="4"/>
  <c r="H27" i="2"/>
  <c r="J26" i="2" s="1"/>
  <c r="H23" i="2"/>
  <c r="H22" i="2"/>
  <c r="H25" i="2"/>
  <c r="J24" i="2" s="1"/>
  <c r="H52" i="4" l="1"/>
  <c r="H50" i="4"/>
  <c r="H49" i="4"/>
  <c r="J49" i="4" s="1"/>
  <c r="H54" i="4"/>
  <c r="J22" i="2"/>
  <c r="H32" i="2" s="1"/>
  <c r="H33" i="2"/>
  <c r="H35" i="2"/>
  <c r="H63" i="4" l="1"/>
  <c r="H61" i="4"/>
  <c r="H58" i="4"/>
  <c r="J58" i="4" s="1"/>
  <c r="H59" i="4"/>
  <c r="H36" i="2"/>
  <c r="J35" i="2" s="1"/>
  <c r="H34" i="2"/>
  <c r="J33" i="2" s="1"/>
  <c r="H31" i="2"/>
  <c r="J31" i="2" s="1"/>
  <c r="H45" i="2" s="1"/>
  <c r="H68" i="4" l="1"/>
  <c r="H72" i="4"/>
  <c r="H70" i="4"/>
  <c r="H67" i="4"/>
  <c r="J67" i="4" s="1"/>
  <c r="H41" i="2"/>
  <c r="H43" i="2"/>
  <c r="H42" i="2"/>
  <c r="H44" i="2"/>
  <c r="J44" i="2" s="1"/>
  <c r="H40" i="2"/>
  <c r="H77" i="4" l="1"/>
  <c r="H76" i="4"/>
  <c r="J76" i="4" s="1"/>
  <c r="H81" i="4"/>
  <c r="H79" i="4"/>
  <c r="J40" i="2"/>
  <c r="H52" i="2" s="1"/>
  <c r="J42" i="2"/>
  <c r="H51" i="2" s="1"/>
  <c r="H53" i="2"/>
  <c r="H85" i="4" l="1"/>
  <c r="J85" i="4" s="1"/>
  <c r="H86" i="4"/>
  <c r="H88" i="4"/>
  <c r="H90" i="4"/>
  <c r="J51" i="2"/>
  <c r="H50" i="2"/>
  <c r="H54" i="2"/>
  <c r="J53" i="2" s="1"/>
  <c r="H49" i="2"/>
  <c r="H97" i="4" l="1"/>
  <c r="H95" i="4"/>
  <c r="H94" i="4"/>
  <c r="J94" i="4" s="1"/>
  <c r="H99" i="4"/>
  <c r="J49" i="2"/>
  <c r="H58" i="2" s="1"/>
  <c r="H62" i="2"/>
  <c r="H60" i="2"/>
  <c r="H108" i="4" l="1"/>
  <c r="H106" i="4"/>
  <c r="H104" i="4"/>
  <c r="H103" i="4"/>
  <c r="J103" i="4" s="1"/>
  <c r="H61" i="2"/>
  <c r="J60" i="2" s="1"/>
  <c r="H59" i="2"/>
  <c r="J58" i="2" s="1"/>
  <c r="H63" i="2"/>
  <c r="J62" i="2" s="1"/>
  <c r="H117" i="4" l="1"/>
  <c r="H115" i="4"/>
  <c r="H113" i="4"/>
  <c r="H112" i="4"/>
  <c r="J112" i="4" s="1"/>
  <c r="H69" i="2"/>
  <c r="H71" i="2"/>
  <c r="H68" i="2"/>
  <c r="H72" i="2"/>
  <c r="H70" i="2"/>
  <c r="H67" i="2"/>
  <c r="H122" i="4" l="1"/>
  <c r="H121" i="4"/>
  <c r="J121" i="4" s="1"/>
  <c r="H126" i="4"/>
  <c r="H124" i="4"/>
  <c r="J67" i="2"/>
  <c r="H81" i="2" s="1"/>
  <c r="J71" i="2"/>
  <c r="J69" i="2"/>
  <c r="H133" i="4" l="1"/>
  <c r="H135" i="4"/>
  <c r="H131" i="4"/>
  <c r="H130" i="4"/>
  <c r="J130" i="4" s="1"/>
  <c r="H79" i="2"/>
  <c r="H77" i="2"/>
  <c r="H78" i="2"/>
  <c r="J78" i="2" s="1"/>
  <c r="H76" i="2"/>
  <c r="J76" i="2" s="1"/>
  <c r="H80" i="2"/>
  <c r="J80" i="2" s="1"/>
  <c r="H142" i="4" l="1"/>
  <c r="H140" i="4"/>
  <c r="H139" i="4"/>
  <c r="J139" i="4" s="1"/>
  <c r="H144" i="4"/>
  <c r="H89" i="2"/>
  <c r="H87" i="2"/>
  <c r="H86" i="2"/>
  <c r="H85" i="2"/>
  <c r="H90" i="2"/>
  <c r="H88" i="2"/>
  <c r="H153" i="4" l="1"/>
  <c r="H149" i="4"/>
  <c r="H151" i="4"/>
  <c r="H148" i="4"/>
  <c r="J148" i="4" s="1"/>
  <c r="J89" i="2"/>
  <c r="H98" i="2" s="1"/>
  <c r="J85" i="2"/>
  <c r="H97" i="2" s="1"/>
  <c r="J87" i="2"/>
  <c r="H162" i="4" l="1"/>
  <c r="H158" i="4"/>
  <c r="H160" i="4"/>
  <c r="H157" i="4"/>
  <c r="J157" i="4" s="1"/>
  <c r="H96" i="2"/>
  <c r="J96" i="2" s="1"/>
  <c r="H95" i="2"/>
  <c r="H99" i="2"/>
  <c r="J98" i="2" s="1"/>
  <c r="H107" i="2" s="1"/>
  <c r="H94" i="2"/>
  <c r="H167" i="4" l="1"/>
  <c r="H166" i="4"/>
  <c r="J166" i="4" s="1"/>
  <c r="H169" i="4"/>
  <c r="H171" i="4"/>
  <c r="J94" i="2"/>
  <c r="H104" i="2" s="1"/>
  <c r="H105" i="2"/>
  <c r="H180" i="4" l="1"/>
  <c r="H175" i="4"/>
  <c r="J175" i="4" s="1"/>
  <c r="H178" i="4"/>
  <c r="H176" i="4"/>
  <c r="H108" i="2"/>
  <c r="J107" i="2" s="1"/>
  <c r="H116" i="2" s="1"/>
  <c r="H106" i="2"/>
  <c r="J105" i="2" s="1"/>
  <c r="H103" i="2"/>
  <c r="J103" i="2" s="1"/>
  <c r="H115" i="2" s="1"/>
  <c r="H187" i="4" l="1"/>
  <c r="H185" i="4"/>
  <c r="H184" i="4"/>
  <c r="J184" i="4" s="1"/>
  <c r="H189" i="4"/>
  <c r="H113" i="2"/>
  <c r="H117" i="2"/>
  <c r="J116" i="2" s="1"/>
  <c r="H125" i="2" s="1"/>
  <c r="H114" i="2"/>
  <c r="J114" i="2" s="1"/>
  <c r="H112" i="2"/>
  <c r="H198" i="4" l="1"/>
  <c r="H196" i="4"/>
  <c r="H194" i="4"/>
  <c r="H193" i="4"/>
  <c r="J193" i="4" s="1"/>
  <c r="J112" i="2"/>
  <c r="H124" i="2" s="1"/>
  <c r="H123" i="2"/>
  <c r="H205" i="4" l="1"/>
  <c r="H207" i="4"/>
  <c r="H203" i="4"/>
  <c r="H202" i="4"/>
  <c r="J202" i="4" s="1"/>
  <c r="H126" i="2"/>
  <c r="J125" i="2" s="1"/>
  <c r="H134" i="2" s="1"/>
  <c r="H122" i="2"/>
  <c r="H121" i="2"/>
  <c r="J123" i="2"/>
  <c r="H214" i="4" l="1"/>
  <c r="H212" i="4"/>
  <c r="H211" i="4"/>
  <c r="J211" i="4" s="1"/>
  <c r="H216" i="4"/>
  <c r="J121" i="2"/>
  <c r="H131" i="2" s="1"/>
  <c r="H132" i="2"/>
  <c r="H225" i="4" l="1"/>
  <c r="H223" i="4"/>
  <c r="H220" i="4"/>
  <c r="J220" i="4" s="1"/>
  <c r="H221" i="4"/>
  <c r="H130" i="2"/>
  <c r="J130" i="2" s="1"/>
  <c r="H133" i="2"/>
  <c r="J132" i="2" s="1"/>
  <c r="H135" i="2"/>
  <c r="J134" i="2" s="1"/>
  <c r="H143" i="2" s="1"/>
  <c r="H144" i="2"/>
  <c r="H142" i="2"/>
  <c r="H140" i="2"/>
  <c r="H234" i="4" l="1"/>
  <c r="H232" i="4"/>
  <c r="H230" i="4"/>
  <c r="H229" i="4"/>
  <c r="J229" i="4" s="1"/>
  <c r="J143" i="2"/>
  <c r="H141" i="2"/>
  <c r="H139" i="2"/>
  <c r="J139" i="2" s="1"/>
  <c r="J141" i="2"/>
  <c r="H150" i="2"/>
  <c r="H152" i="2"/>
  <c r="H243" i="4" l="1"/>
  <c r="H239" i="4"/>
  <c r="H241" i="4"/>
  <c r="H238" i="4"/>
  <c r="J238" i="4" s="1"/>
  <c r="H151" i="2"/>
  <c r="H149" i="2"/>
  <c r="H153" i="2"/>
  <c r="H148" i="2"/>
  <c r="J150" i="2"/>
  <c r="J152" i="2"/>
  <c r="H161" i="2" s="1"/>
  <c r="J148" i="2"/>
  <c r="H162" i="2" s="1"/>
  <c r="H252" i="4" l="1"/>
  <c r="H250" i="4"/>
  <c r="H248" i="4"/>
  <c r="H247" i="4"/>
  <c r="J247" i="4" s="1"/>
  <c r="H159" i="2"/>
  <c r="J161" i="2"/>
  <c r="H158" i="2"/>
  <c r="H157" i="2"/>
  <c r="J157" i="2" s="1"/>
  <c r="H160" i="2"/>
  <c r="H170" i="2"/>
  <c r="J159" i="2" l="1"/>
  <c r="H168" i="2" s="1"/>
  <c r="H261" i="4"/>
  <c r="H259" i="4"/>
  <c r="H257" i="4"/>
  <c r="H256" i="4"/>
  <c r="J256" i="4" s="1"/>
  <c r="H169" i="2"/>
  <c r="H167" i="2"/>
  <c r="H166" i="2"/>
  <c r="J166" i="2" s="1"/>
  <c r="H171" i="2"/>
  <c r="J170" i="2" s="1"/>
  <c r="J168" i="2"/>
  <c r="H265" i="4" l="1"/>
  <c r="J265" i="4" s="1"/>
  <c r="H266" i="4"/>
  <c r="H268" i="4"/>
  <c r="H270" i="4"/>
  <c r="H179" i="2"/>
  <c r="H177" i="2"/>
  <c r="H176" i="2"/>
  <c r="H175" i="2"/>
  <c r="H180" i="2"/>
  <c r="H178" i="2"/>
  <c r="H279" i="4" l="1"/>
  <c r="H277" i="4"/>
  <c r="H275" i="4"/>
  <c r="H274" i="4"/>
  <c r="J274" i="4" s="1"/>
  <c r="J175" i="2"/>
  <c r="H189" i="2" s="1"/>
  <c r="J177" i="2"/>
  <c r="J179" i="2"/>
  <c r="H284" i="4" l="1"/>
  <c r="H288" i="4"/>
  <c r="H286" i="4"/>
  <c r="H283" i="4"/>
  <c r="J283" i="4" s="1"/>
  <c r="H187" i="2"/>
  <c r="H185" i="2"/>
  <c r="H186" i="2"/>
  <c r="J186" i="2" s="1"/>
  <c r="H188" i="2"/>
  <c r="J188" i="2" s="1"/>
  <c r="H184" i="2"/>
  <c r="J184" i="2" s="1"/>
  <c r="H295" i="4" l="1"/>
  <c r="H297" i="4"/>
  <c r="H293" i="4"/>
  <c r="H292" i="4"/>
  <c r="J292" i="4" s="1"/>
  <c r="H194" i="2"/>
  <c r="H198" i="2"/>
  <c r="H193" i="2"/>
  <c r="H196" i="2"/>
  <c r="H195" i="2"/>
  <c r="H197" i="2"/>
  <c r="J197" i="2" s="1"/>
  <c r="H306" i="4" l="1"/>
  <c r="H304" i="4"/>
  <c r="H302" i="4"/>
  <c r="H301" i="4"/>
  <c r="J301" i="4" s="1"/>
  <c r="J195" i="2"/>
  <c r="H204" i="2" s="1"/>
  <c r="J193" i="2"/>
  <c r="H207" i="2" s="1"/>
  <c r="H206" i="2"/>
  <c r="H313" i="4" l="1"/>
  <c r="H311" i="4"/>
  <c r="H315" i="4"/>
  <c r="H310" i="4"/>
  <c r="J310" i="4" s="1"/>
  <c r="H203" i="2"/>
  <c r="H202" i="2"/>
  <c r="J202" i="2" s="1"/>
  <c r="H205" i="2"/>
  <c r="J204" i="2" s="1"/>
  <c r="J206" i="2"/>
  <c r="H324" i="4" l="1"/>
  <c r="H322" i="4"/>
  <c r="H320" i="4"/>
  <c r="H319" i="4"/>
  <c r="J319" i="4" s="1"/>
  <c r="H214" i="2"/>
  <c r="H216" i="2"/>
  <c r="H212" i="2"/>
  <c r="H215" i="2"/>
  <c r="J215" i="2" s="1"/>
  <c r="H213" i="2"/>
  <c r="J213" i="2" s="1"/>
  <c r="H211" i="2"/>
  <c r="H328" i="4" l="1"/>
  <c r="J328" i="4" s="1"/>
  <c r="H333" i="4"/>
  <c r="H331" i="4"/>
  <c r="H329" i="4"/>
  <c r="J211" i="2"/>
  <c r="H223" i="2" s="1"/>
  <c r="H222" i="2"/>
  <c r="H224" i="2"/>
  <c r="H342" i="4" l="1"/>
  <c r="H340" i="4"/>
  <c r="H338" i="4"/>
  <c r="H337" i="4"/>
  <c r="J337" i="4" s="1"/>
  <c r="H220" i="2"/>
  <c r="H221" i="2"/>
  <c r="H225" i="2"/>
  <c r="J224" i="2" s="1"/>
  <c r="H233" i="2" s="1"/>
  <c r="J222" i="2"/>
  <c r="J220" i="2" l="1"/>
  <c r="H234" i="2" s="1"/>
  <c r="J233" i="2" s="1"/>
  <c r="H351" i="4"/>
  <c r="H346" i="4"/>
  <c r="J346" i="4" s="1"/>
  <c r="H347" i="4"/>
  <c r="H349" i="4"/>
  <c r="H232" i="2"/>
  <c r="H230" i="2"/>
  <c r="H231" i="2"/>
  <c r="J231" i="2" s="1"/>
  <c r="H229" i="2"/>
  <c r="J229" i="2" s="1"/>
  <c r="H243" i="2" s="1"/>
  <c r="H358" i="4" l="1"/>
  <c r="H356" i="4"/>
  <c r="H360" i="4"/>
  <c r="H355" i="4"/>
  <c r="J355" i="4" s="1"/>
  <c r="H241" i="2"/>
  <c r="H239" i="2"/>
  <c r="H242" i="2"/>
  <c r="J242" i="2" s="1"/>
  <c r="H240" i="2"/>
  <c r="J240" i="2" s="1"/>
  <c r="H238" i="2"/>
  <c r="J238" i="2" s="1"/>
  <c r="H365" i="4" l="1"/>
  <c r="H369" i="4"/>
  <c r="H367" i="4"/>
  <c r="H364" i="4"/>
  <c r="J364" i="4" s="1"/>
  <c r="H250" i="2"/>
  <c r="H248" i="2"/>
  <c r="H247" i="2"/>
  <c r="H252" i="2"/>
  <c r="H251" i="2"/>
  <c r="H249" i="2"/>
  <c r="J249" i="2" s="1"/>
  <c r="J251" i="2" l="1"/>
  <c r="J247" i="2"/>
  <c r="H258" i="2"/>
  <c r="H260" i="2"/>
  <c r="H257" i="2"/>
  <c r="H256" i="2"/>
  <c r="J256" i="2" s="1"/>
  <c r="H261" i="2"/>
  <c r="H259" i="2"/>
  <c r="J260" i="2" l="1"/>
  <c r="H270" i="2"/>
  <c r="H268" i="2"/>
  <c r="H266" i="2"/>
  <c r="J258" i="2"/>
  <c r="H265" i="2" l="1"/>
  <c r="J265" i="2" s="1"/>
  <c r="H277" i="2" s="1"/>
  <c r="H269" i="2"/>
  <c r="J269" i="2" s="1"/>
  <c r="H267" i="2"/>
  <c r="J267" i="2" s="1"/>
  <c r="H275" i="2" l="1"/>
  <c r="H279" i="2"/>
  <c r="H278" i="2"/>
  <c r="J278" i="2" s="1"/>
  <c r="H276" i="2"/>
  <c r="J276" i="2" s="1"/>
  <c r="H274" i="2"/>
  <c r="J274" i="2" s="1"/>
  <c r="H284" i="2" l="1"/>
  <c r="H286" i="2"/>
  <c r="H283" i="2"/>
  <c r="J283" i="2" s="1"/>
  <c r="H288" i="2"/>
  <c r="H287" i="2"/>
  <c r="H285" i="2"/>
  <c r="H293" i="2" l="1"/>
  <c r="H297" i="2"/>
  <c r="H295" i="2"/>
  <c r="J287" i="2"/>
  <c r="J285" i="2"/>
  <c r="H296" i="2" l="1"/>
  <c r="J296" i="2" s="1"/>
  <c r="H294" i="2"/>
  <c r="J294" i="2" s="1"/>
  <c r="H292" i="2"/>
  <c r="J292" i="2" s="1"/>
  <c r="H304" i="2" l="1"/>
  <c r="H302" i="2"/>
  <c r="H301" i="2"/>
  <c r="J301" i="2" s="1"/>
  <c r="H306" i="2"/>
  <c r="H303" i="2"/>
  <c r="H305" i="2"/>
  <c r="J303" i="2" l="1"/>
  <c r="J305" i="2"/>
  <c r="H312" i="2"/>
  <c r="H314" i="2"/>
  <c r="H313" i="2"/>
  <c r="H311" i="2"/>
  <c r="H315" i="2"/>
  <c r="H310" i="2"/>
  <c r="J310" i="2" s="1"/>
  <c r="J314" i="2" l="1"/>
  <c r="H324" i="2"/>
  <c r="H322" i="2"/>
  <c r="H320" i="2"/>
  <c r="J312" i="2"/>
  <c r="H319" i="2" s="1"/>
  <c r="J319" i="2" s="1"/>
  <c r="H333" i="2" l="1"/>
  <c r="H331" i="2"/>
  <c r="H329" i="2"/>
  <c r="H323" i="2"/>
  <c r="J323" i="2" s="1"/>
  <c r="H321" i="2"/>
  <c r="J321" i="2" s="1"/>
  <c r="H332" i="2" l="1"/>
  <c r="J332" i="2" s="1"/>
  <c r="H330" i="2"/>
  <c r="J330" i="2" s="1"/>
  <c r="H328" i="2"/>
  <c r="J328" i="2" s="1"/>
  <c r="H342" i="2" l="1"/>
  <c r="H340" i="2"/>
  <c r="H338" i="2"/>
  <c r="H337" i="2"/>
  <c r="J337" i="2" s="1"/>
  <c r="H341" i="2"/>
  <c r="J341" i="2" s="1"/>
  <c r="H339" i="2"/>
  <c r="J339" i="2" s="1"/>
  <c r="H346" i="2" l="1"/>
  <c r="H351" i="2"/>
  <c r="H347" i="2"/>
  <c r="H349" i="2"/>
  <c r="H350" i="2"/>
  <c r="J350" i="2" s="1"/>
  <c r="H348" i="2"/>
  <c r="J348" i="2" s="1"/>
  <c r="H359" i="2" l="1"/>
  <c r="H357" i="2"/>
  <c r="J346" i="2"/>
  <c r="H360" i="2" l="1"/>
  <c r="H358" i="2"/>
  <c r="J357" i="2" s="1"/>
  <c r="H355" i="2"/>
  <c r="H356" i="2"/>
  <c r="J359" i="2"/>
  <c r="J355" i="2" l="1"/>
  <c r="H365" i="2"/>
  <c r="H364" i="2"/>
  <c r="H367" i="2"/>
  <c r="H369" i="2"/>
  <c r="H366" i="2"/>
  <c r="J366" i="2" s="1"/>
  <c r="H368" i="2"/>
  <c r="J368" i="2" s="1"/>
  <c r="J364" i="2" l="1"/>
</calcChain>
</file>

<file path=xl/sharedStrings.xml><?xml version="1.0" encoding="utf-8"?>
<sst xmlns="http://schemas.openxmlformats.org/spreadsheetml/2006/main" count="1611" uniqueCount="83">
  <si>
    <t>t</t>
    <phoneticPr fontId="3" type="noConversion"/>
  </si>
  <si>
    <t>s</t>
    <phoneticPr fontId="3" type="noConversion"/>
  </si>
  <si>
    <t>a</t>
    <phoneticPr fontId="3" type="noConversion"/>
  </si>
  <si>
    <t>Q(s,a)</t>
  </si>
  <si>
    <t>Q(s,a)</t>
    <phoneticPr fontId="3" type="noConversion"/>
  </si>
  <si>
    <t>Q*(s,a)</t>
    <phoneticPr fontId="3" type="noConversion"/>
  </si>
  <si>
    <t>V*(s)</t>
    <phoneticPr fontId="3" type="noConversion"/>
  </si>
  <si>
    <t>s'</t>
    <phoneticPr fontId="3" type="noConversion"/>
  </si>
  <si>
    <t>p(s'|s,a)</t>
    <phoneticPr fontId="3" type="noConversion"/>
  </si>
  <si>
    <t>-</t>
    <phoneticPr fontId="3" type="noConversion"/>
  </si>
  <si>
    <t>r(s,a,s')</t>
    <phoneticPr fontId="3" type="noConversion"/>
  </si>
  <si>
    <t>o</t>
    <phoneticPr fontId="3" type="noConversion"/>
  </si>
  <si>
    <t>p</t>
    <phoneticPr fontId="3" type="noConversion"/>
  </si>
  <si>
    <t>h</t>
    <phoneticPr fontId="3" type="noConversion"/>
  </si>
  <si>
    <t>G</t>
    <phoneticPr fontId="3" type="noConversion"/>
  </si>
  <si>
    <t>a*</t>
    <phoneticPr fontId="3" type="noConversion"/>
  </si>
  <si>
    <t>정상</t>
  </si>
  <si>
    <t>정상</t>
    <phoneticPr fontId="3" type="noConversion"/>
  </si>
  <si>
    <t>경고</t>
  </si>
  <si>
    <t>경고</t>
    <phoneticPr fontId="3" type="noConversion"/>
  </si>
  <si>
    <t>고장</t>
  </si>
  <si>
    <t>고장</t>
    <phoneticPr fontId="3" type="noConversion"/>
  </si>
  <si>
    <t>가동</t>
    <phoneticPr fontId="3" type="noConversion"/>
  </si>
  <si>
    <t>정비</t>
    <phoneticPr fontId="3" type="noConversion"/>
  </si>
  <si>
    <t>Value iteration</t>
    <phoneticPr fontId="3" type="noConversion"/>
  </si>
  <si>
    <t>k=1</t>
    <phoneticPr fontId="3" type="noConversion"/>
  </si>
  <si>
    <t>V(s)</t>
  </si>
  <si>
    <t>V(s)</t>
    <phoneticPr fontId="3" type="noConversion"/>
  </si>
  <si>
    <t>k=0</t>
    <phoneticPr fontId="3" type="noConversion"/>
  </si>
  <si>
    <t>(정상, 가동)</t>
  </si>
  <si>
    <t>(정상, 가동)</t>
    <phoneticPr fontId="3" type="noConversion"/>
  </si>
  <si>
    <t>(경고, 가동)</t>
  </si>
  <si>
    <t>(고장, 가동)</t>
  </si>
  <si>
    <t>(정상, 정비)</t>
  </si>
  <si>
    <t>(정상, 정비)</t>
    <phoneticPr fontId="3" type="noConversion"/>
  </si>
  <si>
    <t>(고장, 정비)</t>
  </si>
  <si>
    <t>(경고, 정비)</t>
  </si>
  <si>
    <t>(경고, 가동)</t>
    <phoneticPr fontId="3" type="noConversion"/>
  </si>
  <si>
    <t>(경고, 정비)</t>
    <phoneticPr fontId="3" type="noConversion"/>
  </si>
  <si>
    <t>(고장, 가동)</t>
    <phoneticPr fontId="3" type="noConversion"/>
  </si>
  <si>
    <t>(고장, 정비)</t>
    <phoneticPr fontId="3" type="noConversion"/>
  </si>
  <si>
    <t>gamma</t>
    <phoneticPr fontId="3" type="noConversion"/>
  </si>
  <si>
    <t>k=2</t>
    <phoneticPr fontId="3" type="noConversion"/>
  </si>
  <si>
    <t>k=3</t>
    <phoneticPr fontId="3" type="noConversion"/>
  </si>
  <si>
    <t>k=4</t>
    <phoneticPr fontId="3" type="noConversion"/>
  </si>
  <si>
    <t>k=5</t>
    <phoneticPr fontId="3" type="noConversion"/>
  </si>
  <si>
    <t>k=6</t>
    <phoneticPr fontId="3" type="noConversion"/>
  </si>
  <si>
    <t>k=7</t>
    <phoneticPr fontId="3" type="noConversion"/>
  </si>
  <si>
    <t>k=8</t>
    <phoneticPr fontId="3" type="noConversion"/>
  </si>
  <si>
    <t>k=9</t>
    <phoneticPr fontId="3" type="noConversion"/>
  </si>
  <si>
    <t>k=10</t>
    <phoneticPr fontId="3" type="noConversion"/>
  </si>
  <si>
    <t>k=11</t>
    <phoneticPr fontId="3" type="noConversion"/>
  </si>
  <si>
    <t>k=12</t>
    <phoneticPr fontId="3" type="noConversion"/>
  </si>
  <si>
    <t>k=13</t>
    <phoneticPr fontId="3" type="noConversion"/>
  </si>
  <si>
    <t>k=14</t>
    <phoneticPr fontId="3" type="noConversion"/>
  </si>
  <si>
    <t>k=15</t>
    <phoneticPr fontId="3" type="noConversion"/>
  </si>
  <si>
    <t>k=16</t>
    <phoneticPr fontId="3" type="noConversion"/>
  </si>
  <si>
    <t>k=17</t>
    <phoneticPr fontId="3" type="noConversion"/>
  </si>
  <si>
    <t>k=18</t>
    <phoneticPr fontId="3" type="noConversion"/>
  </si>
  <si>
    <t>k=19</t>
    <phoneticPr fontId="3" type="noConversion"/>
  </si>
  <si>
    <t>k=20</t>
    <phoneticPr fontId="3" type="noConversion"/>
  </si>
  <si>
    <t>k=21</t>
    <phoneticPr fontId="3" type="noConversion"/>
  </si>
  <si>
    <t>k=22</t>
    <phoneticPr fontId="3" type="noConversion"/>
  </si>
  <si>
    <t>k=23</t>
    <phoneticPr fontId="3" type="noConversion"/>
  </si>
  <si>
    <t>k=24</t>
    <phoneticPr fontId="3" type="noConversion"/>
  </si>
  <si>
    <t>k=25</t>
    <phoneticPr fontId="3" type="noConversion"/>
  </si>
  <si>
    <t>k=26</t>
    <phoneticPr fontId="3" type="noConversion"/>
  </si>
  <si>
    <t>k=27</t>
    <phoneticPr fontId="3" type="noConversion"/>
  </si>
  <si>
    <t>k=28</t>
    <phoneticPr fontId="3" type="noConversion"/>
  </si>
  <si>
    <t>k=29</t>
    <phoneticPr fontId="3" type="noConversion"/>
  </si>
  <si>
    <t>k=30</t>
    <phoneticPr fontId="3" type="noConversion"/>
  </si>
  <si>
    <t>k=31</t>
    <phoneticPr fontId="3" type="noConversion"/>
  </si>
  <si>
    <t>k=32</t>
    <phoneticPr fontId="3" type="noConversion"/>
  </si>
  <si>
    <t>k=33</t>
    <phoneticPr fontId="3" type="noConversion"/>
  </si>
  <si>
    <t>k=34</t>
    <phoneticPr fontId="3" type="noConversion"/>
  </si>
  <si>
    <t>k=35</t>
    <phoneticPr fontId="3" type="noConversion"/>
  </si>
  <si>
    <t>k=36</t>
    <phoneticPr fontId="3" type="noConversion"/>
  </si>
  <si>
    <t>k=37</t>
    <phoneticPr fontId="3" type="noConversion"/>
  </si>
  <si>
    <t>k=38</t>
    <phoneticPr fontId="3" type="noConversion"/>
  </si>
  <si>
    <t>k=39</t>
    <phoneticPr fontId="3" type="noConversion"/>
  </si>
  <si>
    <t>k=40</t>
    <phoneticPr fontId="3" type="noConversion"/>
  </si>
  <si>
    <t>Policy evaluation</t>
    <phoneticPr fontId="3" type="noConversion"/>
  </si>
  <si>
    <t>Greedy improvement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</si>
</sst>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5" fillId="2" borderId="0" xfId="1" applyFont="1">
      <alignment vertical="center"/>
    </xf>
    <xf numFmtId="0" fontId="6" fillId="3" borderId="0" xfId="2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0C4B-E3CE-49A7-8B15-F81B8E581355}">
  <dimension ref="A1:L111"/>
  <sheetViews>
    <sheetView tabSelected="1" workbookViewId="0"/>
  </sheetViews>
  <sheetFormatPr defaultRowHeight="17.399999999999999" x14ac:dyDescent="0.4"/>
  <sheetData>
    <row r="1" spans="1:12" x14ac:dyDescent="0.4">
      <c r="A1" s="1" t="s">
        <v>12</v>
      </c>
      <c r="B1" s="1">
        <v>10</v>
      </c>
      <c r="C1" s="1" t="s">
        <v>11</v>
      </c>
      <c r="D1" s="1">
        <v>2</v>
      </c>
      <c r="E1" s="1" t="s">
        <v>13</v>
      </c>
      <c r="F1" s="1">
        <v>1</v>
      </c>
      <c r="G1" s="1" t="s">
        <v>14</v>
      </c>
      <c r="H1" s="1">
        <v>5</v>
      </c>
    </row>
    <row r="3" spans="1:12" x14ac:dyDescent="0.4">
      <c r="A3" s="1" t="s">
        <v>0</v>
      </c>
      <c r="B3" s="1" t="s">
        <v>1</v>
      </c>
      <c r="C3" s="1" t="s">
        <v>2</v>
      </c>
      <c r="D3" s="1" t="s">
        <v>7</v>
      </c>
      <c r="E3" s="1" t="s">
        <v>8</v>
      </c>
      <c r="F3" s="1" t="s">
        <v>10</v>
      </c>
      <c r="G3" s="1" t="s">
        <v>5</v>
      </c>
      <c r="I3" s="1" t="s">
        <v>0</v>
      </c>
      <c r="J3" s="1" t="s">
        <v>1</v>
      </c>
      <c r="K3" s="1" t="s">
        <v>6</v>
      </c>
      <c r="L3" s="1" t="s">
        <v>15</v>
      </c>
    </row>
    <row r="4" spans="1:12" x14ac:dyDescent="0.4">
      <c r="A4" s="4">
        <v>5</v>
      </c>
      <c r="B4" s="2">
        <v>0</v>
      </c>
      <c r="C4" s="2">
        <v>0</v>
      </c>
      <c r="D4" s="2" t="s">
        <v>9</v>
      </c>
      <c r="E4" s="2">
        <v>1</v>
      </c>
      <c r="F4" s="2">
        <f>-$H$1*B4</f>
        <v>0</v>
      </c>
      <c r="G4" s="2">
        <f>E4*F4</f>
        <v>0</v>
      </c>
      <c r="I4">
        <v>5</v>
      </c>
      <c r="J4">
        <v>0</v>
      </c>
      <c r="K4">
        <v>0</v>
      </c>
    </row>
    <row r="5" spans="1:12" x14ac:dyDescent="0.4">
      <c r="A5" s="2"/>
      <c r="B5" s="2">
        <v>1</v>
      </c>
      <c r="C5" s="2">
        <v>0</v>
      </c>
      <c r="D5" s="2" t="s">
        <v>9</v>
      </c>
      <c r="E5" s="2">
        <v>1</v>
      </c>
      <c r="F5" s="2">
        <f t="shared" ref="F5:F7" si="0">-$H$1*B5</f>
        <v>-5</v>
      </c>
      <c r="G5" s="2">
        <f>E5*F5</f>
        <v>-5</v>
      </c>
      <c r="J5">
        <v>1</v>
      </c>
      <c r="K5">
        <v>-5</v>
      </c>
    </row>
    <row r="6" spans="1:12" x14ac:dyDescent="0.4">
      <c r="A6" s="2"/>
      <c r="B6" s="2">
        <v>2</v>
      </c>
      <c r="C6" s="2">
        <v>0</v>
      </c>
      <c r="D6" s="2" t="s">
        <v>9</v>
      </c>
      <c r="E6" s="2">
        <v>1</v>
      </c>
      <c r="F6" s="2">
        <f t="shared" si="0"/>
        <v>-10</v>
      </c>
      <c r="G6" s="2">
        <f>E6*F6</f>
        <v>-10</v>
      </c>
      <c r="J6">
        <v>2</v>
      </c>
      <c r="K6">
        <v>-10</v>
      </c>
    </row>
    <row r="7" spans="1:12" x14ac:dyDescent="0.4">
      <c r="A7" s="2"/>
      <c r="B7" s="2">
        <v>3</v>
      </c>
      <c r="C7" s="2">
        <v>0</v>
      </c>
      <c r="D7" s="2" t="s">
        <v>9</v>
      </c>
      <c r="E7" s="2">
        <v>1</v>
      </c>
      <c r="F7" s="2">
        <f t="shared" si="0"/>
        <v>-15</v>
      </c>
      <c r="G7" s="2">
        <f>E7*F7</f>
        <v>-15</v>
      </c>
      <c r="J7">
        <v>3</v>
      </c>
      <c r="K7">
        <v>-15</v>
      </c>
    </row>
    <row r="8" spans="1:12" x14ac:dyDescent="0.4">
      <c r="A8" s="5">
        <v>4</v>
      </c>
      <c r="B8" s="3">
        <v>0</v>
      </c>
      <c r="C8" s="3">
        <v>0</v>
      </c>
      <c r="D8" s="3">
        <v>0</v>
      </c>
      <c r="E8" s="3">
        <v>1</v>
      </c>
      <c r="F8" s="3">
        <f>$B$1*(B8+C8-D8)-$D$1*C8-$F$1*(B8+C8)</f>
        <v>0</v>
      </c>
      <c r="G8" s="3">
        <f>E8*F8</f>
        <v>0</v>
      </c>
      <c r="I8">
        <v>4</v>
      </c>
      <c r="J8">
        <v>0</v>
      </c>
      <c r="K8">
        <f>MAX(G8:G16)</f>
        <v>4</v>
      </c>
      <c r="L8">
        <v>1</v>
      </c>
    </row>
    <row r="9" spans="1:12" x14ac:dyDescent="0.4">
      <c r="A9" s="3"/>
      <c r="B9" s="3">
        <v>0</v>
      </c>
      <c r="C9" s="3">
        <v>1</v>
      </c>
      <c r="D9" s="3">
        <v>0</v>
      </c>
      <c r="E9" s="3">
        <v>0.8</v>
      </c>
      <c r="F9" s="3">
        <f t="shared" ref="F9:F33" si="1">$B$1*(B9+C9-D9)-$D$1*C9-$F$1*(B9+C9)</f>
        <v>7</v>
      </c>
      <c r="G9" s="3">
        <f>E9*F9+E9*K4+E10*F10+E10*K5</f>
        <v>4</v>
      </c>
      <c r="J9">
        <v>1</v>
      </c>
      <c r="K9">
        <f>MAX(G17:G24)</f>
        <v>6</v>
      </c>
      <c r="L9">
        <v>0</v>
      </c>
    </row>
    <row r="10" spans="1:12" x14ac:dyDescent="0.4">
      <c r="A10" s="3"/>
      <c r="B10" s="3">
        <v>0</v>
      </c>
      <c r="C10" s="3">
        <v>1</v>
      </c>
      <c r="D10" s="3">
        <v>1</v>
      </c>
      <c r="E10" s="3">
        <v>0.2</v>
      </c>
      <c r="F10" s="3">
        <f t="shared" si="1"/>
        <v>-3</v>
      </c>
      <c r="G10" s="3"/>
      <c r="J10">
        <v>2</v>
      </c>
      <c r="K10">
        <f>MAX(G25:G30)</f>
        <v>4.4999999999999982</v>
      </c>
      <c r="L10">
        <v>0</v>
      </c>
    </row>
    <row r="11" spans="1:12" x14ac:dyDescent="0.4">
      <c r="A11" s="3"/>
      <c r="B11" s="3">
        <v>0</v>
      </c>
      <c r="C11" s="3">
        <v>2</v>
      </c>
      <c r="D11" s="3">
        <v>0</v>
      </c>
      <c r="E11" s="3">
        <v>0.3</v>
      </c>
      <c r="F11" s="3">
        <f t="shared" si="1"/>
        <v>14</v>
      </c>
      <c r="G11" s="3">
        <f>E11*F11+E11*K4+E12*F12+E12*K5+E13*F13+E13*K6</f>
        <v>0.5</v>
      </c>
      <c r="J11">
        <v>3</v>
      </c>
      <c r="K11">
        <f>MAX(G31:G33)</f>
        <v>-1.5000000000000004</v>
      </c>
      <c r="L11">
        <v>0</v>
      </c>
    </row>
    <row r="12" spans="1:12" x14ac:dyDescent="0.4">
      <c r="A12" s="3"/>
      <c r="B12" s="3">
        <v>0</v>
      </c>
      <c r="C12" s="3">
        <v>2</v>
      </c>
      <c r="D12" s="3">
        <v>1</v>
      </c>
      <c r="E12" s="3">
        <v>0.5</v>
      </c>
      <c r="F12" s="3">
        <f t="shared" si="1"/>
        <v>4</v>
      </c>
      <c r="G12" s="3"/>
      <c r="I12">
        <v>3</v>
      </c>
      <c r="J12">
        <v>0</v>
      </c>
      <c r="K12">
        <f>MAX(G34:G42)</f>
        <v>10.1</v>
      </c>
      <c r="L12">
        <v>2</v>
      </c>
    </row>
    <row r="13" spans="1:12" x14ac:dyDescent="0.4">
      <c r="A13" s="3"/>
      <c r="B13" s="3">
        <v>0</v>
      </c>
      <c r="C13" s="3">
        <v>2</v>
      </c>
      <c r="D13" s="3">
        <v>2</v>
      </c>
      <c r="E13" s="3">
        <v>0.2</v>
      </c>
      <c r="F13" s="3">
        <f t="shared" si="1"/>
        <v>-6</v>
      </c>
      <c r="G13" s="3"/>
      <c r="J13">
        <v>1</v>
      </c>
      <c r="K13">
        <f>MAX(G43:G50)</f>
        <v>12.1</v>
      </c>
      <c r="L13">
        <v>1</v>
      </c>
    </row>
    <row r="14" spans="1:12" x14ac:dyDescent="0.4">
      <c r="A14" s="3"/>
      <c r="B14" s="3">
        <v>0</v>
      </c>
      <c r="C14" s="3">
        <v>3</v>
      </c>
      <c r="D14" s="3">
        <v>1</v>
      </c>
      <c r="E14" s="3">
        <v>0.3</v>
      </c>
      <c r="F14" s="3">
        <f t="shared" si="1"/>
        <v>11</v>
      </c>
      <c r="G14" s="3">
        <f>E14*F14+E14*K5+E15*F15+E15*K6+E16*F16+E16*K7</f>
        <v>-7.5</v>
      </c>
      <c r="J14">
        <v>2</v>
      </c>
      <c r="K14">
        <f>MAX(G51:G56)</f>
        <v>14.1</v>
      </c>
      <c r="L14">
        <v>0</v>
      </c>
    </row>
    <row r="15" spans="1:12" x14ac:dyDescent="0.4">
      <c r="A15" s="3"/>
      <c r="B15" s="3">
        <v>0</v>
      </c>
      <c r="C15" s="3">
        <v>3</v>
      </c>
      <c r="D15" s="3">
        <v>2</v>
      </c>
      <c r="E15" s="3">
        <v>0.5</v>
      </c>
      <c r="F15" s="3">
        <f t="shared" si="1"/>
        <v>1</v>
      </c>
      <c r="G15" s="3"/>
      <c r="J15">
        <v>3</v>
      </c>
      <c r="K15">
        <f>MAX(G57:G59)</f>
        <v>13.100000000000001</v>
      </c>
      <c r="L15">
        <v>0</v>
      </c>
    </row>
    <row r="16" spans="1:12" x14ac:dyDescent="0.4">
      <c r="A16" s="3"/>
      <c r="B16" s="3">
        <v>0</v>
      </c>
      <c r="C16" s="3">
        <v>3</v>
      </c>
      <c r="D16" s="3">
        <v>3</v>
      </c>
      <c r="E16" s="3">
        <v>0.2</v>
      </c>
      <c r="F16" s="3">
        <f t="shared" si="1"/>
        <v>-9</v>
      </c>
      <c r="G16" s="3"/>
      <c r="I16">
        <v>2</v>
      </c>
      <c r="J16">
        <v>0</v>
      </c>
      <c r="K16">
        <f>MAX(G60:G68)</f>
        <v>16.900000000000002</v>
      </c>
      <c r="L16">
        <v>2</v>
      </c>
    </row>
    <row r="17" spans="1:12" x14ac:dyDescent="0.4">
      <c r="A17" s="2"/>
      <c r="B17" s="2">
        <v>1</v>
      </c>
      <c r="C17" s="2">
        <v>0</v>
      </c>
      <c r="D17" s="2">
        <v>0</v>
      </c>
      <c r="E17" s="2">
        <v>0.8</v>
      </c>
      <c r="F17" s="2">
        <f t="shared" si="1"/>
        <v>9</v>
      </c>
      <c r="G17" s="2">
        <f>E17*F17+E17*K4+E18*F18+E18*K5</f>
        <v>6</v>
      </c>
      <c r="J17">
        <v>1</v>
      </c>
      <c r="K17">
        <f>MAX(G69:G76)</f>
        <v>18.899999999999999</v>
      </c>
      <c r="L17">
        <v>1</v>
      </c>
    </row>
    <row r="18" spans="1:12" x14ac:dyDescent="0.4">
      <c r="A18" s="2"/>
      <c r="B18" s="2">
        <v>1</v>
      </c>
      <c r="C18" s="2">
        <v>0</v>
      </c>
      <c r="D18" s="2">
        <v>1</v>
      </c>
      <c r="E18" s="2">
        <v>0.2</v>
      </c>
      <c r="F18" s="2">
        <f t="shared" si="1"/>
        <v>-1</v>
      </c>
      <c r="G18" s="2"/>
      <c r="J18">
        <v>2</v>
      </c>
      <c r="K18">
        <f>MAX(G77:G82)</f>
        <v>20.900000000000002</v>
      </c>
      <c r="L18">
        <v>0</v>
      </c>
    </row>
    <row r="19" spans="1:12" x14ac:dyDescent="0.4">
      <c r="A19" s="2"/>
      <c r="B19" s="2">
        <v>1</v>
      </c>
      <c r="C19" s="2">
        <v>1</v>
      </c>
      <c r="D19" s="2">
        <v>0</v>
      </c>
      <c r="E19" s="2">
        <v>0.3</v>
      </c>
      <c r="F19" s="2">
        <f t="shared" si="1"/>
        <v>16</v>
      </c>
      <c r="G19" s="2">
        <f>E19*F19+E19*K4+E20*F20+E20*K5+E21*F21+E21*K6</f>
        <v>2.5</v>
      </c>
      <c r="J19">
        <v>3</v>
      </c>
      <c r="K19">
        <f>MAX(G83:G85)</f>
        <v>21.3</v>
      </c>
      <c r="L19">
        <v>0</v>
      </c>
    </row>
    <row r="20" spans="1:12" x14ac:dyDescent="0.4">
      <c r="A20" s="2"/>
      <c r="B20" s="2">
        <v>1</v>
      </c>
      <c r="C20" s="2">
        <v>1</v>
      </c>
      <c r="D20" s="2">
        <v>1</v>
      </c>
      <c r="E20" s="2">
        <v>0.5</v>
      </c>
      <c r="F20" s="2">
        <f t="shared" si="1"/>
        <v>6</v>
      </c>
      <c r="G20" s="2"/>
      <c r="I20">
        <v>1</v>
      </c>
      <c r="J20">
        <v>0</v>
      </c>
      <c r="K20">
        <f>MAX(G86:G94)</f>
        <v>23.7</v>
      </c>
      <c r="L20">
        <v>2</v>
      </c>
    </row>
    <row r="21" spans="1:12" x14ac:dyDescent="0.4">
      <c r="A21" s="2"/>
      <c r="B21" s="2">
        <v>1</v>
      </c>
      <c r="C21" s="2">
        <v>1</v>
      </c>
      <c r="D21" s="2">
        <v>2</v>
      </c>
      <c r="E21" s="2">
        <v>0.2</v>
      </c>
      <c r="F21" s="2">
        <f t="shared" si="1"/>
        <v>-4</v>
      </c>
      <c r="G21" s="2"/>
      <c r="J21">
        <v>1</v>
      </c>
      <c r="K21">
        <f>MAX(G95:G102)</f>
        <v>25.7</v>
      </c>
      <c r="L21">
        <v>1</v>
      </c>
    </row>
    <row r="22" spans="1:12" x14ac:dyDescent="0.4">
      <c r="A22" s="2"/>
      <c r="B22" s="2">
        <v>1</v>
      </c>
      <c r="C22" s="2">
        <v>2</v>
      </c>
      <c r="D22" s="2">
        <v>1</v>
      </c>
      <c r="E22" s="2">
        <v>0.3</v>
      </c>
      <c r="F22" s="2">
        <f t="shared" si="1"/>
        <v>13</v>
      </c>
      <c r="G22" s="2">
        <f>E22*F22+E22*K5+E23*F23+E23*K6+E24*F24+E24*K7</f>
        <v>-5.5</v>
      </c>
      <c r="J22">
        <v>2</v>
      </c>
      <c r="K22">
        <f>MAX(G103:G108)</f>
        <v>27.7</v>
      </c>
      <c r="L22">
        <v>0</v>
      </c>
    </row>
    <row r="23" spans="1:12" x14ac:dyDescent="0.4">
      <c r="A23" s="2"/>
      <c r="B23" s="2">
        <v>1</v>
      </c>
      <c r="C23" s="2">
        <v>2</v>
      </c>
      <c r="D23" s="2">
        <v>2</v>
      </c>
      <c r="E23" s="2">
        <v>0.5</v>
      </c>
      <c r="F23" s="2">
        <f t="shared" si="1"/>
        <v>3</v>
      </c>
      <c r="G23" s="2"/>
      <c r="J23">
        <v>3</v>
      </c>
      <c r="K23">
        <f>MAX(G109:G111)</f>
        <v>28.38</v>
      </c>
      <c r="L23">
        <v>0</v>
      </c>
    </row>
    <row r="24" spans="1:12" x14ac:dyDescent="0.4">
      <c r="A24" s="2"/>
      <c r="B24" s="2">
        <v>1</v>
      </c>
      <c r="C24" s="2">
        <v>2</v>
      </c>
      <c r="D24" s="2">
        <v>3</v>
      </c>
      <c r="E24" s="2">
        <v>0.2</v>
      </c>
      <c r="F24" s="2">
        <f t="shared" si="1"/>
        <v>-7</v>
      </c>
      <c r="G24" s="2"/>
    </row>
    <row r="25" spans="1:12" x14ac:dyDescent="0.4">
      <c r="A25" s="3"/>
      <c r="B25" s="3">
        <v>2</v>
      </c>
      <c r="C25" s="3">
        <v>0</v>
      </c>
      <c r="D25" s="3">
        <v>0</v>
      </c>
      <c r="E25" s="3">
        <v>0.3</v>
      </c>
      <c r="F25" s="3">
        <f t="shared" si="1"/>
        <v>18</v>
      </c>
      <c r="G25" s="3">
        <f>E25*F25+E25*K4+E26*F26+E26*K5+E27*F27+E27*K6</f>
        <v>4.4999999999999982</v>
      </c>
    </row>
    <row r="26" spans="1:12" x14ac:dyDescent="0.4">
      <c r="A26" s="3"/>
      <c r="B26" s="3">
        <v>2</v>
      </c>
      <c r="C26" s="3">
        <v>0</v>
      </c>
      <c r="D26" s="3">
        <v>1</v>
      </c>
      <c r="E26" s="3">
        <v>0.5</v>
      </c>
      <c r="F26" s="3">
        <f t="shared" si="1"/>
        <v>8</v>
      </c>
      <c r="G26" s="3"/>
    </row>
    <row r="27" spans="1:12" x14ac:dyDescent="0.4">
      <c r="A27" s="3"/>
      <c r="B27" s="3">
        <v>2</v>
      </c>
      <c r="C27" s="3">
        <v>0</v>
      </c>
      <c r="D27" s="3">
        <v>2</v>
      </c>
      <c r="E27" s="3">
        <v>0.2</v>
      </c>
      <c r="F27" s="3">
        <f t="shared" si="1"/>
        <v>-2</v>
      </c>
      <c r="G27" s="3"/>
    </row>
    <row r="28" spans="1:12" x14ac:dyDescent="0.4">
      <c r="A28" s="3"/>
      <c r="B28" s="3">
        <v>2</v>
      </c>
      <c r="C28" s="3">
        <v>1</v>
      </c>
      <c r="D28" s="3">
        <v>1</v>
      </c>
      <c r="E28" s="3">
        <v>0.3</v>
      </c>
      <c r="F28" s="3">
        <f t="shared" si="1"/>
        <v>15</v>
      </c>
      <c r="G28" s="3">
        <f>E28*F28+E28*K5+E29*F29+E29*K6+E30*F30+E30*K7</f>
        <v>-3.5</v>
      </c>
    </row>
    <row r="29" spans="1:12" x14ac:dyDescent="0.4">
      <c r="A29" s="3"/>
      <c r="B29" s="3">
        <v>2</v>
      </c>
      <c r="C29" s="3">
        <v>1</v>
      </c>
      <c r="D29" s="3">
        <v>2</v>
      </c>
      <c r="E29" s="3">
        <v>0.5</v>
      </c>
      <c r="F29" s="3">
        <f t="shared" si="1"/>
        <v>5</v>
      </c>
      <c r="G29" s="3"/>
    </row>
    <row r="30" spans="1:12" x14ac:dyDescent="0.4">
      <c r="A30" s="3"/>
      <c r="B30" s="3">
        <v>2</v>
      </c>
      <c r="C30" s="3">
        <v>1</v>
      </c>
      <c r="D30" s="3">
        <v>3</v>
      </c>
      <c r="E30" s="3">
        <v>0.2</v>
      </c>
      <c r="F30" s="3">
        <f t="shared" si="1"/>
        <v>-5</v>
      </c>
      <c r="G30" s="3"/>
    </row>
    <row r="31" spans="1:12" x14ac:dyDescent="0.4">
      <c r="A31" s="2"/>
      <c r="B31" s="2">
        <v>3</v>
      </c>
      <c r="C31" s="2">
        <v>0</v>
      </c>
      <c r="D31" s="2">
        <v>1</v>
      </c>
      <c r="E31" s="2">
        <v>0.3</v>
      </c>
      <c r="F31" s="2">
        <f t="shared" si="1"/>
        <v>17</v>
      </c>
      <c r="G31" s="2">
        <f>E31*F31+E31*K5+E32*F32+E32*K6+E33*F33+E33*K7</f>
        <v>-1.5000000000000004</v>
      </c>
    </row>
    <row r="32" spans="1:12" x14ac:dyDescent="0.4">
      <c r="A32" s="2"/>
      <c r="B32" s="2">
        <v>3</v>
      </c>
      <c r="C32" s="2">
        <v>0</v>
      </c>
      <c r="D32" s="2">
        <v>2</v>
      </c>
      <c r="E32" s="2">
        <v>0.5</v>
      </c>
      <c r="F32" s="2">
        <f t="shared" si="1"/>
        <v>7</v>
      </c>
      <c r="G32" s="2"/>
    </row>
    <row r="33" spans="1:7" x14ac:dyDescent="0.4">
      <c r="A33" s="2"/>
      <c r="B33" s="2">
        <v>3</v>
      </c>
      <c r="C33" s="2">
        <v>0</v>
      </c>
      <c r="D33" s="2">
        <v>3</v>
      </c>
      <c r="E33" s="2">
        <v>0.2</v>
      </c>
      <c r="F33" s="2">
        <f t="shared" si="1"/>
        <v>-3</v>
      </c>
      <c r="G33" s="2"/>
    </row>
    <row r="34" spans="1:7" x14ac:dyDescent="0.4">
      <c r="A34" s="5">
        <v>3</v>
      </c>
      <c r="B34" s="3">
        <v>0</v>
      </c>
      <c r="C34" s="3">
        <v>0</v>
      </c>
      <c r="D34" s="3">
        <v>0</v>
      </c>
      <c r="E34" s="3">
        <v>1</v>
      </c>
      <c r="F34" s="3">
        <f>$B$1*(B34+C34-D34)-$D$1*C34-$F$1*(B34+C34)</f>
        <v>0</v>
      </c>
      <c r="G34" s="3">
        <f>E34*F34</f>
        <v>0</v>
      </c>
    </row>
    <row r="35" spans="1:7" x14ac:dyDescent="0.4">
      <c r="A35" s="3"/>
      <c r="B35" s="3">
        <v>0</v>
      </c>
      <c r="C35" s="3">
        <v>1</v>
      </c>
      <c r="D35" s="3">
        <v>0</v>
      </c>
      <c r="E35" s="3">
        <v>0.8</v>
      </c>
      <c r="F35" s="3">
        <f t="shared" ref="F35:F59" si="2">$B$1*(B35+C35-D35)-$D$1*C35-$F$1*(B35+C35)</f>
        <v>7</v>
      </c>
      <c r="G35" s="3">
        <f>E35*F35+E35*K8+E36*F36+E36*K9</f>
        <v>9.4000000000000021</v>
      </c>
    </row>
    <row r="36" spans="1:7" x14ac:dyDescent="0.4">
      <c r="A36" s="3"/>
      <c r="B36" s="3">
        <v>0</v>
      </c>
      <c r="C36" s="3">
        <v>1</v>
      </c>
      <c r="D36" s="3">
        <v>1</v>
      </c>
      <c r="E36" s="3">
        <v>0.2</v>
      </c>
      <c r="F36" s="3">
        <f t="shared" si="2"/>
        <v>-3</v>
      </c>
      <c r="G36" s="3"/>
    </row>
    <row r="37" spans="1:7" x14ac:dyDescent="0.4">
      <c r="A37" s="3"/>
      <c r="B37" s="3">
        <v>0</v>
      </c>
      <c r="C37" s="3">
        <v>2</v>
      </c>
      <c r="D37" s="3">
        <v>0</v>
      </c>
      <c r="E37" s="3">
        <v>0.3</v>
      </c>
      <c r="F37" s="3">
        <f t="shared" si="2"/>
        <v>14</v>
      </c>
      <c r="G37" s="3">
        <f>E37*F37+E37*K8+E38*F38+E38*K9+E39*F39+E39*K10</f>
        <v>10.1</v>
      </c>
    </row>
    <row r="38" spans="1:7" x14ac:dyDescent="0.4">
      <c r="A38" s="3"/>
      <c r="B38" s="3">
        <v>0</v>
      </c>
      <c r="C38" s="3">
        <v>2</v>
      </c>
      <c r="D38" s="3">
        <v>1</v>
      </c>
      <c r="E38" s="3">
        <v>0.5</v>
      </c>
      <c r="F38" s="3">
        <f t="shared" si="2"/>
        <v>4</v>
      </c>
      <c r="G38" s="3"/>
    </row>
    <row r="39" spans="1:7" x14ac:dyDescent="0.4">
      <c r="A39" s="3"/>
      <c r="B39" s="3">
        <v>0</v>
      </c>
      <c r="C39" s="3">
        <v>2</v>
      </c>
      <c r="D39" s="3">
        <v>2</v>
      </c>
      <c r="E39" s="3">
        <v>0.2</v>
      </c>
      <c r="F39" s="3">
        <f t="shared" si="2"/>
        <v>-6</v>
      </c>
      <c r="G39" s="3"/>
    </row>
    <row r="40" spans="1:7" x14ac:dyDescent="0.4">
      <c r="A40" s="3"/>
      <c r="B40" s="3">
        <v>0</v>
      </c>
      <c r="C40" s="3">
        <v>3</v>
      </c>
      <c r="D40" s="3">
        <v>1</v>
      </c>
      <c r="E40" s="3">
        <v>0.3</v>
      </c>
      <c r="F40" s="3">
        <f t="shared" si="2"/>
        <v>11</v>
      </c>
      <c r="G40" s="3">
        <f>E40*F40+E40*K9+E41*F41+E41*K10+E42*F42+E42*K11</f>
        <v>5.7499999999999991</v>
      </c>
    </row>
    <row r="41" spans="1:7" x14ac:dyDescent="0.4">
      <c r="A41" s="3"/>
      <c r="B41" s="3">
        <v>0</v>
      </c>
      <c r="C41" s="3">
        <v>3</v>
      </c>
      <c r="D41" s="3">
        <v>2</v>
      </c>
      <c r="E41" s="3">
        <v>0.5</v>
      </c>
      <c r="F41" s="3">
        <f t="shared" si="2"/>
        <v>1</v>
      </c>
      <c r="G41" s="3"/>
    </row>
    <row r="42" spans="1:7" x14ac:dyDescent="0.4">
      <c r="A42" s="3"/>
      <c r="B42" s="3">
        <v>0</v>
      </c>
      <c r="C42" s="3">
        <v>3</v>
      </c>
      <c r="D42" s="3">
        <v>3</v>
      </c>
      <c r="E42" s="3">
        <v>0.2</v>
      </c>
      <c r="F42" s="3">
        <f t="shared" si="2"/>
        <v>-9</v>
      </c>
      <c r="G42" s="3"/>
    </row>
    <row r="43" spans="1:7" x14ac:dyDescent="0.4">
      <c r="A43" s="2"/>
      <c r="B43" s="2">
        <v>1</v>
      </c>
      <c r="C43" s="2">
        <v>0</v>
      </c>
      <c r="D43" s="2">
        <v>0</v>
      </c>
      <c r="E43" s="2">
        <v>0.8</v>
      </c>
      <c r="F43" s="2">
        <f t="shared" si="2"/>
        <v>9</v>
      </c>
      <c r="G43" s="2">
        <f>E43*F43+E43*K8+E44*F44+E44*K9</f>
        <v>11.400000000000002</v>
      </c>
    </row>
    <row r="44" spans="1:7" x14ac:dyDescent="0.4">
      <c r="A44" s="2"/>
      <c r="B44" s="2">
        <v>1</v>
      </c>
      <c r="C44" s="2">
        <v>0</v>
      </c>
      <c r="D44" s="2">
        <v>1</v>
      </c>
      <c r="E44" s="2">
        <v>0.2</v>
      </c>
      <c r="F44" s="2">
        <f t="shared" si="2"/>
        <v>-1</v>
      </c>
      <c r="G44" s="2"/>
    </row>
    <row r="45" spans="1:7" x14ac:dyDescent="0.4">
      <c r="A45" s="2"/>
      <c r="B45" s="2">
        <v>1</v>
      </c>
      <c r="C45" s="2">
        <v>1</v>
      </c>
      <c r="D45" s="2">
        <v>0</v>
      </c>
      <c r="E45" s="2">
        <v>0.3</v>
      </c>
      <c r="F45" s="2">
        <f t="shared" si="2"/>
        <v>16</v>
      </c>
      <c r="G45" s="2">
        <f>E45*F45+E45*K8+E46*F46+E46*K9+E47*F47+E47*K10</f>
        <v>12.1</v>
      </c>
    </row>
    <row r="46" spans="1:7" x14ac:dyDescent="0.4">
      <c r="A46" s="2"/>
      <c r="B46" s="2">
        <v>1</v>
      </c>
      <c r="C46" s="2">
        <v>1</v>
      </c>
      <c r="D46" s="2">
        <v>1</v>
      </c>
      <c r="E46" s="2">
        <v>0.5</v>
      </c>
      <c r="F46" s="2">
        <f t="shared" si="2"/>
        <v>6</v>
      </c>
      <c r="G46" s="2"/>
    </row>
    <row r="47" spans="1:7" x14ac:dyDescent="0.4">
      <c r="A47" s="2"/>
      <c r="B47" s="2">
        <v>1</v>
      </c>
      <c r="C47" s="2">
        <v>1</v>
      </c>
      <c r="D47" s="2">
        <v>2</v>
      </c>
      <c r="E47" s="2">
        <v>0.2</v>
      </c>
      <c r="F47" s="2">
        <f t="shared" si="2"/>
        <v>-4</v>
      </c>
      <c r="G47" s="2"/>
    </row>
    <row r="48" spans="1:7" x14ac:dyDescent="0.4">
      <c r="A48" s="2"/>
      <c r="B48" s="2">
        <v>1</v>
      </c>
      <c r="C48" s="2">
        <v>2</v>
      </c>
      <c r="D48" s="2">
        <v>1</v>
      </c>
      <c r="E48" s="2">
        <v>0.3</v>
      </c>
      <c r="F48" s="2">
        <f t="shared" si="2"/>
        <v>13</v>
      </c>
      <c r="G48" s="2">
        <f>E48*F48+E48*K10+E49*F49+E49*K11+E50*F50+E50*K12</f>
        <v>6.6199999999999992</v>
      </c>
    </row>
    <row r="49" spans="1:7" x14ac:dyDescent="0.4">
      <c r="A49" s="2"/>
      <c r="B49" s="2">
        <v>1</v>
      </c>
      <c r="C49" s="2">
        <v>2</v>
      </c>
      <c r="D49" s="2">
        <v>2</v>
      </c>
      <c r="E49" s="2">
        <v>0.5</v>
      </c>
      <c r="F49" s="2">
        <f t="shared" si="2"/>
        <v>3</v>
      </c>
      <c r="G49" s="2"/>
    </row>
    <row r="50" spans="1:7" x14ac:dyDescent="0.4">
      <c r="A50" s="2"/>
      <c r="B50" s="2">
        <v>1</v>
      </c>
      <c r="C50" s="2">
        <v>2</v>
      </c>
      <c r="D50" s="2">
        <v>3</v>
      </c>
      <c r="E50" s="2">
        <v>0.2</v>
      </c>
      <c r="F50" s="2">
        <f t="shared" si="2"/>
        <v>-7</v>
      </c>
      <c r="G50" s="2"/>
    </row>
    <row r="51" spans="1:7" x14ac:dyDescent="0.4">
      <c r="A51" s="3"/>
      <c r="B51" s="3">
        <v>2</v>
      </c>
      <c r="C51" s="3">
        <v>0</v>
      </c>
      <c r="D51" s="3">
        <v>0</v>
      </c>
      <c r="E51" s="3">
        <v>0.3</v>
      </c>
      <c r="F51" s="3">
        <f t="shared" si="2"/>
        <v>18</v>
      </c>
      <c r="G51" s="3">
        <f>E51*F51+E51*K8+E52*F52+E52*K9+E53*F53+E53*K10</f>
        <v>14.1</v>
      </c>
    </row>
    <row r="52" spans="1:7" x14ac:dyDescent="0.4">
      <c r="A52" s="3"/>
      <c r="B52" s="3">
        <v>2</v>
      </c>
      <c r="C52" s="3">
        <v>0</v>
      </c>
      <c r="D52" s="3">
        <v>1</v>
      </c>
      <c r="E52" s="3">
        <v>0.5</v>
      </c>
      <c r="F52" s="3">
        <f t="shared" si="2"/>
        <v>8</v>
      </c>
      <c r="G52" s="3"/>
    </row>
    <row r="53" spans="1:7" x14ac:dyDescent="0.4">
      <c r="A53" s="3"/>
      <c r="B53" s="3">
        <v>2</v>
      </c>
      <c r="C53" s="3">
        <v>0</v>
      </c>
      <c r="D53" s="3">
        <v>2</v>
      </c>
      <c r="E53" s="3">
        <v>0.2</v>
      </c>
      <c r="F53" s="3">
        <f t="shared" si="2"/>
        <v>-2</v>
      </c>
      <c r="G53" s="3"/>
    </row>
    <row r="54" spans="1:7" x14ac:dyDescent="0.4">
      <c r="A54" s="3"/>
      <c r="B54" s="3">
        <v>2</v>
      </c>
      <c r="C54" s="3">
        <v>1</v>
      </c>
      <c r="D54" s="3">
        <v>1</v>
      </c>
      <c r="E54" s="3">
        <v>0.3</v>
      </c>
      <c r="F54" s="3">
        <f t="shared" si="2"/>
        <v>15</v>
      </c>
      <c r="G54" s="3">
        <f>E54*F54+E54*K9+E55*F55+E55*K10+E56*F56+E56*K11</f>
        <v>9.75</v>
      </c>
    </row>
    <row r="55" spans="1:7" x14ac:dyDescent="0.4">
      <c r="A55" s="3"/>
      <c r="B55" s="3">
        <v>2</v>
      </c>
      <c r="C55" s="3">
        <v>1</v>
      </c>
      <c r="D55" s="3">
        <v>2</v>
      </c>
      <c r="E55" s="3">
        <v>0.5</v>
      </c>
      <c r="F55" s="3">
        <f t="shared" si="2"/>
        <v>5</v>
      </c>
      <c r="G55" s="3"/>
    </row>
    <row r="56" spans="1:7" x14ac:dyDescent="0.4">
      <c r="A56" s="3"/>
      <c r="B56" s="3">
        <v>2</v>
      </c>
      <c r="C56" s="3">
        <v>1</v>
      </c>
      <c r="D56" s="3">
        <v>3</v>
      </c>
      <c r="E56" s="3">
        <v>0.2</v>
      </c>
      <c r="F56" s="3">
        <f t="shared" si="2"/>
        <v>-5</v>
      </c>
      <c r="G56" s="3"/>
    </row>
    <row r="57" spans="1:7" x14ac:dyDescent="0.4">
      <c r="A57" s="2"/>
      <c r="B57" s="2">
        <v>3</v>
      </c>
      <c r="C57" s="2">
        <v>0</v>
      </c>
      <c r="D57" s="2">
        <v>1</v>
      </c>
      <c r="E57" s="2">
        <v>0.3</v>
      </c>
      <c r="F57" s="2">
        <f t="shared" si="2"/>
        <v>17</v>
      </c>
      <c r="G57" s="2">
        <f>E57*F57+E57*K8+E58*F58+E58*K9+E59*F59+E59*K10</f>
        <v>13.100000000000001</v>
      </c>
    </row>
    <row r="58" spans="1:7" x14ac:dyDescent="0.4">
      <c r="A58" s="2"/>
      <c r="B58" s="2">
        <v>3</v>
      </c>
      <c r="C58" s="2">
        <v>0</v>
      </c>
      <c r="D58" s="2">
        <v>2</v>
      </c>
      <c r="E58" s="2">
        <v>0.5</v>
      </c>
      <c r="F58" s="2">
        <f t="shared" si="2"/>
        <v>7</v>
      </c>
      <c r="G58" s="2"/>
    </row>
    <row r="59" spans="1:7" x14ac:dyDescent="0.4">
      <c r="A59" s="2"/>
      <c r="B59" s="2">
        <v>3</v>
      </c>
      <c r="C59" s="2">
        <v>0</v>
      </c>
      <c r="D59" s="2">
        <v>3</v>
      </c>
      <c r="E59" s="2">
        <v>0.2</v>
      </c>
      <c r="F59" s="2">
        <f t="shared" si="2"/>
        <v>-3</v>
      </c>
      <c r="G59" s="2"/>
    </row>
    <row r="60" spans="1:7" x14ac:dyDescent="0.4">
      <c r="A60" s="5">
        <v>2</v>
      </c>
      <c r="B60" s="3">
        <v>0</v>
      </c>
      <c r="C60" s="3">
        <v>0</v>
      </c>
      <c r="D60" s="3">
        <v>0</v>
      </c>
      <c r="E60" s="3">
        <v>1</v>
      </c>
      <c r="F60" s="3">
        <f>$B$1*(B60+C60-D60)-$D$1*C60-$F$1*(B60+C60)</f>
        <v>0</v>
      </c>
      <c r="G60" s="3">
        <f>E60*F60</f>
        <v>0</v>
      </c>
    </row>
    <row r="61" spans="1:7" x14ac:dyDescent="0.4">
      <c r="A61" s="3"/>
      <c r="B61" s="3">
        <v>0</v>
      </c>
      <c r="C61" s="3">
        <v>1</v>
      </c>
      <c r="D61" s="3">
        <v>0</v>
      </c>
      <c r="E61" s="3">
        <v>0.8</v>
      </c>
      <c r="F61" s="3">
        <f t="shared" ref="F61:F85" si="3">$B$1*(B61+C61-D61)-$D$1*C61-$F$1*(B61+C61)</f>
        <v>7</v>
      </c>
      <c r="G61" s="3">
        <f>E61*F61+E61*K12+E62*F62+E62*K13</f>
        <v>15.5</v>
      </c>
    </row>
    <row r="62" spans="1:7" x14ac:dyDescent="0.4">
      <c r="A62" s="3"/>
      <c r="B62" s="3">
        <v>0</v>
      </c>
      <c r="C62" s="3">
        <v>1</v>
      </c>
      <c r="D62" s="3">
        <v>1</v>
      </c>
      <c r="E62" s="3">
        <v>0.2</v>
      </c>
      <c r="F62" s="3">
        <f t="shared" si="3"/>
        <v>-3</v>
      </c>
      <c r="G62" s="3"/>
    </row>
    <row r="63" spans="1:7" x14ac:dyDescent="0.4">
      <c r="A63" s="3"/>
      <c r="B63" s="3">
        <v>0</v>
      </c>
      <c r="C63" s="3">
        <v>2</v>
      </c>
      <c r="D63" s="3">
        <v>0</v>
      </c>
      <c r="E63" s="3">
        <v>0.3</v>
      </c>
      <c r="F63" s="3">
        <f t="shared" si="3"/>
        <v>14</v>
      </c>
      <c r="G63" s="3">
        <f>E63*F63+E63*K12+E64*F64+E64*K13+E65*F65+E65*K14</f>
        <v>16.900000000000002</v>
      </c>
    </row>
    <row r="64" spans="1:7" x14ac:dyDescent="0.4">
      <c r="A64" s="3"/>
      <c r="B64" s="3">
        <v>0</v>
      </c>
      <c r="C64" s="3">
        <v>2</v>
      </c>
      <c r="D64" s="3">
        <v>1</v>
      </c>
      <c r="E64" s="3">
        <v>0.5</v>
      </c>
      <c r="F64" s="3">
        <f t="shared" si="3"/>
        <v>4</v>
      </c>
      <c r="G64" s="3"/>
    </row>
    <row r="65" spans="1:7" x14ac:dyDescent="0.4">
      <c r="A65" s="3"/>
      <c r="B65" s="3">
        <v>0</v>
      </c>
      <c r="C65" s="3">
        <v>2</v>
      </c>
      <c r="D65" s="3">
        <v>2</v>
      </c>
      <c r="E65" s="3">
        <v>0.2</v>
      </c>
      <c r="F65" s="3">
        <f t="shared" si="3"/>
        <v>-6</v>
      </c>
      <c r="G65" s="3"/>
    </row>
    <row r="66" spans="1:7" x14ac:dyDescent="0.4">
      <c r="A66" s="3"/>
      <c r="B66" s="3">
        <v>0</v>
      </c>
      <c r="C66" s="3">
        <v>3</v>
      </c>
      <c r="D66" s="3">
        <v>1</v>
      </c>
      <c r="E66" s="3">
        <v>0.3</v>
      </c>
      <c r="F66" s="3">
        <f t="shared" si="3"/>
        <v>11</v>
      </c>
      <c r="G66" s="3">
        <f>E66*F66+E66*K12+E67*F67+E67*K13+E68*F68+E68*K14</f>
        <v>13.899999999999999</v>
      </c>
    </row>
    <row r="67" spans="1:7" x14ac:dyDescent="0.4">
      <c r="A67" s="3"/>
      <c r="B67" s="3">
        <v>0</v>
      </c>
      <c r="C67" s="3">
        <v>3</v>
      </c>
      <c r="D67" s="3">
        <v>2</v>
      </c>
      <c r="E67" s="3">
        <v>0.5</v>
      </c>
      <c r="F67" s="3">
        <f t="shared" si="3"/>
        <v>1</v>
      </c>
      <c r="G67" s="3"/>
    </row>
    <row r="68" spans="1:7" x14ac:dyDescent="0.4">
      <c r="A68" s="3"/>
      <c r="B68" s="3">
        <v>0</v>
      </c>
      <c r="C68" s="3">
        <v>3</v>
      </c>
      <c r="D68" s="3">
        <v>3</v>
      </c>
      <c r="E68" s="3">
        <v>0.2</v>
      </c>
      <c r="F68" s="3">
        <f t="shared" si="3"/>
        <v>-9</v>
      </c>
      <c r="G68" s="3"/>
    </row>
    <row r="69" spans="1:7" x14ac:dyDescent="0.4">
      <c r="A69" s="2"/>
      <c r="B69" s="2">
        <v>1</v>
      </c>
      <c r="C69" s="2">
        <v>0</v>
      </c>
      <c r="D69" s="2">
        <v>0</v>
      </c>
      <c r="E69" s="2">
        <v>0.8</v>
      </c>
      <c r="F69" s="2">
        <f t="shared" si="3"/>
        <v>9</v>
      </c>
      <c r="G69" s="2">
        <f>E69*F69+E69*K12+E70*F70+E70*K13</f>
        <v>17.5</v>
      </c>
    </row>
    <row r="70" spans="1:7" x14ac:dyDescent="0.4">
      <c r="A70" s="2"/>
      <c r="B70" s="2">
        <v>1</v>
      </c>
      <c r="C70" s="2">
        <v>0</v>
      </c>
      <c r="D70" s="2">
        <v>1</v>
      </c>
      <c r="E70" s="2">
        <v>0.2</v>
      </c>
      <c r="F70" s="2">
        <f t="shared" si="3"/>
        <v>-1</v>
      </c>
      <c r="G70" s="2"/>
    </row>
    <row r="71" spans="1:7" x14ac:dyDescent="0.4">
      <c r="A71" s="2"/>
      <c r="B71" s="2">
        <v>1</v>
      </c>
      <c r="C71" s="2">
        <v>1</v>
      </c>
      <c r="D71" s="2">
        <v>0</v>
      </c>
      <c r="E71" s="2">
        <v>0.3</v>
      </c>
      <c r="F71" s="2">
        <f t="shared" si="3"/>
        <v>16</v>
      </c>
      <c r="G71" s="2">
        <f>E71*F71+E71*K12+E72*F72+E72*K13+E73*F73+E73*K14</f>
        <v>18.899999999999999</v>
      </c>
    </row>
    <row r="72" spans="1:7" x14ac:dyDescent="0.4">
      <c r="A72" s="2"/>
      <c r="B72" s="2">
        <v>1</v>
      </c>
      <c r="C72" s="2">
        <v>1</v>
      </c>
      <c r="D72" s="2">
        <v>1</v>
      </c>
      <c r="E72" s="2">
        <v>0.5</v>
      </c>
      <c r="F72" s="2">
        <f t="shared" si="3"/>
        <v>6</v>
      </c>
      <c r="G72" s="2"/>
    </row>
    <row r="73" spans="1:7" x14ac:dyDescent="0.4">
      <c r="A73" s="2"/>
      <c r="B73" s="2">
        <v>1</v>
      </c>
      <c r="C73" s="2">
        <v>1</v>
      </c>
      <c r="D73" s="2">
        <v>2</v>
      </c>
      <c r="E73" s="2">
        <v>0.2</v>
      </c>
      <c r="F73" s="2">
        <f t="shared" si="3"/>
        <v>-4</v>
      </c>
      <c r="G73" s="2"/>
    </row>
    <row r="74" spans="1:7" x14ac:dyDescent="0.4">
      <c r="A74" s="2"/>
      <c r="B74" s="2">
        <v>1</v>
      </c>
      <c r="C74" s="2">
        <v>2</v>
      </c>
      <c r="D74" s="2">
        <v>1</v>
      </c>
      <c r="E74" s="2">
        <v>0.3</v>
      </c>
      <c r="F74" s="2">
        <f t="shared" si="3"/>
        <v>13</v>
      </c>
      <c r="G74" s="2">
        <f>E74*F74+E74*K13+E75*F75+E75*K14+E76*F76+E76*K15</f>
        <v>17.299999999999997</v>
      </c>
    </row>
    <row r="75" spans="1:7" x14ac:dyDescent="0.4">
      <c r="A75" s="2"/>
      <c r="B75" s="2">
        <v>1</v>
      </c>
      <c r="C75" s="2">
        <v>2</v>
      </c>
      <c r="D75" s="2">
        <v>2</v>
      </c>
      <c r="E75" s="2">
        <v>0.5</v>
      </c>
      <c r="F75" s="2">
        <f t="shared" si="3"/>
        <v>3</v>
      </c>
      <c r="G75" s="2"/>
    </row>
    <row r="76" spans="1:7" x14ac:dyDescent="0.4">
      <c r="A76" s="2"/>
      <c r="B76" s="2">
        <v>1</v>
      </c>
      <c r="C76" s="2">
        <v>2</v>
      </c>
      <c r="D76" s="2">
        <v>3</v>
      </c>
      <c r="E76" s="2">
        <v>0.2</v>
      </c>
      <c r="F76" s="2">
        <f t="shared" si="3"/>
        <v>-7</v>
      </c>
      <c r="G76" s="2"/>
    </row>
    <row r="77" spans="1:7" x14ac:dyDescent="0.4">
      <c r="A77" s="3"/>
      <c r="B77" s="3">
        <v>2</v>
      </c>
      <c r="C77" s="3">
        <v>0</v>
      </c>
      <c r="D77" s="3">
        <v>0</v>
      </c>
      <c r="E77" s="3">
        <v>0.3</v>
      </c>
      <c r="F77" s="3">
        <f t="shared" si="3"/>
        <v>18</v>
      </c>
      <c r="G77" s="3">
        <f>E77*F77+E77*K12+E78*F78+E78*K13+E79*F79+E79*K14</f>
        <v>20.900000000000002</v>
      </c>
    </row>
    <row r="78" spans="1:7" x14ac:dyDescent="0.4">
      <c r="A78" s="3"/>
      <c r="B78" s="3">
        <v>2</v>
      </c>
      <c r="C78" s="3">
        <v>0</v>
      </c>
      <c r="D78" s="3">
        <v>1</v>
      </c>
      <c r="E78" s="3">
        <v>0.5</v>
      </c>
      <c r="F78" s="3">
        <f t="shared" si="3"/>
        <v>8</v>
      </c>
      <c r="G78" s="3"/>
    </row>
    <row r="79" spans="1:7" x14ac:dyDescent="0.4">
      <c r="A79" s="3"/>
      <c r="B79" s="3">
        <v>2</v>
      </c>
      <c r="C79" s="3">
        <v>0</v>
      </c>
      <c r="D79" s="3">
        <v>2</v>
      </c>
      <c r="E79" s="3">
        <v>0.2</v>
      </c>
      <c r="F79" s="3">
        <f t="shared" si="3"/>
        <v>-2</v>
      </c>
      <c r="G79" s="3"/>
    </row>
    <row r="80" spans="1:7" x14ac:dyDescent="0.4">
      <c r="A80" s="3"/>
      <c r="B80" s="3">
        <v>2</v>
      </c>
      <c r="C80" s="3">
        <v>1</v>
      </c>
      <c r="D80" s="3">
        <v>1</v>
      </c>
      <c r="E80" s="3">
        <v>0.3</v>
      </c>
      <c r="F80" s="3">
        <f t="shared" si="3"/>
        <v>15</v>
      </c>
      <c r="G80" s="3">
        <f>E80*F80+E80*K13+E81*F81+E81*K14+E82*F82+E82*K15</f>
        <v>19.3</v>
      </c>
    </row>
    <row r="81" spans="1:7" x14ac:dyDescent="0.4">
      <c r="A81" s="3"/>
      <c r="B81" s="3">
        <v>2</v>
      </c>
      <c r="C81" s="3">
        <v>1</v>
      </c>
      <c r="D81" s="3">
        <v>2</v>
      </c>
      <c r="E81" s="3">
        <v>0.5</v>
      </c>
      <c r="F81" s="3">
        <f t="shared" si="3"/>
        <v>5</v>
      </c>
      <c r="G81" s="3"/>
    </row>
    <row r="82" spans="1:7" x14ac:dyDescent="0.4">
      <c r="A82" s="3"/>
      <c r="B82" s="3">
        <v>2</v>
      </c>
      <c r="C82" s="3">
        <v>1</v>
      </c>
      <c r="D82" s="3">
        <v>3</v>
      </c>
      <c r="E82" s="3">
        <v>0.2</v>
      </c>
      <c r="F82" s="3">
        <f t="shared" si="3"/>
        <v>-5</v>
      </c>
      <c r="G82" s="3"/>
    </row>
    <row r="83" spans="1:7" x14ac:dyDescent="0.4">
      <c r="A83" s="2"/>
      <c r="B83" s="2">
        <v>3</v>
      </c>
      <c r="C83" s="2">
        <v>0</v>
      </c>
      <c r="D83" s="2">
        <v>1</v>
      </c>
      <c r="E83" s="2">
        <v>0.3</v>
      </c>
      <c r="F83" s="2">
        <f t="shared" si="3"/>
        <v>17</v>
      </c>
      <c r="G83" s="2">
        <f>E83*F83+E83*K13+E84*F84+E84*K14+E85*F85+E85*K15</f>
        <v>21.3</v>
      </c>
    </row>
    <row r="84" spans="1:7" x14ac:dyDescent="0.4">
      <c r="A84" s="2"/>
      <c r="B84" s="2">
        <v>3</v>
      </c>
      <c r="C84" s="2">
        <v>0</v>
      </c>
      <c r="D84" s="2">
        <v>2</v>
      </c>
      <c r="E84" s="2">
        <v>0.5</v>
      </c>
      <c r="F84" s="2">
        <f t="shared" si="3"/>
        <v>7</v>
      </c>
      <c r="G84" s="2"/>
    </row>
    <row r="85" spans="1:7" x14ac:dyDescent="0.4">
      <c r="A85" s="2"/>
      <c r="B85" s="2">
        <v>3</v>
      </c>
      <c r="C85" s="2">
        <v>0</v>
      </c>
      <c r="D85" s="2">
        <v>3</v>
      </c>
      <c r="E85" s="2">
        <v>0.2</v>
      </c>
      <c r="F85" s="2">
        <f t="shared" si="3"/>
        <v>-3</v>
      </c>
      <c r="G85" s="2"/>
    </row>
    <row r="86" spans="1:7" x14ac:dyDescent="0.4">
      <c r="A86" s="5">
        <v>1</v>
      </c>
      <c r="B86" s="3">
        <v>0</v>
      </c>
      <c r="C86" s="3">
        <v>0</v>
      </c>
      <c r="D86" s="3">
        <v>0</v>
      </c>
      <c r="E86" s="3">
        <v>1</v>
      </c>
      <c r="F86" s="3">
        <f>$B$1*(B86+C86-D86)-$D$1*C86-$F$1*(B86+C86)</f>
        <v>0</v>
      </c>
      <c r="G86" s="3">
        <f>E86*F86</f>
        <v>0</v>
      </c>
    </row>
    <row r="87" spans="1:7" x14ac:dyDescent="0.4">
      <c r="A87" s="3"/>
      <c r="B87" s="3">
        <v>0</v>
      </c>
      <c r="C87" s="3">
        <v>1</v>
      </c>
      <c r="D87" s="3">
        <v>0</v>
      </c>
      <c r="E87" s="3">
        <v>0.8</v>
      </c>
      <c r="F87" s="3">
        <f t="shared" ref="F87:F111" si="4">$B$1*(B87+C87-D87)-$D$1*C87-$F$1*(B87+C87)</f>
        <v>7</v>
      </c>
      <c r="G87" s="3">
        <f>E87*F87+E87*K16+E88*F88+E88*K17</f>
        <v>22.300000000000004</v>
      </c>
    </row>
    <row r="88" spans="1:7" x14ac:dyDescent="0.4">
      <c r="A88" s="3"/>
      <c r="B88" s="3">
        <v>0</v>
      </c>
      <c r="C88" s="3">
        <v>1</v>
      </c>
      <c r="D88" s="3">
        <v>1</v>
      </c>
      <c r="E88" s="3">
        <v>0.2</v>
      </c>
      <c r="F88" s="3">
        <f t="shared" si="4"/>
        <v>-3</v>
      </c>
      <c r="G88" s="3"/>
    </row>
    <row r="89" spans="1:7" x14ac:dyDescent="0.4">
      <c r="A89" s="3"/>
      <c r="B89" s="3">
        <v>0</v>
      </c>
      <c r="C89" s="3">
        <v>2</v>
      </c>
      <c r="D89" s="3">
        <v>0</v>
      </c>
      <c r="E89" s="3">
        <v>0.3</v>
      </c>
      <c r="F89" s="3">
        <f t="shared" si="4"/>
        <v>14</v>
      </c>
      <c r="G89" s="3">
        <f>E89*F89+E89*K16+E90*F90+E90*K17+E91*F91+E91*K18</f>
        <v>23.7</v>
      </c>
    </row>
    <row r="90" spans="1:7" x14ac:dyDescent="0.4">
      <c r="A90" s="3"/>
      <c r="B90" s="3">
        <v>0</v>
      </c>
      <c r="C90" s="3">
        <v>2</v>
      </c>
      <c r="D90" s="3">
        <v>1</v>
      </c>
      <c r="E90" s="3">
        <v>0.5</v>
      </c>
      <c r="F90" s="3">
        <f t="shared" si="4"/>
        <v>4</v>
      </c>
      <c r="G90" s="3"/>
    </row>
    <row r="91" spans="1:7" x14ac:dyDescent="0.4">
      <c r="A91" s="3"/>
      <c r="B91" s="3">
        <v>0</v>
      </c>
      <c r="C91" s="3">
        <v>2</v>
      </c>
      <c r="D91" s="3">
        <v>2</v>
      </c>
      <c r="E91" s="3">
        <v>0.2</v>
      </c>
      <c r="F91" s="3">
        <f t="shared" si="4"/>
        <v>-6</v>
      </c>
      <c r="G91" s="3"/>
    </row>
    <row r="92" spans="1:7" x14ac:dyDescent="0.4">
      <c r="A92" s="3"/>
      <c r="B92" s="3">
        <v>0</v>
      </c>
      <c r="C92" s="3">
        <v>3</v>
      </c>
      <c r="D92" s="3">
        <v>1</v>
      </c>
      <c r="E92" s="3">
        <v>0.3</v>
      </c>
      <c r="F92" s="3">
        <f t="shared" si="4"/>
        <v>11</v>
      </c>
      <c r="G92" s="3">
        <f>E92*F92+E92*K17+E93*F93+E93*K18+E94*F94+E94*K19</f>
        <v>22.380000000000003</v>
      </c>
    </row>
    <row r="93" spans="1:7" x14ac:dyDescent="0.4">
      <c r="A93" s="3"/>
      <c r="B93" s="3">
        <v>0</v>
      </c>
      <c r="C93" s="3">
        <v>3</v>
      </c>
      <c r="D93" s="3">
        <v>2</v>
      </c>
      <c r="E93" s="3">
        <v>0.5</v>
      </c>
      <c r="F93" s="3">
        <f t="shared" si="4"/>
        <v>1</v>
      </c>
      <c r="G93" s="3"/>
    </row>
    <row r="94" spans="1:7" x14ac:dyDescent="0.4">
      <c r="A94" s="3"/>
      <c r="B94" s="3">
        <v>0</v>
      </c>
      <c r="C94" s="3">
        <v>3</v>
      </c>
      <c r="D94" s="3">
        <v>3</v>
      </c>
      <c r="E94" s="3">
        <v>0.2</v>
      </c>
      <c r="F94" s="3">
        <f t="shared" si="4"/>
        <v>-9</v>
      </c>
      <c r="G94" s="3"/>
    </row>
    <row r="95" spans="1:7" x14ac:dyDescent="0.4">
      <c r="A95" s="2"/>
      <c r="B95" s="2">
        <v>1</v>
      </c>
      <c r="C95" s="2">
        <v>0</v>
      </c>
      <c r="D95" s="2">
        <v>0</v>
      </c>
      <c r="E95" s="2">
        <v>0.8</v>
      </c>
      <c r="F95" s="2">
        <f t="shared" si="4"/>
        <v>9</v>
      </c>
      <c r="G95" s="2">
        <f>E95*F95+E95*K16+E96*F96+E96*K17</f>
        <v>24.300000000000004</v>
      </c>
    </row>
    <row r="96" spans="1:7" x14ac:dyDescent="0.4">
      <c r="A96" s="2"/>
      <c r="B96" s="2">
        <v>1</v>
      </c>
      <c r="C96" s="2">
        <v>0</v>
      </c>
      <c r="D96" s="2">
        <v>1</v>
      </c>
      <c r="E96" s="2">
        <v>0.2</v>
      </c>
      <c r="F96" s="2">
        <f t="shared" si="4"/>
        <v>-1</v>
      </c>
      <c r="G96" s="2"/>
    </row>
    <row r="97" spans="1:7" x14ac:dyDescent="0.4">
      <c r="A97" s="2"/>
      <c r="B97" s="2">
        <v>1</v>
      </c>
      <c r="C97" s="2">
        <v>1</v>
      </c>
      <c r="D97" s="2">
        <v>0</v>
      </c>
      <c r="E97" s="2">
        <v>0.3</v>
      </c>
      <c r="F97" s="2">
        <f t="shared" si="4"/>
        <v>16</v>
      </c>
      <c r="G97" s="2">
        <f>E97*F97+E97*K16+E98*F98+E98*K17+E99*F99+E99*K18</f>
        <v>25.7</v>
      </c>
    </row>
    <row r="98" spans="1:7" x14ac:dyDescent="0.4">
      <c r="A98" s="2"/>
      <c r="B98" s="2">
        <v>1</v>
      </c>
      <c r="C98" s="2">
        <v>1</v>
      </c>
      <c r="D98" s="2">
        <v>1</v>
      </c>
      <c r="E98" s="2">
        <v>0.5</v>
      </c>
      <c r="F98" s="2">
        <f t="shared" si="4"/>
        <v>6</v>
      </c>
      <c r="G98" s="2"/>
    </row>
    <row r="99" spans="1:7" x14ac:dyDescent="0.4">
      <c r="A99" s="2"/>
      <c r="B99" s="2">
        <v>1</v>
      </c>
      <c r="C99" s="2">
        <v>1</v>
      </c>
      <c r="D99" s="2">
        <v>2</v>
      </c>
      <c r="E99" s="2">
        <v>0.2</v>
      </c>
      <c r="F99" s="2">
        <f t="shared" si="4"/>
        <v>-4</v>
      </c>
      <c r="G99" s="2"/>
    </row>
    <row r="100" spans="1:7" x14ac:dyDescent="0.4">
      <c r="A100" s="2"/>
      <c r="B100" s="2">
        <v>1</v>
      </c>
      <c r="C100" s="2">
        <v>2</v>
      </c>
      <c r="D100" s="2">
        <v>1</v>
      </c>
      <c r="E100" s="2">
        <v>0.3</v>
      </c>
      <c r="F100" s="2">
        <f t="shared" si="4"/>
        <v>13</v>
      </c>
      <c r="G100" s="2">
        <f>E100*F100+E100*K17+E101*F101+E101*K18+E102*F102+E102*K19</f>
        <v>24.380000000000003</v>
      </c>
    </row>
    <row r="101" spans="1:7" x14ac:dyDescent="0.4">
      <c r="A101" s="2"/>
      <c r="B101" s="2">
        <v>1</v>
      </c>
      <c r="C101" s="2">
        <v>2</v>
      </c>
      <c r="D101" s="2">
        <v>2</v>
      </c>
      <c r="E101" s="2">
        <v>0.5</v>
      </c>
      <c r="F101" s="2">
        <f t="shared" si="4"/>
        <v>3</v>
      </c>
      <c r="G101" s="2"/>
    </row>
    <row r="102" spans="1:7" x14ac:dyDescent="0.4">
      <c r="A102" s="2"/>
      <c r="B102" s="2">
        <v>1</v>
      </c>
      <c r="C102" s="2">
        <v>2</v>
      </c>
      <c r="D102" s="2">
        <v>3</v>
      </c>
      <c r="E102" s="2">
        <v>0.2</v>
      </c>
      <c r="F102" s="2">
        <f t="shared" si="4"/>
        <v>-7</v>
      </c>
      <c r="G102" s="2"/>
    </row>
    <row r="103" spans="1:7" x14ac:dyDescent="0.4">
      <c r="A103" s="3"/>
      <c r="B103" s="3">
        <v>2</v>
      </c>
      <c r="C103" s="3">
        <v>0</v>
      </c>
      <c r="D103" s="3">
        <v>0</v>
      </c>
      <c r="E103" s="3">
        <v>0.3</v>
      </c>
      <c r="F103" s="3">
        <f t="shared" si="4"/>
        <v>18</v>
      </c>
      <c r="G103" s="3">
        <f>E103*F103+E103*K16+E104*F104+E104*K17+E105*F105+E105*K18</f>
        <v>27.7</v>
      </c>
    </row>
    <row r="104" spans="1:7" x14ac:dyDescent="0.4">
      <c r="A104" s="3"/>
      <c r="B104" s="3">
        <v>2</v>
      </c>
      <c r="C104" s="3">
        <v>0</v>
      </c>
      <c r="D104" s="3">
        <v>1</v>
      </c>
      <c r="E104" s="3">
        <v>0.5</v>
      </c>
      <c r="F104" s="3">
        <f t="shared" si="4"/>
        <v>8</v>
      </c>
      <c r="G104" s="3"/>
    </row>
    <row r="105" spans="1:7" x14ac:dyDescent="0.4">
      <c r="A105" s="3"/>
      <c r="B105" s="3">
        <v>2</v>
      </c>
      <c r="C105" s="3">
        <v>0</v>
      </c>
      <c r="D105" s="3">
        <v>2</v>
      </c>
      <c r="E105" s="3">
        <v>0.2</v>
      </c>
      <c r="F105" s="3">
        <f t="shared" si="4"/>
        <v>-2</v>
      </c>
      <c r="G105" s="3"/>
    </row>
    <row r="106" spans="1:7" x14ac:dyDescent="0.4">
      <c r="A106" s="3"/>
      <c r="B106" s="3">
        <v>2</v>
      </c>
      <c r="C106" s="3">
        <v>1</v>
      </c>
      <c r="D106" s="3">
        <v>1</v>
      </c>
      <c r="E106" s="3">
        <v>0.3</v>
      </c>
      <c r="F106" s="3">
        <f t="shared" si="4"/>
        <v>15</v>
      </c>
      <c r="G106" s="3">
        <f>E106*F106+E106*K17+E107*F107+E107*K18+E108*F108+E108*K19</f>
        <v>26.38</v>
      </c>
    </row>
    <row r="107" spans="1:7" x14ac:dyDescent="0.4">
      <c r="A107" s="3"/>
      <c r="B107" s="3">
        <v>2</v>
      </c>
      <c r="C107" s="3">
        <v>1</v>
      </c>
      <c r="D107" s="3">
        <v>2</v>
      </c>
      <c r="E107" s="3">
        <v>0.5</v>
      </c>
      <c r="F107" s="3">
        <f t="shared" si="4"/>
        <v>5</v>
      </c>
      <c r="G107" s="3"/>
    </row>
    <row r="108" spans="1:7" x14ac:dyDescent="0.4">
      <c r="A108" s="3"/>
      <c r="B108" s="3">
        <v>2</v>
      </c>
      <c r="C108" s="3">
        <v>1</v>
      </c>
      <c r="D108" s="3">
        <v>3</v>
      </c>
      <c r="E108" s="3">
        <v>0.2</v>
      </c>
      <c r="F108" s="3">
        <f t="shared" si="4"/>
        <v>-5</v>
      </c>
      <c r="G108" s="3"/>
    </row>
    <row r="109" spans="1:7" x14ac:dyDescent="0.4">
      <c r="A109" s="2"/>
      <c r="B109" s="2">
        <v>3</v>
      </c>
      <c r="C109" s="2">
        <v>0</v>
      </c>
      <c r="D109" s="2">
        <v>1</v>
      </c>
      <c r="E109" s="2">
        <v>0.3</v>
      </c>
      <c r="F109" s="2">
        <f t="shared" si="4"/>
        <v>17</v>
      </c>
      <c r="G109" s="2">
        <f>E109*F109+E109*K17+E110*F110+E110*K18+E111*F111+E111*K19</f>
        <v>28.38</v>
      </c>
    </row>
    <row r="110" spans="1:7" x14ac:dyDescent="0.4">
      <c r="A110" s="2"/>
      <c r="B110" s="2">
        <v>3</v>
      </c>
      <c r="C110" s="2">
        <v>0</v>
      </c>
      <c r="D110" s="2">
        <v>2</v>
      </c>
      <c r="E110" s="2">
        <v>0.5</v>
      </c>
      <c r="F110" s="2">
        <f t="shared" si="4"/>
        <v>7</v>
      </c>
      <c r="G110" s="2"/>
    </row>
    <row r="111" spans="1:7" x14ac:dyDescent="0.4">
      <c r="A111" s="2"/>
      <c r="B111" s="2">
        <v>3</v>
      </c>
      <c r="C111" s="2">
        <v>0</v>
      </c>
      <c r="D111" s="2">
        <v>3</v>
      </c>
      <c r="E111" s="2">
        <v>0.2</v>
      </c>
      <c r="F111" s="2">
        <f t="shared" si="4"/>
        <v>-3</v>
      </c>
      <c r="G111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76CF-14CF-452C-8CF8-243BADCFBFDC}">
  <dimension ref="A1:Y369"/>
  <sheetViews>
    <sheetView zoomScale="85" zoomScaleNormal="85" workbookViewId="0"/>
  </sheetViews>
  <sheetFormatPr defaultRowHeight="17.399999999999999" x14ac:dyDescent="0.4"/>
  <cols>
    <col min="7" max="7" width="15.19921875" bestFit="1" customWidth="1"/>
    <col min="9" max="9" width="11.69921875" bestFit="1" customWidth="1"/>
    <col min="11" max="11" width="11.3984375" bestFit="1" customWidth="1"/>
    <col min="12" max="12" width="20.3984375" bestFit="1" customWidth="1"/>
    <col min="13" max="13" width="9.59765625" bestFit="1" customWidth="1"/>
    <col min="15" max="15" width="9.09765625" bestFit="1" customWidth="1"/>
    <col min="17" max="17" width="20.3984375" bestFit="1" customWidth="1"/>
    <col min="22" max="22" width="21.59765625" bestFit="1" customWidth="1"/>
  </cols>
  <sheetData>
    <row r="1" spans="1:25" x14ac:dyDescent="0.4">
      <c r="G1" t="s">
        <v>41</v>
      </c>
      <c r="H1">
        <v>0.1</v>
      </c>
    </row>
    <row r="2" spans="1:25" x14ac:dyDescent="0.4">
      <c r="G2" s="1" t="s">
        <v>81</v>
      </c>
      <c r="H2" t="s">
        <v>28</v>
      </c>
      <c r="L2" s="1" t="s">
        <v>82</v>
      </c>
      <c r="Q2" s="1" t="s">
        <v>81</v>
      </c>
      <c r="V2" s="1" t="s">
        <v>82</v>
      </c>
    </row>
    <row r="3" spans="1:25" x14ac:dyDescent="0.4">
      <c r="A3" s="1" t="s">
        <v>1</v>
      </c>
      <c r="B3" s="1" t="s">
        <v>2</v>
      </c>
      <c r="C3" s="1" t="s">
        <v>7</v>
      </c>
      <c r="D3" s="1" t="s">
        <v>8</v>
      </c>
      <c r="E3" s="1" t="s">
        <v>10</v>
      </c>
      <c r="F3" s="1"/>
      <c r="H3" s="1" t="s">
        <v>4</v>
      </c>
      <c r="I3" s="1"/>
      <c r="J3" s="1" t="s">
        <v>27</v>
      </c>
      <c r="M3" s="1" t="s">
        <v>3</v>
      </c>
      <c r="N3" s="1"/>
      <c r="O3" s="1" t="s">
        <v>26</v>
      </c>
      <c r="R3" s="1" t="s">
        <v>4</v>
      </c>
      <c r="S3" s="1"/>
      <c r="T3" s="1" t="s">
        <v>27</v>
      </c>
      <c r="W3" s="1" t="s">
        <v>3</v>
      </c>
      <c r="X3" s="1"/>
      <c r="Y3" s="1" t="s">
        <v>26</v>
      </c>
    </row>
    <row r="4" spans="1:25" x14ac:dyDescent="0.4">
      <c r="A4" t="s">
        <v>17</v>
      </c>
      <c r="B4" t="s">
        <v>22</v>
      </c>
      <c r="C4" t="s">
        <v>17</v>
      </c>
      <c r="D4">
        <v>0.9</v>
      </c>
      <c r="E4">
        <v>1</v>
      </c>
      <c r="G4" s="1" t="s">
        <v>30</v>
      </c>
      <c r="H4">
        <v>1</v>
      </c>
      <c r="I4" t="s">
        <v>17</v>
      </c>
      <c r="J4">
        <f>H4</f>
        <v>1</v>
      </c>
      <c r="L4" s="1" t="s">
        <v>29</v>
      </c>
      <c r="M4" s="7">
        <v>0.96681096681096701</v>
      </c>
      <c r="N4" s="6" t="s">
        <v>16</v>
      </c>
      <c r="O4" s="7">
        <v>0.96681096681096701</v>
      </c>
      <c r="Q4" s="1" t="s">
        <v>29</v>
      </c>
      <c r="R4">
        <v>0.96681096681096701</v>
      </c>
      <c r="S4" t="s">
        <v>16</v>
      </c>
      <c r="T4">
        <f>R4</f>
        <v>0.96681096681096701</v>
      </c>
      <c r="V4" s="1" t="s">
        <v>29</v>
      </c>
      <c r="W4">
        <v>1.023102310231023</v>
      </c>
      <c r="X4" t="s">
        <v>16</v>
      </c>
      <c r="Y4">
        <v>1.023102310231023</v>
      </c>
    </row>
    <row r="5" spans="1:25" x14ac:dyDescent="0.4">
      <c r="B5" t="s">
        <v>22</v>
      </c>
      <c r="C5" t="s">
        <v>21</v>
      </c>
      <c r="D5">
        <v>0.01</v>
      </c>
      <c r="E5">
        <v>-5</v>
      </c>
      <c r="G5" t="s">
        <v>34</v>
      </c>
      <c r="H5">
        <v>1</v>
      </c>
      <c r="L5" t="s">
        <v>33</v>
      </c>
      <c r="M5" s="7">
        <v>-0.9033189033189033</v>
      </c>
      <c r="N5" s="6"/>
      <c r="O5" s="7"/>
      <c r="Q5" t="s">
        <v>33</v>
      </c>
      <c r="R5">
        <v>-0.9033189033189033</v>
      </c>
      <c r="V5" t="s">
        <v>33</v>
      </c>
      <c r="W5">
        <v>-0.89768976897689767</v>
      </c>
    </row>
    <row r="6" spans="1:25" x14ac:dyDescent="0.4">
      <c r="B6" t="s">
        <v>22</v>
      </c>
      <c r="C6" t="s">
        <v>19</v>
      </c>
      <c r="D6">
        <v>0.09</v>
      </c>
      <c r="E6">
        <v>1</v>
      </c>
      <c r="G6" s="1" t="s">
        <v>37</v>
      </c>
      <c r="H6">
        <v>1</v>
      </c>
      <c r="I6" t="s">
        <v>19</v>
      </c>
      <c r="J6">
        <f>H6</f>
        <v>1</v>
      </c>
      <c r="L6" t="s">
        <v>31</v>
      </c>
      <c r="M6" s="7">
        <v>-5.454545454545455</v>
      </c>
      <c r="N6" s="6" t="s">
        <v>18</v>
      </c>
      <c r="O6" s="7">
        <v>-5.454545454545455</v>
      </c>
      <c r="Q6" t="s">
        <v>31</v>
      </c>
      <c r="R6">
        <v>-5.454545454545455</v>
      </c>
      <c r="S6" t="s">
        <v>18</v>
      </c>
      <c r="T6">
        <f>R7</f>
        <v>-0.9033189033189033</v>
      </c>
      <c r="V6" t="s">
        <v>31</v>
      </c>
      <c r="W6">
        <v>-4.4897689768976905</v>
      </c>
      <c r="X6" t="s">
        <v>18</v>
      </c>
      <c r="Y6">
        <v>-0.89768976897689767</v>
      </c>
    </row>
    <row r="7" spans="1:25" x14ac:dyDescent="0.4">
      <c r="B7" t="s">
        <v>23</v>
      </c>
      <c r="C7" t="s">
        <v>17</v>
      </c>
      <c r="D7">
        <v>1</v>
      </c>
      <c r="E7">
        <v>-1</v>
      </c>
      <c r="G7" t="s">
        <v>38</v>
      </c>
      <c r="H7">
        <v>1</v>
      </c>
      <c r="L7" s="1" t="s">
        <v>36</v>
      </c>
      <c r="M7" s="7">
        <v>-0.9033189033189033</v>
      </c>
      <c r="N7" s="6"/>
      <c r="O7" s="7"/>
      <c r="Q7" s="1" t="s">
        <v>36</v>
      </c>
      <c r="R7">
        <v>-0.9033189033189033</v>
      </c>
      <c r="V7" s="1" t="s">
        <v>36</v>
      </c>
      <c r="W7">
        <v>-0.89768976897689767</v>
      </c>
    </row>
    <row r="8" spans="1:25" x14ac:dyDescent="0.4">
      <c r="B8" t="s">
        <v>23</v>
      </c>
      <c r="C8" t="s">
        <v>21</v>
      </c>
      <c r="D8">
        <v>0</v>
      </c>
      <c r="E8">
        <v>0</v>
      </c>
      <c r="G8" s="1" t="s">
        <v>39</v>
      </c>
      <c r="H8">
        <v>1</v>
      </c>
      <c r="I8" t="s">
        <v>21</v>
      </c>
      <c r="J8">
        <f>H8</f>
        <v>1</v>
      </c>
      <c r="L8" t="s">
        <v>32</v>
      </c>
      <c r="M8" s="7">
        <v>-11.111111111111111</v>
      </c>
      <c r="N8" s="6" t="s">
        <v>20</v>
      </c>
      <c r="O8" s="7">
        <v>-11.111111111111111</v>
      </c>
      <c r="Q8" t="s">
        <v>32</v>
      </c>
      <c r="R8">
        <v>-11.111111111111111</v>
      </c>
      <c r="S8" t="s">
        <v>20</v>
      </c>
      <c r="T8">
        <f>R9</f>
        <v>-0.9033189033189033</v>
      </c>
      <c r="V8" t="s">
        <v>32</v>
      </c>
      <c r="W8">
        <v>-10.089768976897689</v>
      </c>
      <c r="X8" t="s">
        <v>20</v>
      </c>
      <c r="Y8">
        <v>-0.89768976897689767</v>
      </c>
    </row>
    <row r="9" spans="1:25" x14ac:dyDescent="0.4">
      <c r="B9" t="s">
        <v>23</v>
      </c>
      <c r="C9" t="s">
        <v>19</v>
      </c>
      <c r="D9">
        <v>0</v>
      </c>
      <c r="E9">
        <v>0</v>
      </c>
      <c r="G9" t="s">
        <v>40</v>
      </c>
      <c r="H9">
        <v>1</v>
      </c>
      <c r="L9" s="1" t="s">
        <v>35</v>
      </c>
      <c r="M9" s="7">
        <v>-0.9033189033189033</v>
      </c>
      <c r="N9" s="6"/>
      <c r="O9" s="6"/>
      <c r="Q9" s="1" t="s">
        <v>35</v>
      </c>
      <c r="R9">
        <v>-0.9033189033189033</v>
      </c>
      <c r="V9" s="1" t="s">
        <v>35</v>
      </c>
      <c r="W9">
        <v>-0.89768976897689767</v>
      </c>
    </row>
    <row r="10" spans="1:25" x14ac:dyDescent="0.4">
      <c r="A10" t="s">
        <v>19</v>
      </c>
      <c r="B10" t="s">
        <v>22</v>
      </c>
      <c r="C10" t="s">
        <v>17</v>
      </c>
      <c r="D10">
        <v>0</v>
      </c>
      <c r="E10">
        <v>0</v>
      </c>
    </row>
    <row r="11" spans="1:25" x14ac:dyDescent="0.4">
      <c r="B11" t="s">
        <v>22</v>
      </c>
      <c r="C11" t="s">
        <v>21</v>
      </c>
      <c r="D11">
        <v>0.9</v>
      </c>
      <c r="E11">
        <v>-5</v>
      </c>
      <c r="H11" t="s">
        <v>25</v>
      </c>
      <c r="R11" t="s">
        <v>25</v>
      </c>
      <c r="V11" s="1"/>
    </row>
    <row r="12" spans="1:25" x14ac:dyDescent="0.4">
      <c r="B12" t="s">
        <v>22</v>
      </c>
      <c r="C12" t="s">
        <v>19</v>
      </c>
      <c r="D12">
        <v>0.1</v>
      </c>
      <c r="E12">
        <v>1</v>
      </c>
      <c r="H12" s="1" t="s">
        <v>4</v>
      </c>
      <c r="I12" s="1"/>
      <c r="J12" s="1" t="s">
        <v>27</v>
      </c>
      <c r="M12" s="1"/>
      <c r="N12" s="1"/>
      <c r="O12" s="1"/>
      <c r="R12" s="1" t="s">
        <v>4</v>
      </c>
      <c r="S12" s="1"/>
      <c r="T12" s="1" t="s">
        <v>27</v>
      </c>
    </row>
    <row r="13" spans="1:25" x14ac:dyDescent="0.4">
      <c r="B13" t="s">
        <v>23</v>
      </c>
      <c r="C13" t="s">
        <v>17</v>
      </c>
      <c r="D13">
        <v>1</v>
      </c>
      <c r="E13">
        <v>-1</v>
      </c>
      <c r="G13" s="1" t="s">
        <v>30</v>
      </c>
      <c r="H13">
        <f>$E$4*$D$4+$H$1*$D$4*J4+$D$5*$E$5+$H$1*$D$5*J8+$D$6*$E$6+$H$1*$D$6*J6</f>
        <v>1.0399999999999998</v>
      </c>
      <c r="I13" t="s">
        <v>17</v>
      </c>
      <c r="J13">
        <f>H13</f>
        <v>1.0399999999999998</v>
      </c>
      <c r="L13" s="1"/>
      <c r="Q13" s="1" t="s">
        <v>29</v>
      </c>
      <c r="R13">
        <f>$E$4*$D$4+$H$1*$D$4*T4+$D$5*$E$5+$H$1*$D$5*T8+$D$6*$E$6+$H$1*$D$6*T6</f>
        <v>1.017979797979798</v>
      </c>
      <c r="S13" t="s">
        <v>17</v>
      </c>
      <c r="T13">
        <f>R13</f>
        <v>1.017979797979798</v>
      </c>
    </row>
    <row r="14" spans="1:25" x14ac:dyDescent="0.4">
      <c r="B14" t="s">
        <v>23</v>
      </c>
      <c r="C14" t="s">
        <v>21</v>
      </c>
      <c r="D14">
        <v>0</v>
      </c>
      <c r="E14">
        <v>0</v>
      </c>
      <c r="G14" t="s">
        <v>34</v>
      </c>
      <c r="H14">
        <f>$D$7*$E$7+$H$1*$D$7*J4</f>
        <v>-0.9</v>
      </c>
      <c r="Q14" t="s">
        <v>33</v>
      </c>
      <c r="R14">
        <f>$D$7*$E$7+$H$1*$D$7*T4</f>
        <v>-0.9033189033189033</v>
      </c>
    </row>
    <row r="15" spans="1:25" x14ac:dyDescent="0.4">
      <c r="B15" t="s">
        <v>23</v>
      </c>
      <c r="C15" t="s">
        <v>19</v>
      </c>
      <c r="D15">
        <v>0</v>
      </c>
      <c r="E15">
        <v>0</v>
      </c>
      <c r="G15" s="1" t="s">
        <v>37</v>
      </c>
      <c r="H15">
        <f>$D$11*$E$11+$H$1*$D$11*J8+$D$12*$E$12+$H$1*$D$12*J6</f>
        <v>-4.3000000000000007</v>
      </c>
      <c r="I15" t="s">
        <v>19</v>
      </c>
      <c r="J15">
        <f>H15</f>
        <v>-4.3000000000000007</v>
      </c>
      <c r="Q15" t="s">
        <v>31</v>
      </c>
      <c r="R15">
        <f>$D$11*$E$11+$H$1*$D$11*T8+$D$12*$E$12+$H$1*$D$12*T6</f>
        <v>-4.4903318903318903</v>
      </c>
      <c r="S15" t="s">
        <v>19</v>
      </c>
      <c r="T15">
        <f>R16</f>
        <v>-0.9033189033189033</v>
      </c>
    </row>
    <row r="16" spans="1:25" x14ac:dyDescent="0.4">
      <c r="A16" t="s">
        <v>21</v>
      </c>
      <c r="B16" t="s">
        <v>22</v>
      </c>
      <c r="C16" t="s">
        <v>17</v>
      </c>
      <c r="D16">
        <v>0</v>
      </c>
      <c r="E16">
        <v>0</v>
      </c>
      <c r="G16" t="s">
        <v>38</v>
      </c>
      <c r="H16">
        <f>$D$13*$E$13+$H$1*$D$13*J4</f>
        <v>-0.9</v>
      </c>
      <c r="L16" s="1"/>
      <c r="Q16" s="1" t="s">
        <v>36</v>
      </c>
      <c r="R16">
        <f>$D$13*$E$13+$H$1*$D$13*T4</f>
        <v>-0.9033189033189033</v>
      </c>
    </row>
    <row r="17" spans="2:20" x14ac:dyDescent="0.4">
      <c r="B17" t="s">
        <v>22</v>
      </c>
      <c r="C17" t="s">
        <v>21</v>
      </c>
      <c r="D17">
        <v>1</v>
      </c>
      <c r="E17">
        <v>-10</v>
      </c>
      <c r="G17" s="1" t="s">
        <v>39</v>
      </c>
      <c r="H17">
        <f>$D$17*$E$17+$H$1*$D$17*J8</f>
        <v>-9.9</v>
      </c>
      <c r="I17" t="s">
        <v>21</v>
      </c>
      <c r="J17">
        <f>H17</f>
        <v>-9.9</v>
      </c>
      <c r="Q17" t="s">
        <v>32</v>
      </c>
      <c r="R17">
        <f>$D$17*$E$17+$H$1*$D$17*T8</f>
        <v>-10.090331890331891</v>
      </c>
      <c r="S17" t="s">
        <v>21</v>
      </c>
      <c r="T17">
        <f>R18</f>
        <v>-0.9033189033189033</v>
      </c>
    </row>
    <row r="18" spans="2:20" x14ac:dyDescent="0.4">
      <c r="B18" t="s">
        <v>22</v>
      </c>
      <c r="C18" t="s">
        <v>19</v>
      </c>
      <c r="D18">
        <v>0</v>
      </c>
      <c r="E18">
        <v>0</v>
      </c>
      <c r="G18" t="s">
        <v>40</v>
      </c>
      <c r="H18">
        <f>$D$19*$E$19+$H$1*$D$19*J4</f>
        <v>-0.9</v>
      </c>
      <c r="L18" s="1"/>
      <c r="Q18" s="1" t="s">
        <v>35</v>
      </c>
      <c r="R18">
        <f>$D$19*$E$19+$H$1*$D$19*T4</f>
        <v>-0.9033189033189033</v>
      </c>
    </row>
    <row r="19" spans="2:20" x14ac:dyDescent="0.4">
      <c r="B19" t="s">
        <v>23</v>
      </c>
      <c r="C19" t="s">
        <v>17</v>
      </c>
      <c r="D19">
        <v>1</v>
      </c>
      <c r="E19">
        <v>-1</v>
      </c>
    </row>
    <row r="20" spans="2:20" x14ac:dyDescent="0.4">
      <c r="B20" t="s">
        <v>23</v>
      </c>
      <c r="C20" t="s">
        <v>21</v>
      </c>
      <c r="D20">
        <v>0</v>
      </c>
      <c r="E20">
        <v>0</v>
      </c>
      <c r="H20" t="s">
        <v>42</v>
      </c>
      <c r="R20" t="s">
        <v>42</v>
      </c>
    </row>
    <row r="21" spans="2:20" x14ac:dyDescent="0.4">
      <c r="B21" t="s">
        <v>23</v>
      </c>
      <c r="C21" t="s">
        <v>19</v>
      </c>
      <c r="D21">
        <v>0</v>
      </c>
      <c r="E21">
        <v>0</v>
      </c>
      <c r="H21" s="1" t="s">
        <v>4</v>
      </c>
      <c r="I21" s="1"/>
      <c r="J21" s="1" t="s">
        <v>27</v>
      </c>
      <c r="M21" s="1"/>
      <c r="N21" s="1"/>
      <c r="O21" s="1"/>
      <c r="R21" s="1" t="s">
        <v>4</v>
      </c>
      <c r="S21" s="1"/>
      <c r="T21" s="1" t="s">
        <v>27</v>
      </c>
    </row>
    <row r="22" spans="2:20" x14ac:dyDescent="0.4">
      <c r="G22" s="1" t="s">
        <v>30</v>
      </c>
      <c r="H22">
        <f>$E$4*$D$4+$H$1*$D$4*J13+$D$5*$E$5+$H$1*$D$5*J17+$D$6*$E$6+$H$1*$D$6*J15</f>
        <v>0.9850000000000001</v>
      </c>
      <c r="I22" t="s">
        <v>17</v>
      </c>
      <c r="J22">
        <f>H22</f>
        <v>0.9850000000000001</v>
      </c>
      <c r="L22" s="1"/>
      <c r="Q22" s="1" t="s">
        <v>29</v>
      </c>
      <c r="R22">
        <f>$E$4*$D$4+$H$1*$D$4*T13+$D$5*$E$5+$H$1*$D$5*T17+$D$6*$E$6+$H$1*$D$6*T15</f>
        <v>1.0225849927849928</v>
      </c>
      <c r="S22" t="s">
        <v>17</v>
      </c>
      <c r="T22">
        <f>R22</f>
        <v>1.0225849927849928</v>
      </c>
    </row>
    <row r="23" spans="2:20" x14ac:dyDescent="0.4">
      <c r="G23" t="s">
        <v>34</v>
      </c>
      <c r="H23">
        <f>$D$7*$E$7+$H$1*$D$7*J13</f>
        <v>-0.89600000000000002</v>
      </c>
      <c r="Q23" t="s">
        <v>33</v>
      </c>
      <c r="R23">
        <f>$D$7*$E$7+$H$1*$D$7*T13</f>
        <v>-0.89820202020202022</v>
      </c>
    </row>
    <row r="24" spans="2:20" x14ac:dyDescent="0.4">
      <c r="G24" s="1" t="s">
        <v>37</v>
      </c>
      <c r="H24">
        <f>$D$11*$E$11+$H$1*$D$11*J17+$D$12*$E$12+$H$1*$D$12*J15</f>
        <v>-5.3340000000000005</v>
      </c>
      <c r="I24" t="s">
        <v>19</v>
      </c>
      <c r="J24">
        <f>H24</f>
        <v>-5.3340000000000005</v>
      </c>
      <c r="Q24" t="s">
        <v>31</v>
      </c>
      <c r="R24">
        <f>$D$11*$E$11+$H$1*$D$11*T17+$D$12*$E$12+$H$1*$D$12*T15</f>
        <v>-4.4903318903318903</v>
      </c>
      <c r="S24" t="s">
        <v>19</v>
      </c>
      <c r="T24">
        <f>R25</f>
        <v>-0.89820202020202022</v>
      </c>
    </row>
    <row r="25" spans="2:20" x14ac:dyDescent="0.4">
      <c r="G25" t="s">
        <v>38</v>
      </c>
      <c r="H25">
        <f>$D$13*$E$13+$H$1*$D$13*J13</f>
        <v>-0.89600000000000002</v>
      </c>
      <c r="L25" s="1"/>
      <c r="Q25" s="1" t="s">
        <v>36</v>
      </c>
      <c r="R25">
        <f>$D$13*$E$13+$H$1*$D$13*T13</f>
        <v>-0.89820202020202022</v>
      </c>
    </row>
    <row r="26" spans="2:20" x14ac:dyDescent="0.4">
      <c r="G26" s="1" t="s">
        <v>39</v>
      </c>
      <c r="H26">
        <f>$D$17*$E$17+$H$1*$D$17*J17</f>
        <v>-10.99</v>
      </c>
      <c r="I26" t="s">
        <v>21</v>
      </c>
      <c r="J26">
        <f>H26</f>
        <v>-10.99</v>
      </c>
      <c r="Q26" t="s">
        <v>32</v>
      </c>
      <c r="R26">
        <f>$D$17*$E$17+$H$1*$D$17*T17</f>
        <v>-10.090331890331891</v>
      </c>
      <c r="S26" t="s">
        <v>21</v>
      </c>
      <c r="T26">
        <f>R27</f>
        <v>-0.89820202020202022</v>
      </c>
    </row>
    <row r="27" spans="2:20" x14ac:dyDescent="0.4">
      <c r="G27" t="s">
        <v>40</v>
      </c>
      <c r="H27">
        <f>$D$19*$E$19+$H$1*$D$19*J13</f>
        <v>-0.89600000000000002</v>
      </c>
      <c r="L27" s="1"/>
      <c r="Q27" s="1" t="s">
        <v>35</v>
      </c>
      <c r="R27">
        <f>$D$19*$E$19+$H$1*$D$19*T13</f>
        <v>-0.89820202020202022</v>
      </c>
    </row>
    <row r="29" spans="2:20" x14ac:dyDescent="0.4">
      <c r="H29" t="s">
        <v>43</v>
      </c>
      <c r="R29" t="s">
        <v>43</v>
      </c>
    </row>
    <row r="30" spans="2:20" x14ac:dyDescent="0.4">
      <c r="H30" s="1" t="s">
        <v>4</v>
      </c>
      <c r="I30" s="1"/>
      <c r="J30" s="1" t="s">
        <v>27</v>
      </c>
      <c r="M30" s="1"/>
      <c r="N30" s="1"/>
      <c r="O30" s="1"/>
      <c r="R30" s="1" t="s">
        <v>4</v>
      </c>
      <c r="S30" s="1"/>
      <c r="T30" s="1" t="s">
        <v>27</v>
      </c>
    </row>
    <row r="31" spans="2:20" x14ac:dyDescent="0.4">
      <c r="G31" s="1" t="s">
        <v>30</v>
      </c>
      <c r="H31">
        <f>$E$4*$D$4+$H$1*$D$4*J22+$D$5*$E$5+$H$1*$D$5*J26+$D$6*$E$6+$H$1*$D$6*J24</f>
        <v>0.96965400000000002</v>
      </c>
      <c r="I31" t="s">
        <v>17</v>
      </c>
      <c r="J31">
        <f>H31</f>
        <v>0.96965400000000002</v>
      </c>
      <c r="L31" s="1"/>
      <c r="Q31" s="1" t="s">
        <v>29</v>
      </c>
      <c r="R31">
        <f>$E$4*$D$4+$H$1*$D$4*T22+$D$5*$E$5+$H$1*$D$5*T26+$D$6*$E$6+$H$1*$D$6*T24</f>
        <v>1.0230506291486292</v>
      </c>
      <c r="S31" t="s">
        <v>17</v>
      </c>
      <c r="T31">
        <f>R31</f>
        <v>1.0230506291486292</v>
      </c>
    </row>
    <row r="32" spans="2:20" x14ac:dyDescent="0.4">
      <c r="G32" t="s">
        <v>34</v>
      </c>
      <c r="H32">
        <f>$D$7*$E$7+$H$1*$D$7*J22</f>
        <v>-0.90149999999999997</v>
      </c>
      <c r="Q32" t="s">
        <v>33</v>
      </c>
      <c r="R32">
        <f>$D$7*$E$7+$H$1*$D$7*T22</f>
        <v>-0.89774150072150072</v>
      </c>
    </row>
    <row r="33" spans="7:20" x14ac:dyDescent="0.4">
      <c r="G33" s="1" t="s">
        <v>37</v>
      </c>
      <c r="H33">
        <f>$D$11*$E$11+$H$1*$D$11*J26+$D$12*$E$12+$H$1*$D$12*J24</f>
        <v>-5.4424400000000013</v>
      </c>
      <c r="I33" t="s">
        <v>19</v>
      </c>
      <c r="J33">
        <f>H33</f>
        <v>-5.4424400000000013</v>
      </c>
      <c r="L33" s="1"/>
      <c r="Q33" t="s">
        <v>31</v>
      </c>
      <c r="R33">
        <f>$D$11*$E$11+$H$1*$D$11*T26+$D$12*$E$12+$H$1*$D$12*T24</f>
        <v>-4.4898202020202023</v>
      </c>
      <c r="S33" t="s">
        <v>19</v>
      </c>
      <c r="T33">
        <f>R34</f>
        <v>-0.89774150072150072</v>
      </c>
    </row>
    <row r="34" spans="7:20" x14ac:dyDescent="0.4">
      <c r="G34" t="s">
        <v>38</v>
      </c>
      <c r="H34">
        <f>$D$13*$E$13+$H$1*$D$13*J22</f>
        <v>-0.90149999999999997</v>
      </c>
      <c r="Q34" s="1" t="s">
        <v>36</v>
      </c>
      <c r="R34">
        <f>$D$13*$E$13+$H$1*$D$13*T22</f>
        <v>-0.89774150072150072</v>
      </c>
    </row>
    <row r="35" spans="7:20" x14ac:dyDescent="0.4">
      <c r="G35" s="1" t="s">
        <v>39</v>
      </c>
      <c r="H35">
        <f>$D$17*$E$17+$H$1*$D$17*J26</f>
        <v>-11.099</v>
      </c>
      <c r="I35" t="s">
        <v>21</v>
      </c>
      <c r="J35">
        <f>H35</f>
        <v>-11.099</v>
      </c>
      <c r="L35" s="1"/>
      <c r="Q35" t="s">
        <v>32</v>
      </c>
      <c r="R35">
        <f>$D$17*$E$17+$H$1*$D$17*T26</f>
        <v>-10.089820202020203</v>
      </c>
      <c r="S35" t="s">
        <v>21</v>
      </c>
      <c r="T35">
        <f>R36</f>
        <v>-0.89774150072150072</v>
      </c>
    </row>
    <row r="36" spans="7:20" x14ac:dyDescent="0.4">
      <c r="G36" t="s">
        <v>40</v>
      </c>
      <c r="H36">
        <f>$D$19*$E$19+$H$1*$D$19*J22</f>
        <v>-0.90149999999999997</v>
      </c>
      <c r="Q36" s="1" t="s">
        <v>35</v>
      </c>
      <c r="R36">
        <f>$D$19*$E$19+$H$1*$D$19*T22</f>
        <v>-0.89774150072150072</v>
      </c>
    </row>
    <row r="38" spans="7:20" x14ac:dyDescent="0.4">
      <c r="H38" t="s">
        <v>44</v>
      </c>
      <c r="R38" t="s">
        <v>44</v>
      </c>
    </row>
    <row r="39" spans="7:20" x14ac:dyDescent="0.4">
      <c r="H39" s="1" t="s">
        <v>4</v>
      </c>
      <c r="I39" s="1"/>
      <c r="J39" s="1" t="s">
        <v>27</v>
      </c>
      <c r="M39" s="1"/>
      <c r="N39" s="1"/>
      <c r="O39" s="1"/>
      <c r="R39" s="1" t="s">
        <v>4</v>
      </c>
      <c r="S39" s="1"/>
      <c r="T39" s="1" t="s">
        <v>27</v>
      </c>
    </row>
    <row r="40" spans="7:20" x14ac:dyDescent="0.4">
      <c r="G40" s="1" t="s">
        <v>30</v>
      </c>
      <c r="H40">
        <f>$E$4*$D$4+$H$1*$D$4*J31+$D$5*$E$5+$H$1*$D$5*J35+$D$6*$E$6+$H$1*$D$6*J33</f>
        <v>0.96718789999999999</v>
      </c>
      <c r="I40" t="s">
        <v>17</v>
      </c>
      <c r="J40">
        <f>H40</f>
        <v>0.96718789999999999</v>
      </c>
      <c r="L40" s="1"/>
      <c r="Q40" s="1" t="s">
        <v>29</v>
      </c>
      <c r="R40">
        <f>$E$4*$D$4+$H$1*$D$4*T31+$D$5*$E$5+$H$1*$D$5*T35+$D$6*$E$6+$H$1*$D$6*T33</f>
        <v>1.0230971416161616</v>
      </c>
      <c r="S40" t="s">
        <v>17</v>
      </c>
      <c r="T40">
        <f>R40</f>
        <v>1.0230971416161616</v>
      </c>
    </row>
    <row r="41" spans="7:20" x14ac:dyDescent="0.4">
      <c r="G41" t="s">
        <v>34</v>
      </c>
      <c r="H41">
        <f>$D$7*$E$7+$H$1*$D$7*J31</f>
        <v>-0.90303460000000002</v>
      </c>
      <c r="Q41" t="s">
        <v>33</v>
      </c>
      <c r="R41">
        <f>$D$7*$E$7+$H$1*$D$7*T31</f>
        <v>-0.89769493708513703</v>
      </c>
    </row>
    <row r="42" spans="7:20" x14ac:dyDescent="0.4">
      <c r="G42" s="1" t="s">
        <v>37</v>
      </c>
      <c r="H42">
        <f>$D$11*$E$11+$H$1*$D$11*J35+$D$12*$E$12+$H$1*$D$12*J33</f>
        <v>-5.453334400000001</v>
      </c>
      <c r="I42" t="s">
        <v>19</v>
      </c>
      <c r="J42">
        <f>H42</f>
        <v>-5.453334400000001</v>
      </c>
      <c r="L42" s="1"/>
      <c r="Q42" t="s">
        <v>31</v>
      </c>
      <c r="R42">
        <f>$D$11*$E$11+$H$1*$D$11*T35+$D$12*$E$12+$H$1*$D$12*T33</f>
        <v>-4.4897741500721509</v>
      </c>
      <c r="S42" t="s">
        <v>19</v>
      </c>
      <c r="T42">
        <f>R43</f>
        <v>-0.89769493708513703</v>
      </c>
    </row>
    <row r="43" spans="7:20" x14ac:dyDescent="0.4">
      <c r="G43" t="s">
        <v>38</v>
      </c>
      <c r="H43">
        <f>$D$13*$E$13+$H$1*$D$13*J31</f>
        <v>-0.90303460000000002</v>
      </c>
      <c r="Q43" s="1" t="s">
        <v>36</v>
      </c>
      <c r="R43">
        <f>$D$13*$E$13+$H$1*$D$13*T31</f>
        <v>-0.89769493708513703</v>
      </c>
    </row>
    <row r="44" spans="7:20" x14ac:dyDescent="0.4">
      <c r="G44" s="1" t="s">
        <v>39</v>
      </c>
      <c r="H44">
        <f>$D$17*$E$17+$H$1*$D$17*J35</f>
        <v>-11.1099</v>
      </c>
      <c r="I44" t="s">
        <v>21</v>
      </c>
      <c r="J44">
        <f>H44</f>
        <v>-11.1099</v>
      </c>
      <c r="L44" s="1"/>
      <c r="Q44" t="s">
        <v>32</v>
      </c>
      <c r="R44">
        <f>$D$17*$E$17+$H$1*$D$17*T35</f>
        <v>-10.089774150072151</v>
      </c>
      <c r="S44" t="s">
        <v>21</v>
      </c>
      <c r="T44">
        <f>R45</f>
        <v>-0.89769493708513703</v>
      </c>
    </row>
    <row r="45" spans="7:20" x14ac:dyDescent="0.4">
      <c r="G45" t="s">
        <v>40</v>
      </c>
      <c r="H45">
        <f>$D$19*$E$19+$H$1*$D$19*J31</f>
        <v>-0.90303460000000002</v>
      </c>
      <c r="Q45" s="1" t="s">
        <v>35</v>
      </c>
      <c r="R45">
        <f>$D$19*$E$19+$H$1*$D$19*T31</f>
        <v>-0.89769493708513703</v>
      </c>
    </row>
    <row r="47" spans="7:20" x14ac:dyDescent="0.4">
      <c r="H47" t="s">
        <v>45</v>
      </c>
      <c r="R47" t="s">
        <v>45</v>
      </c>
    </row>
    <row r="48" spans="7:20" x14ac:dyDescent="0.4">
      <c r="H48" s="1" t="s">
        <v>4</v>
      </c>
      <c r="I48" s="1"/>
      <c r="J48" s="1" t="s">
        <v>27</v>
      </c>
      <c r="M48" s="1"/>
      <c r="N48" s="1"/>
      <c r="O48" s="1"/>
      <c r="R48" s="1" t="s">
        <v>4</v>
      </c>
      <c r="S48" s="1"/>
      <c r="T48" s="1" t="s">
        <v>27</v>
      </c>
    </row>
    <row r="49" spans="7:20" x14ac:dyDescent="0.4">
      <c r="G49" s="1" t="s">
        <v>30</v>
      </c>
      <c r="H49">
        <f>$E$4*$D$4+$H$1*$D$4*J40+$D$5*$E$5+$H$1*$D$5*J44+$D$6*$E$6+$H$1*$D$6*J42</f>
        <v>0.96685700139999986</v>
      </c>
      <c r="I49" t="s">
        <v>17</v>
      </c>
      <c r="J49">
        <f>H49</f>
        <v>0.96685700139999986</v>
      </c>
      <c r="L49" s="1"/>
      <c r="Q49" s="1" t="s">
        <v>29</v>
      </c>
      <c r="R49">
        <f>$E$4*$D$4+$H$1*$D$4*T40+$D$5*$E$5+$H$1*$D$5*T44+$D$6*$E$6+$H$1*$D$6*T42</f>
        <v>1.0231017933746032</v>
      </c>
      <c r="S49" t="s">
        <v>17</v>
      </c>
      <c r="T49">
        <f>R49</f>
        <v>1.0231017933746032</v>
      </c>
    </row>
    <row r="50" spans="7:20" x14ac:dyDescent="0.4">
      <c r="G50" t="s">
        <v>34</v>
      </c>
      <c r="H50">
        <f>$D$7*$E$7+$H$1*$D$7*J40</f>
        <v>-0.90328121000000006</v>
      </c>
      <c r="Q50" t="s">
        <v>33</v>
      </c>
      <c r="R50">
        <f>$D$7*$E$7+$H$1*$D$7*T40</f>
        <v>-0.89769028583838384</v>
      </c>
    </row>
    <row r="51" spans="7:20" x14ac:dyDescent="0.4">
      <c r="G51" s="1" t="s">
        <v>37</v>
      </c>
      <c r="H51">
        <f>$D$11*$E$11+$H$1*$D$11*J44+$D$12*$E$12+$H$1*$D$12*J42</f>
        <v>-5.4544243440000004</v>
      </c>
      <c r="I51" t="s">
        <v>19</v>
      </c>
      <c r="J51">
        <f>H51</f>
        <v>-5.4544243440000004</v>
      </c>
      <c r="L51" s="1"/>
      <c r="Q51" t="s">
        <v>31</v>
      </c>
      <c r="R51">
        <f>$D$11*$E$11+$H$1*$D$11*T44+$D$12*$E$12+$H$1*$D$12*T42</f>
        <v>-4.4897694937085149</v>
      </c>
      <c r="S51" t="s">
        <v>19</v>
      </c>
      <c r="T51">
        <f>R52</f>
        <v>-0.89769028583838384</v>
      </c>
    </row>
    <row r="52" spans="7:20" x14ac:dyDescent="0.4">
      <c r="G52" t="s">
        <v>38</v>
      </c>
      <c r="H52">
        <f>$D$13*$E$13+$H$1*$D$13*J40</f>
        <v>-0.90328121000000006</v>
      </c>
      <c r="Q52" s="1" t="s">
        <v>36</v>
      </c>
      <c r="R52">
        <f>$D$13*$E$13+$H$1*$D$13*T40</f>
        <v>-0.89769028583838384</v>
      </c>
    </row>
    <row r="53" spans="7:20" x14ac:dyDescent="0.4">
      <c r="G53" s="1" t="s">
        <v>39</v>
      </c>
      <c r="H53">
        <f>$D$17*$E$17+$H$1*$D$17*J44</f>
        <v>-11.110989999999999</v>
      </c>
      <c r="I53" t="s">
        <v>21</v>
      </c>
      <c r="J53">
        <f>H53</f>
        <v>-11.110989999999999</v>
      </c>
      <c r="L53" s="1"/>
      <c r="Q53" t="s">
        <v>32</v>
      </c>
      <c r="R53">
        <f>$D$17*$E$17+$H$1*$D$17*T44</f>
        <v>-10.089769493708515</v>
      </c>
      <c r="S53" t="s">
        <v>21</v>
      </c>
      <c r="T53">
        <f>R54</f>
        <v>-0.89769028583838384</v>
      </c>
    </row>
    <row r="54" spans="7:20" x14ac:dyDescent="0.4">
      <c r="G54" t="s">
        <v>40</v>
      </c>
      <c r="H54">
        <f>$D$19*$E$19+$H$1*$D$19*J40</f>
        <v>-0.90328121000000006</v>
      </c>
      <c r="Q54" s="1" t="s">
        <v>35</v>
      </c>
      <c r="R54">
        <f>$D$19*$E$19+$H$1*$D$19*T40</f>
        <v>-0.89769028583838384</v>
      </c>
    </row>
    <row r="56" spans="7:20" x14ac:dyDescent="0.4">
      <c r="H56" t="s">
        <v>46</v>
      </c>
      <c r="R56" t="s">
        <v>46</v>
      </c>
    </row>
    <row r="57" spans="7:20" x14ac:dyDescent="0.4">
      <c r="H57" s="1" t="s">
        <v>4</v>
      </c>
      <c r="I57" s="1"/>
      <c r="J57" s="1" t="s">
        <v>27</v>
      </c>
      <c r="M57" s="1"/>
      <c r="N57" s="1"/>
      <c r="O57" s="1"/>
      <c r="R57" s="1" t="s">
        <v>4</v>
      </c>
      <c r="S57" s="1"/>
      <c r="T57" s="1" t="s">
        <v>27</v>
      </c>
    </row>
    <row r="58" spans="7:20" x14ac:dyDescent="0.4">
      <c r="G58" s="1" t="s">
        <v>30</v>
      </c>
      <c r="H58">
        <f>$E$4*$D$4+$H$1*$D$4*J49+$D$5*$E$5+$H$1*$D$5*J53+$D$6*$E$6+$H$1*$D$6*J51</f>
        <v>0.96681632102999993</v>
      </c>
      <c r="I58" t="s">
        <v>17</v>
      </c>
      <c r="J58">
        <f>H58</f>
        <v>0.96681632102999993</v>
      </c>
      <c r="L58" s="1"/>
      <c r="Q58" s="1" t="s">
        <v>29</v>
      </c>
      <c r="R58">
        <f>$E$4*$D$4+$H$1*$D$4*T49+$D$5*$E$5+$H$1*$D$5*T53+$D$6*$E$6+$H$1*$D$6*T51</f>
        <v>1.0231022585453304</v>
      </c>
      <c r="S58" t="s">
        <v>17</v>
      </c>
      <c r="T58">
        <f>R58</f>
        <v>1.0231022585453304</v>
      </c>
    </row>
    <row r="59" spans="7:20" x14ac:dyDescent="0.4">
      <c r="G59" t="s">
        <v>34</v>
      </c>
      <c r="H59">
        <f>$D$7*$E$7+$H$1*$D$7*J49</f>
        <v>-0.90331429986</v>
      </c>
      <c r="Q59" t="s">
        <v>33</v>
      </c>
      <c r="R59">
        <f>$D$7*$E$7+$H$1*$D$7*T49</f>
        <v>-0.89768982066253966</v>
      </c>
    </row>
    <row r="60" spans="7:20" x14ac:dyDescent="0.4">
      <c r="G60" s="1" t="s">
        <v>37</v>
      </c>
      <c r="H60">
        <f>$D$11*$E$11+$H$1*$D$11*J53+$D$12*$E$12+$H$1*$D$12*J51</f>
        <v>-5.4545333434400005</v>
      </c>
      <c r="I60" t="s">
        <v>19</v>
      </c>
      <c r="J60">
        <f>H60</f>
        <v>-5.4545333434400005</v>
      </c>
      <c r="L60" s="1"/>
      <c r="Q60" t="s">
        <v>31</v>
      </c>
      <c r="R60">
        <f>$D$11*$E$11+$H$1*$D$11*T53+$D$12*$E$12+$H$1*$D$12*T51</f>
        <v>-4.4897690285838392</v>
      </c>
      <c r="S60" t="s">
        <v>19</v>
      </c>
      <c r="T60">
        <f>R61</f>
        <v>-0.89768982066253966</v>
      </c>
    </row>
    <row r="61" spans="7:20" x14ac:dyDescent="0.4">
      <c r="G61" t="s">
        <v>38</v>
      </c>
      <c r="H61">
        <f>$D$13*$E$13+$H$1*$D$13*J49</f>
        <v>-0.90331429986</v>
      </c>
      <c r="Q61" s="1" t="s">
        <v>36</v>
      </c>
      <c r="R61">
        <f>$D$13*$E$13+$H$1*$D$13*T49</f>
        <v>-0.89768982066253966</v>
      </c>
    </row>
    <row r="62" spans="7:20" x14ac:dyDescent="0.4">
      <c r="G62" s="1" t="s">
        <v>39</v>
      </c>
      <c r="H62">
        <f>$D$17*$E$17+$H$1*$D$17*J53</f>
        <v>-11.111098999999999</v>
      </c>
      <c r="I62" t="s">
        <v>21</v>
      </c>
      <c r="J62">
        <f>H62</f>
        <v>-11.111098999999999</v>
      </c>
      <c r="L62" s="1"/>
      <c r="Q62" t="s">
        <v>32</v>
      </c>
      <c r="R62">
        <f>$D$17*$E$17+$H$1*$D$17*T53</f>
        <v>-10.089769028583838</v>
      </c>
      <c r="S62" t="s">
        <v>21</v>
      </c>
      <c r="T62">
        <f>R63</f>
        <v>-0.89768982066253966</v>
      </c>
    </row>
    <row r="63" spans="7:20" x14ac:dyDescent="0.4">
      <c r="G63" t="s">
        <v>40</v>
      </c>
      <c r="H63">
        <f>$D$19*$E$19+$H$1*$D$19*J49</f>
        <v>-0.90331429986</v>
      </c>
      <c r="Q63" s="1" t="s">
        <v>35</v>
      </c>
      <c r="R63">
        <f>$D$19*$E$19+$H$1*$D$19*T49</f>
        <v>-0.89768982066253966</v>
      </c>
    </row>
    <row r="65" spans="7:20" x14ac:dyDescent="0.4">
      <c r="H65" t="s">
        <v>47</v>
      </c>
      <c r="R65" t="s">
        <v>47</v>
      </c>
    </row>
    <row r="66" spans="7:20" x14ac:dyDescent="0.4">
      <c r="H66" s="1" t="s">
        <v>4</v>
      </c>
      <c r="I66" s="1"/>
      <c r="J66" s="1" t="s">
        <v>27</v>
      </c>
      <c r="M66" s="1"/>
      <c r="N66" s="1"/>
      <c r="O66" s="1"/>
      <c r="R66" s="1" t="s">
        <v>4</v>
      </c>
      <c r="S66" s="1"/>
      <c r="T66" s="1" t="s">
        <v>27</v>
      </c>
    </row>
    <row r="67" spans="7:20" x14ac:dyDescent="0.4">
      <c r="G67" s="1" t="s">
        <v>30</v>
      </c>
      <c r="H67">
        <f>$E$4*$D$4+$H$1*$D$4*J58+$D$5*$E$5+$H$1*$D$5*J62+$D$6*$E$6+$H$1*$D$6*J60</f>
        <v>0.9668115698017401</v>
      </c>
      <c r="I67" t="s">
        <v>17</v>
      </c>
      <c r="J67">
        <f>H67</f>
        <v>0.9668115698017401</v>
      </c>
      <c r="L67" s="1"/>
      <c r="Q67" s="1" t="s">
        <v>29</v>
      </c>
      <c r="R67">
        <f>$E$4*$D$4+$H$1*$D$4*T58+$D$5*$E$5+$H$1*$D$5*T62+$D$6*$E$6+$H$1*$D$6*T60</f>
        <v>1.0231023050624544</v>
      </c>
      <c r="S67" t="s">
        <v>17</v>
      </c>
      <c r="T67">
        <f>R67</f>
        <v>1.0231023050624544</v>
      </c>
    </row>
    <row r="68" spans="7:20" x14ac:dyDescent="0.4">
      <c r="G68" t="s">
        <v>34</v>
      </c>
      <c r="H68">
        <f>$D$7*$E$7+$H$1*$D$7*J58</f>
        <v>-0.90331836789700004</v>
      </c>
      <c r="Q68" t="s">
        <v>33</v>
      </c>
      <c r="R68">
        <f>$D$7*$E$7+$H$1*$D$7*T58</f>
        <v>-0.89768977414546691</v>
      </c>
    </row>
    <row r="69" spans="7:20" x14ac:dyDescent="0.4">
      <c r="G69" s="1" t="s">
        <v>37</v>
      </c>
      <c r="H69">
        <f>$D$11*$E$11+$H$1*$D$11*J62+$D$12*$E$12+$H$1*$D$12*J60</f>
        <v>-5.4545442434344009</v>
      </c>
      <c r="I69" t="s">
        <v>19</v>
      </c>
      <c r="J69">
        <f>H69</f>
        <v>-5.4545442434344009</v>
      </c>
      <c r="L69" s="1"/>
      <c r="Q69" t="s">
        <v>31</v>
      </c>
      <c r="R69">
        <f>$D$11*$E$11+$H$1*$D$11*T62+$D$12*$E$12+$H$1*$D$12*T60</f>
        <v>-4.4897689820662539</v>
      </c>
      <c r="S69" t="s">
        <v>19</v>
      </c>
      <c r="T69">
        <f>R70</f>
        <v>-0.89768977414546691</v>
      </c>
    </row>
    <row r="70" spans="7:20" x14ac:dyDescent="0.4">
      <c r="G70" t="s">
        <v>38</v>
      </c>
      <c r="H70">
        <f>$D$13*$E$13+$H$1*$D$13*J58</f>
        <v>-0.90331836789700004</v>
      </c>
      <c r="Q70" s="1" t="s">
        <v>36</v>
      </c>
      <c r="R70">
        <f>$D$13*$E$13+$H$1*$D$13*T58</f>
        <v>-0.89768977414546691</v>
      </c>
    </row>
    <row r="71" spans="7:20" x14ac:dyDescent="0.4">
      <c r="G71" s="1" t="s">
        <v>39</v>
      </c>
      <c r="H71">
        <f>$D$17*$E$17+$H$1*$D$17*J62</f>
        <v>-11.111109900000001</v>
      </c>
      <c r="I71" t="s">
        <v>21</v>
      </c>
      <c r="J71">
        <f>H71</f>
        <v>-11.111109900000001</v>
      </c>
      <c r="L71" s="1"/>
      <c r="Q71" t="s">
        <v>32</v>
      </c>
      <c r="R71">
        <f>$D$17*$E$17+$H$1*$D$17*T62</f>
        <v>-10.089768982066253</v>
      </c>
      <c r="S71" t="s">
        <v>21</v>
      </c>
      <c r="T71">
        <f>R72</f>
        <v>-0.89768977414546691</v>
      </c>
    </row>
    <row r="72" spans="7:20" x14ac:dyDescent="0.4">
      <c r="G72" t="s">
        <v>40</v>
      </c>
      <c r="H72">
        <f>$D$19*$E$19+$H$1*$D$19*J58</f>
        <v>-0.90331836789700004</v>
      </c>
      <c r="Q72" s="1" t="s">
        <v>35</v>
      </c>
      <c r="R72">
        <f>$D$19*$E$19+$H$1*$D$19*T58</f>
        <v>-0.89768977414546691</v>
      </c>
    </row>
    <row r="74" spans="7:20" x14ac:dyDescent="0.4">
      <c r="H74" t="s">
        <v>48</v>
      </c>
      <c r="R74" t="s">
        <v>48</v>
      </c>
    </row>
    <row r="75" spans="7:20" x14ac:dyDescent="0.4">
      <c r="H75" s="1" t="s">
        <v>4</v>
      </c>
      <c r="I75" s="1"/>
      <c r="J75" s="1" t="s">
        <v>27</v>
      </c>
      <c r="M75" s="1"/>
      <c r="N75" s="1"/>
      <c r="O75" s="1"/>
      <c r="R75" s="1" t="s">
        <v>4</v>
      </c>
      <c r="S75" s="1"/>
      <c r="T75" s="1" t="s">
        <v>27</v>
      </c>
    </row>
    <row r="76" spans="7:20" x14ac:dyDescent="0.4">
      <c r="G76" s="1" t="s">
        <v>30</v>
      </c>
      <c r="H76">
        <f>$E$4*$D$4+$H$1*$D$4*J67+$D$5*$E$5+$H$1*$D$5*J71+$D$6*$E$6+$H$1*$D$6*J69</f>
        <v>0.96681103319124706</v>
      </c>
      <c r="I76" t="s">
        <v>17</v>
      </c>
      <c r="J76">
        <f>H76</f>
        <v>0.96681103319124706</v>
      </c>
      <c r="L76" s="1"/>
      <c r="Q76" s="1" t="s">
        <v>29</v>
      </c>
      <c r="R76">
        <f>$E$4*$D$4+$H$1*$D$4*T67+$D$5*$E$5+$H$1*$D$5*T71+$D$6*$E$6+$H$1*$D$6*T69</f>
        <v>1.0231023097141663</v>
      </c>
      <c r="S76" t="s">
        <v>17</v>
      </c>
      <c r="T76">
        <f>R76</f>
        <v>1.0231023097141663</v>
      </c>
    </row>
    <row r="77" spans="7:20" x14ac:dyDescent="0.4">
      <c r="G77" t="s">
        <v>34</v>
      </c>
      <c r="H77">
        <f>$D$7*$E$7+$H$1*$D$7*J67</f>
        <v>-0.90331884301982601</v>
      </c>
      <c r="Q77" t="s">
        <v>33</v>
      </c>
      <c r="R77">
        <f>$D$7*$E$7+$H$1*$D$7*T67</f>
        <v>-0.89768976949375456</v>
      </c>
    </row>
    <row r="78" spans="7:20" x14ac:dyDescent="0.4">
      <c r="G78" s="1" t="s">
        <v>37</v>
      </c>
      <c r="H78">
        <f>$D$11*$E$11+$H$1*$D$11*J71+$D$12*$E$12+$H$1*$D$12*J69</f>
        <v>-5.4545453334343446</v>
      </c>
      <c r="I78" t="s">
        <v>19</v>
      </c>
      <c r="J78">
        <f>H78</f>
        <v>-5.4545453334343446</v>
      </c>
      <c r="L78" s="1"/>
      <c r="Q78" t="s">
        <v>31</v>
      </c>
      <c r="R78">
        <f>$D$11*$E$11+$H$1*$D$11*T71+$D$12*$E$12+$H$1*$D$12*T69</f>
        <v>-4.4897689774145473</v>
      </c>
      <c r="S78" t="s">
        <v>19</v>
      </c>
      <c r="T78">
        <f>R79</f>
        <v>-0.89768976949375456</v>
      </c>
    </row>
    <row r="79" spans="7:20" x14ac:dyDescent="0.4">
      <c r="G79" t="s">
        <v>38</v>
      </c>
      <c r="H79">
        <f>$D$13*$E$13+$H$1*$D$13*J67</f>
        <v>-0.90331884301982601</v>
      </c>
      <c r="Q79" s="1" t="s">
        <v>36</v>
      </c>
      <c r="R79">
        <f>$D$13*$E$13+$H$1*$D$13*T67</f>
        <v>-0.89768976949375456</v>
      </c>
    </row>
    <row r="80" spans="7:20" x14ac:dyDescent="0.4">
      <c r="G80" s="1" t="s">
        <v>39</v>
      </c>
      <c r="H80">
        <f>$D$17*$E$17+$H$1*$D$17*J71</f>
        <v>-11.11111099</v>
      </c>
      <c r="I80" t="s">
        <v>21</v>
      </c>
      <c r="J80">
        <f>H80</f>
        <v>-11.11111099</v>
      </c>
      <c r="L80" s="1"/>
      <c r="Q80" t="s">
        <v>32</v>
      </c>
      <c r="R80">
        <f>$D$17*$E$17+$H$1*$D$17*T71</f>
        <v>-10.089768977414547</v>
      </c>
      <c r="S80" t="s">
        <v>21</v>
      </c>
      <c r="T80">
        <f>R81</f>
        <v>-0.89768976949375456</v>
      </c>
    </row>
    <row r="81" spans="7:20" x14ac:dyDescent="0.4">
      <c r="G81" t="s">
        <v>40</v>
      </c>
      <c r="H81">
        <f>$D$19*$E$19+$H$1*$D$19*J67</f>
        <v>-0.90331884301982601</v>
      </c>
      <c r="Q81" s="1" t="s">
        <v>35</v>
      </c>
      <c r="R81">
        <f>$D$19*$E$19+$H$1*$D$19*T67</f>
        <v>-0.89768976949375456</v>
      </c>
    </row>
    <row r="83" spans="7:20" x14ac:dyDescent="0.4">
      <c r="H83" t="s">
        <v>49</v>
      </c>
      <c r="R83" t="s">
        <v>49</v>
      </c>
    </row>
    <row r="84" spans="7:20" x14ac:dyDescent="0.4">
      <c r="H84" s="1" t="s">
        <v>4</v>
      </c>
      <c r="I84" s="1"/>
      <c r="J84" s="1" t="s">
        <v>27</v>
      </c>
      <c r="M84" s="1"/>
      <c r="N84" s="1"/>
      <c r="O84" s="1"/>
      <c r="R84" s="1" t="s">
        <v>4</v>
      </c>
      <c r="S84" s="1"/>
      <c r="T84" s="1" t="s">
        <v>27</v>
      </c>
    </row>
    <row r="85" spans="7:20" x14ac:dyDescent="0.4">
      <c r="G85" s="1" t="s">
        <v>30</v>
      </c>
      <c r="H85">
        <f>$E$4*$D$4+$H$1*$D$4*J76+$D$5*$E$5+$H$1*$D$5*J80+$D$6*$E$6+$H$1*$D$6*J78</f>
        <v>0.96681097399630322</v>
      </c>
      <c r="I85" t="s">
        <v>17</v>
      </c>
      <c r="J85">
        <f>H85</f>
        <v>0.96681097399630322</v>
      </c>
      <c r="L85" s="1"/>
      <c r="Q85" s="1" t="s">
        <v>29</v>
      </c>
      <c r="R85">
        <f>$E$4*$D$4+$H$1*$D$4*T76+$D$5*$E$5+$H$1*$D$5*T80+$D$6*$E$6+$H$1*$D$6*T78</f>
        <v>1.0231023101793375</v>
      </c>
      <c r="S85" t="s">
        <v>17</v>
      </c>
      <c r="T85">
        <f>R85</f>
        <v>1.0231023101793375</v>
      </c>
    </row>
    <row r="86" spans="7:20" x14ac:dyDescent="0.4">
      <c r="G86" t="s">
        <v>34</v>
      </c>
      <c r="H86">
        <f>$D$7*$E$7+$H$1*$D$7*J76</f>
        <v>-0.90331889668087528</v>
      </c>
      <c r="Q86" t="s">
        <v>33</v>
      </c>
      <c r="R86">
        <f>$D$7*$E$7+$H$1*$D$7*T76</f>
        <v>-0.89768976902858333</v>
      </c>
    </row>
    <row r="87" spans="7:20" x14ac:dyDescent="0.4">
      <c r="G87" s="1" t="s">
        <v>37</v>
      </c>
      <c r="H87">
        <f>$D$11*$E$11+$H$1*$D$11*J80+$D$12*$E$12+$H$1*$D$12*J78</f>
        <v>-5.4545454424343438</v>
      </c>
      <c r="I87" t="s">
        <v>19</v>
      </c>
      <c r="J87">
        <f>H87</f>
        <v>-5.4545454424343438</v>
      </c>
      <c r="L87" s="1"/>
      <c r="Q87" t="s">
        <v>31</v>
      </c>
      <c r="R87">
        <f>$D$11*$E$11+$H$1*$D$11*T80+$D$12*$E$12+$H$1*$D$12*T78</f>
        <v>-4.4897689769493763</v>
      </c>
      <c r="S87" t="s">
        <v>19</v>
      </c>
      <c r="T87">
        <f>R88</f>
        <v>-0.89768976902858333</v>
      </c>
    </row>
    <row r="88" spans="7:20" x14ac:dyDescent="0.4">
      <c r="G88" t="s">
        <v>38</v>
      </c>
      <c r="H88">
        <f>$D$13*$E$13+$H$1*$D$13*J76</f>
        <v>-0.90331889668087528</v>
      </c>
      <c r="Q88" s="1" t="s">
        <v>36</v>
      </c>
      <c r="R88">
        <f>$D$13*$E$13+$H$1*$D$13*T76</f>
        <v>-0.89768976902858333</v>
      </c>
    </row>
    <row r="89" spans="7:20" x14ac:dyDescent="0.4">
      <c r="G89" s="1" t="s">
        <v>39</v>
      </c>
      <c r="H89">
        <f>$D$17*$E$17+$H$1*$D$17*J80</f>
        <v>-11.111111099</v>
      </c>
      <c r="I89" t="s">
        <v>21</v>
      </c>
      <c r="J89">
        <f>H89</f>
        <v>-11.111111099</v>
      </c>
      <c r="L89" s="1"/>
      <c r="Q89" t="s">
        <v>32</v>
      </c>
      <c r="R89">
        <f>$D$17*$E$17+$H$1*$D$17*T80</f>
        <v>-10.089768976949376</v>
      </c>
      <c r="S89" t="s">
        <v>21</v>
      </c>
      <c r="T89">
        <f>R90</f>
        <v>-0.89768976902858333</v>
      </c>
    </row>
    <row r="90" spans="7:20" x14ac:dyDescent="0.4">
      <c r="G90" t="s">
        <v>40</v>
      </c>
      <c r="H90">
        <f>$D$19*$E$19+$H$1*$D$19*J76</f>
        <v>-0.90331889668087528</v>
      </c>
      <c r="Q90" s="1" t="s">
        <v>35</v>
      </c>
      <c r="R90">
        <f>$D$19*$E$19+$H$1*$D$19*T76</f>
        <v>-0.89768976902858333</v>
      </c>
    </row>
    <row r="92" spans="7:20" x14ac:dyDescent="0.4">
      <c r="H92" t="s">
        <v>50</v>
      </c>
      <c r="R92" t="s">
        <v>50</v>
      </c>
    </row>
    <row r="93" spans="7:20" x14ac:dyDescent="0.4">
      <c r="H93" s="1" t="s">
        <v>4</v>
      </c>
      <c r="I93" s="1"/>
      <c r="J93" s="1" t="s">
        <v>27</v>
      </c>
      <c r="M93" s="1"/>
      <c r="N93" s="1"/>
      <c r="O93" s="1"/>
      <c r="R93" s="1" t="s">
        <v>4</v>
      </c>
      <c r="S93" s="1"/>
      <c r="T93" s="1" t="s">
        <v>27</v>
      </c>
    </row>
    <row r="94" spans="7:20" x14ac:dyDescent="0.4">
      <c r="G94" s="1" t="s">
        <v>30</v>
      </c>
      <c r="H94">
        <f>$E$4*$D$4+$H$1*$D$4*J85+$D$5*$E$5+$H$1*$D$5*J89+$D$6*$E$6+$H$1*$D$6*J87</f>
        <v>0.96681096757875828</v>
      </c>
      <c r="I94" t="s">
        <v>17</v>
      </c>
      <c r="J94">
        <f>H94</f>
        <v>0.96681096757875828</v>
      </c>
      <c r="L94" s="1"/>
      <c r="Q94" s="1" t="s">
        <v>29</v>
      </c>
      <c r="R94">
        <f>$E$4*$D$4+$H$1*$D$4*T85+$D$5*$E$5+$H$1*$D$5*T89+$D$6*$E$6+$H$1*$D$6*T87</f>
        <v>1.0231023102258545</v>
      </c>
      <c r="S94" t="s">
        <v>17</v>
      </c>
      <c r="T94">
        <f>R94</f>
        <v>1.0231023102258545</v>
      </c>
    </row>
    <row r="95" spans="7:20" x14ac:dyDescent="0.4">
      <c r="G95" t="s">
        <v>34</v>
      </c>
      <c r="H95">
        <f>$D$7*$E$7+$H$1*$D$7*J85</f>
        <v>-0.90331890260036962</v>
      </c>
      <c r="Q95" t="s">
        <v>33</v>
      </c>
      <c r="R95">
        <f>$D$7*$E$7+$H$1*$D$7*T85</f>
        <v>-0.89768976898206621</v>
      </c>
    </row>
    <row r="96" spans="7:20" x14ac:dyDescent="0.4">
      <c r="G96" s="1" t="s">
        <v>37</v>
      </c>
      <c r="H96">
        <f>$D$11*$E$11+$H$1*$D$11*J89+$D$12*$E$12+$H$1*$D$12*J87</f>
        <v>-5.4545454533343438</v>
      </c>
      <c r="I96" t="s">
        <v>19</v>
      </c>
      <c r="J96">
        <f>H96</f>
        <v>-5.4545454533343438</v>
      </c>
      <c r="L96" s="1"/>
      <c r="Q96" t="s">
        <v>31</v>
      </c>
      <c r="R96">
        <f>$D$11*$E$11+$H$1*$D$11*T89+$D$12*$E$12+$H$1*$D$12*T87</f>
        <v>-4.4897689769028588</v>
      </c>
      <c r="S96" t="s">
        <v>19</v>
      </c>
      <c r="T96">
        <f>R97</f>
        <v>-0.89768976898206621</v>
      </c>
    </row>
    <row r="97" spans="7:20" x14ac:dyDescent="0.4">
      <c r="G97" t="s">
        <v>38</v>
      </c>
      <c r="H97">
        <f>$D$13*$E$13+$H$1*$D$13*J85</f>
        <v>-0.90331890260036962</v>
      </c>
      <c r="Q97" s="1" t="s">
        <v>36</v>
      </c>
      <c r="R97">
        <f>$D$13*$E$13+$H$1*$D$13*T85</f>
        <v>-0.89768976898206621</v>
      </c>
    </row>
    <row r="98" spans="7:20" x14ac:dyDescent="0.4">
      <c r="G98" s="1" t="s">
        <v>39</v>
      </c>
      <c r="H98">
        <f>$D$17*$E$17+$H$1*$D$17*J89</f>
        <v>-11.1111111099</v>
      </c>
      <c r="I98" t="s">
        <v>21</v>
      </c>
      <c r="J98">
        <f>H98</f>
        <v>-11.1111111099</v>
      </c>
      <c r="L98" s="1"/>
      <c r="Q98" t="s">
        <v>32</v>
      </c>
      <c r="R98">
        <f>$D$17*$E$17+$H$1*$D$17*T89</f>
        <v>-10.089768976902858</v>
      </c>
      <c r="S98" t="s">
        <v>21</v>
      </c>
      <c r="T98">
        <f>R99</f>
        <v>-0.89768976898206621</v>
      </c>
    </row>
    <row r="99" spans="7:20" x14ac:dyDescent="0.4">
      <c r="G99" t="s">
        <v>40</v>
      </c>
      <c r="H99">
        <f>$D$19*$E$19+$H$1*$D$19*J85</f>
        <v>-0.90331890260036962</v>
      </c>
      <c r="Q99" s="1" t="s">
        <v>35</v>
      </c>
      <c r="R99">
        <f>$D$19*$E$19+$H$1*$D$19*T85</f>
        <v>-0.89768976898206621</v>
      </c>
    </row>
    <row r="101" spans="7:20" x14ac:dyDescent="0.4">
      <c r="H101" t="s">
        <v>51</v>
      </c>
      <c r="R101" t="s">
        <v>51</v>
      </c>
    </row>
    <row r="102" spans="7:20" x14ac:dyDescent="0.4">
      <c r="H102" s="1" t="s">
        <v>4</v>
      </c>
      <c r="I102" s="1"/>
      <c r="J102" s="1" t="s">
        <v>27</v>
      </c>
      <c r="M102" s="1"/>
      <c r="N102" s="1"/>
      <c r="O102" s="1"/>
      <c r="R102" s="1" t="s">
        <v>4</v>
      </c>
      <c r="S102" s="1"/>
      <c r="T102" s="1" t="s">
        <v>27</v>
      </c>
    </row>
    <row r="103" spans="7:20" x14ac:dyDescent="0.4">
      <c r="G103" s="1" t="s">
        <v>30</v>
      </c>
      <c r="H103">
        <f>$E$4*$D$4+$H$1*$D$4*J94+$D$5*$E$5+$H$1*$D$5*J98+$D$6*$E$6+$H$1*$D$6*J96</f>
        <v>0.96681096689217916</v>
      </c>
      <c r="I103" t="s">
        <v>17</v>
      </c>
      <c r="J103">
        <f>H103</f>
        <v>0.96681096689217916</v>
      </c>
      <c r="L103" s="1"/>
      <c r="Q103" s="1" t="s">
        <v>29</v>
      </c>
      <c r="R103">
        <f>$E$4*$D$4+$H$1*$D$4*T94+$D$5*$E$5+$H$1*$D$5*T98+$D$6*$E$6+$H$1*$D$6*T96</f>
        <v>1.0231023102305064</v>
      </c>
      <c r="S103" t="s">
        <v>17</v>
      </c>
      <c r="T103">
        <f>R103</f>
        <v>1.0231023102305064</v>
      </c>
    </row>
    <row r="104" spans="7:20" x14ac:dyDescent="0.4">
      <c r="G104" t="s">
        <v>34</v>
      </c>
      <c r="H104">
        <f>$D$7*$E$7+$H$1*$D$7*J94</f>
        <v>-0.90331890324212416</v>
      </c>
      <c r="Q104" t="s">
        <v>33</v>
      </c>
      <c r="R104">
        <f>$D$7*$E$7+$H$1*$D$7*T94</f>
        <v>-0.89768976897741459</v>
      </c>
    </row>
    <row r="105" spans="7:20" x14ac:dyDescent="0.4">
      <c r="G105" s="1" t="s">
        <v>37</v>
      </c>
      <c r="H105">
        <f>$D$11*$E$11+$H$1*$D$11*J98+$D$12*$E$12+$H$1*$D$12*J96</f>
        <v>-5.4545454544243439</v>
      </c>
      <c r="I105" t="s">
        <v>19</v>
      </c>
      <c r="J105">
        <f>H105</f>
        <v>-5.4545454544243439</v>
      </c>
      <c r="L105" s="1"/>
      <c r="Q105" t="s">
        <v>31</v>
      </c>
      <c r="R105">
        <f>$D$11*$E$11+$H$1*$D$11*T98+$D$12*$E$12+$H$1*$D$12*T96</f>
        <v>-4.4897689768982074</v>
      </c>
      <c r="S105" t="s">
        <v>19</v>
      </c>
      <c r="T105">
        <f>R106</f>
        <v>-0.89768976897741459</v>
      </c>
    </row>
    <row r="106" spans="7:20" x14ac:dyDescent="0.4">
      <c r="G106" t="s">
        <v>38</v>
      </c>
      <c r="H106">
        <f>$D$13*$E$13+$H$1*$D$13*J94</f>
        <v>-0.90331890324212416</v>
      </c>
      <c r="Q106" s="1" t="s">
        <v>36</v>
      </c>
      <c r="R106">
        <f>$D$13*$E$13+$H$1*$D$13*T94</f>
        <v>-0.89768976897741459</v>
      </c>
    </row>
    <row r="107" spans="7:20" x14ac:dyDescent="0.4">
      <c r="G107" s="1" t="s">
        <v>39</v>
      </c>
      <c r="H107">
        <f>$D$17*$E$17+$H$1*$D$17*J98</f>
        <v>-11.11111111099</v>
      </c>
      <c r="I107" t="s">
        <v>21</v>
      </c>
      <c r="J107">
        <f>H107</f>
        <v>-11.11111111099</v>
      </c>
      <c r="L107" s="1"/>
      <c r="Q107" t="s">
        <v>32</v>
      </c>
      <c r="R107">
        <f>$D$17*$E$17+$H$1*$D$17*T98</f>
        <v>-10.089768976898206</v>
      </c>
      <c r="S107" t="s">
        <v>21</v>
      </c>
      <c r="T107">
        <f>R108</f>
        <v>-0.89768976897741459</v>
      </c>
    </row>
    <row r="108" spans="7:20" x14ac:dyDescent="0.4">
      <c r="G108" t="s">
        <v>40</v>
      </c>
      <c r="H108">
        <f>$D$19*$E$19+$H$1*$D$19*J94</f>
        <v>-0.90331890324212416</v>
      </c>
      <c r="Q108" s="1" t="s">
        <v>35</v>
      </c>
      <c r="R108">
        <f>$D$19*$E$19+$H$1*$D$19*T94</f>
        <v>-0.89768976897741459</v>
      </c>
    </row>
    <row r="110" spans="7:20" x14ac:dyDescent="0.4">
      <c r="H110" t="s">
        <v>52</v>
      </c>
      <c r="R110" t="s">
        <v>52</v>
      </c>
    </row>
    <row r="111" spans="7:20" x14ac:dyDescent="0.4">
      <c r="H111" s="1" t="s">
        <v>4</v>
      </c>
      <c r="I111" s="1"/>
      <c r="J111" s="1" t="s">
        <v>27</v>
      </c>
      <c r="M111" s="1"/>
      <c r="N111" s="1"/>
      <c r="O111" s="1"/>
      <c r="R111" s="1" t="s">
        <v>4</v>
      </c>
      <c r="S111" s="1"/>
      <c r="T111" s="1" t="s">
        <v>27</v>
      </c>
    </row>
    <row r="112" spans="7:20" x14ac:dyDescent="0.4">
      <c r="G112" s="1" t="s">
        <v>30</v>
      </c>
      <c r="H112">
        <f>$E$4*$D$4+$H$1*$D$4*J103+$D$5*$E$5+$H$1*$D$5*J107+$D$6*$E$6+$H$1*$D$6*J105</f>
        <v>0.96681096681948708</v>
      </c>
      <c r="I112" t="s">
        <v>17</v>
      </c>
      <c r="J112">
        <f>H112</f>
        <v>0.96681096681948708</v>
      </c>
      <c r="L112" s="1"/>
      <c r="Q112" s="1" t="s">
        <v>29</v>
      </c>
      <c r="R112">
        <f>$E$4*$D$4+$H$1*$D$4*T103+$D$5*$E$5+$H$1*$D$5*T107+$D$6*$E$6+$H$1*$D$6*T105</f>
        <v>1.0231023102309715</v>
      </c>
      <c r="S112" t="s">
        <v>17</v>
      </c>
      <c r="T112">
        <f>R112</f>
        <v>1.0231023102309715</v>
      </c>
    </row>
    <row r="113" spans="7:20" x14ac:dyDescent="0.4">
      <c r="G113" t="s">
        <v>34</v>
      </c>
      <c r="H113">
        <f>$D$7*$E$7+$H$1*$D$7*J103</f>
        <v>-0.90331890331078202</v>
      </c>
      <c r="Q113" t="s">
        <v>33</v>
      </c>
      <c r="R113">
        <f>$D$7*$E$7+$H$1*$D$7*T103</f>
        <v>-0.89768976897694941</v>
      </c>
    </row>
    <row r="114" spans="7:20" x14ac:dyDescent="0.4">
      <c r="G114" s="1" t="s">
        <v>37</v>
      </c>
      <c r="H114">
        <f>$D$11*$E$11+$H$1*$D$11*J107+$D$12*$E$12+$H$1*$D$12*J105</f>
        <v>-5.4545454545333438</v>
      </c>
      <c r="I114" t="s">
        <v>19</v>
      </c>
      <c r="J114">
        <f>H114</f>
        <v>-5.4545454545333438</v>
      </c>
      <c r="L114" s="1"/>
      <c r="Q114" t="s">
        <v>31</v>
      </c>
      <c r="R114">
        <f>$D$11*$E$11+$H$1*$D$11*T107+$D$12*$E$12+$H$1*$D$12*T105</f>
        <v>-4.4897689768977411</v>
      </c>
      <c r="S114" t="s">
        <v>19</v>
      </c>
      <c r="T114">
        <f>R115</f>
        <v>-0.89768976897694941</v>
      </c>
    </row>
    <row r="115" spans="7:20" x14ac:dyDescent="0.4">
      <c r="G115" t="s">
        <v>38</v>
      </c>
      <c r="H115">
        <f>$D$13*$E$13+$H$1*$D$13*J103</f>
        <v>-0.90331890331078202</v>
      </c>
      <c r="Q115" s="1" t="s">
        <v>36</v>
      </c>
      <c r="R115">
        <f>$D$13*$E$13+$H$1*$D$13*T103</f>
        <v>-0.89768976897694941</v>
      </c>
    </row>
    <row r="116" spans="7:20" x14ac:dyDescent="0.4">
      <c r="G116" s="1" t="s">
        <v>39</v>
      </c>
      <c r="H116">
        <f>$D$17*$E$17+$H$1*$D$17*J107</f>
        <v>-11.111111111099</v>
      </c>
      <c r="I116" t="s">
        <v>21</v>
      </c>
      <c r="J116">
        <f>H116</f>
        <v>-11.111111111099</v>
      </c>
      <c r="L116" s="1"/>
      <c r="Q116" t="s">
        <v>32</v>
      </c>
      <c r="R116">
        <f>$D$17*$E$17+$H$1*$D$17*T107</f>
        <v>-10.089768976897741</v>
      </c>
      <c r="S116" t="s">
        <v>21</v>
      </c>
      <c r="T116">
        <f>R117</f>
        <v>-0.89768976897694941</v>
      </c>
    </row>
    <row r="117" spans="7:20" x14ac:dyDescent="0.4">
      <c r="G117" t="s">
        <v>40</v>
      </c>
      <c r="H117">
        <f>$D$19*$E$19+$H$1*$D$19*J103</f>
        <v>-0.90331890331078202</v>
      </c>
      <c r="Q117" s="1" t="s">
        <v>35</v>
      </c>
      <c r="R117">
        <f>$D$19*$E$19+$H$1*$D$19*T103</f>
        <v>-0.89768976897694941</v>
      </c>
    </row>
    <row r="119" spans="7:20" x14ac:dyDescent="0.4">
      <c r="H119" t="s">
        <v>53</v>
      </c>
      <c r="R119" t="s">
        <v>53</v>
      </c>
    </row>
    <row r="120" spans="7:20" x14ac:dyDescent="0.4">
      <c r="H120" s="1" t="s">
        <v>4</v>
      </c>
      <c r="I120" s="1"/>
      <c r="J120" s="1" t="s">
        <v>27</v>
      </c>
      <c r="M120" s="1"/>
      <c r="N120" s="1"/>
      <c r="O120" s="1"/>
      <c r="R120" s="1" t="s">
        <v>4</v>
      </c>
      <c r="S120" s="1"/>
      <c r="T120" s="1" t="s">
        <v>27</v>
      </c>
    </row>
    <row r="121" spans="7:20" x14ac:dyDescent="0.4">
      <c r="G121" s="1" t="s">
        <v>30</v>
      </c>
      <c r="H121">
        <f>$E$4*$D$4+$H$1*$D$4*J112+$D$5*$E$5+$H$1*$D$5*J116+$D$6*$E$6+$H$1*$D$6*J114</f>
        <v>0.96681096681185474</v>
      </c>
      <c r="I121" t="s">
        <v>17</v>
      </c>
      <c r="J121">
        <f>H121</f>
        <v>0.96681096681185474</v>
      </c>
      <c r="L121" s="1"/>
      <c r="Q121" s="1" t="s">
        <v>29</v>
      </c>
      <c r="R121">
        <f>$E$4*$D$4+$H$1*$D$4*T112+$D$5*$E$5+$H$1*$D$5*T116+$D$6*$E$6+$H$1*$D$6*T114</f>
        <v>1.0231023102310179</v>
      </c>
      <c r="S121" t="s">
        <v>17</v>
      </c>
      <c r="T121">
        <f>R121</f>
        <v>1.0231023102310179</v>
      </c>
    </row>
    <row r="122" spans="7:20" x14ac:dyDescent="0.4">
      <c r="G122" t="s">
        <v>34</v>
      </c>
      <c r="H122">
        <f>$D$7*$E$7+$H$1*$D$7*J112</f>
        <v>-0.90331890331805131</v>
      </c>
      <c r="Q122" t="s">
        <v>33</v>
      </c>
      <c r="R122">
        <f>$D$7*$E$7+$H$1*$D$7*T112</f>
        <v>-0.89768976897690278</v>
      </c>
    </row>
    <row r="123" spans="7:20" x14ac:dyDescent="0.4">
      <c r="G123" s="1" t="s">
        <v>37</v>
      </c>
      <c r="H123">
        <f>$D$11*$E$11+$H$1*$D$11*J116+$D$12*$E$12+$H$1*$D$12*J114</f>
        <v>-5.4545454545442444</v>
      </c>
      <c r="I123" t="s">
        <v>19</v>
      </c>
      <c r="J123">
        <f>H123</f>
        <v>-5.4545454545442444</v>
      </c>
      <c r="L123" s="1"/>
      <c r="Q123" t="s">
        <v>31</v>
      </c>
      <c r="R123">
        <f>$D$11*$E$11+$H$1*$D$11*T116+$D$12*$E$12+$H$1*$D$12*T114</f>
        <v>-4.4897689768976949</v>
      </c>
      <c r="S123" t="s">
        <v>19</v>
      </c>
      <c r="T123">
        <f>R124</f>
        <v>-0.89768976897690278</v>
      </c>
    </row>
    <row r="124" spans="7:20" x14ac:dyDescent="0.4">
      <c r="G124" t="s">
        <v>38</v>
      </c>
      <c r="H124">
        <f>$D$13*$E$13+$H$1*$D$13*J112</f>
        <v>-0.90331890331805131</v>
      </c>
      <c r="Q124" s="1" t="s">
        <v>36</v>
      </c>
      <c r="R124">
        <f>$D$13*$E$13+$H$1*$D$13*T112</f>
        <v>-0.89768976897690278</v>
      </c>
    </row>
    <row r="125" spans="7:20" x14ac:dyDescent="0.4">
      <c r="G125" s="1" t="s">
        <v>39</v>
      </c>
      <c r="H125">
        <f>$D$17*$E$17+$H$1*$D$17*J116</f>
        <v>-11.111111111109899</v>
      </c>
      <c r="I125" t="s">
        <v>21</v>
      </c>
      <c r="J125">
        <f>H125</f>
        <v>-11.111111111109899</v>
      </c>
      <c r="L125" s="1"/>
      <c r="Q125" t="s">
        <v>32</v>
      </c>
      <c r="R125">
        <f>$D$17*$E$17+$H$1*$D$17*T116</f>
        <v>-10.089768976897695</v>
      </c>
      <c r="S125" t="s">
        <v>21</v>
      </c>
      <c r="T125">
        <f>R126</f>
        <v>-0.89768976897690278</v>
      </c>
    </row>
    <row r="126" spans="7:20" x14ac:dyDescent="0.4">
      <c r="G126" t="s">
        <v>40</v>
      </c>
      <c r="H126">
        <f>$D$19*$E$19+$H$1*$D$19*J112</f>
        <v>-0.90331890331805131</v>
      </c>
      <c r="Q126" s="1" t="s">
        <v>35</v>
      </c>
      <c r="R126">
        <f>$D$19*$E$19+$H$1*$D$19*T112</f>
        <v>-0.89768976897690278</v>
      </c>
    </row>
    <row r="128" spans="7:20" x14ac:dyDescent="0.4">
      <c r="H128" t="s">
        <v>54</v>
      </c>
      <c r="R128" t="s">
        <v>54</v>
      </c>
    </row>
    <row r="129" spans="7:20" x14ac:dyDescent="0.4">
      <c r="H129" s="1" t="s">
        <v>4</v>
      </c>
      <c r="I129" s="1"/>
      <c r="J129" s="1" t="s">
        <v>27</v>
      </c>
      <c r="M129" s="1"/>
      <c r="N129" s="1"/>
      <c r="O129" s="1"/>
      <c r="R129" s="1" t="s">
        <v>4</v>
      </c>
      <c r="S129" s="1"/>
      <c r="T129" s="1" t="s">
        <v>27</v>
      </c>
    </row>
    <row r="130" spans="7:20" x14ac:dyDescent="0.4">
      <c r="G130" s="1" t="s">
        <v>30</v>
      </c>
      <c r="H130">
        <f>$E$4*$D$4+$H$1*$D$4*J121+$D$5*$E$5+$H$1*$D$5*J125+$D$6*$E$6+$H$1*$D$6*J123</f>
        <v>0.96681096681105894</v>
      </c>
      <c r="I130" t="s">
        <v>17</v>
      </c>
      <c r="J130">
        <f>H130</f>
        <v>0.96681096681105894</v>
      </c>
      <c r="L130" s="1"/>
      <c r="Q130" s="1" t="s">
        <v>29</v>
      </c>
      <c r="R130">
        <f>$E$4*$D$4+$H$1*$D$4*T121+$D$5*$E$5+$H$1*$D$5*T125+$D$6*$E$6+$H$1*$D$6*T123</f>
        <v>1.0231023102310226</v>
      </c>
      <c r="S130" t="s">
        <v>17</v>
      </c>
      <c r="T130">
        <f>R130</f>
        <v>1.0231023102310226</v>
      </c>
    </row>
    <row r="131" spans="7:20" x14ac:dyDescent="0.4">
      <c r="G131" t="s">
        <v>34</v>
      </c>
      <c r="H131">
        <f>$D$7*$E$7+$H$1*$D$7*J121</f>
        <v>-0.90331890331881448</v>
      </c>
      <c r="Q131" t="s">
        <v>33</v>
      </c>
      <c r="R131">
        <f>$D$7*$E$7+$H$1*$D$7*T121</f>
        <v>-0.89768976897689823</v>
      </c>
    </row>
    <row r="132" spans="7:20" x14ac:dyDescent="0.4">
      <c r="G132" s="1" t="s">
        <v>37</v>
      </c>
      <c r="H132">
        <f>$D$11*$E$11+$H$1*$D$11*J125+$D$12*$E$12+$H$1*$D$12*J123</f>
        <v>-5.4545454545453333</v>
      </c>
      <c r="I132" t="s">
        <v>19</v>
      </c>
      <c r="J132">
        <f>H132</f>
        <v>-5.4545454545453333</v>
      </c>
      <c r="L132" s="1"/>
      <c r="Q132" t="s">
        <v>31</v>
      </c>
      <c r="R132">
        <f>$D$11*$E$11+$H$1*$D$11*T125+$D$12*$E$12+$H$1*$D$12*T123</f>
        <v>-4.4897689768976905</v>
      </c>
      <c r="S132" t="s">
        <v>19</v>
      </c>
      <c r="T132">
        <f>R133</f>
        <v>-0.89768976897689823</v>
      </c>
    </row>
    <row r="133" spans="7:20" x14ac:dyDescent="0.4">
      <c r="G133" t="s">
        <v>38</v>
      </c>
      <c r="H133">
        <f>$D$13*$E$13+$H$1*$D$13*J121</f>
        <v>-0.90331890331881448</v>
      </c>
      <c r="Q133" s="1" t="s">
        <v>36</v>
      </c>
      <c r="R133">
        <f>$D$13*$E$13+$H$1*$D$13*T121</f>
        <v>-0.89768976897689823</v>
      </c>
    </row>
    <row r="134" spans="7:20" x14ac:dyDescent="0.4">
      <c r="G134" s="1" t="s">
        <v>39</v>
      </c>
      <c r="H134">
        <f>$D$17*$E$17+$H$1*$D$17*J125</f>
        <v>-11.11111111111099</v>
      </c>
      <c r="I134" t="s">
        <v>21</v>
      </c>
      <c r="J134">
        <f>H134</f>
        <v>-11.11111111111099</v>
      </c>
      <c r="L134" s="1"/>
      <c r="Q134" t="s">
        <v>32</v>
      </c>
      <c r="R134">
        <f>$D$17*$E$17+$H$1*$D$17*T125</f>
        <v>-10.089768976897691</v>
      </c>
      <c r="S134" t="s">
        <v>21</v>
      </c>
      <c r="T134">
        <f>R135</f>
        <v>-0.89768976897689823</v>
      </c>
    </row>
    <row r="135" spans="7:20" x14ac:dyDescent="0.4">
      <c r="G135" t="s">
        <v>40</v>
      </c>
      <c r="H135">
        <f>$D$19*$E$19+$H$1*$D$19*J121</f>
        <v>-0.90331890331881448</v>
      </c>
      <c r="Q135" s="1" t="s">
        <v>35</v>
      </c>
      <c r="R135">
        <f>$D$19*$E$19+$H$1*$D$19*T121</f>
        <v>-0.89768976897689823</v>
      </c>
    </row>
    <row r="137" spans="7:20" x14ac:dyDescent="0.4">
      <c r="H137" t="s">
        <v>55</v>
      </c>
      <c r="R137" t="s">
        <v>55</v>
      </c>
    </row>
    <row r="138" spans="7:20" x14ac:dyDescent="0.4">
      <c r="H138" s="1" t="s">
        <v>4</v>
      </c>
      <c r="I138" s="1"/>
      <c r="J138" s="1" t="s">
        <v>27</v>
      </c>
      <c r="M138" s="1"/>
      <c r="N138" s="1"/>
      <c r="O138" s="1"/>
      <c r="R138" s="1" t="s">
        <v>4</v>
      </c>
      <c r="S138" s="1"/>
      <c r="T138" s="1" t="s">
        <v>27</v>
      </c>
    </row>
    <row r="139" spans="7:20" x14ac:dyDescent="0.4">
      <c r="G139" s="1" t="s">
        <v>30</v>
      </c>
      <c r="H139">
        <f>$E$4*$D$4+$H$1*$D$4*J130+$D$5*$E$5+$H$1*$D$5*J134+$D$6*$E$6+$H$1*$D$6*J132</f>
        <v>0.96681096681097634</v>
      </c>
      <c r="I139" t="s">
        <v>17</v>
      </c>
      <c r="J139">
        <f>H139</f>
        <v>0.96681096681097634</v>
      </c>
      <c r="L139" s="1"/>
      <c r="Q139" s="1" t="s">
        <v>29</v>
      </c>
      <c r="R139">
        <f>$E$4*$D$4+$H$1*$D$4*T130+$D$5*$E$5+$H$1*$D$5*T134+$D$6*$E$6+$H$1*$D$6*T132</f>
        <v>1.023102310231023</v>
      </c>
      <c r="S139" t="s">
        <v>17</v>
      </c>
      <c r="T139">
        <f>R139</f>
        <v>1.023102310231023</v>
      </c>
    </row>
    <row r="140" spans="7:20" x14ac:dyDescent="0.4">
      <c r="G140" t="s">
        <v>34</v>
      </c>
      <c r="H140">
        <f>$D$7*$E$7+$H$1*$D$7*J130</f>
        <v>-0.90331890331889408</v>
      </c>
      <c r="Q140" t="s">
        <v>33</v>
      </c>
      <c r="R140">
        <f>$D$7*$E$7+$H$1*$D$7*T130</f>
        <v>-0.89768976897689767</v>
      </c>
    </row>
    <row r="141" spans="7:20" x14ac:dyDescent="0.4">
      <c r="G141" s="1" t="s">
        <v>37</v>
      </c>
      <c r="H141">
        <f>$D$11*$E$11+$H$1*$D$11*J134+$D$12*$E$12+$H$1*$D$12*J132</f>
        <v>-5.4545454545454426</v>
      </c>
      <c r="I141" t="s">
        <v>19</v>
      </c>
      <c r="J141">
        <f>H141</f>
        <v>-5.4545454545454426</v>
      </c>
      <c r="L141" s="1"/>
      <c r="Q141" t="s">
        <v>31</v>
      </c>
      <c r="R141">
        <f>$D$11*$E$11+$H$1*$D$11*T134+$D$12*$E$12+$H$1*$D$12*T132</f>
        <v>-4.4897689768976905</v>
      </c>
      <c r="S141" t="s">
        <v>19</v>
      </c>
      <c r="T141">
        <f>R142</f>
        <v>-0.89768976897689767</v>
      </c>
    </row>
    <row r="142" spans="7:20" x14ac:dyDescent="0.4">
      <c r="G142" t="s">
        <v>38</v>
      </c>
      <c r="H142">
        <f>$D$13*$E$13+$H$1*$D$13*J130</f>
        <v>-0.90331890331889408</v>
      </c>
      <c r="Q142" s="1" t="s">
        <v>36</v>
      </c>
      <c r="R142">
        <f>$D$13*$E$13+$H$1*$D$13*T130</f>
        <v>-0.89768976897689767</v>
      </c>
    </row>
    <row r="143" spans="7:20" x14ac:dyDescent="0.4">
      <c r="G143" s="1" t="s">
        <v>39</v>
      </c>
      <c r="H143">
        <f>$D$17*$E$17+$H$1*$D$17*J134</f>
        <v>-11.111111111111098</v>
      </c>
      <c r="I143" t="s">
        <v>21</v>
      </c>
      <c r="J143">
        <f>H143</f>
        <v>-11.111111111111098</v>
      </c>
      <c r="L143" s="1"/>
      <c r="Q143" t="s">
        <v>32</v>
      </c>
      <c r="R143">
        <f>$D$17*$E$17+$H$1*$D$17*T134</f>
        <v>-10.089768976897689</v>
      </c>
      <c r="S143" t="s">
        <v>21</v>
      </c>
      <c r="T143">
        <f>R144</f>
        <v>-0.89768976897689767</v>
      </c>
    </row>
    <row r="144" spans="7:20" x14ac:dyDescent="0.4">
      <c r="G144" t="s">
        <v>40</v>
      </c>
      <c r="H144">
        <f>$D$19*$E$19+$H$1*$D$19*J130</f>
        <v>-0.90331890331889408</v>
      </c>
      <c r="Q144" s="1" t="s">
        <v>35</v>
      </c>
      <c r="R144">
        <f>$D$19*$E$19+$H$1*$D$19*T130</f>
        <v>-0.89768976897689767</v>
      </c>
    </row>
    <row r="146" spans="7:20" x14ac:dyDescent="0.4">
      <c r="H146" t="s">
        <v>56</v>
      </c>
      <c r="R146" t="s">
        <v>56</v>
      </c>
    </row>
    <row r="147" spans="7:20" x14ac:dyDescent="0.4">
      <c r="H147" s="1" t="s">
        <v>4</v>
      </c>
      <c r="I147" s="1"/>
      <c r="J147" s="1" t="s">
        <v>27</v>
      </c>
      <c r="M147" s="1"/>
      <c r="N147" s="1"/>
      <c r="O147" s="1"/>
      <c r="R147" s="1" t="s">
        <v>4</v>
      </c>
      <c r="S147" s="1"/>
      <c r="T147" s="1" t="s">
        <v>27</v>
      </c>
    </row>
    <row r="148" spans="7:20" x14ac:dyDescent="0.4">
      <c r="G148" s="1" t="s">
        <v>30</v>
      </c>
      <c r="H148">
        <f>$E$4*$D$4+$H$1*$D$4*J139+$D$5*$E$5+$H$1*$D$5*J143+$D$6*$E$6+$H$1*$D$6*J141</f>
        <v>0.96681096681096779</v>
      </c>
      <c r="I148" t="s">
        <v>17</v>
      </c>
      <c r="J148">
        <f>H148</f>
        <v>0.96681096681096779</v>
      </c>
      <c r="L148" s="1"/>
      <c r="Q148" s="1" t="s">
        <v>29</v>
      </c>
      <c r="R148">
        <f>$E$4*$D$4+$H$1*$D$4*T139+$D$5*$E$5+$H$1*$D$5*T143+$D$6*$E$6+$H$1*$D$6*T141</f>
        <v>1.023102310231023</v>
      </c>
      <c r="S148" t="s">
        <v>17</v>
      </c>
      <c r="T148">
        <f>R148</f>
        <v>1.023102310231023</v>
      </c>
    </row>
    <row r="149" spans="7:20" x14ac:dyDescent="0.4">
      <c r="G149" t="s">
        <v>34</v>
      </c>
      <c r="H149">
        <f>$D$7*$E$7+$H$1*$D$7*J139</f>
        <v>-0.90331890331890241</v>
      </c>
      <c r="Q149" t="s">
        <v>33</v>
      </c>
      <c r="R149">
        <f>$D$7*$E$7+$H$1*$D$7*T139</f>
        <v>-0.89768976897689767</v>
      </c>
    </row>
    <row r="150" spans="7:20" x14ac:dyDescent="0.4">
      <c r="G150" s="1" t="s">
        <v>37</v>
      </c>
      <c r="H150">
        <f>$D$11*$E$11+$H$1*$D$11*J143+$D$12*$E$12+$H$1*$D$12*J141</f>
        <v>-5.4545454545454541</v>
      </c>
      <c r="I150" t="s">
        <v>19</v>
      </c>
      <c r="J150">
        <f>H150</f>
        <v>-5.4545454545454541</v>
      </c>
      <c r="L150" s="1"/>
      <c r="Q150" t="s">
        <v>31</v>
      </c>
      <c r="R150">
        <f>$D$11*$E$11+$H$1*$D$11*T143+$D$12*$E$12+$H$1*$D$12*T141</f>
        <v>-4.4897689768976905</v>
      </c>
      <c r="S150" t="s">
        <v>19</v>
      </c>
      <c r="T150">
        <f>R151</f>
        <v>-0.89768976897689767</v>
      </c>
    </row>
    <row r="151" spans="7:20" x14ac:dyDescent="0.4">
      <c r="G151" t="s">
        <v>38</v>
      </c>
      <c r="H151">
        <f>$D$13*$E$13+$H$1*$D$13*J139</f>
        <v>-0.90331890331890241</v>
      </c>
      <c r="Q151" s="1" t="s">
        <v>36</v>
      </c>
      <c r="R151">
        <f>$D$13*$E$13+$H$1*$D$13*T139</f>
        <v>-0.89768976897689767</v>
      </c>
    </row>
    <row r="152" spans="7:20" x14ac:dyDescent="0.4">
      <c r="G152" s="1" t="s">
        <v>39</v>
      </c>
      <c r="H152">
        <f>$D$17*$E$17+$H$1*$D$17*J143</f>
        <v>-11.111111111111111</v>
      </c>
      <c r="I152" t="s">
        <v>21</v>
      </c>
      <c r="J152">
        <f>H152</f>
        <v>-11.111111111111111</v>
      </c>
      <c r="L152" s="1"/>
      <c r="Q152" t="s">
        <v>32</v>
      </c>
      <c r="R152">
        <f>$D$17*$E$17+$H$1*$D$17*T143</f>
        <v>-10.089768976897689</v>
      </c>
      <c r="S152" t="s">
        <v>21</v>
      </c>
      <c r="T152">
        <f>R153</f>
        <v>-0.89768976897689767</v>
      </c>
    </row>
    <row r="153" spans="7:20" x14ac:dyDescent="0.4">
      <c r="G153" t="s">
        <v>40</v>
      </c>
      <c r="H153">
        <f>$D$19*$E$19+$H$1*$D$19*J139</f>
        <v>-0.90331890331890241</v>
      </c>
      <c r="Q153" s="1" t="s">
        <v>35</v>
      </c>
      <c r="R153">
        <f>$D$19*$E$19+$H$1*$D$19*T139</f>
        <v>-0.89768976897689767</v>
      </c>
    </row>
    <row r="155" spans="7:20" x14ac:dyDescent="0.4">
      <c r="H155" t="s">
        <v>57</v>
      </c>
      <c r="R155" t="s">
        <v>57</v>
      </c>
    </row>
    <row r="156" spans="7:20" x14ac:dyDescent="0.4">
      <c r="H156" s="1" t="s">
        <v>4</v>
      </c>
      <c r="I156" s="1"/>
      <c r="J156" s="1" t="s">
        <v>27</v>
      </c>
      <c r="M156" s="1"/>
      <c r="N156" s="1"/>
      <c r="O156" s="1"/>
      <c r="R156" s="1" t="s">
        <v>4</v>
      </c>
      <c r="S156" s="1"/>
      <c r="T156" s="1" t="s">
        <v>27</v>
      </c>
    </row>
    <row r="157" spans="7:20" x14ac:dyDescent="0.4">
      <c r="G157" s="1" t="s">
        <v>30</v>
      </c>
      <c r="H157">
        <f>$E$4*$D$4+$H$1*$D$4*J148+$D$5*$E$5+$H$1*$D$5*J152+$D$6*$E$6+$H$1*$D$6*J150</f>
        <v>0.96681096681096701</v>
      </c>
      <c r="I157" t="s">
        <v>17</v>
      </c>
      <c r="J157">
        <f>H157</f>
        <v>0.96681096681096701</v>
      </c>
      <c r="L157" s="1"/>
      <c r="Q157" s="1" t="s">
        <v>29</v>
      </c>
      <c r="R157">
        <f>$E$4*$D$4+$H$1*$D$4*T148+$D$5*$E$5+$H$1*$D$5*T152+$D$6*$E$6+$H$1*$D$6*T150</f>
        <v>1.023102310231023</v>
      </c>
      <c r="S157" t="s">
        <v>17</v>
      </c>
      <c r="T157">
        <f>R157</f>
        <v>1.023102310231023</v>
      </c>
    </row>
    <row r="158" spans="7:20" x14ac:dyDescent="0.4">
      <c r="G158" t="s">
        <v>34</v>
      </c>
      <c r="H158">
        <f>$D$7*$E$7+$H$1*$D$7*J148</f>
        <v>-0.90331890331890319</v>
      </c>
      <c r="Q158" t="s">
        <v>33</v>
      </c>
      <c r="R158">
        <f>$D$7*$E$7+$H$1*$D$7*T148</f>
        <v>-0.89768976897689767</v>
      </c>
    </row>
    <row r="159" spans="7:20" x14ac:dyDescent="0.4">
      <c r="G159" s="1" t="s">
        <v>37</v>
      </c>
      <c r="H159">
        <f>$D$11*$E$11+$H$1*$D$11*J152+$D$12*$E$12+$H$1*$D$12*J150</f>
        <v>-5.454545454545455</v>
      </c>
      <c r="I159" t="s">
        <v>19</v>
      </c>
      <c r="J159">
        <f>H159</f>
        <v>-5.454545454545455</v>
      </c>
      <c r="L159" s="1"/>
      <c r="Q159" t="s">
        <v>31</v>
      </c>
      <c r="R159">
        <f>$D$11*$E$11+$H$1*$D$11*T152+$D$12*$E$12+$H$1*$D$12*T150</f>
        <v>-4.4897689768976905</v>
      </c>
      <c r="S159" t="s">
        <v>19</v>
      </c>
      <c r="T159">
        <f>R160</f>
        <v>-0.89768976897689767</v>
      </c>
    </row>
    <row r="160" spans="7:20" x14ac:dyDescent="0.4">
      <c r="G160" t="s">
        <v>38</v>
      </c>
      <c r="H160">
        <f>$D$13*$E$13+$H$1*$D$13*J148</f>
        <v>-0.90331890331890319</v>
      </c>
      <c r="Q160" s="1" t="s">
        <v>36</v>
      </c>
      <c r="R160">
        <f>$D$13*$E$13+$H$1*$D$13*T148</f>
        <v>-0.89768976897689767</v>
      </c>
    </row>
    <row r="161" spans="7:20" x14ac:dyDescent="0.4">
      <c r="G161" s="1" t="s">
        <v>39</v>
      </c>
      <c r="H161">
        <f>$D$17*$E$17+$H$1*$D$17*J152</f>
        <v>-11.111111111111111</v>
      </c>
      <c r="I161" t="s">
        <v>21</v>
      </c>
      <c r="J161">
        <f>H161</f>
        <v>-11.111111111111111</v>
      </c>
      <c r="L161" s="1"/>
      <c r="Q161" t="s">
        <v>32</v>
      </c>
      <c r="R161">
        <f>$D$17*$E$17+$H$1*$D$17*T152</f>
        <v>-10.089768976897689</v>
      </c>
      <c r="S161" t="s">
        <v>21</v>
      </c>
      <c r="T161">
        <f>R162</f>
        <v>-0.89768976897689767</v>
      </c>
    </row>
    <row r="162" spans="7:20" x14ac:dyDescent="0.4">
      <c r="G162" t="s">
        <v>40</v>
      </c>
      <c r="H162">
        <f>$D$19*$E$19+$H$1*$D$19*J148</f>
        <v>-0.90331890331890319</v>
      </c>
      <c r="Q162" s="1" t="s">
        <v>35</v>
      </c>
      <c r="R162">
        <f>$D$19*$E$19+$H$1*$D$19*T148</f>
        <v>-0.89768976897689767</v>
      </c>
    </row>
    <row r="164" spans="7:20" x14ac:dyDescent="0.4">
      <c r="H164" t="s">
        <v>58</v>
      </c>
      <c r="R164" t="s">
        <v>58</v>
      </c>
    </row>
    <row r="165" spans="7:20" x14ac:dyDescent="0.4">
      <c r="H165" s="1" t="s">
        <v>4</v>
      </c>
      <c r="I165" s="1"/>
      <c r="J165" s="1" t="s">
        <v>27</v>
      </c>
      <c r="M165" s="1"/>
      <c r="N165" s="1"/>
      <c r="O165" s="1"/>
      <c r="R165" s="1" t="s">
        <v>4</v>
      </c>
      <c r="S165" s="1"/>
      <c r="T165" s="1" t="s">
        <v>27</v>
      </c>
    </row>
    <row r="166" spans="7:20" x14ac:dyDescent="0.4">
      <c r="G166" s="1" t="s">
        <v>30</v>
      </c>
      <c r="H166">
        <f>$E$4*$D$4+$H$1*$D$4*J157+$D$5*$E$5+$H$1*$D$5*J161+$D$6*$E$6+$H$1*$D$6*J159</f>
        <v>0.96681096681096701</v>
      </c>
      <c r="I166" t="s">
        <v>17</v>
      </c>
      <c r="J166">
        <f>H166</f>
        <v>0.96681096681096701</v>
      </c>
      <c r="L166" s="1"/>
      <c r="Q166" s="1" t="s">
        <v>29</v>
      </c>
      <c r="R166">
        <f>$E$4*$D$4+$H$1*$D$4*T157+$D$5*$E$5+$H$1*$D$5*T161+$D$6*$E$6+$H$1*$D$6*T159</f>
        <v>1.023102310231023</v>
      </c>
      <c r="S166" t="s">
        <v>17</v>
      </c>
      <c r="T166">
        <f>R166</f>
        <v>1.023102310231023</v>
      </c>
    </row>
    <row r="167" spans="7:20" x14ac:dyDescent="0.4">
      <c r="G167" t="s">
        <v>34</v>
      </c>
      <c r="H167">
        <f>$D$7*$E$7+$H$1*$D$7*J157</f>
        <v>-0.9033189033189033</v>
      </c>
      <c r="Q167" t="s">
        <v>33</v>
      </c>
      <c r="R167">
        <f>$D$7*$E$7+$H$1*$D$7*T157</f>
        <v>-0.89768976897689767</v>
      </c>
    </row>
    <row r="168" spans="7:20" x14ac:dyDescent="0.4">
      <c r="G168" s="1" t="s">
        <v>37</v>
      </c>
      <c r="H168">
        <f>$D$11*$E$11+$H$1*$D$11*J161+$D$12*$E$12+$H$1*$D$12*J159</f>
        <v>-5.454545454545455</v>
      </c>
      <c r="I168" t="s">
        <v>19</v>
      </c>
      <c r="J168">
        <f>H168</f>
        <v>-5.454545454545455</v>
      </c>
      <c r="L168" s="1"/>
      <c r="Q168" t="s">
        <v>31</v>
      </c>
      <c r="R168">
        <f>$D$11*$E$11+$H$1*$D$11*T161+$D$12*$E$12+$H$1*$D$12*T159</f>
        <v>-4.4897689768976905</v>
      </c>
      <c r="S168" t="s">
        <v>19</v>
      </c>
      <c r="T168">
        <f>R169</f>
        <v>-0.89768976897689767</v>
      </c>
    </row>
    <row r="169" spans="7:20" x14ac:dyDescent="0.4">
      <c r="G169" t="s">
        <v>38</v>
      </c>
      <c r="H169">
        <f>$D$13*$E$13+$H$1*$D$13*J157</f>
        <v>-0.9033189033189033</v>
      </c>
      <c r="Q169" s="1" t="s">
        <v>36</v>
      </c>
      <c r="R169">
        <f>$D$13*$E$13+$H$1*$D$13*T157</f>
        <v>-0.89768976897689767</v>
      </c>
    </row>
    <row r="170" spans="7:20" x14ac:dyDescent="0.4">
      <c r="G170" s="1" t="s">
        <v>39</v>
      </c>
      <c r="H170">
        <f>$D$17*$E$17+$H$1*$D$17*J161</f>
        <v>-11.111111111111111</v>
      </c>
      <c r="I170" t="s">
        <v>21</v>
      </c>
      <c r="J170">
        <f>H170</f>
        <v>-11.111111111111111</v>
      </c>
      <c r="L170" s="1"/>
      <c r="Q170" t="s">
        <v>32</v>
      </c>
      <c r="R170">
        <f>$D$17*$E$17+$H$1*$D$17*T161</f>
        <v>-10.089768976897689</v>
      </c>
      <c r="S170" t="s">
        <v>21</v>
      </c>
      <c r="T170">
        <f>R171</f>
        <v>-0.89768976897689767</v>
      </c>
    </row>
    <row r="171" spans="7:20" x14ac:dyDescent="0.4">
      <c r="G171" t="s">
        <v>40</v>
      </c>
      <c r="H171">
        <f>$D$19*$E$19+$H$1*$D$19*J157</f>
        <v>-0.9033189033189033</v>
      </c>
      <c r="Q171" s="1" t="s">
        <v>35</v>
      </c>
      <c r="R171">
        <f>$D$19*$E$19+$H$1*$D$19*T157</f>
        <v>-0.89768976897689767</v>
      </c>
    </row>
    <row r="173" spans="7:20" x14ac:dyDescent="0.4">
      <c r="H173" t="s">
        <v>59</v>
      </c>
      <c r="R173" t="s">
        <v>59</v>
      </c>
    </row>
    <row r="174" spans="7:20" x14ac:dyDescent="0.4">
      <c r="H174" s="1" t="s">
        <v>4</v>
      </c>
      <c r="I174" s="1"/>
      <c r="J174" s="1" t="s">
        <v>27</v>
      </c>
      <c r="M174" s="1"/>
      <c r="N174" s="1"/>
      <c r="O174" s="1"/>
      <c r="R174" s="1" t="s">
        <v>4</v>
      </c>
      <c r="S174" s="1"/>
      <c r="T174" s="1" t="s">
        <v>27</v>
      </c>
    </row>
    <row r="175" spans="7:20" x14ac:dyDescent="0.4">
      <c r="G175" s="1" t="s">
        <v>30</v>
      </c>
      <c r="H175">
        <f>$E$4*$D$4+$H$1*$D$4*J166+$D$5*$E$5+$H$1*$D$5*J170+$D$6*$E$6+$H$1*$D$6*J168</f>
        <v>0.96681096681096701</v>
      </c>
      <c r="I175" t="s">
        <v>17</v>
      </c>
      <c r="J175">
        <f>H175</f>
        <v>0.96681096681096701</v>
      </c>
      <c r="L175" s="1"/>
      <c r="Q175" s="1" t="s">
        <v>29</v>
      </c>
      <c r="R175">
        <f>$E$4*$D$4+$H$1*$D$4*T166+$D$5*$E$5+$H$1*$D$5*T170+$D$6*$E$6+$H$1*$D$6*T168</f>
        <v>1.023102310231023</v>
      </c>
      <c r="S175" t="s">
        <v>17</v>
      </c>
      <c r="T175">
        <f>R175</f>
        <v>1.023102310231023</v>
      </c>
    </row>
    <row r="176" spans="7:20" x14ac:dyDescent="0.4">
      <c r="G176" t="s">
        <v>34</v>
      </c>
      <c r="H176">
        <f>$D$7*$E$7+$H$1*$D$7*J166</f>
        <v>-0.9033189033189033</v>
      </c>
      <c r="Q176" t="s">
        <v>33</v>
      </c>
      <c r="R176">
        <f>$D$7*$E$7+$H$1*$D$7*T166</f>
        <v>-0.89768976897689767</v>
      </c>
    </row>
    <row r="177" spans="7:20" x14ac:dyDescent="0.4">
      <c r="G177" s="1" t="s">
        <v>37</v>
      </c>
      <c r="H177">
        <f>$D$11*$E$11+$H$1*$D$11*J170+$D$12*$E$12+$H$1*$D$12*J168</f>
        <v>-5.454545454545455</v>
      </c>
      <c r="I177" t="s">
        <v>19</v>
      </c>
      <c r="J177">
        <f>H177</f>
        <v>-5.454545454545455</v>
      </c>
      <c r="L177" s="1"/>
      <c r="Q177" t="s">
        <v>31</v>
      </c>
      <c r="R177">
        <f>$D$11*$E$11+$H$1*$D$11*T170+$D$12*$E$12+$H$1*$D$12*T168</f>
        <v>-4.4897689768976905</v>
      </c>
      <c r="S177" t="s">
        <v>19</v>
      </c>
      <c r="T177">
        <f>R178</f>
        <v>-0.89768976897689767</v>
      </c>
    </row>
    <row r="178" spans="7:20" x14ac:dyDescent="0.4">
      <c r="G178" t="s">
        <v>38</v>
      </c>
      <c r="H178">
        <f>$D$13*$E$13+$H$1*$D$13*J166</f>
        <v>-0.9033189033189033</v>
      </c>
      <c r="Q178" s="1" t="s">
        <v>36</v>
      </c>
      <c r="R178">
        <f>$D$13*$E$13+$H$1*$D$13*T166</f>
        <v>-0.89768976897689767</v>
      </c>
    </row>
    <row r="179" spans="7:20" x14ac:dyDescent="0.4">
      <c r="G179" s="1" t="s">
        <v>39</v>
      </c>
      <c r="H179">
        <f>$D$17*$E$17+$H$1*$D$17*J170</f>
        <v>-11.111111111111111</v>
      </c>
      <c r="I179" t="s">
        <v>21</v>
      </c>
      <c r="J179">
        <f>H179</f>
        <v>-11.111111111111111</v>
      </c>
      <c r="L179" s="1"/>
      <c r="Q179" t="s">
        <v>32</v>
      </c>
      <c r="R179">
        <f>$D$17*$E$17+$H$1*$D$17*T170</f>
        <v>-10.089768976897689</v>
      </c>
      <c r="S179" t="s">
        <v>21</v>
      </c>
      <c r="T179">
        <f>R180</f>
        <v>-0.89768976897689767</v>
      </c>
    </row>
    <row r="180" spans="7:20" x14ac:dyDescent="0.4">
      <c r="G180" t="s">
        <v>40</v>
      </c>
      <c r="H180">
        <f>$D$19*$E$19+$H$1*$D$19*J166</f>
        <v>-0.9033189033189033</v>
      </c>
      <c r="Q180" s="1" t="s">
        <v>35</v>
      </c>
      <c r="R180">
        <f>$D$19*$E$19+$H$1*$D$19*T166</f>
        <v>-0.89768976897689767</v>
      </c>
    </row>
    <row r="182" spans="7:20" x14ac:dyDescent="0.4">
      <c r="H182" t="s">
        <v>60</v>
      </c>
      <c r="R182" t="s">
        <v>60</v>
      </c>
    </row>
    <row r="183" spans="7:20" x14ac:dyDescent="0.4">
      <c r="H183" s="1" t="s">
        <v>4</v>
      </c>
      <c r="I183" s="1"/>
      <c r="J183" s="1" t="s">
        <v>27</v>
      </c>
      <c r="M183" s="1"/>
      <c r="N183" s="1"/>
      <c r="O183" s="1"/>
      <c r="R183" s="1" t="s">
        <v>4</v>
      </c>
      <c r="S183" s="1"/>
      <c r="T183" s="1" t="s">
        <v>27</v>
      </c>
    </row>
    <row r="184" spans="7:20" x14ac:dyDescent="0.4">
      <c r="G184" s="1" t="s">
        <v>30</v>
      </c>
      <c r="H184">
        <f>$E$4*$D$4+$H$1*$D$4*J175+$D$5*$E$5+$H$1*$D$5*J179+$D$6*$E$6+$H$1*$D$6*J177</f>
        <v>0.96681096681096701</v>
      </c>
      <c r="I184" t="s">
        <v>17</v>
      </c>
      <c r="J184">
        <f>H184</f>
        <v>0.96681096681096701</v>
      </c>
      <c r="L184" s="1"/>
      <c r="Q184" s="1" t="s">
        <v>29</v>
      </c>
      <c r="R184">
        <f>$E$4*$D$4+$H$1*$D$4*T175+$D$5*$E$5+$H$1*$D$5*T179+$D$6*$E$6+$H$1*$D$6*T177</f>
        <v>1.023102310231023</v>
      </c>
      <c r="S184" t="s">
        <v>17</v>
      </c>
      <c r="T184">
        <f>R184</f>
        <v>1.023102310231023</v>
      </c>
    </row>
    <row r="185" spans="7:20" x14ac:dyDescent="0.4">
      <c r="G185" t="s">
        <v>34</v>
      </c>
      <c r="H185">
        <f>$D$7*$E$7+$H$1*$D$7*J175</f>
        <v>-0.9033189033189033</v>
      </c>
      <c r="Q185" t="s">
        <v>33</v>
      </c>
      <c r="R185">
        <f>$D$7*$E$7+$H$1*$D$7*T175</f>
        <v>-0.89768976897689767</v>
      </c>
    </row>
    <row r="186" spans="7:20" x14ac:dyDescent="0.4">
      <c r="G186" s="1" t="s">
        <v>37</v>
      </c>
      <c r="H186">
        <f>$D$11*$E$11+$H$1*$D$11*J179+$D$12*$E$12+$H$1*$D$12*J177</f>
        <v>-5.454545454545455</v>
      </c>
      <c r="I186" t="s">
        <v>19</v>
      </c>
      <c r="J186">
        <f>H186</f>
        <v>-5.454545454545455</v>
      </c>
      <c r="L186" s="1"/>
      <c r="Q186" t="s">
        <v>31</v>
      </c>
      <c r="R186">
        <f>$D$11*$E$11+$H$1*$D$11*T179+$D$12*$E$12+$H$1*$D$12*T177</f>
        <v>-4.4897689768976905</v>
      </c>
      <c r="S186" t="s">
        <v>19</v>
      </c>
      <c r="T186">
        <f>R187</f>
        <v>-0.89768976897689767</v>
      </c>
    </row>
    <row r="187" spans="7:20" x14ac:dyDescent="0.4">
      <c r="G187" t="s">
        <v>38</v>
      </c>
      <c r="H187">
        <f>$D$13*$E$13+$H$1*$D$13*J175</f>
        <v>-0.9033189033189033</v>
      </c>
      <c r="Q187" s="1" t="s">
        <v>36</v>
      </c>
      <c r="R187">
        <f>$D$13*$E$13+$H$1*$D$13*T175</f>
        <v>-0.89768976897689767</v>
      </c>
    </row>
    <row r="188" spans="7:20" x14ac:dyDescent="0.4">
      <c r="G188" s="1" t="s">
        <v>39</v>
      </c>
      <c r="H188">
        <f>$D$17*$E$17+$H$1*$D$17*J179</f>
        <v>-11.111111111111111</v>
      </c>
      <c r="I188" t="s">
        <v>21</v>
      </c>
      <c r="J188">
        <f>H188</f>
        <v>-11.111111111111111</v>
      </c>
      <c r="L188" s="1"/>
      <c r="Q188" t="s">
        <v>32</v>
      </c>
      <c r="R188">
        <f>$D$17*$E$17+$H$1*$D$17*T179</f>
        <v>-10.089768976897689</v>
      </c>
      <c r="S188" t="s">
        <v>21</v>
      </c>
      <c r="T188">
        <f>R189</f>
        <v>-0.89768976897689767</v>
      </c>
    </row>
    <row r="189" spans="7:20" x14ac:dyDescent="0.4">
      <c r="G189" t="s">
        <v>40</v>
      </c>
      <c r="H189">
        <f>$D$19*$E$19+$H$1*$D$19*J175</f>
        <v>-0.9033189033189033</v>
      </c>
      <c r="Q189" s="1" t="s">
        <v>35</v>
      </c>
      <c r="R189">
        <f>$D$19*$E$19+$H$1*$D$19*T175</f>
        <v>-0.89768976897689767</v>
      </c>
    </row>
    <row r="191" spans="7:20" x14ac:dyDescent="0.4">
      <c r="H191" t="s">
        <v>61</v>
      </c>
      <c r="R191" t="s">
        <v>61</v>
      </c>
    </row>
    <row r="192" spans="7:20" x14ac:dyDescent="0.4">
      <c r="H192" s="1" t="s">
        <v>4</v>
      </c>
      <c r="I192" s="1"/>
      <c r="J192" s="1" t="s">
        <v>27</v>
      </c>
      <c r="M192" s="1"/>
      <c r="N192" s="1"/>
      <c r="O192" s="1"/>
      <c r="R192" s="1" t="s">
        <v>4</v>
      </c>
      <c r="S192" s="1"/>
      <c r="T192" s="1" t="s">
        <v>27</v>
      </c>
    </row>
    <row r="193" spans="7:20" x14ac:dyDescent="0.4">
      <c r="G193" s="1" t="s">
        <v>30</v>
      </c>
      <c r="H193">
        <f>$E$4*$D$4+$H$1*$D$4*J184+$D$5*$E$5+$H$1*$D$5*J188+$D$6*$E$6+$H$1*$D$6*J186</f>
        <v>0.96681096681096701</v>
      </c>
      <c r="I193" t="s">
        <v>17</v>
      </c>
      <c r="J193">
        <f>H193</f>
        <v>0.96681096681096701</v>
      </c>
      <c r="L193" s="1"/>
      <c r="Q193" s="1" t="s">
        <v>29</v>
      </c>
      <c r="R193">
        <f>$E$4*$D$4+$H$1*$D$4*T184+$D$5*$E$5+$H$1*$D$5*T188+$D$6*$E$6+$H$1*$D$6*T186</f>
        <v>1.023102310231023</v>
      </c>
      <c r="S193" t="s">
        <v>17</v>
      </c>
      <c r="T193">
        <f>R193</f>
        <v>1.023102310231023</v>
      </c>
    </row>
    <row r="194" spans="7:20" x14ac:dyDescent="0.4">
      <c r="G194" t="s">
        <v>34</v>
      </c>
      <c r="H194">
        <f>$D$7*$E$7+$H$1*$D$7*J184</f>
        <v>-0.9033189033189033</v>
      </c>
      <c r="Q194" t="s">
        <v>33</v>
      </c>
      <c r="R194">
        <f>$D$7*$E$7+$H$1*$D$7*T184</f>
        <v>-0.89768976897689767</v>
      </c>
    </row>
    <row r="195" spans="7:20" x14ac:dyDescent="0.4">
      <c r="G195" s="1" t="s">
        <v>37</v>
      </c>
      <c r="H195">
        <f>$D$11*$E$11+$H$1*$D$11*J188+$D$12*$E$12+$H$1*$D$12*J186</f>
        <v>-5.454545454545455</v>
      </c>
      <c r="I195" t="s">
        <v>19</v>
      </c>
      <c r="J195">
        <f>H195</f>
        <v>-5.454545454545455</v>
      </c>
      <c r="L195" s="1"/>
      <c r="Q195" t="s">
        <v>31</v>
      </c>
      <c r="R195">
        <f>$D$11*$E$11+$H$1*$D$11*T188+$D$12*$E$12+$H$1*$D$12*T186</f>
        <v>-4.4897689768976905</v>
      </c>
      <c r="S195" t="s">
        <v>19</v>
      </c>
      <c r="T195">
        <f>R196</f>
        <v>-0.89768976897689767</v>
      </c>
    </row>
    <row r="196" spans="7:20" x14ac:dyDescent="0.4">
      <c r="G196" t="s">
        <v>38</v>
      </c>
      <c r="H196">
        <f>$D$13*$E$13+$H$1*$D$13*J184</f>
        <v>-0.9033189033189033</v>
      </c>
      <c r="Q196" s="1" t="s">
        <v>36</v>
      </c>
      <c r="R196">
        <f>$D$13*$E$13+$H$1*$D$13*T184</f>
        <v>-0.89768976897689767</v>
      </c>
    </row>
    <row r="197" spans="7:20" x14ac:dyDescent="0.4">
      <c r="G197" s="1" t="s">
        <v>39</v>
      </c>
      <c r="H197">
        <f>$D$17*$E$17+$H$1*$D$17*J188</f>
        <v>-11.111111111111111</v>
      </c>
      <c r="I197" t="s">
        <v>21</v>
      </c>
      <c r="J197">
        <f>H197</f>
        <v>-11.111111111111111</v>
      </c>
      <c r="L197" s="1"/>
      <c r="Q197" t="s">
        <v>32</v>
      </c>
      <c r="R197">
        <f>$D$17*$E$17+$H$1*$D$17*T188</f>
        <v>-10.089768976897689</v>
      </c>
      <c r="S197" t="s">
        <v>21</v>
      </c>
      <c r="T197">
        <f>R198</f>
        <v>-0.89768976897689767</v>
      </c>
    </row>
    <row r="198" spans="7:20" x14ac:dyDescent="0.4">
      <c r="G198" t="s">
        <v>40</v>
      </c>
      <c r="H198">
        <f>$D$19*$E$19+$H$1*$D$19*J184</f>
        <v>-0.9033189033189033</v>
      </c>
      <c r="Q198" s="1" t="s">
        <v>35</v>
      </c>
      <c r="R198">
        <f>$D$19*$E$19+$H$1*$D$19*T184</f>
        <v>-0.89768976897689767</v>
      </c>
    </row>
    <row r="200" spans="7:20" x14ac:dyDescent="0.4">
      <c r="H200" t="s">
        <v>62</v>
      </c>
      <c r="R200" t="s">
        <v>62</v>
      </c>
    </row>
    <row r="201" spans="7:20" x14ac:dyDescent="0.4">
      <c r="H201" s="1" t="s">
        <v>4</v>
      </c>
      <c r="I201" s="1"/>
      <c r="J201" s="1" t="s">
        <v>27</v>
      </c>
      <c r="M201" s="1"/>
      <c r="N201" s="1"/>
      <c r="O201" s="1"/>
      <c r="R201" s="1" t="s">
        <v>4</v>
      </c>
      <c r="S201" s="1"/>
      <c r="T201" s="1" t="s">
        <v>27</v>
      </c>
    </row>
    <row r="202" spans="7:20" x14ac:dyDescent="0.4">
      <c r="G202" s="1" t="s">
        <v>30</v>
      </c>
      <c r="H202">
        <f>$E$4*$D$4+$H$1*$D$4*J193+$D$5*$E$5+$H$1*$D$5*J197+$D$6*$E$6+$H$1*$D$6*J195</f>
        <v>0.96681096681096701</v>
      </c>
      <c r="I202" t="s">
        <v>17</v>
      </c>
      <c r="J202">
        <f>H202</f>
        <v>0.96681096681096701</v>
      </c>
      <c r="L202" s="1"/>
      <c r="Q202" s="1" t="s">
        <v>29</v>
      </c>
      <c r="R202">
        <f>$E$4*$D$4+$H$1*$D$4*T193+$D$5*$E$5+$H$1*$D$5*T197+$D$6*$E$6+$H$1*$D$6*T195</f>
        <v>1.023102310231023</v>
      </c>
      <c r="S202" t="s">
        <v>17</v>
      </c>
      <c r="T202">
        <f>R202</f>
        <v>1.023102310231023</v>
      </c>
    </row>
    <row r="203" spans="7:20" x14ac:dyDescent="0.4">
      <c r="G203" t="s">
        <v>34</v>
      </c>
      <c r="H203">
        <f>$D$7*$E$7+$H$1*$D$7*J193</f>
        <v>-0.9033189033189033</v>
      </c>
      <c r="Q203" t="s">
        <v>33</v>
      </c>
      <c r="R203">
        <f>$D$7*$E$7+$H$1*$D$7*T193</f>
        <v>-0.89768976897689767</v>
      </c>
    </row>
    <row r="204" spans="7:20" x14ac:dyDescent="0.4">
      <c r="G204" s="1" t="s">
        <v>37</v>
      </c>
      <c r="H204">
        <f>$D$11*$E$11+$H$1*$D$11*J197+$D$12*$E$12+$H$1*$D$12*J195</f>
        <v>-5.454545454545455</v>
      </c>
      <c r="I204" t="s">
        <v>19</v>
      </c>
      <c r="J204">
        <f>H204</f>
        <v>-5.454545454545455</v>
      </c>
      <c r="L204" s="1"/>
      <c r="Q204" t="s">
        <v>31</v>
      </c>
      <c r="R204">
        <f>$D$11*$E$11+$H$1*$D$11*T197+$D$12*$E$12+$H$1*$D$12*T195</f>
        <v>-4.4897689768976905</v>
      </c>
      <c r="S204" t="s">
        <v>19</v>
      </c>
      <c r="T204">
        <f>R205</f>
        <v>-0.89768976897689767</v>
      </c>
    </row>
    <row r="205" spans="7:20" x14ac:dyDescent="0.4">
      <c r="G205" t="s">
        <v>38</v>
      </c>
      <c r="H205">
        <f>$D$13*$E$13+$H$1*$D$13*J193</f>
        <v>-0.9033189033189033</v>
      </c>
      <c r="Q205" s="1" t="s">
        <v>36</v>
      </c>
      <c r="R205">
        <f>$D$13*$E$13+$H$1*$D$13*T193</f>
        <v>-0.89768976897689767</v>
      </c>
    </row>
    <row r="206" spans="7:20" x14ac:dyDescent="0.4">
      <c r="G206" s="1" t="s">
        <v>39</v>
      </c>
      <c r="H206">
        <f>$D$17*$E$17+$H$1*$D$17*J197</f>
        <v>-11.111111111111111</v>
      </c>
      <c r="I206" t="s">
        <v>21</v>
      </c>
      <c r="J206">
        <f>H206</f>
        <v>-11.111111111111111</v>
      </c>
      <c r="L206" s="1"/>
      <c r="Q206" t="s">
        <v>32</v>
      </c>
      <c r="R206">
        <f>$D$17*$E$17+$H$1*$D$17*T197</f>
        <v>-10.089768976897689</v>
      </c>
      <c r="S206" t="s">
        <v>21</v>
      </c>
      <c r="T206">
        <f>R207</f>
        <v>-0.89768976897689767</v>
      </c>
    </row>
    <row r="207" spans="7:20" x14ac:dyDescent="0.4">
      <c r="G207" t="s">
        <v>40</v>
      </c>
      <c r="H207">
        <f>$D$19*$E$19+$H$1*$D$19*J193</f>
        <v>-0.9033189033189033</v>
      </c>
      <c r="Q207" s="1" t="s">
        <v>35</v>
      </c>
      <c r="R207">
        <f>$D$19*$E$19+$H$1*$D$19*T193</f>
        <v>-0.89768976897689767</v>
      </c>
    </row>
    <row r="209" spans="7:20" x14ac:dyDescent="0.4">
      <c r="H209" t="s">
        <v>63</v>
      </c>
      <c r="R209" t="s">
        <v>63</v>
      </c>
    </row>
    <row r="210" spans="7:20" x14ac:dyDescent="0.4">
      <c r="H210" s="1" t="s">
        <v>4</v>
      </c>
      <c r="I210" s="1"/>
      <c r="J210" s="1" t="s">
        <v>27</v>
      </c>
      <c r="M210" s="1"/>
      <c r="N210" s="1"/>
      <c r="O210" s="1"/>
      <c r="R210" s="1" t="s">
        <v>4</v>
      </c>
      <c r="S210" s="1"/>
      <c r="T210" s="1" t="s">
        <v>27</v>
      </c>
    </row>
    <row r="211" spans="7:20" x14ac:dyDescent="0.4">
      <c r="G211" s="1" t="s">
        <v>30</v>
      </c>
      <c r="H211">
        <f>$E$4*$D$4+$H$1*$D$4*J202+$D$5*$E$5+$H$1*$D$5*J206+$D$6*$E$6+$H$1*$D$6*J204</f>
        <v>0.96681096681096701</v>
      </c>
      <c r="I211" t="s">
        <v>17</v>
      </c>
      <c r="J211">
        <f>H211</f>
        <v>0.96681096681096701</v>
      </c>
      <c r="L211" s="1"/>
      <c r="Q211" s="1" t="s">
        <v>29</v>
      </c>
      <c r="R211">
        <f>$E$4*$D$4+$H$1*$D$4*T202+$D$5*$E$5+$H$1*$D$5*T206+$D$6*$E$6+$H$1*$D$6*T204</f>
        <v>1.023102310231023</v>
      </c>
      <c r="S211" t="s">
        <v>17</v>
      </c>
      <c r="T211">
        <f>R211</f>
        <v>1.023102310231023</v>
      </c>
    </row>
    <row r="212" spans="7:20" x14ac:dyDescent="0.4">
      <c r="G212" t="s">
        <v>34</v>
      </c>
      <c r="H212">
        <f>$D$7*$E$7+$H$1*$D$7*J202</f>
        <v>-0.9033189033189033</v>
      </c>
      <c r="Q212" t="s">
        <v>33</v>
      </c>
      <c r="R212">
        <f>$D$7*$E$7+$H$1*$D$7*T202</f>
        <v>-0.89768976897689767</v>
      </c>
    </row>
    <row r="213" spans="7:20" x14ac:dyDescent="0.4">
      <c r="G213" s="1" t="s">
        <v>37</v>
      </c>
      <c r="H213">
        <f>$D$11*$E$11+$H$1*$D$11*J206+$D$12*$E$12+$H$1*$D$12*J204</f>
        <v>-5.454545454545455</v>
      </c>
      <c r="I213" t="s">
        <v>19</v>
      </c>
      <c r="J213">
        <f>H213</f>
        <v>-5.454545454545455</v>
      </c>
      <c r="L213" s="1"/>
      <c r="Q213" t="s">
        <v>31</v>
      </c>
      <c r="R213">
        <f>$D$11*$E$11+$H$1*$D$11*T206+$D$12*$E$12+$H$1*$D$12*T204</f>
        <v>-4.4897689768976905</v>
      </c>
      <c r="S213" t="s">
        <v>19</v>
      </c>
      <c r="T213">
        <f>R214</f>
        <v>-0.89768976897689767</v>
      </c>
    </row>
    <row r="214" spans="7:20" x14ac:dyDescent="0.4">
      <c r="G214" t="s">
        <v>38</v>
      </c>
      <c r="H214">
        <f>$D$13*$E$13+$H$1*$D$13*J202</f>
        <v>-0.9033189033189033</v>
      </c>
      <c r="Q214" s="1" t="s">
        <v>36</v>
      </c>
      <c r="R214">
        <f>$D$13*$E$13+$H$1*$D$13*T202</f>
        <v>-0.89768976897689767</v>
      </c>
    </row>
    <row r="215" spans="7:20" x14ac:dyDescent="0.4">
      <c r="G215" s="1" t="s">
        <v>39</v>
      </c>
      <c r="H215">
        <f>$D$17*$E$17+$H$1*$D$17*J206</f>
        <v>-11.111111111111111</v>
      </c>
      <c r="I215" t="s">
        <v>21</v>
      </c>
      <c r="J215">
        <f>H215</f>
        <v>-11.111111111111111</v>
      </c>
      <c r="L215" s="1"/>
      <c r="Q215" t="s">
        <v>32</v>
      </c>
      <c r="R215">
        <f>$D$17*$E$17+$H$1*$D$17*T206</f>
        <v>-10.089768976897689</v>
      </c>
      <c r="S215" t="s">
        <v>21</v>
      </c>
      <c r="T215">
        <f>R216</f>
        <v>-0.89768976897689767</v>
      </c>
    </row>
    <row r="216" spans="7:20" x14ac:dyDescent="0.4">
      <c r="G216" t="s">
        <v>40</v>
      </c>
      <c r="H216">
        <f>$D$19*$E$19+$H$1*$D$19*J202</f>
        <v>-0.9033189033189033</v>
      </c>
      <c r="Q216" s="1" t="s">
        <v>35</v>
      </c>
      <c r="R216">
        <f>$D$19*$E$19+$H$1*$D$19*T202</f>
        <v>-0.89768976897689767</v>
      </c>
    </row>
    <row r="218" spans="7:20" x14ac:dyDescent="0.4">
      <c r="H218" t="s">
        <v>64</v>
      </c>
      <c r="R218" t="s">
        <v>64</v>
      </c>
    </row>
    <row r="219" spans="7:20" x14ac:dyDescent="0.4">
      <c r="H219" s="1" t="s">
        <v>4</v>
      </c>
      <c r="I219" s="1"/>
      <c r="J219" s="1" t="s">
        <v>27</v>
      </c>
      <c r="M219" s="1"/>
      <c r="N219" s="1"/>
      <c r="O219" s="1"/>
      <c r="R219" s="1" t="s">
        <v>4</v>
      </c>
      <c r="S219" s="1"/>
      <c r="T219" s="1" t="s">
        <v>27</v>
      </c>
    </row>
    <row r="220" spans="7:20" x14ac:dyDescent="0.4">
      <c r="G220" s="1" t="s">
        <v>30</v>
      </c>
      <c r="H220">
        <f>$E$4*$D$4+$H$1*$D$4*J211+$D$5*$E$5+$H$1*$D$5*J215+$D$6*$E$6+$H$1*$D$6*J213</f>
        <v>0.96681096681096701</v>
      </c>
      <c r="I220" t="s">
        <v>17</v>
      </c>
      <c r="J220">
        <f>H220</f>
        <v>0.96681096681096701</v>
      </c>
      <c r="L220" s="1"/>
      <c r="Q220" s="1" t="s">
        <v>29</v>
      </c>
      <c r="R220">
        <f>$E$4*$D$4+$H$1*$D$4*T211+$D$5*$E$5+$H$1*$D$5*T215+$D$6*$E$6+$H$1*$D$6*T213</f>
        <v>1.023102310231023</v>
      </c>
      <c r="S220" t="s">
        <v>17</v>
      </c>
      <c r="T220">
        <f>R220</f>
        <v>1.023102310231023</v>
      </c>
    </row>
    <row r="221" spans="7:20" x14ac:dyDescent="0.4">
      <c r="G221" t="s">
        <v>34</v>
      </c>
      <c r="H221">
        <f>$D$7*$E$7+$H$1*$D$7*J211</f>
        <v>-0.9033189033189033</v>
      </c>
      <c r="Q221" t="s">
        <v>33</v>
      </c>
      <c r="R221">
        <f>$D$7*$E$7+$H$1*$D$7*T211</f>
        <v>-0.89768976897689767</v>
      </c>
    </row>
    <row r="222" spans="7:20" x14ac:dyDescent="0.4">
      <c r="G222" s="1" t="s">
        <v>37</v>
      </c>
      <c r="H222">
        <f>$D$11*$E$11+$H$1*$D$11*J215+$D$12*$E$12+$H$1*$D$12*J213</f>
        <v>-5.454545454545455</v>
      </c>
      <c r="I222" t="s">
        <v>19</v>
      </c>
      <c r="J222">
        <f>H222</f>
        <v>-5.454545454545455</v>
      </c>
      <c r="L222" s="1"/>
      <c r="Q222" t="s">
        <v>31</v>
      </c>
      <c r="R222">
        <f>$D$11*$E$11+$H$1*$D$11*T215+$D$12*$E$12+$H$1*$D$12*T213</f>
        <v>-4.4897689768976905</v>
      </c>
      <c r="S222" t="s">
        <v>19</v>
      </c>
      <c r="T222">
        <f>R223</f>
        <v>-0.89768976897689767</v>
      </c>
    </row>
    <row r="223" spans="7:20" x14ac:dyDescent="0.4">
      <c r="G223" t="s">
        <v>38</v>
      </c>
      <c r="H223">
        <f>$D$13*$E$13+$H$1*$D$13*J211</f>
        <v>-0.9033189033189033</v>
      </c>
      <c r="Q223" s="1" t="s">
        <v>36</v>
      </c>
      <c r="R223">
        <f>$D$13*$E$13+$H$1*$D$13*T211</f>
        <v>-0.89768976897689767</v>
      </c>
    </row>
    <row r="224" spans="7:20" x14ac:dyDescent="0.4">
      <c r="G224" s="1" t="s">
        <v>39</v>
      </c>
      <c r="H224">
        <f>$D$17*$E$17+$H$1*$D$17*J215</f>
        <v>-11.111111111111111</v>
      </c>
      <c r="I224" t="s">
        <v>21</v>
      </c>
      <c r="J224">
        <f>H224</f>
        <v>-11.111111111111111</v>
      </c>
      <c r="L224" s="1"/>
      <c r="Q224" t="s">
        <v>32</v>
      </c>
      <c r="R224">
        <f>$D$17*$E$17+$H$1*$D$17*T215</f>
        <v>-10.089768976897689</v>
      </c>
      <c r="S224" t="s">
        <v>21</v>
      </c>
      <c r="T224">
        <f>R225</f>
        <v>-0.89768976897689767</v>
      </c>
    </row>
    <row r="225" spans="7:20" x14ac:dyDescent="0.4">
      <c r="G225" t="s">
        <v>40</v>
      </c>
      <c r="H225">
        <f>$D$19*$E$19+$H$1*$D$19*J211</f>
        <v>-0.9033189033189033</v>
      </c>
      <c r="Q225" s="1" t="s">
        <v>35</v>
      </c>
      <c r="R225">
        <f>$D$19*$E$19+$H$1*$D$19*T211</f>
        <v>-0.89768976897689767</v>
      </c>
    </row>
    <row r="227" spans="7:20" x14ac:dyDescent="0.4">
      <c r="H227" t="s">
        <v>65</v>
      </c>
      <c r="R227" t="s">
        <v>65</v>
      </c>
    </row>
    <row r="228" spans="7:20" x14ac:dyDescent="0.4">
      <c r="H228" s="1" t="s">
        <v>4</v>
      </c>
      <c r="I228" s="1"/>
      <c r="J228" s="1" t="s">
        <v>27</v>
      </c>
      <c r="M228" s="1"/>
      <c r="N228" s="1"/>
      <c r="O228" s="1"/>
      <c r="R228" s="1" t="s">
        <v>4</v>
      </c>
      <c r="S228" s="1"/>
      <c r="T228" s="1" t="s">
        <v>27</v>
      </c>
    </row>
    <row r="229" spans="7:20" x14ac:dyDescent="0.4">
      <c r="G229" s="1" t="s">
        <v>30</v>
      </c>
      <c r="H229">
        <f>$E$4*$D$4+$H$1*$D$4*J220+$D$5*$E$5+$H$1*$D$5*J224+$D$6*$E$6+$H$1*$D$6*J222</f>
        <v>0.96681096681096701</v>
      </c>
      <c r="I229" t="s">
        <v>17</v>
      </c>
      <c r="J229">
        <f>H229</f>
        <v>0.96681096681096701</v>
      </c>
      <c r="L229" s="1"/>
      <c r="Q229" s="1" t="s">
        <v>29</v>
      </c>
      <c r="R229">
        <f>$E$4*$D$4+$H$1*$D$4*T220+$D$5*$E$5+$H$1*$D$5*T224+$D$6*$E$6+$H$1*$D$6*T222</f>
        <v>1.023102310231023</v>
      </c>
      <c r="S229" t="s">
        <v>17</v>
      </c>
      <c r="T229">
        <f>R229</f>
        <v>1.023102310231023</v>
      </c>
    </row>
    <row r="230" spans="7:20" x14ac:dyDescent="0.4">
      <c r="G230" t="s">
        <v>34</v>
      </c>
      <c r="H230">
        <f>$D$7*$E$7+$H$1*$D$7*J220</f>
        <v>-0.9033189033189033</v>
      </c>
      <c r="Q230" t="s">
        <v>33</v>
      </c>
      <c r="R230">
        <f>$D$7*$E$7+$H$1*$D$7*T220</f>
        <v>-0.89768976897689767</v>
      </c>
    </row>
    <row r="231" spans="7:20" x14ac:dyDescent="0.4">
      <c r="G231" s="1" t="s">
        <v>37</v>
      </c>
      <c r="H231">
        <f>$D$11*$E$11+$H$1*$D$11*J224+$D$12*$E$12+$H$1*$D$12*J222</f>
        <v>-5.454545454545455</v>
      </c>
      <c r="I231" t="s">
        <v>19</v>
      </c>
      <c r="J231">
        <f>H231</f>
        <v>-5.454545454545455</v>
      </c>
      <c r="L231" s="1"/>
      <c r="Q231" t="s">
        <v>31</v>
      </c>
      <c r="R231">
        <f>$D$11*$E$11+$H$1*$D$11*T224+$D$12*$E$12+$H$1*$D$12*T222</f>
        <v>-4.4897689768976905</v>
      </c>
      <c r="S231" t="s">
        <v>19</v>
      </c>
      <c r="T231">
        <f>R232</f>
        <v>-0.89768976897689767</v>
      </c>
    </row>
    <row r="232" spans="7:20" x14ac:dyDescent="0.4">
      <c r="G232" t="s">
        <v>38</v>
      </c>
      <c r="H232">
        <f>$D$13*$E$13+$H$1*$D$13*J220</f>
        <v>-0.9033189033189033</v>
      </c>
      <c r="Q232" s="1" t="s">
        <v>36</v>
      </c>
      <c r="R232">
        <f>$D$13*$E$13+$H$1*$D$13*T220</f>
        <v>-0.89768976897689767</v>
      </c>
    </row>
    <row r="233" spans="7:20" x14ac:dyDescent="0.4">
      <c r="G233" s="1" t="s">
        <v>39</v>
      </c>
      <c r="H233">
        <f>$D$17*$E$17+$H$1*$D$17*J224</f>
        <v>-11.111111111111111</v>
      </c>
      <c r="I233" t="s">
        <v>21</v>
      </c>
      <c r="J233">
        <f>H233</f>
        <v>-11.111111111111111</v>
      </c>
      <c r="L233" s="1"/>
      <c r="Q233" t="s">
        <v>32</v>
      </c>
      <c r="R233">
        <f>$D$17*$E$17+$H$1*$D$17*T224</f>
        <v>-10.089768976897689</v>
      </c>
      <c r="S233" t="s">
        <v>21</v>
      </c>
      <c r="T233">
        <f>R234</f>
        <v>-0.89768976897689767</v>
      </c>
    </row>
    <row r="234" spans="7:20" x14ac:dyDescent="0.4">
      <c r="G234" t="s">
        <v>40</v>
      </c>
      <c r="H234">
        <f>$D$19*$E$19+$H$1*$D$19*J220</f>
        <v>-0.9033189033189033</v>
      </c>
      <c r="Q234" s="1" t="s">
        <v>35</v>
      </c>
      <c r="R234">
        <f>$D$19*$E$19+$H$1*$D$19*T220</f>
        <v>-0.89768976897689767</v>
      </c>
    </row>
    <row r="236" spans="7:20" x14ac:dyDescent="0.4">
      <c r="H236" t="s">
        <v>66</v>
      </c>
      <c r="R236" t="s">
        <v>66</v>
      </c>
    </row>
    <row r="237" spans="7:20" x14ac:dyDescent="0.4">
      <c r="H237" s="1" t="s">
        <v>4</v>
      </c>
      <c r="I237" s="1"/>
      <c r="J237" s="1" t="s">
        <v>27</v>
      </c>
      <c r="M237" s="1"/>
      <c r="N237" s="1"/>
      <c r="O237" s="1"/>
      <c r="R237" s="1" t="s">
        <v>4</v>
      </c>
      <c r="S237" s="1"/>
      <c r="T237" s="1" t="s">
        <v>27</v>
      </c>
    </row>
    <row r="238" spans="7:20" x14ac:dyDescent="0.4">
      <c r="G238" s="1" t="s">
        <v>30</v>
      </c>
      <c r="H238">
        <f>$E$4*$D$4+$H$1*$D$4*J229+$D$5*$E$5+$H$1*$D$5*J233+$D$6*$E$6+$H$1*$D$6*J231</f>
        <v>0.96681096681096701</v>
      </c>
      <c r="I238" t="s">
        <v>17</v>
      </c>
      <c r="J238">
        <f>H238</f>
        <v>0.96681096681096701</v>
      </c>
      <c r="L238" s="1"/>
      <c r="Q238" s="1" t="s">
        <v>29</v>
      </c>
      <c r="R238">
        <f>$E$4*$D$4+$H$1*$D$4*T229+$D$5*$E$5+$H$1*$D$5*T233+$D$6*$E$6+$H$1*$D$6*T231</f>
        <v>1.023102310231023</v>
      </c>
      <c r="S238" t="s">
        <v>17</v>
      </c>
      <c r="T238">
        <f>R238</f>
        <v>1.023102310231023</v>
      </c>
    </row>
    <row r="239" spans="7:20" x14ac:dyDescent="0.4">
      <c r="G239" t="s">
        <v>34</v>
      </c>
      <c r="H239">
        <f>$D$7*$E$7+$H$1*$D$7*J229</f>
        <v>-0.9033189033189033</v>
      </c>
      <c r="Q239" t="s">
        <v>33</v>
      </c>
      <c r="R239">
        <f>$D$7*$E$7+$H$1*$D$7*T229</f>
        <v>-0.89768976897689767</v>
      </c>
    </row>
    <row r="240" spans="7:20" x14ac:dyDescent="0.4">
      <c r="G240" s="1" t="s">
        <v>37</v>
      </c>
      <c r="H240">
        <f>$D$11*$E$11+$H$1*$D$11*J233+$D$12*$E$12+$H$1*$D$12*J231</f>
        <v>-5.454545454545455</v>
      </c>
      <c r="I240" t="s">
        <v>19</v>
      </c>
      <c r="J240">
        <f>H240</f>
        <v>-5.454545454545455</v>
      </c>
      <c r="L240" s="1"/>
      <c r="Q240" t="s">
        <v>31</v>
      </c>
      <c r="R240">
        <f>$D$11*$E$11+$H$1*$D$11*T233+$D$12*$E$12+$H$1*$D$12*T231</f>
        <v>-4.4897689768976905</v>
      </c>
      <c r="S240" t="s">
        <v>19</v>
      </c>
      <c r="T240">
        <f>R241</f>
        <v>-0.89768976897689767</v>
      </c>
    </row>
    <row r="241" spans="7:20" x14ac:dyDescent="0.4">
      <c r="G241" t="s">
        <v>38</v>
      </c>
      <c r="H241">
        <f>$D$13*$E$13+$H$1*$D$13*J229</f>
        <v>-0.9033189033189033</v>
      </c>
      <c r="Q241" s="1" t="s">
        <v>36</v>
      </c>
      <c r="R241">
        <f>$D$13*$E$13+$H$1*$D$13*T229</f>
        <v>-0.89768976897689767</v>
      </c>
    </row>
    <row r="242" spans="7:20" x14ac:dyDescent="0.4">
      <c r="G242" s="1" t="s">
        <v>39</v>
      </c>
      <c r="H242">
        <f>$D$17*$E$17+$H$1*$D$17*J233</f>
        <v>-11.111111111111111</v>
      </c>
      <c r="I242" t="s">
        <v>21</v>
      </c>
      <c r="J242">
        <f>H242</f>
        <v>-11.111111111111111</v>
      </c>
      <c r="L242" s="1"/>
      <c r="Q242" t="s">
        <v>32</v>
      </c>
      <c r="R242">
        <f>$D$17*$E$17+$H$1*$D$17*T233</f>
        <v>-10.089768976897689</v>
      </c>
      <c r="S242" t="s">
        <v>21</v>
      </c>
      <c r="T242">
        <f>R243</f>
        <v>-0.89768976897689767</v>
      </c>
    </row>
    <row r="243" spans="7:20" x14ac:dyDescent="0.4">
      <c r="G243" t="s">
        <v>40</v>
      </c>
      <c r="H243">
        <f>$D$19*$E$19+$H$1*$D$19*J229</f>
        <v>-0.9033189033189033</v>
      </c>
      <c r="Q243" s="1" t="s">
        <v>35</v>
      </c>
      <c r="R243">
        <f>$D$19*$E$19+$H$1*$D$19*T229</f>
        <v>-0.89768976897689767</v>
      </c>
    </row>
    <row r="245" spans="7:20" x14ac:dyDescent="0.4">
      <c r="H245" t="s">
        <v>67</v>
      </c>
      <c r="R245" t="s">
        <v>67</v>
      </c>
    </row>
    <row r="246" spans="7:20" x14ac:dyDescent="0.4">
      <c r="H246" s="1" t="s">
        <v>4</v>
      </c>
      <c r="I246" s="1"/>
      <c r="J246" s="1" t="s">
        <v>27</v>
      </c>
      <c r="M246" s="1"/>
      <c r="N246" s="1"/>
      <c r="O246" s="1"/>
      <c r="R246" s="1" t="s">
        <v>4</v>
      </c>
      <c r="S246" s="1"/>
      <c r="T246" s="1" t="s">
        <v>27</v>
      </c>
    </row>
    <row r="247" spans="7:20" x14ac:dyDescent="0.4">
      <c r="G247" s="1" t="s">
        <v>30</v>
      </c>
      <c r="H247">
        <f>$E$4*$D$4+$H$1*$D$4*J238+$D$5*$E$5+$H$1*$D$5*J242+$D$6*$E$6+$H$1*$D$6*J240</f>
        <v>0.96681096681096701</v>
      </c>
      <c r="I247" t="s">
        <v>17</v>
      </c>
      <c r="J247">
        <f>H247</f>
        <v>0.96681096681096701</v>
      </c>
      <c r="L247" s="1"/>
      <c r="Q247" s="1" t="s">
        <v>29</v>
      </c>
      <c r="R247">
        <f>$E$4*$D$4+$H$1*$D$4*T238+$D$5*$E$5+$H$1*$D$5*T242+$D$6*$E$6+$H$1*$D$6*T240</f>
        <v>1.023102310231023</v>
      </c>
      <c r="S247" t="s">
        <v>17</v>
      </c>
      <c r="T247">
        <f>R247</f>
        <v>1.023102310231023</v>
      </c>
    </row>
    <row r="248" spans="7:20" x14ac:dyDescent="0.4">
      <c r="G248" t="s">
        <v>34</v>
      </c>
      <c r="H248">
        <f>$D$7*$E$7+$H$1*$D$7*J238</f>
        <v>-0.9033189033189033</v>
      </c>
      <c r="Q248" t="s">
        <v>33</v>
      </c>
      <c r="R248">
        <f>$D$7*$E$7+$H$1*$D$7*T238</f>
        <v>-0.89768976897689767</v>
      </c>
    </row>
    <row r="249" spans="7:20" x14ac:dyDescent="0.4">
      <c r="G249" s="1" t="s">
        <v>37</v>
      </c>
      <c r="H249">
        <f>$D$11*$E$11+$H$1*$D$11*J242+$D$12*$E$12+$H$1*$D$12*J240</f>
        <v>-5.454545454545455</v>
      </c>
      <c r="I249" t="s">
        <v>19</v>
      </c>
      <c r="J249">
        <f>H249</f>
        <v>-5.454545454545455</v>
      </c>
      <c r="L249" s="1"/>
      <c r="Q249" t="s">
        <v>31</v>
      </c>
      <c r="R249">
        <f>$D$11*$E$11+$H$1*$D$11*T242+$D$12*$E$12+$H$1*$D$12*T240</f>
        <v>-4.4897689768976905</v>
      </c>
      <c r="S249" t="s">
        <v>19</v>
      </c>
      <c r="T249">
        <f>R250</f>
        <v>-0.89768976897689767</v>
      </c>
    </row>
    <row r="250" spans="7:20" x14ac:dyDescent="0.4">
      <c r="G250" t="s">
        <v>38</v>
      </c>
      <c r="H250">
        <f>$D$13*$E$13+$H$1*$D$13*J238</f>
        <v>-0.9033189033189033</v>
      </c>
      <c r="Q250" s="1" t="s">
        <v>36</v>
      </c>
      <c r="R250">
        <f>$D$13*$E$13+$H$1*$D$13*T238</f>
        <v>-0.89768976897689767</v>
      </c>
    </row>
    <row r="251" spans="7:20" x14ac:dyDescent="0.4">
      <c r="G251" s="1" t="s">
        <v>39</v>
      </c>
      <c r="H251">
        <f>$D$17*$E$17+$H$1*$D$17*J242</f>
        <v>-11.111111111111111</v>
      </c>
      <c r="I251" t="s">
        <v>21</v>
      </c>
      <c r="J251">
        <f>H251</f>
        <v>-11.111111111111111</v>
      </c>
      <c r="L251" s="1"/>
      <c r="Q251" t="s">
        <v>32</v>
      </c>
      <c r="R251">
        <f>$D$17*$E$17+$H$1*$D$17*T242</f>
        <v>-10.089768976897689</v>
      </c>
      <c r="S251" t="s">
        <v>21</v>
      </c>
      <c r="T251">
        <f>R252</f>
        <v>-0.89768976897689767</v>
      </c>
    </row>
    <row r="252" spans="7:20" x14ac:dyDescent="0.4">
      <c r="G252" t="s">
        <v>40</v>
      </c>
      <c r="H252">
        <f>$D$19*$E$19+$H$1*$D$19*J238</f>
        <v>-0.9033189033189033</v>
      </c>
      <c r="Q252" s="1" t="s">
        <v>35</v>
      </c>
      <c r="R252">
        <f>$D$19*$E$19+$H$1*$D$19*T238</f>
        <v>-0.89768976897689767</v>
      </c>
    </row>
    <row r="254" spans="7:20" x14ac:dyDescent="0.4">
      <c r="H254" t="s">
        <v>68</v>
      </c>
      <c r="R254" t="s">
        <v>68</v>
      </c>
    </row>
    <row r="255" spans="7:20" x14ac:dyDescent="0.4">
      <c r="H255" s="1" t="s">
        <v>4</v>
      </c>
      <c r="I255" s="1"/>
      <c r="J255" s="1" t="s">
        <v>27</v>
      </c>
      <c r="M255" s="1"/>
      <c r="N255" s="1"/>
      <c r="O255" s="1"/>
      <c r="R255" s="1" t="s">
        <v>4</v>
      </c>
      <c r="S255" s="1"/>
      <c r="T255" s="1" t="s">
        <v>27</v>
      </c>
    </row>
    <row r="256" spans="7:20" x14ac:dyDescent="0.4">
      <c r="G256" s="1" t="s">
        <v>30</v>
      </c>
      <c r="H256">
        <f>$E$4*$D$4+$H$1*$D$4*J247+$D$5*$E$5+$H$1*$D$5*J251+$D$6*$E$6+$H$1*$D$6*J249</f>
        <v>0.96681096681096701</v>
      </c>
      <c r="I256" t="s">
        <v>17</v>
      </c>
      <c r="J256">
        <f>H256</f>
        <v>0.96681096681096701</v>
      </c>
      <c r="L256" s="1"/>
      <c r="Q256" s="1" t="s">
        <v>29</v>
      </c>
      <c r="R256">
        <f>$E$4*$D$4+$H$1*$D$4*T247+$D$5*$E$5+$H$1*$D$5*T251+$D$6*$E$6+$H$1*$D$6*T249</f>
        <v>1.023102310231023</v>
      </c>
      <c r="S256" t="s">
        <v>17</v>
      </c>
      <c r="T256">
        <f>R256</f>
        <v>1.023102310231023</v>
      </c>
    </row>
    <row r="257" spans="7:20" x14ac:dyDescent="0.4">
      <c r="G257" t="s">
        <v>34</v>
      </c>
      <c r="H257">
        <f>$D$7*$E$7+$H$1*$D$7*J247</f>
        <v>-0.9033189033189033</v>
      </c>
      <c r="Q257" t="s">
        <v>33</v>
      </c>
      <c r="R257">
        <f>$D$7*$E$7+$H$1*$D$7*T247</f>
        <v>-0.89768976897689767</v>
      </c>
    </row>
    <row r="258" spans="7:20" x14ac:dyDescent="0.4">
      <c r="G258" s="1" t="s">
        <v>37</v>
      </c>
      <c r="H258">
        <f>$D$11*$E$11+$H$1*$D$11*J251+$D$12*$E$12+$H$1*$D$12*J249</f>
        <v>-5.454545454545455</v>
      </c>
      <c r="I258" t="s">
        <v>19</v>
      </c>
      <c r="J258">
        <f>H258</f>
        <v>-5.454545454545455</v>
      </c>
      <c r="L258" s="1"/>
      <c r="Q258" t="s">
        <v>31</v>
      </c>
      <c r="R258">
        <f>$D$11*$E$11+$H$1*$D$11*T251+$D$12*$E$12+$H$1*$D$12*T249</f>
        <v>-4.4897689768976905</v>
      </c>
      <c r="S258" t="s">
        <v>19</v>
      </c>
      <c r="T258">
        <f>R259</f>
        <v>-0.89768976897689767</v>
      </c>
    </row>
    <row r="259" spans="7:20" x14ac:dyDescent="0.4">
      <c r="G259" t="s">
        <v>38</v>
      </c>
      <c r="H259">
        <f>$D$13*$E$13+$H$1*$D$13*J247</f>
        <v>-0.9033189033189033</v>
      </c>
      <c r="Q259" s="1" t="s">
        <v>36</v>
      </c>
      <c r="R259">
        <f>$D$13*$E$13+$H$1*$D$13*T247</f>
        <v>-0.89768976897689767</v>
      </c>
    </row>
    <row r="260" spans="7:20" x14ac:dyDescent="0.4">
      <c r="G260" s="1" t="s">
        <v>39</v>
      </c>
      <c r="H260">
        <f>$D$17*$E$17+$H$1*$D$17*J251</f>
        <v>-11.111111111111111</v>
      </c>
      <c r="I260" t="s">
        <v>21</v>
      </c>
      <c r="J260">
        <f>H260</f>
        <v>-11.111111111111111</v>
      </c>
      <c r="L260" s="1"/>
      <c r="Q260" t="s">
        <v>32</v>
      </c>
      <c r="R260">
        <f>$D$17*$E$17+$H$1*$D$17*T251</f>
        <v>-10.089768976897689</v>
      </c>
      <c r="S260" t="s">
        <v>21</v>
      </c>
      <c r="T260">
        <f>R261</f>
        <v>-0.89768976897689767</v>
      </c>
    </row>
    <row r="261" spans="7:20" x14ac:dyDescent="0.4">
      <c r="G261" t="s">
        <v>40</v>
      </c>
      <c r="H261">
        <f>$D$19*$E$19+$H$1*$D$19*J247</f>
        <v>-0.9033189033189033</v>
      </c>
      <c r="Q261" s="1" t="s">
        <v>35</v>
      </c>
      <c r="R261">
        <f>$D$19*$E$19+$H$1*$D$19*T247</f>
        <v>-0.89768976897689767</v>
      </c>
    </row>
    <row r="263" spans="7:20" x14ac:dyDescent="0.4">
      <c r="H263" t="s">
        <v>69</v>
      </c>
      <c r="R263" t="s">
        <v>69</v>
      </c>
    </row>
    <row r="264" spans="7:20" x14ac:dyDescent="0.4">
      <c r="H264" s="1" t="s">
        <v>4</v>
      </c>
      <c r="I264" s="1"/>
      <c r="J264" s="1" t="s">
        <v>27</v>
      </c>
      <c r="M264" s="1"/>
      <c r="N264" s="1"/>
      <c r="O264" s="1"/>
      <c r="R264" s="1" t="s">
        <v>4</v>
      </c>
      <c r="S264" s="1"/>
      <c r="T264" s="1" t="s">
        <v>27</v>
      </c>
    </row>
    <row r="265" spans="7:20" x14ac:dyDescent="0.4">
      <c r="G265" s="1" t="s">
        <v>30</v>
      </c>
      <c r="H265">
        <f>$E$4*$D$4+$H$1*$D$4*J256+$D$5*$E$5+$H$1*$D$5*J260+$D$6*$E$6+$H$1*$D$6*J258</f>
        <v>0.96681096681096701</v>
      </c>
      <c r="I265" t="s">
        <v>17</v>
      </c>
      <c r="J265">
        <f>H265</f>
        <v>0.96681096681096701</v>
      </c>
      <c r="L265" s="1"/>
      <c r="Q265" s="1" t="s">
        <v>29</v>
      </c>
      <c r="R265">
        <f>$E$4*$D$4+$H$1*$D$4*T256+$D$5*$E$5+$H$1*$D$5*T260+$D$6*$E$6+$H$1*$D$6*T258</f>
        <v>1.023102310231023</v>
      </c>
      <c r="S265" t="s">
        <v>17</v>
      </c>
      <c r="T265">
        <f>R265</f>
        <v>1.023102310231023</v>
      </c>
    </row>
    <row r="266" spans="7:20" x14ac:dyDescent="0.4">
      <c r="G266" t="s">
        <v>34</v>
      </c>
      <c r="H266">
        <f>$D$7*$E$7+$H$1*$D$7*J256</f>
        <v>-0.9033189033189033</v>
      </c>
      <c r="Q266" t="s">
        <v>33</v>
      </c>
      <c r="R266">
        <f>$D$7*$E$7+$H$1*$D$7*T256</f>
        <v>-0.89768976897689767</v>
      </c>
    </row>
    <row r="267" spans="7:20" x14ac:dyDescent="0.4">
      <c r="G267" s="1" t="s">
        <v>37</v>
      </c>
      <c r="H267">
        <f>$D$11*$E$11+$H$1*$D$11*J260+$D$12*$E$12+$H$1*$D$12*J258</f>
        <v>-5.454545454545455</v>
      </c>
      <c r="I267" t="s">
        <v>19</v>
      </c>
      <c r="J267">
        <f>H267</f>
        <v>-5.454545454545455</v>
      </c>
      <c r="L267" s="1"/>
      <c r="Q267" t="s">
        <v>31</v>
      </c>
      <c r="R267">
        <f>$D$11*$E$11+$H$1*$D$11*T260+$D$12*$E$12+$H$1*$D$12*T258</f>
        <v>-4.4897689768976905</v>
      </c>
      <c r="S267" t="s">
        <v>19</v>
      </c>
      <c r="T267">
        <f>R268</f>
        <v>-0.89768976897689767</v>
      </c>
    </row>
    <row r="268" spans="7:20" x14ac:dyDescent="0.4">
      <c r="G268" t="s">
        <v>38</v>
      </c>
      <c r="H268">
        <f>$D$13*$E$13+$H$1*$D$13*J256</f>
        <v>-0.9033189033189033</v>
      </c>
      <c r="Q268" s="1" t="s">
        <v>36</v>
      </c>
      <c r="R268">
        <f>$D$13*$E$13+$H$1*$D$13*T256</f>
        <v>-0.89768976897689767</v>
      </c>
    </row>
    <row r="269" spans="7:20" x14ac:dyDescent="0.4">
      <c r="G269" s="1" t="s">
        <v>39</v>
      </c>
      <c r="H269">
        <f>$D$17*$E$17+$H$1*$D$17*J260</f>
        <v>-11.111111111111111</v>
      </c>
      <c r="I269" t="s">
        <v>21</v>
      </c>
      <c r="J269">
        <f>H269</f>
        <v>-11.111111111111111</v>
      </c>
      <c r="L269" s="1"/>
      <c r="Q269" t="s">
        <v>32</v>
      </c>
      <c r="R269">
        <f>$D$17*$E$17+$H$1*$D$17*T260</f>
        <v>-10.089768976897689</v>
      </c>
      <c r="S269" t="s">
        <v>21</v>
      </c>
      <c r="T269">
        <f>R270</f>
        <v>-0.89768976897689767</v>
      </c>
    </row>
    <row r="270" spans="7:20" x14ac:dyDescent="0.4">
      <c r="G270" t="s">
        <v>40</v>
      </c>
      <c r="H270">
        <f>$D$19*$E$19+$H$1*$D$19*J256</f>
        <v>-0.9033189033189033</v>
      </c>
      <c r="Q270" s="1" t="s">
        <v>35</v>
      </c>
      <c r="R270">
        <f>$D$19*$E$19+$H$1*$D$19*T256</f>
        <v>-0.89768976897689767</v>
      </c>
    </row>
    <row r="272" spans="7:20" x14ac:dyDescent="0.4">
      <c r="H272" t="s">
        <v>70</v>
      </c>
      <c r="R272" t="s">
        <v>70</v>
      </c>
    </row>
    <row r="273" spans="7:20" x14ac:dyDescent="0.4">
      <c r="H273" s="1" t="s">
        <v>4</v>
      </c>
      <c r="I273" s="1"/>
      <c r="J273" s="1" t="s">
        <v>27</v>
      </c>
      <c r="M273" s="1"/>
      <c r="N273" s="1"/>
      <c r="O273" s="1"/>
      <c r="R273" s="1" t="s">
        <v>4</v>
      </c>
      <c r="S273" s="1"/>
      <c r="T273" s="1" t="s">
        <v>27</v>
      </c>
    </row>
    <row r="274" spans="7:20" x14ac:dyDescent="0.4">
      <c r="G274" s="1" t="s">
        <v>30</v>
      </c>
      <c r="H274">
        <f>$E$4*$D$4+$H$1*$D$4*J265+$D$5*$E$5+$H$1*$D$5*J269+$D$6*$E$6+$H$1*$D$6*J267</f>
        <v>0.96681096681096701</v>
      </c>
      <c r="I274" t="s">
        <v>17</v>
      </c>
      <c r="J274">
        <f>H274</f>
        <v>0.96681096681096701</v>
      </c>
      <c r="L274" s="1"/>
      <c r="Q274" s="1" t="s">
        <v>29</v>
      </c>
      <c r="R274">
        <f>$E$4*$D$4+$H$1*$D$4*T265+$D$5*$E$5+$H$1*$D$5*T269+$D$6*$E$6+$H$1*$D$6*T267</f>
        <v>1.023102310231023</v>
      </c>
      <c r="S274" t="s">
        <v>17</v>
      </c>
      <c r="T274">
        <f>R274</f>
        <v>1.023102310231023</v>
      </c>
    </row>
    <row r="275" spans="7:20" x14ac:dyDescent="0.4">
      <c r="G275" t="s">
        <v>34</v>
      </c>
      <c r="H275">
        <f>$D$7*$E$7+$H$1*$D$7*J265</f>
        <v>-0.9033189033189033</v>
      </c>
      <c r="Q275" t="s">
        <v>33</v>
      </c>
      <c r="R275">
        <f>$D$7*$E$7+$H$1*$D$7*T265</f>
        <v>-0.89768976897689767</v>
      </c>
    </row>
    <row r="276" spans="7:20" x14ac:dyDescent="0.4">
      <c r="G276" s="1" t="s">
        <v>37</v>
      </c>
      <c r="H276">
        <f>$D$11*$E$11+$H$1*$D$11*J269+$D$12*$E$12+$H$1*$D$12*J267</f>
        <v>-5.454545454545455</v>
      </c>
      <c r="I276" t="s">
        <v>19</v>
      </c>
      <c r="J276">
        <f>H276</f>
        <v>-5.454545454545455</v>
      </c>
      <c r="L276" s="1"/>
      <c r="Q276" t="s">
        <v>31</v>
      </c>
      <c r="R276">
        <f>$D$11*$E$11+$H$1*$D$11*T269+$D$12*$E$12+$H$1*$D$12*T267</f>
        <v>-4.4897689768976905</v>
      </c>
      <c r="S276" t="s">
        <v>19</v>
      </c>
      <c r="T276">
        <f>R277</f>
        <v>-0.89768976897689767</v>
      </c>
    </row>
    <row r="277" spans="7:20" x14ac:dyDescent="0.4">
      <c r="G277" t="s">
        <v>38</v>
      </c>
      <c r="H277">
        <f>$D$13*$E$13+$H$1*$D$13*J265</f>
        <v>-0.9033189033189033</v>
      </c>
      <c r="Q277" s="1" t="s">
        <v>36</v>
      </c>
      <c r="R277">
        <f>$D$13*$E$13+$H$1*$D$13*T265</f>
        <v>-0.89768976897689767</v>
      </c>
    </row>
    <row r="278" spans="7:20" x14ac:dyDescent="0.4">
      <c r="G278" s="1" t="s">
        <v>39</v>
      </c>
      <c r="H278">
        <f>$D$17*$E$17+$H$1*$D$17*J269</f>
        <v>-11.111111111111111</v>
      </c>
      <c r="I278" t="s">
        <v>21</v>
      </c>
      <c r="J278">
        <f>H278</f>
        <v>-11.111111111111111</v>
      </c>
      <c r="L278" s="1"/>
      <c r="Q278" t="s">
        <v>32</v>
      </c>
      <c r="R278">
        <f>$D$17*$E$17+$H$1*$D$17*T269</f>
        <v>-10.089768976897689</v>
      </c>
      <c r="S278" t="s">
        <v>21</v>
      </c>
      <c r="T278">
        <f>R279</f>
        <v>-0.89768976897689767</v>
      </c>
    </row>
    <row r="279" spans="7:20" x14ac:dyDescent="0.4">
      <c r="G279" t="s">
        <v>40</v>
      </c>
      <c r="H279">
        <f>$D$19*$E$19+$H$1*$D$19*J265</f>
        <v>-0.9033189033189033</v>
      </c>
      <c r="Q279" s="1" t="s">
        <v>35</v>
      </c>
      <c r="R279">
        <f>$D$19*$E$19+$H$1*$D$19*T265</f>
        <v>-0.89768976897689767</v>
      </c>
    </row>
    <row r="281" spans="7:20" x14ac:dyDescent="0.4">
      <c r="H281" t="s">
        <v>71</v>
      </c>
      <c r="R281" t="s">
        <v>71</v>
      </c>
    </row>
    <row r="282" spans="7:20" x14ac:dyDescent="0.4">
      <c r="H282" s="1" t="s">
        <v>4</v>
      </c>
      <c r="I282" s="1"/>
      <c r="J282" s="1" t="s">
        <v>27</v>
      </c>
      <c r="M282" s="1"/>
      <c r="N282" s="1"/>
      <c r="O282" s="1"/>
      <c r="R282" s="1" t="s">
        <v>4</v>
      </c>
      <c r="S282" s="1"/>
      <c r="T282" s="1" t="s">
        <v>27</v>
      </c>
    </row>
    <row r="283" spans="7:20" x14ac:dyDescent="0.4">
      <c r="G283" s="1" t="s">
        <v>30</v>
      </c>
      <c r="H283">
        <f>$E$4*$D$4+$H$1*$D$4*J274+$D$5*$E$5+$H$1*$D$5*J278+$D$6*$E$6+$H$1*$D$6*J276</f>
        <v>0.96681096681096701</v>
      </c>
      <c r="I283" t="s">
        <v>17</v>
      </c>
      <c r="J283">
        <f>H283</f>
        <v>0.96681096681096701</v>
      </c>
      <c r="L283" s="1"/>
      <c r="Q283" s="1" t="s">
        <v>29</v>
      </c>
      <c r="R283">
        <f>$E$4*$D$4+$H$1*$D$4*T274+$D$5*$E$5+$H$1*$D$5*T278+$D$6*$E$6+$H$1*$D$6*T276</f>
        <v>1.023102310231023</v>
      </c>
      <c r="S283" t="s">
        <v>17</v>
      </c>
      <c r="T283">
        <f>R283</f>
        <v>1.023102310231023</v>
      </c>
    </row>
    <row r="284" spans="7:20" x14ac:dyDescent="0.4">
      <c r="G284" t="s">
        <v>34</v>
      </c>
      <c r="H284">
        <f>$D$7*$E$7+$H$1*$D$7*J274</f>
        <v>-0.9033189033189033</v>
      </c>
      <c r="Q284" t="s">
        <v>33</v>
      </c>
      <c r="R284">
        <f>$D$7*$E$7+$H$1*$D$7*T274</f>
        <v>-0.89768976897689767</v>
      </c>
    </row>
    <row r="285" spans="7:20" x14ac:dyDescent="0.4">
      <c r="G285" s="1" t="s">
        <v>37</v>
      </c>
      <c r="H285">
        <f>$D$11*$E$11+$H$1*$D$11*J278+$D$12*$E$12+$H$1*$D$12*J276</f>
        <v>-5.454545454545455</v>
      </c>
      <c r="I285" t="s">
        <v>19</v>
      </c>
      <c r="J285">
        <f>H285</f>
        <v>-5.454545454545455</v>
      </c>
      <c r="L285" s="1"/>
      <c r="Q285" t="s">
        <v>31</v>
      </c>
      <c r="R285">
        <f>$D$11*$E$11+$H$1*$D$11*T278+$D$12*$E$12+$H$1*$D$12*T276</f>
        <v>-4.4897689768976905</v>
      </c>
      <c r="S285" t="s">
        <v>19</v>
      </c>
      <c r="T285">
        <f>R286</f>
        <v>-0.89768976897689767</v>
      </c>
    </row>
    <row r="286" spans="7:20" x14ac:dyDescent="0.4">
      <c r="G286" t="s">
        <v>38</v>
      </c>
      <c r="H286">
        <f>$D$13*$E$13+$H$1*$D$13*J274</f>
        <v>-0.9033189033189033</v>
      </c>
      <c r="Q286" s="1" t="s">
        <v>36</v>
      </c>
      <c r="R286">
        <f>$D$13*$E$13+$H$1*$D$13*T274</f>
        <v>-0.89768976897689767</v>
      </c>
    </row>
    <row r="287" spans="7:20" x14ac:dyDescent="0.4">
      <c r="G287" s="1" t="s">
        <v>39</v>
      </c>
      <c r="H287">
        <f>$D$17*$E$17+$H$1*$D$17*J278</f>
        <v>-11.111111111111111</v>
      </c>
      <c r="I287" t="s">
        <v>21</v>
      </c>
      <c r="J287">
        <f>H287</f>
        <v>-11.111111111111111</v>
      </c>
      <c r="L287" s="1"/>
      <c r="Q287" t="s">
        <v>32</v>
      </c>
      <c r="R287">
        <f>$D$17*$E$17+$H$1*$D$17*T278</f>
        <v>-10.089768976897689</v>
      </c>
      <c r="S287" t="s">
        <v>21</v>
      </c>
      <c r="T287">
        <f>R288</f>
        <v>-0.89768976897689767</v>
      </c>
    </row>
    <row r="288" spans="7:20" x14ac:dyDescent="0.4">
      <c r="G288" t="s">
        <v>40</v>
      </c>
      <c r="H288">
        <f>$D$19*$E$19+$H$1*$D$19*J274</f>
        <v>-0.9033189033189033</v>
      </c>
      <c r="Q288" s="1" t="s">
        <v>35</v>
      </c>
      <c r="R288">
        <f>$D$19*$E$19+$H$1*$D$19*T274</f>
        <v>-0.89768976897689767</v>
      </c>
    </row>
    <row r="290" spans="7:20" x14ac:dyDescent="0.4">
      <c r="H290" t="s">
        <v>72</v>
      </c>
      <c r="R290" t="s">
        <v>72</v>
      </c>
    </row>
    <row r="291" spans="7:20" x14ac:dyDescent="0.4">
      <c r="H291" s="1" t="s">
        <v>4</v>
      </c>
      <c r="I291" s="1"/>
      <c r="J291" s="1" t="s">
        <v>27</v>
      </c>
      <c r="M291" s="1"/>
      <c r="N291" s="1"/>
      <c r="O291" s="1"/>
      <c r="R291" s="1" t="s">
        <v>4</v>
      </c>
      <c r="S291" s="1"/>
      <c r="T291" s="1" t="s">
        <v>27</v>
      </c>
    </row>
    <row r="292" spans="7:20" x14ac:dyDescent="0.4">
      <c r="G292" s="1" t="s">
        <v>30</v>
      </c>
      <c r="H292">
        <f>$E$4*$D$4+$H$1*$D$4*J283+$D$5*$E$5+$H$1*$D$5*J287+$D$6*$E$6+$H$1*$D$6*J285</f>
        <v>0.96681096681096701</v>
      </c>
      <c r="I292" t="s">
        <v>17</v>
      </c>
      <c r="J292">
        <f>H292</f>
        <v>0.96681096681096701</v>
      </c>
      <c r="L292" s="1"/>
      <c r="Q292" s="1" t="s">
        <v>29</v>
      </c>
      <c r="R292">
        <f>$E$4*$D$4+$H$1*$D$4*T283+$D$5*$E$5+$H$1*$D$5*T287+$D$6*$E$6+$H$1*$D$6*T285</f>
        <v>1.023102310231023</v>
      </c>
      <c r="S292" t="s">
        <v>17</v>
      </c>
      <c r="T292">
        <f>R292</f>
        <v>1.023102310231023</v>
      </c>
    </row>
    <row r="293" spans="7:20" x14ac:dyDescent="0.4">
      <c r="G293" t="s">
        <v>34</v>
      </c>
      <c r="H293">
        <f>$D$7*$E$7+$H$1*$D$7*J283</f>
        <v>-0.9033189033189033</v>
      </c>
      <c r="Q293" t="s">
        <v>33</v>
      </c>
      <c r="R293">
        <f>$D$7*$E$7+$H$1*$D$7*T283</f>
        <v>-0.89768976897689767</v>
      </c>
    </row>
    <row r="294" spans="7:20" x14ac:dyDescent="0.4">
      <c r="G294" s="1" t="s">
        <v>37</v>
      </c>
      <c r="H294">
        <f>$D$11*$E$11+$H$1*$D$11*J287+$D$12*$E$12+$H$1*$D$12*J285</f>
        <v>-5.454545454545455</v>
      </c>
      <c r="I294" t="s">
        <v>19</v>
      </c>
      <c r="J294">
        <f>H294</f>
        <v>-5.454545454545455</v>
      </c>
      <c r="L294" s="1"/>
      <c r="Q294" t="s">
        <v>31</v>
      </c>
      <c r="R294">
        <f>$D$11*$E$11+$H$1*$D$11*T287+$D$12*$E$12+$H$1*$D$12*T285</f>
        <v>-4.4897689768976905</v>
      </c>
      <c r="S294" t="s">
        <v>19</v>
      </c>
      <c r="T294">
        <f>R295</f>
        <v>-0.89768976897689767</v>
      </c>
    </row>
    <row r="295" spans="7:20" x14ac:dyDescent="0.4">
      <c r="G295" t="s">
        <v>38</v>
      </c>
      <c r="H295">
        <f>$D$13*$E$13+$H$1*$D$13*J283</f>
        <v>-0.9033189033189033</v>
      </c>
      <c r="Q295" s="1" t="s">
        <v>36</v>
      </c>
      <c r="R295">
        <f>$D$13*$E$13+$H$1*$D$13*T283</f>
        <v>-0.89768976897689767</v>
      </c>
    </row>
    <row r="296" spans="7:20" x14ac:dyDescent="0.4">
      <c r="G296" s="1" t="s">
        <v>39</v>
      </c>
      <c r="H296">
        <f>$D$17*$E$17+$H$1*$D$17*J287</f>
        <v>-11.111111111111111</v>
      </c>
      <c r="I296" t="s">
        <v>21</v>
      </c>
      <c r="J296">
        <f>H296</f>
        <v>-11.111111111111111</v>
      </c>
      <c r="L296" s="1"/>
      <c r="Q296" t="s">
        <v>32</v>
      </c>
      <c r="R296">
        <f>$D$17*$E$17+$H$1*$D$17*T287</f>
        <v>-10.089768976897689</v>
      </c>
      <c r="S296" t="s">
        <v>21</v>
      </c>
      <c r="T296">
        <f>R297</f>
        <v>-0.89768976897689767</v>
      </c>
    </row>
    <row r="297" spans="7:20" x14ac:dyDescent="0.4">
      <c r="G297" t="s">
        <v>40</v>
      </c>
      <c r="H297">
        <f>$D$19*$E$19+$H$1*$D$19*J283</f>
        <v>-0.9033189033189033</v>
      </c>
      <c r="Q297" s="1" t="s">
        <v>35</v>
      </c>
      <c r="R297">
        <f>$D$19*$E$19+$H$1*$D$19*T283</f>
        <v>-0.89768976897689767</v>
      </c>
    </row>
    <row r="299" spans="7:20" x14ac:dyDescent="0.4">
      <c r="H299" t="s">
        <v>73</v>
      </c>
      <c r="R299" t="s">
        <v>73</v>
      </c>
    </row>
    <row r="300" spans="7:20" x14ac:dyDescent="0.4">
      <c r="H300" s="1" t="s">
        <v>4</v>
      </c>
      <c r="I300" s="1"/>
      <c r="J300" s="1" t="s">
        <v>27</v>
      </c>
      <c r="M300" s="1"/>
      <c r="N300" s="1"/>
      <c r="O300" s="1"/>
      <c r="R300" s="1" t="s">
        <v>4</v>
      </c>
      <c r="S300" s="1"/>
      <c r="T300" s="1" t="s">
        <v>27</v>
      </c>
    </row>
    <row r="301" spans="7:20" x14ac:dyDescent="0.4">
      <c r="G301" s="1" t="s">
        <v>30</v>
      </c>
      <c r="H301">
        <f>$E$4*$D$4+$H$1*$D$4*J292+$D$5*$E$5+$H$1*$D$5*J296+$D$6*$E$6+$H$1*$D$6*J294</f>
        <v>0.96681096681096701</v>
      </c>
      <c r="I301" t="s">
        <v>17</v>
      </c>
      <c r="J301">
        <f>H301</f>
        <v>0.96681096681096701</v>
      </c>
      <c r="L301" s="1"/>
      <c r="Q301" s="1" t="s">
        <v>29</v>
      </c>
      <c r="R301">
        <f>$E$4*$D$4+$H$1*$D$4*T292+$D$5*$E$5+$H$1*$D$5*T296+$D$6*$E$6+$H$1*$D$6*T294</f>
        <v>1.023102310231023</v>
      </c>
      <c r="S301" t="s">
        <v>17</v>
      </c>
      <c r="T301">
        <f>R301</f>
        <v>1.023102310231023</v>
      </c>
    </row>
    <row r="302" spans="7:20" x14ac:dyDescent="0.4">
      <c r="G302" t="s">
        <v>34</v>
      </c>
      <c r="H302">
        <f>$D$7*$E$7+$H$1*$D$7*J292</f>
        <v>-0.9033189033189033</v>
      </c>
      <c r="Q302" t="s">
        <v>33</v>
      </c>
      <c r="R302">
        <f>$D$7*$E$7+$H$1*$D$7*T292</f>
        <v>-0.89768976897689767</v>
      </c>
    </row>
    <row r="303" spans="7:20" x14ac:dyDescent="0.4">
      <c r="G303" s="1" t="s">
        <v>37</v>
      </c>
      <c r="H303">
        <f>$D$11*$E$11+$H$1*$D$11*J296+$D$12*$E$12+$H$1*$D$12*J294</f>
        <v>-5.454545454545455</v>
      </c>
      <c r="I303" t="s">
        <v>19</v>
      </c>
      <c r="J303">
        <f>H303</f>
        <v>-5.454545454545455</v>
      </c>
      <c r="L303" s="1"/>
      <c r="Q303" t="s">
        <v>31</v>
      </c>
      <c r="R303">
        <f>$D$11*$E$11+$H$1*$D$11*T296+$D$12*$E$12+$H$1*$D$12*T294</f>
        <v>-4.4897689768976905</v>
      </c>
      <c r="S303" t="s">
        <v>19</v>
      </c>
      <c r="T303">
        <f>R304</f>
        <v>-0.89768976897689767</v>
      </c>
    </row>
    <row r="304" spans="7:20" x14ac:dyDescent="0.4">
      <c r="G304" t="s">
        <v>38</v>
      </c>
      <c r="H304">
        <f>$D$13*$E$13+$H$1*$D$13*J292</f>
        <v>-0.9033189033189033</v>
      </c>
      <c r="Q304" s="1" t="s">
        <v>36</v>
      </c>
      <c r="R304">
        <f>$D$13*$E$13+$H$1*$D$13*T292</f>
        <v>-0.89768976897689767</v>
      </c>
    </row>
    <row r="305" spans="7:20" x14ac:dyDescent="0.4">
      <c r="G305" s="1" t="s">
        <v>39</v>
      </c>
      <c r="H305">
        <f>$D$17*$E$17+$H$1*$D$17*J296</f>
        <v>-11.111111111111111</v>
      </c>
      <c r="I305" t="s">
        <v>21</v>
      </c>
      <c r="J305">
        <f>H305</f>
        <v>-11.111111111111111</v>
      </c>
      <c r="L305" s="1"/>
      <c r="Q305" t="s">
        <v>32</v>
      </c>
      <c r="R305">
        <f>$D$17*$E$17+$H$1*$D$17*T296</f>
        <v>-10.089768976897689</v>
      </c>
      <c r="S305" t="s">
        <v>21</v>
      </c>
      <c r="T305">
        <f>R306</f>
        <v>-0.89768976897689767</v>
      </c>
    </row>
    <row r="306" spans="7:20" x14ac:dyDescent="0.4">
      <c r="G306" t="s">
        <v>40</v>
      </c>
      <c r="H306">
        <f>$D$19*$E$19+$H$1*$D$19*J292</f>
        <v>-0.9033189033189033</v>
      </c>
      <c r="Q306" s="1" t="s">
        <v>35</v>
      </c>
      <c r="R306">
        <f>$D$19*$E$19+$H$1*$D$19*T292</f>
        <v>-0.89768976897689767</v>
      </c>
    </row>
    <row r="308" spans="7:20" x14ac:dyDescent="0.4">
      <c r="H308" t="s">
        <v>74</v>
      </c>
      <c r="R308" t="s">
        <v>74</v>
      </c>
    </row>
    <row r="309" spans="7:20" x14ac:dyDescent="0.4">
      <c r="H309" s="1" t="s">
        <v>4</v>
      </c>
      <c r="I309" s="1"/>
      <c r="J309" s="1" t="s">
        <v>27</v>
      </c>
      <c r="M309" s="1"/>
      <c r="N309" s="1"/>
      <c r="O309" s="1"/>
      <c r="R309" s="1" t="s">
        <v>4</v>
      </c>
      <c r="S309" s="1"/>
      <c r="T309" s="1" t="s">
        <v>27</v>
      </c>
    </row>
    <row r="310" spans="7:20" x14ac:dyDescent="0.4">
      <c r="G310" s="1" t="s">
        <v>30</v>
      </c>
      <c r="H310">
        <f>$E$4*$D$4+$H$1*$D$4*J301+$D$5*$E$5+$H$1*$D$5*J305+$D$6*$E$6+$H$1*$D$6*J303</f>
        <v>0.96681096681096701</v>
      </c>
      <c r="I310" t="s">
        <v>17</v>
      </c>
      <c r="J310">
        <f>H310</f>
        <v>0.96681096681096701</v>
      </c>
      <c r="L310" s="1"/>
      <c r="Q310" s="1" t="s">
        <v>29</v>
      </c>
      <c r="R310">
        <f>$E$4*$D$4+$H$1*$D$4*T301+$D$5*$E$5+$H$1*$D$5*T305+$D$6*$E$6+$H$1*$D$6*T303</f>
        <v>1.023102310231023</v>
      </c>
      <c r="S310" t="s">
        <v>17</v>
      </c>
      <c r="T310">
        <f>R310</f>
        <v>1.023102310231023</v>
      </c>
    </row>
    <row r="311" spans="7:20" x14ac:dyDescent="0.4">
      <c r="G311" t="s">
        <v>34</v>
      </c>
      <c r="H311">
        <f>$D$7*$E$7+$H$1*$D$7*J301</f>
        <v>-0.9033189033189033</v>
      </c>
      <c r="Q311" t="s">
        <v>33</v>
      </c>
      <c r="R311">
        <f>$D$7*$E$7+$H$1*$D$7*T301</f>
        <v>-0.89768976897689767</v>
      </c>
    </row>
    <row r="312" spans="7:20" x14ac:dyDescent="0.4">
      <c r="G312" s="1" t="s">
        <v>37</v>
      </c>
      <c r="H312">
        <f>$D$11*$E$11+$H$1*$D$11*J305+$D$12*$E$12+$H$1*$D$12*J303</f>
        <v>-5.454545454545455</v>
      </c>
      <c r="I312" t="s">
        <v>19</v>
      </c>
      <c r="J312">
        <f>H312</f>
        <v>-5.454545454545455</v>
      </c>
      <c r="L312" s="1"/>
      <c r="Q312" t="s">
        <v>31</v>
      </c>
      <c r="R312">
        <f>$D$11*$E$11+$H$1*$D$11*T305+$D$12*$E$12+$H$1*$D$12*T303</f>
        <v>-4.4897689768976905</v>
      </c>
      <c r="S312" t="s">
        <v>19</v>
      </c>
      <c r="T312">
        <f>R313</f>
        <v>-0.89768976897689767</v>
      </c>
    </row>
    <row r="313" spans="7:20" x14ac:dyDescent="0.4">
      <c r="G313" t="s">
        <v>38</v>
      </c>
      <c r="H313">
        <f>$D$13*$E$13+$H$1*$D$13*J301</f>
        <v>-0.9033189033189033</v>
      </c>
      <c r="Q313" s="1" t="s">
        <v>36</v>
      </c>
      <c r="R313">
        <f>$D$13*$E$13+$H$1*$D$13*T301</f>
        <v>-0.89768976897689767</v>
      </c>
    </row>
    <row r="314" spans="7:20" x14ac:dyDescent="0.4">
      <c r="G314" s="1" t="s">
        <v>39</v>
      </c>
      <c r="H314">
        <f>$D$17*$E$17+$H$1*$D$17*J305</f>
        <v>-11.111111111111111</v>
      </c>
      <c r="I314" t="s">
        <v>21</v>
      </c>
      <c r="J314">
        <f>H314</f>
        <v>-11.111111111111111</v>
      </c>
      <c r="L314" s="1"/>
      <c r="Q314" t="s">
        <v>32</v>
      </c>
      <c r="R314">
        <f>$D$17*$E$17+$H$1*$D$17*T305</f>
        <v>-10.089768976897689</v>
      </c>
      <c r="S314" t="s">
        <v>21</v>
      </c>
      <c r="T314">
        <f>R315</f>
        <v>-0.89768976897689767</v>
      </c>
    </row>
    <row r="315" spans="7:20" x14ac:dyDescent="0.4">
      <c r="G315" t="s">
        <v>40</v>
      </c>
      <c r="H315">
        <f>$D$19*$E$19+$H$1*$D$19*J301</f>
        <v>-0.9033189033189033</v>
      </c>
      <c r="Q315" s="1" t="s">
        <v>35</v>
      </c>
      <c r="R315">
        <f>$D$19*$E$19+$H$1*$D$19*T301</f>
        <v>-0.89768976897689767</v>
      </c>
    </row>
    <row r="317" spans="7:20" x14ac:dyDescent="0.4">
      <c r="H317" t="s">
        <v>75</v>
      </c>
      <c r="R317" t="s">
        <v>75</v>
      </c>
    </row>
    <row r="318" spans="7:20" x14ac:dyDescent="0.4">
      <c r="H318" s="1" t="s">
        <v>4</v>
      </c>
      <c r="I318" s="1"/>
      <c r="J318" s="1" t="s">
        <v>27</v>
      </c>
      <c r="M318" s="1"/>
      <c r="N318" s="1"/>
      <c r="O318" s="1"/>
      <c r="R318" s="1" t="s">
        <v>4</v>
      </c>
      <c r="S318" s="1"/>
      <c r="T318" s="1" t="s">
        <v>27</v>
      </c>
    </row>
    <row r="319" spans="7:20" x14ac:dyDescent="0.4">
      <c r="G319" s="1" t="s">
        <v>30</v>
      </c>
      <c r="H319">
        <f>$E$4*$D$4+$H$1*$D$4*J310+$D$5*$E$5+$H$1*$D$5*J314+$D$6*$E$6+$H$1*$D$6*J312</f>
        <v>0.96681096681096701</v>
      </c>
      <c r="I319" t="s">
        <v>17</v>
      </c>
      <c r="J319">
        <f>H319</f>
        <v>0.96681096681096701</v>
      </c>
      <c r="L319" s="1"/>
      <c r="Q319" s="1" t="s">
        <v>29</v>
      </c>
      <c r="R319">
        <f>$E$4*$D$4+$H$1*$D$4*T310+$D$5*$E$5+$H$1*$D$5*T314+$D$6*$E$6+$H$1*$D$6*T312</f>
        <v>1.023102310231023</v>
      </c>
      <c r="S319" t="s">
        <v>17</v>
      </c>
      <c r="T319">
        <f>R319</f>
        <v>1.023102310231023</v>
      </c>
    </row>
    <row r="320" spans="7:20" x14ac:dyDescent="0.4">
      <c r="G320" t="s">
        <v>34</v>
      </c>
      <c r="H320">
        <f>$D$7*$E$7+$H$1*$D$7*J310</f>
        <v>-0.9033189033189033</v>
      </c>
      <c r="Q320" t="s">
        <v>33</v>
      </c>
      <c r="R320">
        <f>$D$7*$E$7+$H$1*$D$7*T310</f>
        <v>-0.89768976897689767</v>
      </c>
    </row>
    <row r="321" spans="7:20" x14ac:dyDescent="0.4">
      <c r="G321" s="1" t="s">
        <v>37</v>
      </c>
      <c r="H321">
        <f>$D$11*$E$11+$H$1*$D$11*J314+$D$12*$E$12+$H$1*$D$12*J312</f>
        <v>-5.454545454545455</v>
      </c>
      <c r="I321" t="s">
        <v>19</v>
      </c>
      <c r="J321">
        <f>H321</f>
        <v>-5.454545454545455</v>
      </c>
      <c r="L321" s="1"/>
      <c r="Q321" t="s">
        <v>31</v>
      </c>
      <c r="R321">
        <f>$D$11*$E$11+$H$1*$D$11*T314+$D$12*$E$12+$H$1*$D$12*T312</f>
        <v>-4.4897689768976905</v>
      </c>
      <c r="S321" t="s">
        <v>19</v>
      </c>
      <c r="T321">
        <f>R322</f>
        <v>-0.89768976897689767</v>
      </c>
    </row>
    <row r="322" spans="7:20" x14ac:dyDescent="0.4">
      <c r="G322" t="s">
        <v>38</v>
      </c>
      <c r="H322">
        <f>$D$13*$E$13+$H$1*$D$13*J310</f>
        <v>-0.9033189033189033</v>
      </c>
      <c r="Q322" s="1" t="s">
        <v>36</v>
      </c>
      <c r="R322">
        <f>$D$13*$E$13+$H$1*$D$13*T310</f>
        <v>-0.89768976897689767</v>
      </c>
    </row>
    <row r="323" spans="7:20" x14ac:dyDescent="0.4">
      <c r="G323" s="1" t="s">
        <v>39</v>
      </c>
      <c r="H323">
        <f>$D$17*$E$17+$H$1*$D$17*J314</f>
        <v>-11.111111111111111</v>
      </c>
      <c r="I323" t="s">
        <v>21</v>
      </c>
      <c r="J323">
        <f>H323</f>
        <v>-11.111111111111111</v>
      </c>
      <c r="L323" s="1"/>
      <c r="Q323" t="s">
        <v>32</v>
      </c>
      <c r="R323">
        <f>$D$17*$E$17+$H$1*$D$17*T314</f>
        <v>-10.089768976897689</v>
      </c>
      <c r="S323" t="s">
        <v>21</v>
      </c>
      <c r="T323">
        <f>R324</f>
        <v>-0.89768976897689767</v>
      </c>
    </row>
    <row r="324" spans="7:20" x14ac:dyDescent="0.4">
      <c r="G324" t="s">
        <v>40</v>
      </c>
      <c r="H324">
        <f>$D$19*$E$19+$H$1*$D$19*J310</f>
        <v>-0.9033189033189033</v>
      </c>
      <c r="Q324" s="1" t="s">
        <v>35</v>
      </c>
      <c r="R324">
        <f>$D$19*$E$19+$H$1*$D$19*T310</f>
        <v>-0.89768976897689767</v>
      </c>
    </row>
    <row r="326" spans="7:20" x14ac:dyDescent="0.4">
      <c r="H326" t="s">
        <v>76</v>
      </c>
      <c r="R326" t="s">
        <v>76</v>
      </c>
    </row>
    <row r="327" spans="7:20" x14ac:dyDescent="0.4">
      <c r="H327" s="1" t="s">
        <v>4</v>
      </c>
      <c r="I327" s="1"/>
      <c r="J327" s="1" t="s">
        <v>27</v>
      </c>
      <c r="M327" s="1"/>
      <c r="N327" s="1"/>
      <c r="O327" s="1"/>
      <c r="R327" s="1" t="s">
        <v>4</v>
      </c>
      <c r="S327" s="1"/>
      <c r="T327" s="1" t="s">
        <v>27</v>
      </c>
    </row>
    <row r="328" spans="7:20" x14ac:dyDescent="0.4">
      <c r="G328" s="1" t="s">
        <v>30</v>
      </c>
      <c r="H328">
        <f>$E$4*$D$4+$H$1*$D$4*J319+$D$5*$E$5+$H$1*$D$5*J323+$D$6*$E$6+$H$1*$D$6*J321</f>
        <v>0.96681096681096701</v>
      </c>
      <c r="I328" t="s">
        <v>17</v>
      </c>
      <c r="J328">
        <f>H328</f>
        <v>0.96681096681096701</v>
      </c>
      <c r="L328" s="1"/>
      <c r="Q328" s="1" t="s">
        <v>29</v>
      </c>
      <c r="R328">
        <f>$E$4*$D$4+$H$1*$D$4*T319+$D$5*$E$5+$H$1*$D$5*T323+$D$6*$E$6+$H$1*$D$6*T321</f>
        <v>1.023102310231023</v>
      </c>
      <c r="S328" t="s">
        <v>17</v>
      </c>
      <c r="T328">
        <f>R328</f>
        <v>1.023102310231023</v>
      </c>
    </row>
    <row r="329" spans="7:20" x14ac:dyDescent="0.4">
      <c r="G329" t="s">
        <v>34</v>
      </c>
      <c r="H329">
        <f>$D$7*$E$7+$H$1*$D$7*J319</f>
        <v>-0.9033189033189033</v>
      </c>
      <c r="Q329" t="s">
        <v>33</v>
      </c>
      <c r="R329">
        <f>$D$7*$E$7+$H$1*$D$7*T319</f>
        <v>-0.89768976897689767</v>
      </c>
    </row>
    <row r="330" spans="7:20" x14ac:dyDescent="0.4">
      <c r="G330" s="1" t="s">
        <v>37</v>
      </c>
      <c r="H330">
        <f>$D$11*$E$11+$H$1*$D$11*J323+$D$12*$E$12+$H$1*$D$12*J321</f>
        <v>-5.454545454545455</v>
      </c>
      <c r="I330" t="s">
        <v>19</v>
      </c>
      <c r="J330">
        <f>H330</f>
        <v>-5.454545454545455</v>
      </c>
      <c r="L330" s="1"/>
      <c r="Q330" t="s">
        <v>31</v>
      </c>
      <c r="R330">
        <f>$D$11*$E$11+$H$1*$D$11*T323+$D$12*$E$12+$H$1*$D$12*T321</f>
        <v>-4.4897689768976905</v>
      </c>
      <c r="S330" t="s">
        <v>19</v>
      </c>
      <c r="T330">
        <f>R331</f>
        <v>-0.89768976897689767</v>
      </c>
    </row>
    <row r="331" spans="7:20" x14ac:dyDescent="0.4">
      <c r="G331" t="s">
        <v>38</v>
      </c>
      <c r="H331">
        <f>$D$13*$E$13+$H$1*$D$13*J319</f>
        <v>-0.9033189033189033</v>
      </c>
      <c r="Q331" s="1" t="s">
        <v>36</v>
      </c>
      <c r="R331">
        <f>$D$13*$E$13+$H$1*$D$13*T319</f>
        <v>-0.89768976897689767</v>
      </c>
    </row>
    <row r="332" spans="7:20" x14ac:dyDescent="0.4">
      <c r="G332" s="1" t="s">
        <v>39</v>
      </c>
      <c r="H332">
        <f>$D$17*$E$17+$H$1*$D$17*J323</f>
        <v>-11.111111111111111</v>
      </c>
      <c r="I332" t="s">
        <v>21</v>
      </c>
      <c r="J332">
        <f>H332</f>
        <v>-11.111111111111111</v>
      </c>
      <c r="L332" s="1"/>
      <c r="Q332" t="s">
        <v>32</v>
      </c>
      <c r="R332">
        <f>$D$17*$E$17+$H$1*$D$17*T323</f>
        <v>-10.089768976897689</v>
      </c>
      <c r="S332" t="s">
        <v>21</v>
      </c>
      <c r="T332">
        <f>R333</f>
        <v>-0.89768976897689767</v>
      </c>
    </row>
    <row r="333" spans="7:20" x14ac:dyDescent="0.4">
      <c r="G333" t="s">
        <v>40</v>
      </c>
      <c r="H333">
        <f>$D$19*$E$19+$H$1*$D$19*J319</f>
        <v>-0.9033189033189033</v>
      </c>
      <c r="Q333" s="1" t="s">
        <v>35</v>
      </c>
      <c r="R333">
        <f>$D$19*$E$19+$H$1*$D$19*T319</f>
        <v>-0.89768976897689767</v>
      </c>
    </row>
    <row r="335" spans="7:20" x14ac:dyDescent="0.4">
      <c r="H335" t="s">
        <v>77</v>
      </c>
      <c r="R335" t="s">
        <v>77</v>
      </c>
    </row>
    <row r="336" spans="7:20" x14ac:dyDescent="0.4">
      <c r="H336" s="1" t="s">
        <v>4</v>
      </c>
      <c r="I336" s="1"/>
      <c r="J336" s="1" t="s">
        <v>27</v>
      </c>
      <c r="M336" s="1"/>
      <c r="N336" s="1"/>
      <c r="O336" s="1"/>
      <c r="R336" s="1" t="s">
        <v>4</v>
      </c>
      <c r="S336" s="1"/>
      <c r="T336" s="1" t="s">
        <v>27</v>
      </c>
    </row>
    <row r="337" spans="7:20" x14ac:dyDescent="0.4">
      <c r="G337" s="1" t="s">
        <v>30</v>
      </c>
      <c r="H337">
        <f>$E$4*$D$4+$H$1*$D$4*J328+$D$5*$E$5+$H$1*$D$5*J332+$D$6*$E$6+$H$1*$D$6*J330</f>
        <v>0.96681096681096701</v>
      </c>
      <c r="I337" t="s">
        <v>17</v>
      </c>
      <c r="J337">
        <f>H337</f>
        <v>0.96681096681096701</v>
      </c>
      <c r="L337" s="1"/>
      <c r="Q337" s="1" t="s">
        <v>29</v>
      </c>
      <c r="R337">
        <f>$E$4*$D$4+$H$1*$D$4*T328+$D$5*$E$5+$H$1*$D$5*T332+$D$6*$E$6+$H$1*$D$6*T330</f>
        <v>1.023102310231023</v>
      </c>
      <c r="S337" t="s">
        <v>17</v>
      </c>
      <c r="T337">
        <f>R337</f>
        <v>1.023102310231023</v>
      </c>
    </row>
    <row r="338" spans="7:20" x14ac:dyDescent="0.4">
      <c r="G338" t="s">
        <v>34</v>
      </c>
      <c r="H338">
        <f>$D$7*$E$7+$H$1*$D$7*J328</f>
        <v>-0.9033189033189033</v>
      </c>
      <c r="Q338" t="s">
        <v>33</v>
      </c>
      <c r="R338">
        <f>$D$7*$E$7+$H$1*$D$7*T328</f>
        <v>-0.89768976897689767</v>
      </c>
    </row>
    <row r="339" spans="7:20" x14ac:dyDescent="0.4">
      <c r="G339" s="1" t="s">
        <v>37</v>
      </c>
      <c r="H339">
        <f>$D$11*$E$11+$H$1*$D$11*J332+$D$12*$E$12+$H$1*$D$12*J330</f>
        <v>-5.454545454545455</v>
      </c>
      <c r="I339" t="s">
        <v>19</v>
      </c>
      <c r="J339">
        <f>H339</f>
        <v>-5.454545454545455</v>
      </c>
      <c r="L339" s="1"/>
      <c r="Q339" t="s">
        <v>31</v>
      </c>
      <c r="R339">
        <f>$D$11*$E$11+$H$1*$D$11*T332+$D$12*$E$12+$H$1*$D$12*T330</f>
        <v>-4.4897689768976905</v>
      </c>
      <c r="S339" t="s">
        <v>19</v>
      </c>
      <c r="T339">
        <f>R340</f>
        <v>-0.89768976897689767</v>
      </c>
    </row>
    <row r="340" spans="7:20" x14ac:dyDescent="0.4">
      <c r="G340" t="s">
        <v>38</v>
      </c>
      <c r="H340">
        <f>$D$13*$E$13+$H$1*$D$13*J328</f>
        <v>-0.9033189033189033</v>
      </c>
      <c r="Q340" s="1" t="s">
        <v>36</v>
      </c>
      <c r="R340">
        <f>$D$13*$E$13+$H$1*$D$13*T328</f>
        <v>-0.89768976897689767</v>
      </c>
    </row>
    <row r="341" spans="7:20" x14ac:dyDescent="0.4">
      <c r="G341" s="1" t="s">
        <v>39</v>
      </c>
      <c r="H341">
        <f>$D$17*$E$17+$H$1*$D$17*J332</f>
        <v>-11.111111111111111</v>
      </c>
      <c r="I341" t="s">
        <v>21</v>
      </c>
      <c r="J341">
        <f>H341</f>
        <v>-11.111111111111111</v>
      </c>
      <c r="L341" s="1"/>
      <c r="Q341" t="s">
        <v>32</v>
      </c>
      <c r="R341">
        <f>$D$17*$E$17+$H$1*$D$17*T332</f>
        <v>-10.089768976897689</v>
      </c>
      <c r="S341" t="s">
        <v>21</v>
      </c>
      <c r="T341">
        <f>R342</f>
        <v>-0.89768976897689767</v>
      </c>
    </row>
    <row r="342" spans="7:20" x14ac:dyDescent="0.4">
      <c r="G342" t="s">
        <v>40</v>
      </c>
      <c r="H342">
        <f>$D$19*$E$19+$H$1*$D$19*J328</f>
        <v>-0.9033189033189033</v>
      </c>
      <c r="Q342" s="1" t="s">
        <v>35</v>
      </c>
      <c r="R342">
        <f>$D$19*$E$19+$H$1*$D$19*T328</f>
        <v>-0.89768976897689767</v>
      </c>
    </row>
    <row r="344" spans="7:20" x14ac:dyDescent="0.4">
      <c r="H344" t="s">
        <v>78</v>
      </c>
      <c r="R344" t="s">
        <v>78</v>
      </c>
    </row>
    <row r="345" spans="7:20" x14ac:dyDescent="0.4">
      <c r="H345" s="1" t="s">
        <v>4</v>
      </c>
      <c r="I345" s="1"/>
      <c r="J345" s="1" t="s">
        <v>27</v>
      </c>
      <c r="M345" s="1"/>
      <c r="N345" s="1"/>
      <c r="O345" s="1"/>
      <c r="R345" s="1" t="s">
        <v>4</v>
      </c>
      <c r="S345" s="1"/>
      <c r="T345" s="1" t="s">
        <v>27</v>
      </c>
    </row>
    <row r="346" spans="7:20" x14ac:dyDescent="0.4">
      <c r="G346" s="1" t="s">
        <v>30</v>
      </c>
      <c r="H346">
        <f>$E$4*$D$4+$H$1*$D$4*J337+$D$5*$E$5+$H$1*$D$5*J341+$D$6*$E$6+$H$1*$D$6*J339</f>
        <v>0.96681096681096701</v>
      </c>
      <c r="I346" t="s">
        <v>17</v>
      </c>
      <c r="J346">
        <f>H346</f>
        <v>0.96681096681096701</v>
      </c>
      <c r="L346" s="1"/>
      <c r="Q346" s="1" t="s">
        <v>29</v>
      </c>
      <c r="R346">
        <f>$E$4*$D$4+$H$1*$D$4*T337+$D$5*$E$5+$H$1*$D$5*T341+$D$6*$E$6+$H$1*$D$6*T339</f>
        <v>1.023102310231023</v>
      </c>
      <c r="S346" t="s">
        <v>17</v>
      </c>
      <c r="T346">
        <f>R346</f>
        <v>1.023102310231023</v>
      </c>
    </row>
    <row r="347" spans="7:20" x14ac:dyDescent="0.4">
      <c r="G347" t="s">
        <v>34</v>
      </c>
      <c r="H347">
        <f>$D$7*$E$7+$H$1*$D$7*J337</f>
        <v>-0.9033189033189033</v>
      </c>
      <c r="Q347" t="s">
        <v>33</v>
      </c>
      <c r="R347">
        <f>$D$7*$E$7+$H$1*$D$7*T337</f>
        <v>-0.89768976897689767</v>
      </c>
    </row>
    <row r="348" spans="7:20" x14ac:dyDescent="0.4">
      <c r="G348" s="1" t="s">
        <v>37</v>
      </c>
      <c r="H348">
        <f>$D$11*$E$11+$H$1*$D$11*J341+$D$12*$E$12+$H$1*$D$12*J339</f>
        <v>-5.454545454545455</v>
      </c>
      <c r="I348" t="s">
        <v>19</v>
      </c>
      <c r="J348">
        <f>H348</f>
        <v>-5.454545454545455</v>
      </c>
      <c r="L348" s="1"/>
      <c r="Q348" t="s">
        <v>31</v>
      </c>
      <c r="R348">
        <f>$D$11*$E$11+$H$1*$D$11*T341+$D$12*$E$12+$H$1*$D$12*T339</f>
        <v>-4.4897689768976905</v>
      </c>
      <c r="S348" t="s">
        <v>19</v>
      </c>
      <c r="T348">
        <f>R349</f>
        <v>-0.89768976897689767</v>
      </c>
    </row>
    <row r="349" spans="7:20" x14ac:dyDescent="0.4">
      <c r="G349" t="s">
        <v>38</v>
      </c>
      <c r="H349">
        <f>$D$13*$E$13+$H$1*$D$13*J337</f>
        <v>-0.9033189033189033</v>
      </c>
      <c r="Q349" s="1" t="s">
        <v>36</v>
      </c>
      <c r="R349">
        <f>$D$13*$E$13+$H$1*$D$13*T337</f>
        <v>-0.89768976897689767</v>
      </c>
    </row>
    <row r="350" spans="7:20" x14ac:dyDescent="0.4">
      <c r="G350" s="1" t="s">
        <v>39</v>
      </c>
      <c r="H350">
        <f>$D$17*$E$17+$H$1*$D$17*J341</f>
        <v>-11.111111111111111</v>
      </c>
      <c r="I350" t="s">
        <v>21</v>
      </c>
      <c r="J350">
        <f>H350</f>
        <v>-11.111111111111111</v>
      </c>
      <c r="L350" s="1"/>
      <c r="Q350" t="s">
        <v>32</v>
      </c>
      <c r="R350">
        <f>$D$17*$E$17+$H$1*$D$17*T341</f>
        <v>-10.089768976897689</v>
      </c>
      <c r="S350" t="s">
        <v>21</v>
      </c>
      <c r="T350">
        <f>R351</f>
        <v>-0.89768976897689767</v>
      </c>
    </row>
    <row r="351" spans="7:20" x14ac:dyDescent="0.4">
      <c r="G351" t="s">
        <v>40</v>
      </c>
      <c r="H351">
        <f>$D$19*$E$19+$H$1*$D$19*J337</f>
        <v>-0.9033189033189033</v>
      </c>
      <c r="Q351" s="1" t="s">
        <v>35</v>
      </c>
      <c r="R351">
        <f>$D$19*$E$19+$H$1*$D$19*T337</f>
        <v>-0.89768976897689767</v>
      </c>
    </row>
    <row r="353" spans="7:20" x14ac:dyDescent="0.4">
      <c r="H353" t="s">
        <v>79</v>
      </c>
      <c r="R353" t="s">
        <v>79</v>
      </c>
    </row>
    <row r="354" spans="7:20" x14ac:dyDescent="0.4">
      <c r="H354" s="1" t="s">
        <v>4</v>
      </c>
      <c r="I354" s="1"/>
      <c r="J354" s="1" t="s">
        <v>27</v>
      </c>
      <c r="M354" s="1"/>
      <c r="N354" s="1"/>
      <c r="O354" s="1"/>
      <c r="R354" s="1" t="s">
        <v>4</v>
      </c>
      <c r="S354" s="1"/>
      <c r="T354" s="1" t="s">
        <v>27</v>
      </c>
    </row>
    <row r="355" spans="7:20" x14ac:dyDescent="0.4">
      <c r="G355" s="1" t="s">
        <v>30</v>
      </c>
      <c r="H355">
        <f>$E$4*$D$4+$H$1*$D$4*J346+$D$5*$E$5+$H$1*$D$5*J350+$D$6*$E$6+$H$1*$D$6*J348</f>
        <v>0.96681096681096701</v>
      </c>
      <c r="I355" t="s">
        <v>17</v>
      </c>
      <c r="J355">
        <f>H355</f>
        <v>0.96681096681096701</v>
      </c>
      <c r="L355" s="1"/>
      <c r="Q355" s="1" t="s">
        <v>29</v>
      </c>
      <c r="R355">
        <f>$E$4*$D$4+$H$1*$D$4*T346+$D$5*$E$5+$H$1*$D$5*T350+$D$6*$E$6+$H$1*$D$6*T348</f>
        <v>1.023102310231023</v>
      </c>
      <c r="S355" t="s">
        <v>17</v>
      </c>
      <c r="T355">
        <f>R355</f>
        <v>1.023102310231023</v>
      </c>
    </row>
    <row r="356" spans="7:20" x14ac:dyDescent="0.4">
      <c r="G356" t="s">
        <v>34</v>
      </c>
      <c r="H356">
        <f>$D$7*$E$7+$H$1*$D$7*J346</f>
        <v>-0.9033189033189033</v>
      </c>
      <c r="Q356" t="s">
        <v>33</v>
      </c>
      <c r="R356">
        <f>$D$7*$E$7+$H$1*$D$7*T346</f>
        <v>-0.89768976897689767</v>
      </c>
    </row>
    <row r="357" spans="7:20" x14ac:dyDescent="0.4">
      <c r="G357" s="1" t="s">
        <v>37</v>
      </c>
      <c r="H357">
        <f>$D$11*$E$11+$H$1*$D$11*J350+$D$12*$E$12+$H$1*$D$12*J348</f>
        <v>-5.454545454545455</v>
      </c>
      <c r="I357" t="s">
        <v>19</v>
      </c>
      <c r="J357">
        <f>H357</f>
        <v>-5.454545454545455</v>
      </c>
      <c r="L357" s="1"/>
      <c r="Q357" t="s">
        <v>31</v>
      </c>
      <c r="R357">
        <f>$D$11*$E$11+$H$1*$D$11*T350+$D$12*$E$12+$H$1*$D$12*T348</f>
        <v>-4.4897689768976905</v>
      </c>
      <c r="S357" t="s">
        <v>19</v>
      </c>
      <c r="T357">
        <f>R358</f>
        <v>-0.89768976897689767</v>
      </c>
    </row>
    <row r="358" spans="7:20" x14ac:dyDescent="0.4">
      <c r="G358" t="s">
        <v>38</v>
      </c>
      <c r="H358">
        <f>$D$13*$E$13+$H$1*$D$13*J346</f>
        <v>-0.9033189033189033</v>
      </c>
      <c r="Q358" s="1" t="s">
        <v>36</v>
      </c>
      <c r="R358">
        <f>$D$13*$E$13+$H$1*$D$13*T346</f>
        <v>-0.89768976897689767</v>
      </c>
    </row>
    <row r="359" spans="7:20" x14ac:dyDescent="0.4">
      <c r="G359" s="1" t="s">
        <v>39</v>
      </c>
      <c r="H359">
        <f>$D$17*$E$17+$H$1*$D$17*J350</f>
        <v>-11.111111111111111</v>
      </c>
      <c r="I359" t="s">
        <v>21</v>
      </c>
      <c r="J359">
        <f>H359</f>
        <v>-11.111111111111111</v>
      </c>
      <c r="L359" s="1"/>
      <c r="Q359" t="s">
        <v>32</v>
      </c>
      <c r="R359">
        <f>$D$17*$E$17+$H$1*$D$17*T350</f>
        <v>-10.089768976897689</v>
      </c>
      <c r="S359" t="s">
        <v>21</v>
      </c>
      <c r="T359">
        <f>R360</f>
        <v>-0.89768976897689767</v>
      </c>
    </row>
    <row r="360" spans="7:20" x14ac:dyDescent="0.4">
      <c r="G360" t="s">
        <v>40</v>
      </c>
      <c r="H360">
        <f>$D$19*$E$19+$H$1*$D$19*J346</f>
        <v>-0.9033189033189033</v>
      </c>
      <c r="Q360" s="1" t="s">
        <v>35</v>
      </c>
      <c r="R360">
        <f>$D$19*$E$19+$H$1*$D$19*T346</f>
        <v>-0.89768976897689767</v>
      </c>
    </row>
    <row r="362" spans="7:20" x14ac:dyDescent="0.4">
      <c r="H362" t="s">
        <v>80</v>
      </c>
      <c r="R362" t="s">
        <v>80</v>
      </c>
    </row>
    <row r="363" spans="7:20" x14ac:dyDescent="0.4">
      <c r="H363" s="1" t="s">
        <v>4</v>
      </c>
      <c r="I363" s="1"/>
      <c r="J363" s="1" t="s">
        <v>27</v>
      </c>
      <c r="M363" s="1"/>
      <c r="N363" s="1"/>
      <c r="O363" s="1"/>
      <c r="R363" s="1" t="s">
        <v>4</v>
      </c>
      <c r="S363" s="1"/>
      <c r="T363" s="1" t="s">
        <v>27</v>
      </c>
    </row>
    <row r="364" spans="7:20" x14ac:dyDescent="0.4">
      <c r="G364" s="1" t="s">
        <v>30</v>
      </c>
      <c r="H364">
        <f>$E$4*$D$4+$H$1*$D$4*J355+$D$5*$E$5+$H$1*$D$5*J359+$D$6*$E$6+$H$1*$D$6*J357</f>
        <v>0.96681096681096701</v>
      </c>
      <c r="I364" t="s">
        <v>17</v>
      </c>
      <c r="J364">
        <f>H364</f>
        <v>0.96681096681096701</v>
      </c>
      <c r="L364" s="1"/>
      <c r="Q364" s="1" t="s">
        <v>29</v>
      </c>
      <c r="R364">
        <f>$E$4*$D$4+$H$1*$D$4*T355+$D$5*$E$5+$H$1*$D$5*T359+$D$6*$E$6+$H$1*$D$6*T357</f>
        <v>1.023102310231023</v>
      </c>
      <c r="S364" t="s">
        <v>17</v>
      </c>
      <c r="T364">
        <f>R364</f>
        <v>1.023102310231023</v>
      </c>
    </row>
    <row r="365" spans="7:20" x14ac:dyDescent="0.4">
      <c r="G365" t="s">
        <v>34</v>
      </c>
      <c r="H365">
        <f>$D$7*$E$7+$H$1*$D$7*J355</f>
        <v>-0.9033189033189033</v>
      </c>
      <c r="Q365" t="s">
        <v>33</v>
      </c>
      <c r="R365">
        <f>$D$7*$E$7+$H$1*$D$7*T355</f>
        <v>-0.89768976897689767</v>
      </c>
    </row>
    <row r="366" spans="7:20" x14ac:dyDescent="0.4">
      <c r="G366" s="1" t="s">
        <v>37</v>
      </c>
      <c r="H366">
        <f>$D$11*$E$11+$H$1*$D$11*J359+$D$12*$E$12+$H$1*$D$12*J357</f>
        <v>-5.454545454545455</v>
      </c>
      <c r="I366" t="s">
        <v>19</v>
      </c>
      <c r="J366">
        <f>H366</f>
        <v>-5.454545454545455</v>
      </c>
      <c r="L366" s="1"/>
      <c r="Q366" t="s">
        <v>31</v>
      </c>
      <c r="R366">
        <f>$D$11*$E$11+$H$1*$D$11*T359+$D$12*$E$12+$H$1*$D$12*T357</f>
        <v>-4.4897689768976905</v>
      </c>
      <c r="S366" t="s">
        <v>19</v>
      </c>
      <c r="T366">
        <f>R367</f>
        <v>-0.89768976897689767</v>
      </c>
    </row>
    <row r="367" spans="7:20" x14ac:dyDescent="0.4">
      <c r="G367" t="s">
        <v>38</v>
      </c>
      <c r="H367">
        <f>$D$13*$E$13+$H$1*$D$13*J355</f>
        <v>-0.9033189033189033</v>
      </c>
      <c r="Q367" s="1" t="s">
        <v>36</v>
      </c>
      <c r="R367">
        <f>$D$13*$E$13+$H$1*$D$13*T355</f>
        <v>-0.89768976897689767</v>
      </c>
    </row>
    <row r="368" spans="7:20" x14ac:dyDescent="0.4">
      <c r="G368" s="1" t="s">
        <v>39</v>
      </c>
      <c r="H368">
        <f>$D$17*$E$17+$H$1*$D$17*J359</f>
        <v>-11.111111111111111</v>
      </c>
      <c r="I368" t="s">
        <v>21</v>
      </c>
      <c r="J368">
        <f>H368</f>
        <v>-11.111111111111111</v>
      </c>
      <c r="L368" s="1"/>
      <c r="Q368" t="s">
        <v>32</v>
      </c>
      <c r="R368">
        <f>$D$17*$E$17+$H$1*$D$17*T359</f>
        <v>-10.089768976897689</v>
      </c>
      <c r="S368" t="s">
        <v>21</v>
      </c>
      <c r="T368">
        <f>R369</f>
        <v>-0.89768976897689767</v>
      </c>
    </row>
    <row r="369" spans="7:18" x14ac:dyDescent="0.4">
      <c r="G369" t="s">
        <v>40</v>
      </c>
      <c r="H369">
        <f>$D$19*$E$19+$H$1*$D$19*J355</f>
        <v>-0.9033189033189033</v>
      </c>
      <c r="Q369" s="1" t="s">
        <v>35</v>
      </c>
      <c r="R369">
        <f>$D$19*$E$19+$H$1*$D$19*T355</f>
        <v>-0.89768976897689767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BCD1-A80B-47B7-871D-D8DC701B7072}">
  <dimension ref="A1:J369"/>
  <sheetViews>
    <sheetView zoomScale="130" zoomScaleNormal="130" workbookViewId="0">
      <selection activeCell="J364" sqref="J364"/>
    </sheetView>
  </sheetViews>
  <sheetFormatPr defaultRowHeight="17.399999999999999" x14ac:dyDescent="0.4"/>
  <cols>
    <col min="7" max="7" width="15.19921875" bestFit="1" customWidth="1"/>
    <col min="8" max="8" width="9.59765625" bestFit="1" customWidth="1"/>
    <col min="11" max="11" width="11.3984375" bestFit="1" customWidth="1"/>
  </cols>
  <sheetData>
    <row r="1" spans="1:10" x14ac:dyDescent="0.4">
      <c r="G1" t="s">
        <v>41</v>
      </c>
      <c r="H1">
        <v>0.1</v>
      </c>
    </row>
    <row r="2" spans="1:10" x14ac:dyDescent="0.4">
      <c r="G2" s="1" t="s">
        <v>24</v>
      </c>
      <c r="H2" t="s">
        <v>28</v>
      </c>
    </row>
    <row r="3" spans="1:10" x14ac:dyDescent="0.4">
      <c r="A3" s="1" t="s">
        <v>1</v>
      </c>
      <c r="B3" s="1" t="s">
        <v>2</v>
      </c>
      <c r="C3" s="1" t="s">
        <v>7</v>
      </c>
      <c r="D3" s="1" t="s">
        <v>8</v>
      </c>
      <c r="E3" s="1" t="s">
        <v>10</v>
      </c>
      <c r="F3" s="1"/>
      <c r="H3" s="1" t="s">
        <v>5</v>
      </c>
      <c r="I3" s="1"/>
      <c r="J3" s="1" t="s">
        <v>6</v>
      </c>
    </row>
    <row r="4" spans="1:10" x14ac:dyDescent="0.4">
      <c r="A4" t="s">
        <v>17</v>
      </c>
      <c r="B4" t="s">
        <v>22</v>
      </c>
      <c r="C4" t="s">
        <v>17</v>
      </c>
      <c r="D4">
        <v>0.9</v>
      </c>
      <c r="E4">
        <v>1</v>
      </c>
      <c r="G4" t="s">
        <v>30</v>
      </c>
      <c r="H4">
        <v>1</v>
      </c>
      <c r="I4" t="s">
        <v>17</v>
      </c>
      <c r="J4">
        <f>MAX(H4:H5)</f>
        <v>1</v>
      </c>
    </row>
    <row r="5" spans="1:10" x14ac:dyDescent="0.4">
      <c r="B5" t="s">
        <v>22</v>
      </c>
      <c r="C5" t="s">
        <v>21</v>
      </c>
      <c r="D5">
        <v>0.01</v>
      </c>
      <c r="E5">
        <v>-5</v>
      </c>
      <c r="G5" t="s">
        <v>34</v>
      </c>
      <c r="H5">
        <v>1</v>
      </c>
    </row>
    <row r="6" spans="1:10" x14ac:dyDescent="0.4">
      <c r="B6" t="s">
        <v>22</v>
      </c>
      <c r="C6" t="s">
        <v>19</v>
      </c>
      <c r="D6">
        <v>0.09</v>
      </c>
      <c r="E6">
        <v>1</v>
      </c>
      <c r="G6" t="s">
        <v>37</v>
      </c>
      <c r="H6">
        <v>1</v>
      </c>
      <c r="I6" t="s">
        <v>19</v>
      </c>
      <c r="J6">
        <f>MAX(H6:H7)</f>
        <v>1</v>
      </c>
    </row>
    <row r="7" spans="1:10" x14ac:dyDescent="0.4">
      <c r="B7" t="s">
        <v>23</v>
      </c>
      <c r="C7" t="s">
        <v>17</v>
      </c>
      <c r="D7">
        <v>1</v>
      </c>
      <c r="E7">
        <v>-1</v>
      </c>
      <c r="G7" t="s">
        <v>38</v>
      </c>
      <c r="H7">
        <v>1</v>
      </c>
    </row>
    <row r="8" spans="1:10" x14ac:dyDescent="0.4">
      <c r="B8" t="s">
        <v>23</v>
      </c>
      <c r="C8" t="s">
        <v>21</v>
      </c>
      <c r="D8">
        <v>0</v>
      </c>
      <c r="E8">
        <v>0</v>
      </c>
      <c r="G8" t="s">
        <v>39</v>
      </c>
      <c r="H8">
        <v>1</v>
      </c>
      <c r="I8" t="s">
        <v>21</v>
      </c>
      <c r="J8">
        <f>MAX(H8:H9)</f>
        <v>1</v>
      </c>
    </row>
    <row r="9" spans="1:10" x14ac:dyDescent="0.4">
      <c r="B9" t="s">
        <v>23</v>
      </c>
      <c r="C9" t="s">
        <v>19</v>
      </c>
      <c r="D9">
        <v>0</v>
      </c>
      <c r="E9">
        <v>0</v>
      </c>
      <c r="G9" t="s">
        <v>40</v>
      </c>
      <c r="H9">
        <v>1</v>
      </c>
    </row>
    <row r="10" spans="1:10" x14ac:dyDescent="0.4">
      <c r="A10" t="s">
        <v>19</v>
      </c>
      <c r="B10" t="s">
        <v>22</v>
      </c>
      <c r="C10" t="s">
        <v>17</v>
      </c>
      <c r="D10">
        <v>0</v>
      </c>
      <c r="E10">
        <v>0</v>
      </c>
    </row>
    <row r="11" spans="1:10" x14ac:dyDescent="0.4">
      <c r="B11" t="s">
        <v>22</v>
      </c>
      <c r="C11" t="s">
        <v>21</v>
      </c>
      <c r="D11">
        <v>0.9</v>
      </c>
      <c r="E11">
        <v>-5</v>
      </c>
      <c r="H11" t="s">
        <v>25</v>
      </c>
    </row>
    <row r="12" spans="1:10" x14ac:dyDescent="0.4">
      <c r="B12" t="s">
        <v>22</v>
      </c>
      <c r="C12" t="s">
        <v>19</v>
      </c>
      <c r="D12">
        <v>0.1</v>
      </c>
      <c r="E12">
        <v>1</v>
      </c>
      <c r="H12" s="1" t="s">
        <v>5</v>
      </c>
      <c r="I12" s="1"/>
      <c r="J12" s="1" t="s">
        <v>6</v>
      </c>
    </row>
    <row r="13" spans="1:10" x14ac:dyDescent="0.4">
      <c r="B13" t="s">
        <v>23</v>
      </c>
      <c r="C13" t="s">
        <v>17</v>
      </c>
      <c r="D13">
        <v>1</v>
      </c>
      <c r="E13">
        <v>-1</v>
      </c>
      <c r="G13" t="s">
        <v>30</v>
      </c>
      <c r="H13">
        <f>$E$4*$D$4+$H$1*$D$4*J4+$D$5*$E$5+$H$1*$D$5*J8+$D$6*$E$6+$H$1*$D$6*J6</f>
        <v>1.0399999999999998</v>
      </c>
      <c r="I13" t="s">
        <v>17</v>
      </c>
      <c r="J13">
        <f>MAX(H13:H14)</f>
        <v>1.0399999999999998</v>
      </c>
    </row>
    <row r="14" spans="1:10" x14ac:dyDescent="0.4">
      <c r="B14" t="s">
        <v>23</v>
      </c>
      <c r="C14" t="s">
        <v>21</v>
      </c>
      <c r="D14">
        <v>0</v>
      </c>
      <c r="E14">
        <v>0</v>
      </c>
      <c r="G14" t="s">
        <v>34</v>
      </c>
      <c r="H14">
        <f>$D$7*$E$7+$H$1*$D$7*J4</f>
        <v>-0.9</v>
      </c>
    </row>
    <row r="15" spans="1:10" x14ac:dyDescent="0.4">
      <c r="B15" t="s">
        <v>23</v>
      </c>
      <c r="C15" t="s">
        <v>19</v>
      </c>
      <c r="D15">
        <v>0</v>
      </c>
      <c r="E15">
        <v>0</v>
      </c>
      <c r="G15" t="s">
        <v>37</v>
      </c>
      <c r="H15">
        <f>$D$11*$E$11+$H$1*$D$11*J8+$D$12*$E$12+$H$1*$D$12*J6</f>
        <v>-4.3000000000000007</v>
      </c>
      <c r="I15" t="s">
        <v>19</v>
      </c>
      <c r="J15">
        <f>MAX(H15:H16)</f>
        <v>-0.9</v>
      </c>
    </row>
    <row r="16" spans="1:10" x14ac:dyDescent="0.4">
      <c r="A16" t="s">
        <v>21</v>
      </c>
      <c r="B16" t="s">
        <v>22</v>
      </c>
      <c r="C16" t="s">
        <v>17</v>
      </c>
      <c r="D16">
        <v>0</v>
      </c>
      <c r="E16">
        <v>0</v>
      </c>
      <c r="G16" t="s">
        <v>38</v>
      </c>
      <c r="H16">
        <f>$D$13*$E$13+$H$1*$D$13*J4</f>
        <v>-0.9</v>
      </c>
    </row>
    <row r="17" spans="2:10" x14ac:dyDescent="0.4">
      <c r="B17" t="s">
        <v>22</v>
      </c>
      <c r="C17" t="s">
        <v>21</v>
      </c>
      <c r="D17">
        <v>1</v>
      </c>
      <c r="E17">
        <v>-10</v>
      </c>
      <c r="G17" t="s">
        <v>39</v>
      </c>
      <c r="H17">
        <f>$D$17*$E$17+$H$1*$D$17*J8</f>
        <v>-9.9</v>
      </c>
      <c r="I17" t="s">
        <v>21</v>
      </c>
      <c r="J17">
        <f>MAX(H17:H18)</f>
        <v>-0.9</v>
      </c>
    </row>
    <row r="18" spans="2:10" x14ac:dyDescent="0.4">
      <c r="B18" t="s">
        <v>22</v>
      </c>
      <c r="C18" t="s">
        <v>19</v>
      </c>
      <c r="D18">
        <v>0</v>
      </c>
      <c r="E18">
        <v>0</v>
      </c>
      <c r="G18" t="s">
        <v>40</v>
      </c>
      <c r="H18">
        <f>$D$19*$E$19+$H$1*$D$19*J4</f>
        <v>-0.9</v>
      </c>
    </row>
    <row r="19" spans="2:10" x14ac:dyDescent="0.4">
      <c r="B19" t="s">
        <v>23</v>
      </c>
      <c r="C19" t="s">
        <v>17</v>
      </c>
      <c r="D19">
        <v>1</v>
      </c>
      <c r="E19">
        <v>-1</v>
      </c>
    </row>
    <row r="20" spans="2:10" x14ac:dyDescent="0.4">
      <c r="B20" t="s">
        <v>23</v>
      </c>
      <c r="C20" t="s">
        <v>21</v>
      </c>
      <c r="D20">
        <v>0</v>
      </c>
      <c r="E20">
        <v>0</v>
      </c>
      <c r="H20" t="s">
        <v>42</v>
      </c>
    </row>
    <row r="21" spans="2:10" x14ac:dyDescent="0.4">
      <c r="B21" t="s">
        <v>23</v>
      </c>
      <c r="C21" t="s">
        <v>19</v>
      </c>
      <c r="D21">
        <v>0</v>
      </c>
      <c r="E21">
        <v>0</v>
      </c>
      <c r="H21" s="1" t="s">
        <v>5</v>
      </c>
      <c r="I21" s="1"/>
      <c r="J21" s="1" t="s">
        <v>6</v>
      </c>
    </row>
    <row r="22" spans="2:10" x14ac:dyDescent="0.4">
      <c r="G22" t="s">
        <v>30</v>
      </c>
      <c r="H22">
        <f>$E$4*$D$4+$H$1*$D$4*J13+$D$5*$E$5+$H$1*$D$5*J17+$D$6*$E$6+$H$1*$D$6*J15</f>
        <v>1.0246</v>
      </c>
      <c r="I22" t="s">
        <v>17</v>
      </c>
      <c r="J22">
        <f>MAX(H22:H23)</f>
        <v>1.0246</v>
      </c>
    </row>
    <row r="23" spans="2:10" x14ac:dyDescent="0.4">
      <c r="G23" t="s">
        <v>34</v>
      </c>
      <c r="H23">
        <f>$D$7*$E$7+$H$1*$D$7*J13</f>
        <v>-0.89600000000000002</v>
      </c>
    </row>
    <row r="24" spans="2:10" x14ac:dyDescent="0.4">
      <c r="G24" t="s">
        <v>37</v>
      </c>
      <c r="H24">
        <f>$D$11*$E$11+$H$1*$D$11*J17+$D$12*$E$12+$H$1*$D$12*J15</f>
        <v>-4.4900000000000011</v>
      </c>
      <c r="I24" t="s">
        <v>19</v>
      </c>
      <c r="J24">
        <f>MAX(H24:H25)</f>
        <v>-0.89600000000000002</v>
      </c>
    </row>
    <row r="25" spans="2:10" x14ac:dyDescent="0.4">
      <c r="G25" t="s">
        <v>38</v>
      </c>
      <c r="H25">
        <f>$D$13*$E$13+$H$1*$D$13*J13</f>
        <v>-0.89600000000000002</v>
      </c>
    </row>
    <row r="26" spans="2:10" x14ac:dyDescent="0.4">
      <c r="G26" t="s">
        <v>39</v>
      </c>
      <c r="H26">
        <f>$D$17*$E$17+$H$1*$D$17*J17</f>
        <v>-10.09</v>
      </c>
      <c r="I26" t="s">
        <v>21</v>
      </c>
      <c r="J26">
        <f>MAX(H26:H27)</f>
        <v>-0.89600000000000002</v>
      </c>
    </row>
    <row r="27" spans="2:10" x14ac:dyDescent="0.4">
      <c r="G27" t="s">
        <v>40</v>
      </c>
      <c r="H27">
        <f>$D$19*$E$19+$H$1*$D$19*J13</f>
        <v>-0.89600000000000002</v>
      </c>
    </row>
    <row r="29" spans="2:10" x14ac:dyDescent="0.4">
      <c r="H29" t="s">
        <v>43</v>
      </c>
    </row>
    <row r="30" spans="2:10" x14ac:dyDescent="0.4">
      <c r="H30" s="1" t="s">
        <v>5</v>
      </c>
      <c r="I30" s="1"/>
      <c r="J30" s="1" t="s">
        <v>6</v>
      </c>
    </row>
    <row r="31" spans="2:10" x14ac:dyDescent="0.4">
      <c r="G31" t="s">
        <v>30</v>
      </c>
      <c r="H31">
        <f>$E$4*$D$4+$H$1*$D$4*J22+$D$5*$E$5+$H$1*$D$5*J26+$D$6*$E$6+$H$1*$D$6*J24</f>
        <v>1.0232539999999999</v>
      </c>
      <c r="I31" t="s">
        <v>17</v>
      </c>
      <c r="J31">
        <f>MAX(H31:H32)</f>
        <v>1.0232539999999999</v>
      </c>
    </row>
    <row r="32" spans="2:10" x14ac:dyDescent="0.4">
      <c r="G32" t="s">
        <v>34</v>
      </c>
      <c r="H32">
        <f>$D$7*$E$7+$H$1*$D$7*J22</f>
        <v>-0.89754</v>
      </c>
    </row>
    <row r="33" spans="7:10" x14ac:dyDescent="0.4">
      <c r="G33" t="s">
        <v>37</v>
      </c>
      <c r="H33">
        <f>$D$11*$E$11+$H$1*$D$11*J26+$D$12*$E$12+$H$1*$D$12*J24</f>
        <v>-4.4896000000000003</v>
      </c>
      <c r="I33" t="s">
        <v>19</v>
      </c>
      <c r="J33">
        <f>MAX(H33:H34)</f>
        <v>-0.89754</v>
      </c>
    </row>
    <row r="34" spans="7:10" x14ac:dyDescent="0.4">
      <c r="G34" t="s">
        <v>38</v>
      </c>
      <c r="H34">
        <f>$D$13*$E$13+$H$1*$D$13*J22</f>
        <v>-0.89754</v>
      </c>
    </row>
    <row r="35" spans="7:10" x14ac:dyDescent="0.4">
      <c r="G35" t="s">
        <v>39</v>
      </c>
      <c r="H35">
        <f>$D$17*$E$17+$H$1*$D$17*J26</f>
        <v>-10.089600000000001</v>
      </c>
      <c r="I35" t="s">
        <v>21</v>
      </c>
      <c r="J35">
        <f>MAX(H35:H36)</f>
        <v>-0.89754</v>
      </c>
    </row>
    <row r="36" spans="7:10" x14ac:dyDescent="0.4">
      <c r="G36" t="s">
        <v>40</v>
      </c>
      <c r="H36">
        <f>$D$19*$E$19+$H$1*$D$19*J22</f>
        <v>-0.89754</v>
      </c>
    </row>
    <row r="38" spans="7:10" x14ac:dyDescent="0.4">
      <c r="H38" t="s">
        <v>44</v>
      </c>
    </row>
    <row r="39" spans="7:10" x14ac:dyDescent="0.4">
      <c r="H39" s="1" t="s">
        <v>5</v>
      </c>
      <c r="I39" s="1"/>
      <c r="J39" s="1" t="s">
        <v>6</v>
      </c>
    </row>
    <row r="40" spans="7:10" x14ac:dyDescent="0.4">
      <c r="G40" t="s">
        <v>30</v>
      </c>
      <c r="H40">
        <f>$E$4*$D$4+$H$1*$D$4*J31+$D$5*$E$5+$H$1*$D$5*J35+$D$6*$E$6+$H$1*$D$6*J33</f>
        <v>1.0231174600000001</v>
      </c>
      <c r="I40" t="s">
        <v>17</v>
      </c>
      <c r="J40">
        <f>MAX(H40:H41)</f>
        <v>1.0231174600000001</v>
      </c>
    </row>
    <row r="41" spans="7:10" x14ac:dyDescent="0.4">
      <c r="G41" t="s">
        <v>34</v>
      </c>
      <c r="H41">
        <f>$D$7*$E$7+$H$1*$D$7*J31</f>
        <v>-0.89767459999999999</v>
      </c>
    </row>
    <row r="42" spans="7:10" x14ac:dyDescent="0.4">
      <c r="G42" t="s">
        <v>37</v>
      </c>
      <c r="H42">
        <f>$D$11*$E$11+$H$1*$D$11*J35+$D$12*$E$12+$H$1*$D$12*J33</f>
        <v>-4.4897540000000005</v>
      </c>
      <c r="I42" t="s">
        <v>19</v>
      </c>
      <c r="J42">
        <f>MAX(H42:H43)</f>
        <v>-0.89767459999999999</v>
      </c>
    </row>
    <row r="43" spans="7:10" x14ac:dyDescent="0.4">
      <c r="G43" t="s">
        <v>38</v>
      </c>
      <c r="H43">
        <f>$D$13*$E$13+$H$1*$D$13*J31</f>
        <v>-0.89767459999999999</v>
      </c>
    </row>
    <row r="44" spans="7:10" x14ac:dyDescent="0.4">
      <c r="G44" t="s">
        <v>39</v>
      </c>
      <c r="H44">
        <f>$D$17*$E$17+$H$1*$D$17*J35</f>
        <v>-10.089753999999999</v>
      </c>
      <c r="I44" t="s">
        <v>21</v>
      </c>
      <c r="J44">
        <f>MAX(H44:H45)</f>
        <v>-0.89767459999999999</v>
      </c>
    </row>
    <row r="45" spans="7:10" x14ac:dyDescent="0.4">
      <c r="G45" t="s">
        <v>40</v>
      </c>
      <c r="H45">
        <f>$D$19*$E$19+$H$1*$D$19*J31</f>
        <v>-0.89767459999999999</v>
      </c>
    </row>
    <row r="47" spans="7:10" x14ac:dyDescent="0.4">
      <c r="H47" t="s">
        <v>45</v>
      </c>
    </row>
    <row r="48" spans="7:10" x14ac:dyDescent="0.4">
      <c r="H48" s="1" t="s">
        <v>5</v>
      </c>
      <c r="I48" s="1"/>
      <c r="J48" s="1" t="s">
        <v>6</v>
      </c>
    </row>
    <row r="49" spans="7:10" x14ac:dyDescent="0.4">
      <c r="G49" t="s">
        <v>30</v>
      </c>
      <c r="H49">
        <f>$E$4*$D$4+$H$1*$D$4*J40+$D$5*$E$5+$H$1*$D$5*J44+$D$6*$E$6+$H$1*$D$6*J42</f>
        <v>1.0231038254</v>
      </c>
      <c r="I49" t="s">
        <v>17</v>
      </c>
      <c r="J49">
        <f>MAX(H49:H50)</f>
        <v>1.0231038254</v>
      </c>
    </row>
    <row r="50" spans="7:10" x14ac:dyDescent="0.4">
      <c r="G50" t="s">
        <v>34</v>
      </c>
      <c r="H50">
        <f>$D$7*$E$7+$H$1*$D$7*J40</f>
        <v>-0.89768825399999996</v>
      </c>
    </row>
    <row r="51" spans="7:10" x14ac:dyDescent="0.4">
      <c r="G51" t="s">
        <v>37</v>
      </c>
      <c r="H51">
        <f>$D$11*$E$11+$H$1*$D$11*J44+$D$12*$E$12+$H$1*$D$12*J42</f>
        <v>-4.4897674600000004</v>
      </c>
      <c r="I51" t="s">
        <v>19</v>
      </c>
      <c r="J51">
        <f>MAX(H51:H52)</f>
        <v>-0.89768825399999996</v>
      </c>
    </row>
    <row r="52" spans="7:10" x14ac:dyDescent="0.4">
      <c r="G52" t="s">
        <v>38</v>
      </c>
      <c r="H52">
        <f>$D$13*$E$13+$H$1*$D$13*J40</f>
        <v>-0.89768825399999996</v>
      </c>
    </row>
    <row r="53" spans="7:10" x14ac:dyDescent="0.4">
      <c r="G53" t="s">
        <v>39</v>
      </c>
      <c r="H53">
        <f>$D$17*$E$17+$H$1*$D$17*J44</f>
        <v>-10.089767459999999</v>
      </c>
      <c r="I53" t="s">
        <v>21</v>
      </c>
      <c r="J53">
        <f>MAX(H53:H54)</f>
        <v>-0.89768825399999996</v>
      </c>
    </row>
    <row r="54" spans="7:10" x14ac:dyDescent="0.4">
      <c r="G54" t="s">
        <v>40</v>
      </c>
      <c r="H54">
        <f>$D$19*$E$19+$H$1*$D$19*J40</f>
        <v>-0.89768825399999996</v>
      </c>
    </row>
    <row r="56" spans="7:10" x14ac:dyDescent="0.4">
      <c r="H56" t="s">
        <v>46</v>
      </c>
    </row>
    <row r="57" spans="7:10" x14ac:dyDescent="0.4">
      <c r="H57" s="1" t="s">
        <v>5</v>
      </c>
      <c r="I57" s="1"/>
      <c r="J57" s="1" t="s">
        <v>6</v>
      </c>
    </row>
    <row r="58" spans="7:10" x14ac:dyDescent="0.4">
      <c r="G58" t="s">
        <v>30</v>
      </c>
      <c r="H58">
        <f>$E$4*$D$4+$H$1*$D$4*J49+$D$5*$E$5+$H$1*$D$5*J53+$D$6*$E$6+$H$1*$D$6*J51</f>
        <v>1.0231024617460001</v>
      </c>
      <c r="I58" t="s">
        <v>17</v>
      </c>
      <c r="J58">
        <f>MAX(H58:H59)</f>
        <v>1.0231024617460001</v>
      </c>
    </row>
    <row r="59" spans="7:10" x14ac:dyDescent="0.4">
      <c r="G59" t="s">
        <v>34</v>
      </c>
      <c r="H59">
        <f>$D$7*$E$7+$H$1*$D$7*J49</f>
        <v>-0.89768961745999998</v>
      </c>
    </row>
    <row r="60" spans="7:10" x14ac:dyDescent="0.4">
      <c r="G60" t="s">
        <v>37</v>
      </c>
      <c r="H60">
        <f>$D$11*$E$11+$H$1*$D$11*J53+$D$12*$E$12+$H$1*$D$12*J51</f>
        <v>-4.4897688254000006</v>
      </c>
      <c r="I60" t="s">
        <v>19</v>
      </c>
      <c r="J60">
        <f>MAX(H60:H61)</f>
        <v>-0.89768961745999998</v>
      </c>
    </row>
    <row r="61" spans="7:10" x14ac:dyDescent="0.4">
      <c r="G61" t="s">
        <v>38</v>
      </c>
      <c r="H61">
        <f>$D$13*$E$13+$H$1*$D$13*J49</f>
        <v>-0.89768961745999998</v>
      </c>
    </row>
    <row r="62" spans="7:10" x14ac:dyDescent="0.4">
      <c r="G62" t="s">
        <v>39</v>
      </c>
      <c r="H62">
        <f>$D$17*$E$17+$H$1*$D$17*J53</f>
        <v>-10.0897688254</v>
      </c>
      <c r="I62" t="s">
        <v>21</v>
      </c>
      <c r="J62">
        <f>MAX(H62:H63)</f>
        <v>-0.89768961745999998</v>
      </c>
    </row>
    <row r="63" spans="7:10" x14ac:dyDescent="0.4">
      <c r="G63" t="s">
        <v>40</v>
      </c>
      <c r="H63">
        <f>$D$19*$E$19+$H$1*$D$19*J49</f>
        <v>-0.89768961745999998</v>
      </c>
    </row>
    <row r="65" spans="7:10" x14ac:dyDescent="0.4">
      <c r="H65" t="s">
        <v>47</v>
      </c>
    </row>
    <row r="66" spans="7:10" x14ac:dyDescent="0.4">
      <c r="H66" s="1" t="s">
        <v>5</v>
      </c>
      <c r="I66" s="1"/>
      <c r="J66" s="1" t="s">
        <v>6</v>
      </c>
    </row>
    <row r="67" spans="7:10" x14ac:dyDescent="0.4">
      <c r="G67" t="s">
        <v>30</v>
      </c>
      <c r="H67">
        <f>$E$4*$D$4+$H$1*$D$4*J58+$D$5*$E$5+$H$1*$D$5*J62+$D$6*$E$6+$H$1*$D$6*J60</f>
        <v>1.02310232538254</v>
      </c>
      <c r="I67" t="s">
        <v>17</v>
      </c>
      <c r="J67">
        <f>MAX(H67:H68)</f>
        <v>1.02310232538254</v>
      </c>
    </row>
    <row r="68" spans="7:10" x14ac:dyDescent="0.4">
      <c r="G68" t="s">
        <v>34</v>
      </c>
      <c r="H68">
        <f>$D$7*$E$7+$H$1*$D$7*J58</f>
        <v>-0.89768975382539995</v>
      </c>
    </row>
    <row r="69" spans="7:10" x14ac:dyDescent="0.4">
      <c r="G69" t="s">
        <v>37</v>
      </c>
      <c r="H69">
        <f>$D$11*$E$11+$H$1*$D$11*J62+$D$12*$E$12+$H$1*$D$12*J60</f>
        <v>-4.4897689617459999</v>
      </c>
      <c r="I69" t="s">
        <v>19</v>
      </c>
      <c r="J69">
        <f>MAX(H69:H70)</f>
        <v>-0.89768975382539995</v>
      </c>
    </row>
    <row r="70" spans="7:10" x14ac:dyDescent="0.4">
      <c r="G70" t="s">
        <v>38</v>
      </c>
      <c r="H70">
        <f>$D$13*$E$13+$H$1*$D$13*J58</f>
        <v>-0.89768975382539995</v>
      </c>
    </row>
    <row r="71" spans="7:10" x14ac:dyDescent="0.4">
      <c r="G71" t="s">
        <v>39</v>
      </c>
      <c r="H71">
        <f>$D$17*$E$17+$H$1*$D$17*J62</f>
        <v>-10.089768961746</v>
      </c>
      <c r="I71" t="s">
        <v>21</v>
      </c>
      <c r="J71">
        <f>MAX(H71:H72)</f>
        <v>-0.89768975382539995</v>
      </c>
    </row>
    <row r="72" spans="7:10" x14ac:dyDescent="0.4">
      <c r="G72" t="s">
        <v>40</v>
      </c>
      <c r="H72">
        <f>$D$19*$E$19+$H$1*$D$19*J58</f>
        <v>-0.89768975382539995</v>
      </c>
    </row>
    <row r="74" spans="7:10" x14ac:dyDescent="0.4">
      <c r="H74" t="s">
        <v>48</v>
      </c>
    </row>
    <row r="75" spans="7:10" x14ac:dyDescent="0.4">
      <c r="H75" s="1" t="s">
        <v>5</v>
      </c>
      <c r="I75" s="1"/>
      <c r="J75" s="1" t="s">
        <v>6</v>
      </c>
    </row>
    <row r="76" spans="7:10" x14ac:dyDescent="0.4">
      <c r="G76" t="s">
        <v>30</v>
      </c>
      <c r="H76">
        <f>$E$4*$D$4+$H$1*$D$4*J67+$D$5*$E$5+$H$1*$D$5*J71+$D$6*$E$6+$H$1*$D$6*J69</f>
        <v>1.0231023117461746</v>
      </c>
      <c r="I76" t="s">
        <v>17</v>
      </c>
      <c r="J76">
        <f>MAX(H76:H77)</f>
        <v>1.0231023117461746</v>
      </c>
    </row>
    <row r="77" spans="7:10" x14ac:dyDescent="0.4">
      <c r="G77" t="s">
        <v>34</v>
      </c>
      <c r="H77">
        <f>$D$7*$E$7+$H$1*$D$7*J67</f>
        <v>-0.897689767461746</v>
      </c>
    </row>
    <row r="78" spans="7:10" x14ac:dyDescent="0.4">
      <c r="G78" t="s">
        <v>37</v>
      </c>
      <c r="H78">
        <f>$D$11*$E$11+$H$1*$D$11*J71+$D$12*$E$12+$H$1*$D$12*J69</f>
        <v>-4.4897689753825407</v>
      </c>
      <c r="I78" t="s">
        <v>19</v>
      </c>
      <c r="J78">
        <f>MAX(H78:H79)</f>
        <v>-0.897689767461746</v>
      </c>
    </row>
    <row r="79" spans="7:10" x14ac:dyDescent="0.4">
      <c r="G79" t="s">
        <v>38</v>
      </c>
      <c r="H79">
        <f>$D$13*$E$13+$H$1*$D$13*J67</f>
        <v>-0.897689767461746</v>
      </c>
    </row>
    <row r="80" spans="7:10" x14ac:dyDescent="0.4">
      <c r="G80" t="s">
        <v>39</v>
      </c>
      <c r="H80">
        <f>$D$17*$E$17+$H$1*$D$17*J71</f>
        <v>-10.08976897538254</v>
      </c>
      <c r="I80" t="s">
        <v>21</v>
      </c>
      <c r="J80">
        <f>MAX(H80:H81)</f>
        <v>-0.897689767461746</v>
      </c>
    </row>
    <row r="81" spans="7:10" x14ac:dyDescent="0.4">
      <c r="G81" t="s">
        <v>40</v>
      </c>
      <c r="H81">
        <f>$D$19*$E$19+$H$1*$D$19*J67</f>
        <v>-0.897689767461746</v>
      </c>
    </row>
    <row r="83" spans="7:10" x14ac:dyDescent="0.4">
      <c r="H83" t="s">
        <v>49</v>
      </c>
    </row>
    <row r="84" spans="7:10" x14ac:dyDescent="0.4">
      <c r="H84" s="1" t="s">
        <v>5</v>
      </c>
      <c r="I84" s="1"/>
      <c r="J84" s="1" t="s">
        <v>6</v>
      </c>
    </row>
    <row r="85" spans="7:10" x14ac:dyDescent="0.4">
      <c r="G85" t="s">
        <v>30</v>
      </c>
      <c r="H85">
        <f>$E$4*$D$4+$H$1*$D$4*J76+$D$5*$E$5+$H$1*$D$5*J80+$D$6*$E$6+$H$1*$D$6*J78</f>
        <v>1.0231023103825383</v>
      </c>
      <c r="I85" t="s">
        <v>17</v>
      </c>
      <c r="J85">
        <f>MAX(H85:H86)</f>
        <v>1.0231023103825383</v>
      </c>
    </row>
    <row r="86" spans="7:10" x14ac:dyDescent="0.4">
      <c r="G86" t="s">
        <v>34</v>
      </c>
      <c r="H86">
        <f>$D$7*$E$7+$H$1*$D$7*J76</f>
        <v>-0.89768976882538254</v>
      </c>
    </row>
    <row r="87" spans="7:10" x14ac:dyDescent="0.4">
      <c r="G87" t="s">
        <v>37</v>
      </c>
      <c r="H87">
        <f>$D$11*$E$11+$H$1*$D$11*J80+$D$12*$E$12+$H$1*$D$12*J78</f>
        <v>-4.4897689767461753</v>
      </c>
      <c r="I87" t="s">
        <v>19</v>
      </c>
      <c r="J87">
        <f>MAX(H87:H88)</f>
        <v>-0.89768976882538254</v>
      </c>
    </row>
    <row r="88" spans="7:10" x14ac:dyDescent="0.4">
      <c r="G88" t="s">
        <v>38</v>
      </c>
      <c r="H88">
        <f>$D$13*$E$13+$H$1*$D$13*J76</f>
        <v>-0.89768976882538254</v>
      </c>
    </row>
    <row r="89" spans="7:10" x14ac:dyDescent="0.4">
      <c r="G89" t="s">
        <v>39</v>
      </c>
      <c r="H89">
        <f>$D$17*$E$17+$H$1*$D$17*J80</f>
        <v>-10.089768976746175</v>
      </c>
      <c r="I89" t="s">
        <v>21</v>
      </c>
      <c r="J89">
        <f>MAX(H89:H90)</f>
        <v>-0.89768976882538254</v>
      </c>
    </row>
    <row r="90" spans="7:10" x14ac:dyDescent="0.4">
      <c r="G90" t="s">
        <v>40</v>
      </c>
      <c r="H90">
        <f>$D$19*$E$19+$H$1*$D$19*J76</f>
        <v>-0.89768976882538254</v>
      </c>
    </row>
    <row r="92" spans="7:10" x14ac:dyDescent="0.4">
      <c r="H92" t="s">
        <v>50</v>
      </c>
    </row>
    <row r="93" spans="7:10" x14ac:dyDescent="0.4">
      <c r="H93" s="1" t="s">
        <v>5</v>
      </c>
      <c r="I93" s="1"/>
      <c r="J93" s="1" t="s">
        <v>6</v>
      </c>
    </row>
    <row r="94" spans="7:10" x14ac:dyDescent="0.4">
      <c r="G94" t="s">
        <v>30</v>
      </c>
      <c r="H94">
        <f>$E$4*$D$4+$H$1*$D$4*J85+$D$5*$E$5+$H$1*$D$5*J89+$D$6*$E$6+$H$1*$D$6*J87</f>
        <v>1.0231023102461745</v>
      </c>
      <c r="I94" t="s">
        <v>17</v>
      </c>
      <c r="J94">
        <f>MAX(H94:H95)</f>
        <v>1.0231023102461745</v>
      </c>
    </row>
    <row r="95" spans="7:10" x14ac:dyDescent="0.4">
      <c r="G95" t="s">
        <v>34</v>
      </c>
      <c r="H95">
        <f>$D$7*$E$7+$H$1*$D$7*J85</f>
        <v>-0.89768976896174613</v>
      </c>
    </row>
    <row r="96" spans="7:10" x14ac:dyDescent="0.4">
      <c r="G96" t="s">
        <v>37</v>
      </c>
      <c r="H96">
        <f>$D$11*$E$11+$H$1*$D$11*J89+$D$12*$E$12+$H$1*$D$12*J87</f>
        <v>-4.4897689768825391</v>
      </c>
      <c r="I96" t="s">
        <v>19</v>
      </c>
      <c r="J96">
        <f>MAX(H96:H97)</f>
        <v>-0.89768976896174613</v>
      </c>
    </row>
    <row r="97" spans="7:10" x14ac:dyDescent="0.4">
      <c r="G97" t="s">
        <v>38</v>
      </c>
      <c r="H97">
        <f>$D$13*$E$13+$H$1*$D$13*J85</f>
        <v>-0.89768976896174613</v>
      </c>
    </row>
    <row r="98" spans="7:10" x14ac:dyDescent="0.4">
      <c r="G98" t="s">
        <v>39</v>
      </c>
      <c r="H98">
        <f>$D$17*$E$17+$H$1*$D$17*J89</f>
        <v>-10.089768976882539</v>
      </c>
      <c r="I98" t="s">
        <v>21</v>
      </c>
      <c r="J98">
        <f>MAX(H98:H99)</f>
        <v>-0.89768976896174613</v>
      </c>
    </row>
    <row r="99" spans="7:10" x14ac:dyDescent="0.4">
      <c r="G99" t="s">
        <v>40</v>
      </c>
      <c r="H99">
        <f>$D$19*$E$19+$H$1*$D$19*J85</f>
        <v>-0.89768976896174613</v>
      </c>
    </row>
    <row r="101" spans="7:10" x14ac:dyDescent="0.4">
      <c r="H101" t="s">
        <v>51</v>
      </c>
    </row>
    <row r="102" spans="7:10" x14ac:dyDescent="0.4">
      <c r="H102" s="1" t="s">
        <v>5</v>
      </c>
      <c r="I102" s="1"/>
      <c r="J102" s="1" t="s">
        <v>6</v>
      </c>
    </row>
    <row r="103" spans="7:10" x14ac:dyDescent="0.4">
      <c r="G103" t="s">
        <v>30</v>
      </c>
      <c r="H103">
        <f>$E$4*$D$4+$H$1*$D$4*J94+$D$5*$E$5+$H$1*$D$5*J98+$D$6*$E$6+$H$1*$D$6*J96</f>
        <v>1.0231023102325383</v>
      </c>
      <c r="I103" t="s">
        <v>17</v>
      </c>
      <c r="J103">
        <f>MAX(H103:H104)</f>
        <v>1.0231023102325383</v>
      </c>
    </row>
    <row r="104" spans="7:10" x14ac:dyDescent="0.4">
      <c r="G104" t="s">
        <v>34</v>
      </c>
      <c r="H104">
        <f>$D$7*$E$7+$H$1*$D$7*J94</f>
        <v>-0.89768976897538255</v>
      </c>
    </row>
    <row r="105" spans="7:10" x14ac:dyDescent="0.4">
      <c r="G105" t="s">
        <v>37</v>
      </c>
      <c r="H105">
        <f>$D$11*$E$11+$H$1*$D$11*J98+$D$12*$E$12+$H$1*$D$12*J96</f>
        <v>-4.4897689768961753</v>
      </c>
      <c r="I105" t="s">
        <v>19</v>
      </c>
      <c r="J105">
        <f>MAX(H105:H106)</f>
        <v>-0.89768976897538255</v>
      </c>
    </row>
    <row r="106" spans="7:10" x14ac:dyDescent="0.4">
      <c r="G106" t="s">
        <v>38</v>
      </c>
      <c r="H106">
        <f>$D$13*$E$13+$H$1*$D$13*J94</f>
        <v>-0.89768976897538255</v>
      </c>
    </row>
    <row r="107" spans="7:10" x14ac:dyDescent="0.4">
      <c r="G107" t="s">
        <v>39</v>
      </c>
      <c r="H107">
        <f>$D$17*$E$17+$H$1*$D$17*J98</f>
        <v>-10.089768976896174</v>
      </c>
      <c r="I107" t="s">
        <v>21</v>
      </c>
      <c r="J107">
        <f>MAX(H107:H108)</f>
        <v>-0.89768976897538255</v>
      </c>
    </row>
    <row r="108" spans="7:10" x14ac:dyDescent="0.4">
      <c r="G108" t="s">
        <v>40</v>
      </c>
      <c r="H108">
        <f>$D$19*$E$19+$H$1*$D$19*J94</f>
        <v>-0.89768976897538255</v>
      </c>
    </row>
    <row r="110" spans="7:10" x14ac:dyDescent="0.4">
      <c r="H110" t="s">
        <v>52</v>
      </c>
    </row>
    <row r="111" spans="7:10" x14ac:dyDescent="0.4">
      <c r="H111" s="1" t="s">
        <v>5</v>
      </c>
      <c r="I111" s="1"/>
      <c r="J111" s="1" t="s">
        <v>6</v>
      </c>
    </row>
    <row r="112" spans="7:10" x14ac:dyDescent="0.4">
      <c r="G112" t="s">
        <v>30</v>
      </c>
      <c r="H112">
        <f>$E$4*$D$4+$H$1*$D$4*J103+$D$5*$E$5+$H$1*$D$5*J107+$D$6*$E$6+$H$1*$D$6*J105</f>
        <v>1.0231023102311745</v>
      </c>
      <c r="I112" t="s">
        <v>17</v>
      </c>
      <c r="J112">
        <f>MAX(H112:H113)</f>
        <v>1.0231023102311745</v>
      </c>
    </row>
    <row r="113" spans="7:10" x14ac:dyDescent="0.4">
      <c r="G113" t="s">
        <v>34</v>
      </c>
      <c r="H113">
        <f>$D$7*$E$7+$H$1*$D$7*J103</f>
        <v>-0.89768976897674613</v>
      </c>
    </row>
    <row r="114" spans="7:10" x14ac:dyDescent="0.4">
      <c r="G114" t="s">
        <v>37</v>
      </c>
      <c r="H114">
        <f>$D$11*$E$11+$H$1*$D$11*J107+$D$12*$E$12+$H$1*$D$12*J105</f>
        <v>-4.4897689768975386</v>
      </c>
      <c r="I114" t="s">
        <v>19</v>
      </c>
      <c r="J114">
        <f>MAX(H114:H115)</f>
        <v>-0.89768976897674613</v>
      </c>
    </row>
    <row r="115" spans="7:10" x14ac:dyDescent="0.4">
      <c r="G115" t="s">
        <v>38</v>
      </c>
      <c r="H115">
        <f>$D$13*$E$13+$H$1*$D$13*J103</f>
        <v>-0.89768976897674613</v>
      </c>
    </row>
    <row r="116" spans="7:10" x14ac:dyDescent="0.4">
      <c r="G116" t="s">
        <v>39</v>
      </c>
      <c r="H116">
        <f>$D$17*$E$17+$H$1*$D$17*J107</f>
        <v>-10.089768976897538</v>
      </c>
      <c r="I116" t="s">
        <v>21</v>
      </c>
      <c r="J116">
        <f>MAX(H116:H117)</f>
        <v>-0.89768976897674613</v>
      </c>
    </row>
    <row r="117" spans="7:10" x14ac:dyDescent="0.4">
      <c r="G117" t="s">
        <v>40</v>
      </c>
      <c r="H117">
        <f>$D$19*$E$19+$H$1*$D$19*J103</f>
        <v>-0.89768976897674613</v>
      </c>
    </row>
    <row r="119" spans="7:10" x14ac:dyDescent="0.4">
      <c r="H119" t="s">
        <v>53</v>
      </c>
    </row>
    <row r="120" spans="7:10" x14ac:dyDescent="0.4">
      <c r="H120" s="1" t="s">
        <v>5</v>
      </c>
      <c r="I120" s="1"/>
      <c r="J120" s="1" t="s">
        <v>6</v>
      </c>
    </row>
    <row r="121" spans="7:10" x14ac:dyDescent="0.4">
      <c r="G121" t="s">
        <v>30</v>
      </c>
      <c r="H121">
        <f>$E$4*$D$4+$H$1*$D$4*J112+$D$5*$E$5+$H$1*$D$5*J116+$D$6*$E$6+$H$1*$D$6*J114</f>
        <v>1.0231023102310381</v>
      </c>
      <c r="I121" t="s">
        <v>17</v>
      </c>
      <c r="J121">
        <f>MAX(H121:H122)</f>
        <v>1.0231023102310381</v>
      </c>
    </row>
    <row r="122" spans="7:10" x14ac:dyDescent="0.4">
      <c r="G122" t="s">
        <v>34</v>
      </c>
      <c r="H122">
        <f>$D$7*$E$7+$H$1*$D$7*J112</f>
        <v>-0.89768976897688257</v>
      </c>
    </row>
    <row r="123" spans="7:10" x14ac:dyDescent="0.4">
      <c r="G123" t="s">
        <v>37</v>
      </c>
      <c r="H123">
        <f>$D$11*$E$11+$H$1*$D$11*J116+$D$12*$E$12+$H$1*$D$12*J114</f>
        <v>-4.4897689768976754</v>
      </c>
      <c r="I123" t="s">
        <v>19</v>
      </c>
      <c r="J123">
        <f>MAX(H123:H124)</f>
        <v>-0.89768976897688257</v>
      </c>
    </row>
    <row r="124" spans="7:10" x14ac:dyDescent="0.4">
      <c r="G124" t="s">
        <v>38</v>
      </c>
      <c r="H124">
        <f>$D$13*$E$13+$H$1*$D$13*J112</f>
        <v>-0.89768976897688257</v>
      </c>
    </row>
    <row r="125" spans="7:10" x14ac:dyDescent="0.4">
      <c r="G125" t="s">
        <v>39</v>
      </c>
      <c r="H125">
        <f>$D$17*$E$17+$H$1*$D$17*J116</f>
        <v>-10.089768976897675</v>
      </c>
      <c r="I125" t="s">
        <v>21</v>
      </c>
      <c r="J125">
        <f>MAX(H125:H126)</f>
        <v>-0.89768976897688257</v>
      </c>
    </row>
    <row r="126" spans="7:10" x14ac:dyDescent="0.4">
      <c r="G126" t="s">
        <v>40</v>
      </c>
      <c r="H126">
        <f>$D$19*$E$19+$H$1*$D$19*J112</f>
        <v>-0.89768976897688257</v>
      </c>
    </row>
    <row r="128" spans="7:10" x14ac:dyDescent="0.4">
      <c r="H128" t="s">
        <v>54</v>
      </c>
    </row>
    <row r="129" spans="7:10" x14ac:dyDescent="0.4">
      <c r="H129" s="1" t="s">
        <v>5</v>
      </c>
      <c r="I129" s="1"/>
      <c r="J129" s="1" t="s">
        <v>6</v>
      </c>
    </row>
    <row r="130" spans="7:10" x14ac:dyDescent="0.4">
      <c r="G130" t="s">
        <v>30</v>
      </c>
      <c r="H130">
        <f>$E$4*$D$4+$H$1*$D$4*J121+$D$5*$E$5+$H$1*$D$5*J125+$D$6*$E$6+$H$1*$D$6*J123</f>
        <v>1.0231023102310246</v>
      </c>
      <c r="I130" t="s">
        <v>17</v>
      </c>
      <c r="J130">
        <f>MAX(H130:H131)</f>
        <v>1.0231023102310246</v>
      </c>
    </row>
    <row r="131" spans="7:10" x14ac:dyDescent="0.4">
      <c r="G131" t="s">
        <v>34</v>
      </c>
      <c r="H131">
        <f>$D$7*$E$7+$H$1*$D$7*J121</f>
        <v>-0.89768976897689612</v>
      </c>
    </row>
    <row r="132" spans="7:10" x14ac:dyDescent="0.4">
      <c r="G132" t="s">
        <v>37</v>
      </c>
      <c r="H132">
        <f>$D$11*$E$11+$H$1*$D$11*J125+$D$12*$E$12+$H$1*$D$12*J123</f>
        <v>-4.4897689768976878</v>
      </c>
      <c r="I132" t="s">
        <v>19</v>
      </c>
      <c r="J132">
        <f>MAX(H132:H133)</f>
        <v>-0.89768976897689612</v>
      </c>
    </row>
    <row r="133" spans="7:10" x14ac:dyDescent="0.4">
      <c r="G133" t="s">
        <v>38</v>
      </c>
      <c r="H133">
        <f>$D$13*$E$13+$H$1*$D$13*J121</f>
        <v>-0.89768976897689612</v>
      </c>
    </row>
    <row r="134" spans="7:10" x14ac:dyDescent="0.4">
      <c r="G134" t="s">
        <v>39</v>
      </c>
      <c r="H134">
        <f>$D$17*$E$17+$H$1*$D$17*J125</f>
        <v>-10.089768976897687</v>
      </c>
      <c r="I134" t="s">
        <v>21</v>
      </c>
      <c r="J134">
        <f>MAX(H134:H135)</f>
        <v>-0.89768976897689612</v>
      </c>
    </row>
    <row r="135" spans="7:10" x14ac:dyDescent="0.4">
      <c r="G135" t="s">
        <v>40</v>
      </c>
      <c r="H135">
        <f>$D$19*$E$19+$H$1*$D$19*J121</f>
        <v>-0.89768976897689612</v>
      </c>
    </row>
    <row r="137" spans="7:10" x14ac:dyDescent="0.4">
      <c r="H137" t="s">
        <v>55</v>
      </c>
    </row>
    <row r="138" spans="7:10" x14ac:dyDescent="0.4">
      <c r="H138" s="1" t="s">
        <v>5</v>
      </c>
      <c r="I138" s="1"/>
      <c r="J138" s="1" t="s">
        <v>6</v>
      </c>
    </row>
    <row r="139" spans="7:10" x14ac:dyDescent="0.4">
      <c r="G139" t="s">
        <v>30</v>
      </c>
      <c r="H139">
        <f>$E$4*$D$4+$H$1*$D$4*J130+$D$5*$E$5+$H$1*$D$5*J134+$D$6*$E$6+$H$1*$D$6*J132</f>
        <v>1.0231023102310233</v>
      </c>
      <c r="I139" t="s">
        <v>17</v>
      </c>
      <c r="J139">
        <f>MAX(H139:H140)</f>
        <v>1.0231023102310233</v>
      </c>
    </row>
    <row r="140" spans="7:10" x14ac:dyDescent="0.4">
      <c r="G140" t="s">
        <v>34</v>
      </c>
      <c r="H140">
        <f>$D$7*$E$7+$H$1*$D$7*J130</f>
        <v>-0.89768976897689756</v>
      </c>
    </row>
    <row r="141" spans="7:10" x14ac:dyDescent="0.4">
      <c r="G141" t="s">
        <v>37</v>
      </c>
      <c r="H141">
        <f>$D$11*$E$11+$H$1*$D$11*J134+$D$12*$E$12+$H$1*$D$12*J132</f>
        <v>-4.4897689768976905</v>
      </c>
      <c r="I141" t="s">
        <v>19</v>
      </c>
      <c r="J141">
        <f>MAX(H141:H142)</f>
        <v>-0.89768976897689756</v>
      </c>
    </row>
    <row r="142" spans="7:10" x14ac:dyDescent="0.4">
      <c r="G142" t="s">
        <v>38</v>
      </c>
      <c r="H142">
        <f>$D$13*$E$13+$H$1*$D$13*J130</f>
        <v>-0.89768976897689756</v>
      </c>
    </row>
    <row r="143" spans="7:10" x14ac:dyDescent="0.4">
      <c r="G143" t="s">
        <v>39</v>
      </c>
      <c r="H143">
        <f>$D$17*$E$17+$H$1*$D$17*J134</f>
        <v>-10.089768976897689</v>
      </c>
      <c r="I143" t="s">
        <v>21</v>
      </c>
      <c r="J143">
        <f>MAX(H143:H144)</f>
        <v>-0.89768976897689756</v>
      </c>
    </row>
    <row r="144" spans="7:10" x14ac:dyDescent="0.4">
      <c r="G144" t="s">
        <v>40</v>
      </c>
      <c r="H144">
        <f>$D$19*$E$19+$H$1*$D$19*J130</f>
        <v>-0.89768976897689756</v>
      </c>
    </row>
    <row r="146" spans="7:10" x14ac:dyDescent="0.4">
      <c r="H146" t="s">
        <v>56</v>
      </c>
    </row>
    <row r="147" spans="7:10" x14ac:dyDescent="0.4">
      <c r="H147" s="1" t="s">
        <v>5</v>
      </c>
      <c r="I147" s="1"/>
      <c r="J147" s="1" t="s">
        <v>6</v>
      </c>
    </row>
    <row r="148" spans="7:10" x14ac:dyDescent="0.4">
      <c r="G148" t="s">
        <v>30</v>
      </c>
      <c r="H148">
        <f>$E$4*$D$4+$H$1*$D$4*J139+$D$5*$E$5+$H$1*$D$5*J143+$D$6*$E$6+$H$1*$D$6*J141</f>
        <v>1.023102310231023</v>
      </c>
      <c r="I148" t="s">
        <v>17</v>
      </c>
      <c r="J148">
        <f>MAX(H148:H149)</f>
        <v>1.023102310231023</v>
      </c>
    </row>
    <row r="149" spans="7:10" x14ac:dyDescent="0.4">
      <c r="G149" t="s">
        <v>34</v>
      </c>
      <c r="H149">
        <f>$D$7*$E$7+$H$1*$D$7*J139</f>
        <v>-0.89768976897689767</v>
      </c>
    </row>
    <row r="150" spans="7:10" x14ac:dyDescent="0.4">
      <c r="G150" t="s">
        <v>37</v>
      </c>
      <c r="H150">
        <f>$D$11*$E$11+$H$1*$D$11*J143+$D$12*$E$12+$H$1*$D$12*J141</f>
        <v>-4.4897689768976905</v>
      </c>
      <c r="I150" t="s">
        <v>19</v>
      </c>
      <c r="J150">
        <f>MAX(H150:H151)</f>
        <v>-0.89768976897689767</v>
      </c>
    </row>
    <row r="151" spans="7:10" x14ac:dyDescent="0.4">
      <c r="G151" t="s">
        <v>38</v>
      </c>
      <c r="H151">
        <f>$D$13*$E$13+$H$1*$D$13*J139</f>
        <v>-0.89768976897689767</v>
      </c>
    </row>
    <row r="152" spans="7:10" x14ac:dyDescent="0.4">
      <c r="G152" t="s">
        <v>39</v>
      </c>
      <c r="H152">
        <f>$D$17*$E$17+$H$1*$D$17*J143</f>
        <v>-10.089768976897689</v>
      </c>
      <c r="I152" t="s">
        <v>21</v>
      </c>
      <c r="J152">
        <f>MAX(H152:H153)</f>
        <v>-0.89768976897689767</v>
      </c>
    </row>
    <row r="153" spans="7:10" x14ac:dyDescent="0.4">
      <c r="G153" t="s">
        <v>40</v>
      </c>
      <c r="H153">
        <f>$D$19*$E$19+$H$1*$D$19*J139</f>
        <v>-0.89768976897689767</v>
      </c>
    </row>
    <row r="155" spans="7:10" x14ac:dyDescent="0.4">
      <c r="H155" t="s">
        <v>57</v>
      </c>
    </row>
    <row r="156" spans="7:10" x14ac:dyDescent="0.4">
      <c r="H156" s="1" t="s">
        <v>5</v>
      </c>
      <c r="I156" s="1"/>
      <c r="J156" s="1" t="s">
        <v>6</v>
      </c>
    </row>
    <row r="157" spans="7:10" x14ac:dyDescent="0.4">
      <c r="G157" t="s">
        <v>30</v>
      </c>
      <c r="H157">
        <f>$E$4*$D$4+$H$1*$D$4*J148+$D$5*$E$5+$H$1*$D$5*J152+$D$6*$E$6+$H$1*$D$6*J150</f>
        <v>1.023102310231023</v>
      </c>
      <c r="I157" t="s">
        <v>17</v>
      </c>
      <c r="J157">
        <f>MAX(H157:H158)</f>
        <v>1.023102310231023</v>
      </c>
    </row>
    <row r="158" spans="7:10" x14ac:dyDescent="0.4">
      <c r="G158" t="s">
        <v>34</v>
      </c>
      <c r="H158">
        <f>$D$7*$E$7+$H$1*$D$7*J148</f>
        <v>-0.89768976897689767</v>
      </c>
    </row>
    <row r="159" spans="7:10" x14ac:dyDescent="0.4">
      <c r="G159" t="s">
        <v>37</v>
      </c>
      <c r="H159">
        <f>$D$11*$E$11+$H$1*$D$11*J152+$D$12*$E$12+$H$1*$D$12*J150</f>
        <v>-4.4897689768976905</v>
      </c>
      <c r="I159" t="s">
        <v>19</v>
      </c>
      <c r="J159">
        <f>MAX(H159:H160)</f>
        <v>-0.89768976897689767</v>
      </c>
    </row>
    <row r="160" spans="7:10" x14ac:dyDescent="0.4">
      <c r="G160" t="s">
        <v>38</v>
      </c>
      <c r="H160">
        <f>$D$13*$E$13+$H$1*$D$13*J148</f>
        <v>-0.89768976897689767</v>
      </c>
    </row>
    <row r="161" spans="7:10" x14ac:dyDescent="0.4">
      <c r="G161" t="s">
        <v>39</v>
      </c>
      <c r="H161">
        <f>$D$17*$E$17+$H$1*$D$17*J152</f>
        <v>-10.089768976897689</v>
      </c>
      <c r="I161" t="s">
        <v>21</v>
      </c>
      <c r="J161">
        <f>MAX(H161:H162)</f>
        <v>-0.89768976897689767</v>
      </c>
    </row>
    <row r="162" spans="7:10" x14ac:dyDescent="0.4">
      <c r="G162" t="s">
        <v>40</v>
      </c>
      <c r="H162">
        <f>$D$19*$E$19+$H$1*$D$19*J148</f>
        <v>-0.89768976897689767</v>
      </c>
    </row>
    <row r="164" spans="7:10" x14ac:dyDescent="0.4">
      <c r="H164" t="s">
        <v>58</v>
      </c>
    </row>
    <row r="165" spans="7:10" x14ac:dyDescent="0.4">
      <c r="H165" s="1" t="s">
        <v>5</v>
      </c>
      <c r="I165" s="1"/>
      <c r="J165" s="1" t="s">
        <v>6</v>
      </c>
    </row>
    <row r="166" spans="7:10" x14ac:dyDescent="0.4">
      <c r="G166" t="s">
        <v>30</v>
      </c>
      <c r="H166">
        <f>$E$4*$D$4+$H$1*$D$4*J157+$D$5*$E$5+$H$1*$D$5*J161+$D$6*$E$6+$H$1*$D$6*J159</f>
        <v>1.023102310231023</v>
      </c>
      <c r="I166" t="s">
        <v>17</v>
      </c>
      <c r="J166">
        <f>MAX(H166:H167)</f>
        <v>1.023102310231023</v>
      </c>
    </row>
    <row r="167" spans="7:10" x14ac:dyDescent="0.4">
      <c r="G167" t="s">
        <v>34</v>
      </c>
      <c r="H167">
        <f>$D$7*$E$7+$H$1*$D$7*J157</f>
        <v>-0.89768976897689767</v>
      </c>
    </row>
    <row r="168" spans="7:10" x14ac:dyDescent="0.4">
      <c r="G168" t="s">
        <v>37</v>
      </c>
      <c r="H168">
        <f>$D$11*$E$11+$H$1*$D$11*J161+$D$12*$E$12+$H$1*$D$12*J159</f>
        <v>-4.4897689768976905</v>
      </c>
      <c r="I168" t="s">
        <v>19</v>
      </c>
      <c r="J168">
        <f>MAX(H168:H169)</f>
        <v>-0.89768976897689767</v>
      </c>
    </row>
    <row r="169" spans="7:10" x14ac:dyDescent="0.4">
      <c r="G169" t="s">
        <v>38</v>
      </c>
      <c r="H169">
        <f>$D$13*$E$13+$H$1*$D$13*J157</f>
        <v>-0.89768976897689767</v>
      </c>
    </row>
    <row r="170" spans="7:10" x14ac:dyDescent="0.4">
      <c r="G170" t="s">
        <v>39</v>
      </c>
      <c r="H170">
        <f>$D$17*$E$17+$H$1*$D$17*J161</f>
        <v>-10.089768976897689</v>
      </c>
      <c r="I170" t="s">
        <v>21</v>
      </c>
      <c r="J170">
        <f>MAX(H170:H171)</f>
        <v>-0.89768976897689767</v>
      </c>
    </row>
    <row r="171" spans="7:10" x14ac:dyDescent="0.4">
      <c r="G171" t="s">
        <v>40</v>
      </c>
      <c r="H171">
        <f>$D$19*$E$19+$H$1*$D$19*J157</f>
        <v>-0.89768976897689767</v>
      </c>
    </row>
    <row r="173" spans="7:10" x14ac:dyDescent="0.4">
      <c r="H173" t="s">
        <v>59</v>
      </c>
    </row>
    <row r="174" spans="7:10" x14ac:dyDescent="0.4">
      <c r="H174" s="1" t="s">
        <v>5</v>
      </c>
      <c r="I174" s="1"/>
      <c r="J174" s="1" t="s">
        <v>6</v>
      </c>
    </row>
    <row r="175" spans="7:10" x14ac:dyDescent="0.4">
      <c r="G175" t="s">
        <v>30</v>
      </c>
      <c r="H175">
        <f>$E$4*$D$4+$H$1*$D$4*J166+$D$5*$E$5+$H$1*$D$5*J170+$D$6*$E$6+$H$1*$D$6*J168</f>
        <v>1.023102310231023</v>
      </c>
      <c r="I175" t="s">
        <v>17</v>
      </c>
      <c r="J175">
        <f>MAX(H175:H176)</f>
        <v>1.023102310231023</v>
      </c>
    </row>
    <row r="176" spans="7:10" x14ac:dyDescent="0.4">
      <c r="G176" t="s">
        <v>34</v>
      </c>
      <c r="H176">
        <f>$D$7*$E$7+$H$1*$D$7*J166</f>
        <v>-0.89768976897689767</v>
      </c>
    </row>
    <row r="177" spans="7:10" x14ac:dyDescent="0.4">
      <c r="G177" t="s">
        <v>37</v>
      </c>
      <c r="H177">
        <f>$D$11*$E$11+$H$1*$D$11*J170+$D$12*$E$12+$H$1*$D$12*J168</f>
        <v>-4.4897689768976905</v>
      </c>
      <c r="I177" t="s">
        <v>19</v>
      </c>
      <c r="J177">
        <f>MAX(H177:H178)</f>
        <v>-0.89768976897689767</v>
      </c>
    </row>
    <row r="178" spans="7:10" x14ac:dyDescent="0.4">
      <c r="G178" t="s">
        <v>38</v>
      </c>
      <c r="H178">
        <f>$D$13*$E$13+$H$1*$D$13*J166</f>
        <v>-0.89768976897689767</v>
      </c>
    </row>
    <row r="179" spans="7:10" x14ac:dyDescent="0.4">
      <c r="G179" t="s">
        <v>39</v>
      </c>
      <c r="H179">
        <f>$D$17*$E$17+$H$1*$D$17*J170</f>
        <v>-10.089768976897689</v>
      </c>
      <c r="I179" t="s">
        <v>21</v>
      </c>
      <c r="J179">
        <f>MAX(H179:H180)</f>
        <v>-0.89768976897689767</v>
      </c>
    </row>
    <row r="180" spans="7:10" x14ac:dyDescent="0.4">
      <c r="G180" t="s">
        <v>40</v>
      </c>
      <c r="H180">
        <f>$D$19*$E$19+$H$1*$D$19*J166</f>
        <v>-0.89768976897689767</v>
      </c>
    </row>
    <row r="182" spans="7:10" x14ac:dyDescent="0.4">
      <c r="H182" t="s">
        <v>60</v>
      </c>
    </row>
    <row r="183" spans="7:10" x14ac:dyDescent="0.4">
      <c r="H183" s="1" t="s">
        <v>5</v>
      </c>
      <c r="I183" s="1"/>
      <c r="J183" s="1" t="s">
        <v>6</v>
      </c>
    </row>
    <row r="184" spans="7:10" x14ac:dyDescent="0.4">
      <c r="G184" t="s">
        <v>30</v>
      </c>
      <c r="H184">
        <f>$E$4*$D$4+$H$1*$D$4*J175+$D$5*$E$5+$H$1*$D$5*J179+$D$6*$E$6+$H$1*$D$6*J177</f>
        <v>1.023102310231023</v>
      </c>
      <c r="I184" t="s">
        <v>17</v>
      </c>
      <c r="J184">
        <f>MAX(H184:H185)</f>
        <v>1.023102310231023</v>
      </c>
    </row>
    <row r="185" spans="7:10" x14ac:dyDescent="0.4">
      <c r="G185" t="s">
        <v>34</v>
      </c>
      <c r="H185">
        <f>$D$7*$E$7+$H$1*$D$7*J175</f>
        <v>-0.89768976897689767</v>
      </c>
    </row>
    <row r="186" spans="7:10" x14ac:dyDescent="0.4">
      <c r="G186" t="s">
        <v>37</v>
      </c>
      <c r="H186">
        <f>$D$11*$E$11+$H$1*$D$11*J179+$D$12*$E$12+$H$1*$D$12*J177</f>
        <v>-4.4897689768976905</v>
      </c>
      <c r="I186" t="s">
        <v>19</v>
      </c>
      <c r="J186">
        <f>MAX(H186:H187)</f>
        <v>-0.89768976897689767</v>
      </c>
    </row>
    <row r="187" spans="7:10" x14ac:dyDescent="0.4">
      <c r="G187" t="s">
        <v>38</v>
      </c>
      <c r="H187">
        <f>$D$13*$E$13+$H$1*$D$13*J175</f>
        <v>-0.89768976897689767</v>
      </c>
    </row>
    <row r="188" spans="7:10" x14ac:dyDescent="0.4">
      <c r="G188" t="s">
        <v>39</v>
      </c>
      <c r="H188">
        <f>$D$17*$E$17+$H$1*$D$17*J179</f>
        <v>-10.089768976897689</v>
      </c>
      <c r="I188" t="s">
        <v>21</v>
      </c>
      <c r="J188">
        <f>MAX(H188:H189)</f>
        <v>-0.89768976897689767</v>
      </c>
    </row>
    <row r="189" spans="7:10" x14ac:dyDescent="0.4">
      <c r="G189" t="s">
        <v>40</v>
      </c>
      <c r="H189">
        <f>$D$19*$E$19+$H$1*$D$19*J175</f>
        <v>-0.89768976897689767</v>
      </c>
    </row>
    <row r="191" spans="7:10" x14ac:dyDescent="0.4">
      <c r="H191" t="s">
        <v>61</v>
      </c>
    </row>
    <row r="192" spans="7:10" x14ac:dyDescent="0.4">
      <c r="H192" s="1" t="s">
        <v>5</v>
      </c>
      <c r="I192" s="1"/>
      <c r="J192" s="1" t="s">
        <v>6</v>
      </c>
    </row>
    <row r="193" spans="7:10" x14ac:dyDescent="0.4">
      <c r="G193" t="s">
        <v>30</v>
      </c>
      <c r="H193">
        <f>$E$4*$D$4+$H$1*$D$4*J184+$D$5*$E$5+$H$1*$D$5*J188+$D$6*$E$6+$H$1*$D$6*J186</f>
        <v>1.023102310231023</v>
      </c>
      <c r="I193" t="s">
        <v>17</v>
      </c>
      <c r="J193">
        <f>MAX(H193:H194)</f>
        <v>1.023102310231023</v>
      </c>
    </row>
    <row r="194" spans="7:10" x14ac:dyDescent="0.4">
      <c r="G194" t="s">
        <v>34</v>
      </c>
      <c r="H194">
        <f>$D$7*$E$7+$H$1*$D$7*J184</f>
        <v>-0.89768976897689767</v>
      </c>
    </row>
    <row r="195" spans="7:10" x14ac:dyDescent="0.4">
      <c r="G195" t="s">
        <v>37</v>
      </c>
      <c r="H195">
        <f>$D$11*$E$11+$H$1*$D$11*J188+$D$12*$E$12+$H$1*$D$12*J186</f>
        <v>-4.4897689768976905</v>
      </c>
      <c r="I195" t="s">
        <v>19</v>
      </c>
      <c r="J195">
        <f>MAX(H195:H196)</f>
        <v>-0.89768976897689767</v>
      </c>
    </row>
    <row r="196" spans="7:10" x14ac:dyDescent="0.4">
      <c r="G196" t="s">
        <v>38</v>
      </c>
      <c r="H196">
        <f>$D$13*$E$13+$H$1*$D$13*J184</f>
        <v>-0.89768976897689767</v>
      </c>
    </row>
    <row r="197" spans="7:10" x14ac:dyDescent="0.4">
      <c r="G197" t="s">
        <v>39</v>
      </c>
      <c r="H197">
        <f>$D$17*$E$17+$H$1*$D$17*J188</f>
        <v>-10.089768976897689</v>
      </c>
      <c r="I197" t="s">
        <v>21</v>
      </c>
      <c r="J197">
        <f>MAX(H197:H198)</f>
        <v>-0.89768976897689767</v>
      </c>
    </row>
    <row r="198" spans="7:10" x14ac:dyDescent="0.4">
      <c r="G198" t="s">
        <v>40</v>
      </c>
      <c r="H198">
        <f>$D$19*$E$19+$H$1*$D$19*J184</f>
        <v>-0.89768976897689767</v>
      </c>
    </row>
    <row r="200" spans="7:10" x14ac:dyDescent="0.4">
      <c r="H200" t="s">
        <v>62</v>
      </c>
    </row>
    <row r="201" spans="7:10" x14ac:dyDescent="0.4">
      <c r="H201" s="1" t="s">
        <v>5</v>
      </c>
      <c r="I201" s="1"/>
      <c r="J201" s="1" t="s">
        <v>6</v>
      </c>
    </row>
    <row r="202" spans="7:10" x14ac:dyDescent="0.4">
      <c r="G202" t="s">
        <v>30</v>
      </c>
      <c r="H202">
        <f>$E$4*$D$4+$H$1*$D$4*J193+$D$5*$E$5+$H$1*$D$5*J197+$D$6*$E$6+$H$1*$D$6*J195</f>
        <v>1.023102310231023</v>
      </c>
      <c r="I202" t="s">
        <v>17</v>
      </c>
      <c r="J202">
        <f>MAX(H202:H203)</f>
        <v>1.023102310231023</v>
      </c>
    </row>
    <row r="203" spans="7:10" x14ac:dyDescent="0.4">
      <c r="G203" t="s">
        <v>34</v>
      </c>
      <c r="H203">
        <f>$D$7*$E$7+$H$1*$D$7*J193</f>
        <v>-0.89768976897689767</v>
      </c>
    </row>
    <row r="204" spans="7:10" x14ac:dyDescent="0.4">
      <c r="G204" t="s">
        <v>37</v>
      </c>
      <c r="H204">
        <f>$D$11*$E$11+$H$1*$D$11*J197+$D$12*$E$12+$H$1*$D$12*J195</f>
        <v>-4.4897689768976905</v>
      </c>
      <c r="I204" t="s">
        <v>19</v>
      </c>
      <c r="J204">
        <f>MAX(H204:H205)</f>
        <v>-0.89768976897689767</v>
      </c>
    </row>
    <row r="205" spans="7:10" x14ac:dyDescent="0.4">
      <c r="G205" t="s">
        <v>38</v>
      </c>
      <c r="H205">
        <f>$D$13*$E$13+$H$1*$D$13*J193</f>
        <v>-0.89768976897689767</v>
      </c>
    </row>
    <row r="206" spans="7:10" x14ac:dyDescent="0.4">
      <c r="G206" t="s">
        <v>39</v>
      </c>
      <c r="H206">
        <f>$D$17*$E$17+$H$1*$D$17*J197</f>
        <v>-10.089768976897689</v>
      </c>
      <c r="I206" t="s">
        <v>21</v>
      </c>
      <c r="J206">
        <f>MAX(H206:H207)</f>
        <v>-0.89768976897689767</v>
      </c>
    </row>
    <row r="207" spans="7:10" x14ac:dyDescent="0.4">
      <c r="G207" t="s">
        <v>40</v>
      </c>
      <c r="H207">
        <f>$D$19*$E$19+$H$1*$D$19*J193</f>
        <v>-0.89768976897689767</v>
      </c>
    </row>
    <row r="209" spans="7:10" x14ac:dyDescent="0.4">
      <c r="H209" t="s">
        <v>63</v>
      </c>
    </row>
    <row r="210" spans="7:10" x14ac:dyDescent="0.4">
      <c r="H210" s="1" t="s">
        <v>5</v>
      </c>
      <c r="I210" s="1"/>
      <c r="J210" s="1" t="s">
        <v>6</v>
      </c>
    </row>
    <row r="211" spans="7:10" x14ac:dyDescent="0.4">
      <c r="G211" t="s">
        <v>30</v>
      </c>
      <c r="H211">
        <f>$E$4*$D$4+$H$1*$D$4*J202+$D$5*$E$5+$H$1*$D$5*J206+$D$6*$E$6+$H$1*$D$6*J204</f>
        <v>1.023102310231023</v>
      </c>
      <c r="I211" t="s">
        <v>17</v>
      </c>
      <c r="J211">
        <f>MAX(H211:H212)</f>
        <v>1.023102310231023</v>
      </c>
    </row>
    <row r="212" spans="7:10" x14ac:dyDescent="0.4">
      <c r="G212" t="s">
        <v>34</v>
      </c>
      <c r="H212">
        <f>$D$7*$E$7+$H$1*$D$7*J202</f>
        <v>-0.89768976897689767</v>
      </c>
    </row>
    <row r="213" spans="7:10" x14ac:dyDescent="0.4">
      <c r="G213" t="s">
        <v>37</v>
      </c>
      <c r="H213">
        <f>$D$11*$E$11+$H$1*$D$11*J206+$D$12*$E$12+$H$1*$D$12*J204</f>
        <v>-4.4897689768976905</v>
      </c>
      <c r="I213" t="s">
        <v>19</v>
      </c>
      <c r="J213">
        <f>MAX(H213:H214)</f>
        <v>-0.89768976897689767</v>
      </c>
    </row>
    <row r="214" spans="7:10" x14ac:dyDescent="0.4">
      <c r="G214" t="s">
        <v>38</v>
      </c>
      <c r="H214">
        <f>$D$13*$E$13+$H$1*$D$13*J202</f>
        <v>-0.89768976897689767</v>
      </c>
    </row>
    <row r="215" spans="7:10" x14ac:dyDescent="0.4">
      <c r="G215" t="s">
        <v>39</v>
      </c>
      <c r="H215">
        <f>$D$17*$E$17+$H$1*$D$17*J206</f>
        <v>-10.089768976897689</v>
      </c>
      <c r="I215" t="s">
        <v>21</v>
      </c>
      <c r="J215">
        <f>MAX(H215:H216)</f>
        <v>-0.89768976897689767</v>
      </c>
    </row>
    <row r="216" spans="7:10" x14ac:dyDescent="0.4">
      <c r="G216" t="s">
        <v>40</v>
      </c>
      <c r="H216">
        <f>$D$19*$E$19+$H$1*$D$19*J202</f>
        <v>-0.89768976897689767</v>
      </c>
    </row>
    <row r="218" spans="7:10" x14ac:dyDescent="0.4">
      <c r="H218" t="s">
        <v>64</v>
      </c>
    </row>
    <row r="219" spans="7:10" x14ac:dyDescent="0.4">
      <c r="H219" s="1" t="s">
        <v>5</v>
      </c>
      <c r="I219" s="1"/>
      <c r="J219" s="1" t="s">
        <v>6</v>
      </c>
    </row>
    <row r="220" spans="7:10" x14ac:dyDescent="0.4">
      <c r="G220" t="s">
        <v>30</v>
      </c>
      <c r="H220">
        <f>$E$4*$D$4+$H$1*$D$4*J211+$D$5*$E$5+$H$1*$D$5*J215+$D$6*$E$6+$H$1*$D$6*J213</f>
        <v>1.023102310231023</v>
      </c>
      <c r="I220" t="s">
        <v>17</v>
      </c>
      <c r="J220">
        <f>MAX(H220:H221)</f>
        <v>1.023102310231023</v>
      </c>
    </row>
    <row r="221" spans="7:10" x14ac:dyDescent="0.4">
      <c r="G221" t="s">
        <v>34</v>
      </c>
      <c r="H221">
        <f>$D$7*$E$7+$H$1*$D$7*J211</f>
        <v>-0.89768976897689767</v>
      </c>
    </row>
    <row r="222" spans="7:10" x14ac:dyDescent="0.4">
      <c r="G222" t="s">
        <v>37</v>
      </c>
      <c r="H222">
        <f>$D$11*$E$11+$H$1*$D$11*J215+$D$12*$E$12+$H$1*$D$12*J213</f>
        <v>-4.4897689768976905</v>
      </c>
      <c r="I222" t="s">
        <v>19</v>
      </c>
      <c r="J222">
        <f>MAX(H222:H223)</f>
        <v>-0.89768976897689767</v>
      </c>
    </row>
    <row r="223" spans="7:10" x14ac:dyDescent="0.4">
      <c r="G223" t="s">
        <v>38</v>
      </c>
      <c r="H223">
        <f>$D$13*$E$13+$H$1*$D$13*J211</f>
        <v>-0.89768976897689767</v>
      </c>
    </row>
    <row r="224" spans="7:10" x14ac:dyDescent="0.4">
      <c r="G224" t="s">
        <v>39</v>
      </c>
      <c r="H224">
        <f>$D$17*$E$17+$H$1*$D$17*J215</f>
        <v>-10.089768976897689</v>
      </c>
      <c r="I224" t="s">
        <v>21</v>
      </c>
      <c r="J224">
        <f>MAX(H224:H225)</f>
        <v>-0.89768976897689767</v>
      </c>
    </row>
    <row r="225" spans="7:10" x14ac:dyDescent="0.4">
      <c r="G225" t="s">
        <v>40</v>
      </c>
      <c r="H225">
        <f>$D$19*$E$19+$H$1*$D$19*J211</f>
        <v>-0.89768976897689767</v>
      </c>
    </row>
    <row r="227" spans="7:10" x14ac:dyDescent="0.4">
      <c r="H227" t="s">
        <v>65</v>
      </c>
    </row>
    <row r="228" spans="7:10" x14ac:dyDescent="0.4">
      <c r="H228" s="1" t="s">
        <v>5</v>
      </c>
      <c r="I228" s="1"/>
      <c r="J228" s="1" t="s">
        <v>6</v>
      </c>
    </row>
    <row r="229" spans="7:10" x14ac:dyDescent="0.4">
      <c r="G229" t="s">
        <v>30</v>
      </c>
      <c r="H229">
        <f>$E$4*$D$4+$H$1*$D$4*J220+$D$5*$E$5+$H$1*$D$5*J224+$D$6*$E$6+$H$1*$D$6*J222</f>
        <v>1.023102310231023</v>
      </c>
      <c r="I229" t="s">
        <v>17</v>
      </c>
      <c r="J229">
        <f>MAX(H229:H230)</f>
        <v>1.023102310231023</v>
      </c>
    </row>
    <row r="230" spans="7:10" x14ac:dyDescent="0.4">
      <c r="G230" t="s">
        <v>34</v>
      </c>
      <c r="H230">
        <f>$D$7*$E$7+$H$1*$D$7*J220</f>
        <v>-0.89768976897689767</v>
      </c>
    </row>
    <row r="231" spans="7:10" x14ac:dyDescent="0.4">
      <c r="G231" t="s">
        <v>37</v>
      </c>
      <c r="H231">
        <f>$D$11*$E$11+$H$1*$D$11*J224+$D$12*$E$12+$H$1*$D$12*J222</f>
        <v>-4.4897689768976905</v>
      </c>
      <c r="I231" t="s">
        <v>19</v>
      </c>
      <c r="J231">
        <f>MAX(H231:H232)</f>
        <v>-0.89768976897689767</v>
      </c>
    </row>
    <row r="232" spans="7:10" x14ac:dyDescent="0.4">
      <c r="G232" t="s">
        <v>38</v>
      </c>
      <c r="H232">
        <f>$D$13*$E$13+$H$1*$D$13*J220</f>
        <v>-0.89768976897689767</v>
      </c>
    </row>
    <row r="233" spans="7:10" x14ac:dyDescent="0.4">
      <c r="G233" t="s">
        <v>39</v>
      </c>
      <c r="H233">
        <f>$D$17*$E$17+$H$1*$D$17*J224</f>
        <v>-10.089768976897689</v>
      </c>
      <c r="I233" t="s">
        <v>21</v>
      </c>
      <c r="J233">
        <f>MAX(H233:H234)</f>
        <v>-0.89768976897689767</v>
      </c>
    </row>
    <row r="234" spans="7:10" x14ac:dyDescent="0.4">
      <c r="G234" t="s">
        <v>40</v>
      </c>
      <c r="H234">
        <f>$D$19*$E$19+$H$1*$D$19*J220</f>
        <v>-0.89768976897689767</v>
      </c>
    </row>
    <row r="236" spans="7:10" x14ac:dyDescent="0.4">
      <c r="H236" t="s">
        <v>66</v>
      </c>
    </row>
    <row r="237" spans="7:10" x14ac:dyDescent="0.4">
      <c r="H237" s="1" t="s">
        <v>5</v>
      </c>
      <c r="I237" s="1"/>
      <c r="J237" s="1" t="s">
        <v>6</v>
      </c>
    </row>
    <row r="238" spans="7:10" x14ac:dyDescent="0.4">
      <c r="G238" t="s">
        <v>30</v>
      </c>
      <c r="H238">
        <f>$E$4*$D$4+$H$1*$D$4*J229+$D$5*$E$5+$H$1*$D$5*J233+$D$6*$E$6+$H$1*$D$6*J231</f>
        <v>1.023102310231023</v>
      </c>
      <c r="I238" t="s">
        <v>17</v>
      </c>
      <c r="J238">
        <f>MAX(H238:H239)</f>
        <v>1.023102310231023</v>
      </c>
    </row>
    <row r="239" spans="7:10" x14ac:dyDescent="0.4">
      <c r="G239" t="s">
        <v>34</v>
      </c>
      <c r="H239">
        <f>$D$7*$E$7+$H$1*$D$7*J229</f>
        <v>-0.89768976897689767</v>
      </c>
    </row>
    <row r="240" spans="7:10" x14ac:dyDescent="0.4">
      <c r="G240" t="s">
        <v>37</v>
      </c>
      <c r="H240">
        <f>$D$11*$E$11+$H$1*$D$11*J233+$D$12*$E$12+$H$1*$D$12*J231</f>
        <v>-4.4897689768976905</v>
      </c>
      <c r="I240" t="s">
        <v>19</v>
      </c>
      <c r="J240">
        <f>MAX(H240:H241)</f>
        <v>-0.89768976897689767</v>
      </c>
    </row>
    <row r="241" spans="7:10" x14ac:dyDescent="0.4">
      <c r="G241" t="s">
        <v>38</v>
      </c>
      <c r="H241">
        <f>$D$13*$E$13+$H$1*$D$13*J229</f>
        <v>-0.89768976897689767</v>
      </c>
    </row>
    <row r="242" spans="7:10" x14ac:dyDescent="0.4">
      <c r="G242" t="s">
        <v>39</v>
      </c>
      <c r="H242">
        <f>$D$17*$E$17+$H$1*$D$17*J233</f>
        <v>-10.089768976897689</v>
      </c>
      <c r="I242" t="s">
        <v>21</v>
      </c>
      <c r="J242">
        <f>MAX(H242:H243)</f>
        <v>-0.89768976897689767</v>
      </c>
    </row>
    <row r="243" spans="7:10" x14ac:dyDescent="0.4">
      <c r="G243" t="s">
        <v>40</v>
      </c>
      <c r="H243">
        <f>$D$19*$E$19+$H$1*$D$19*J229</f>
        <v>-0.89768976897689767</v>
      </c>
    </row>
    <row r="245" spans="7:10" x14ac:dyDescent="0.4">
      <c r="H245" t="s">
        <v>67</v>
      </c>
    </row>
    <row r="246" spans="7:10" x14ac:dyDescent="0.4">
      <c r="H246" s="1" t="s">
        <v>5</v>
      </c>
      <c r="I246" s="1"/>
      <c r="J246" s="1" t="s">
        <v>6</v>
      </c>
    </row>
    <row r="247" spans="7:10" x14ac:dyDescent="0.4">
      <c r="G247" t="s">
        <v>30</v>
      </c>
      <c r="H247">
        <f>$E$4*$D$4+$H$1*$D$4*J238+$D$5*$E$5+$H$1*$D$5*J242+$D$6*$E$6+$H$1*$D$6*J240</f>
        <v>1.023102310231023</v>
      </c>
      <c r="I247" t="s">
        <v>17</v>
      </c>
      <c r="J247">
        <f>MAX(H247:H248)</f>
        <v>1.023102310231023</v>
      </c>
    </row>
    <row r="248" spans="7:10" x14ac:dyDescent="0.4">
      <c r="G248" t="s">
        <v>34</v>
      </c>
      <c r="H248">
        <f>$D$7*$E$7+$H$1*$D$7*J238</f>
        <v>-0.89768976897689767</v>
      </c>
    </row>
    <row r="249" spans="7:10" x14ac:dyDescent="0.4">
      <c r="G249" t="s">
        <v>37</v>
      </c>
      <c r="H249">
        <f>$D$11*$E$11+$H$1*$D$11*J242+$D$12*$E$12+$H$1*$D$12*J240</f>
        <v>-4.4897689768976905</v>
      </c>
      <c r="I249" t="s">
        <v>19</v>
      </c>
      <c r="J249">
        <f>MAX(H249:H250)</f>
        <v>-0.89768976897689767</v>
      </c>
    </row>
    <row r="250" spans="7:10" x14ac:dyDescent="0.4">
      <c r="G250" t="s">
        <v>38</v>
      </c>
      <c r="H250">
        <f>$D$13*$E$13+$H$1*$D$13*J238</f>
        <v>-0.89768976897689767</v>
      </c>
    </row>
    <row r="251" spans="7:10" x14ac:dyDescent="0.4">
      <c r="G251" t="s">
        <v>39</v>
      </c>
      <c r="H251">
        <f>$D$17*$E$17+$H$1*$D$17*J242</f>
        <v>-10.089768976897689</v>
      </c>
      <c r="I251" t="s">
        <v>21</v>
      </c>
      <c r="J251">
        <f>MAX(H251:H252)</f>
        <v>-0.89768976897689767</v>
      </c>
    </row>
    <row r="252" spans="7:10" x14ac:dyDescent="0.4">
      <c r="G252" t="s">
        <v>40</v>
      </c>
      <c r="H252">
        <f>$D$19*$E$19+$H$1*$D$19*J238</f>
        <v>-0.89768976897689767</v>
      </c>
    </row>
    <row r="254" spans="7:10" x14ac:dyDescent="0.4">
      <c r="H254" t="s">
        <v>68</v>
      </c>
    </row>
    <row r="255" spans="7:10" x14ac:dyDescent="0.4">
      <c r="H255" s="1" t="s">
        <v>5</v>
      </c>
      <c r="I255" s="1"/>
      <c r="J255" s="1" t="s">
        <v>6</v>
      </c>
    </row>
    <row r="256" spans="7:10" x14ac:dyDescent="0.4">
      <c r="G256" t="s">
        <v>30</v>
      </c>
      <c r="H256">
        <f>$E$4*$D$4+$H$1*$D$4*J247+$D$5*$E$5+$H$1*$D$5*J251+$D$6*$E$6+$H$1*$D$6*J249</f>
        <v>1.023102310231023</v>
      </c>
      <c r="I256" t="s">
        <v>17</v>
      </c>
      <c r="J256">
        <f>MAX(H256:H257)</f>
        <v>1.023102310231023</v>
      </c>
    </row>
    <row r="257" spans="7:10" x14ac:dyDescent="0.4">
      <c r="G257" t="s">
        <v>34</v>
      </c>
      <c r="H257">
        <f>$D$7*$E$7+$H$1*$D$7*J247</f>
        <v>-0.89768976897689767</v>
      </c>
    </row>
    <row r="258" spans="7:10" x14ac:dyDescent="0.4">
      <c r="G258" t="s">
        <v>37</v>
      </c>
      <c r="H258">
        <f>$D$11*$E$11+$H$1*$D$11*J251+$D$12*$E$12+$H$1*$D$12*J249</f>
        <v>-4.4897689768976905</v>
      </c>
      <c r="I258" t="s">
        <v>19</v>
      </c>
      <c r="J258">
        <f>MAX(H258:H259)</f>
        <v>-0.89768976897689767</v>
      </c>
    </row>
    <row r="259" spans="7:10" x14ac:dyDescent="0.4">
      <c r="G259" t="s">
        <v>38</v>
      </c>
      <c r="H259">
        <f>$D$13*$E$13+$H$1*$D$13*J247</f>
        <v>-0.89768976897689767</v>
      </c>
    </row>
    <row r="260" spans="7:10" x14ac:dyDescent="0.4">
      <c r="G260" t="s">
        <v>39</v>
      </c>
      <c r="H260">
        <f>$D$17*$E$17+$H$1*$D$17*J251</f>
        <v>-10.089768976897689</v>
      </c>
      <c r="I260" t="s">
        <v>21</v>
      </c>
      <c r="J260">
        <f>MAX(H260:H261)</f>
        <v>-0.89768976897689767</v>
      </c>
    </row>
    <row r="261" spans="7:10" x14ac:dyDescent="0.4">
      <c r="G261" t="s">
        <v>40</v>
      </c>
      <c r="H261">
        <f>$D$19*$E$19+$H$1*$D$19*J247</f>
        <v>-0.89768976897689767</v>
      </c>
    </row>
    <row r="263" spans="7:10" x14ac:dyDescent="0.4">
      <c r="H263" t="s">
        <v>69</v>
      </c>
    </row>
    <row r="264" spans="7:10" x14ac:dyDescent="0.4">
      <c r="H264" s="1" t="s">
        <v>5</v>
      </c>
      <c r="I264" s="1"/>
      <c r="J264" s="1" t="s">
        <v>6</v>
      </c>
    </row>
    <row r="265" spans="7:10" x14ac:dyDescent="0.4">
      <c r="G265" t="s">
        <v>30</v>
      </c>
      <c r="H265">
        <f>$E$4*$D$4+$H$1*$D$4*J256+$D$5*$E$5+$H$1*$D$5*J260+$D$6*$E$6+$H$1*$D$6*J258</f>
        <v>1.023102310231023</v>
      </c>
      <c r="I265" t="s">
        <v>17</v>
      </c>
      <c r="J265">
        <f>MAX(H265:H266)</f>
        <v>1.023102310231023</v>
      </c>
    </row>
    <row r="266" spans="7:10" x14ac:dyDescent="0.4">
      <c r="G266" t="s">
        <v>34</v>
      </c>
      <c r="H266">
        <f>$D$7*$E$7+$H$1*$D$7*J256</f>
        <v>-0.89768976897689767</v>
      </c>
    </row>
    <row r="267" spans="7:10" x14ac:dyDescent="0.4">
      <c r="G267" t="s">
        <v>37</v>
      </c>
      <c r="H267">
        <f>$D$11*$E$11+$H$1*$D$11*J260+$D$12*$E$12+$H$1*$D$12*J258</f>
        <v>-4.4897689768976905</v>
      </c>
      <c r="I267" t="s">
        <v>19</v>
      </c>
      <c r="J267">
        <f>MAX(H267:H268)</f>
        <v>-0.89768976897689767</v>
      </c>
    </row>
    <row r="268" spans="7:10" x14ac:dyDescent="0.4">
      <c r="G268" t="s">
        <v>38</v>
      </c>
      <c r="H268">
        <f>$D$13*$E$13+$H$1*$D$13*J256</f>
        <v>-0.89768976897689767</v>
      </c>
    </row>
    <row r="269" spans="7:10" x14ac:dyDescent="0.4">
      <c r="G269" t="s">
        <v>39</v>
      </c>
      <c r="H269">
        <f>$D$17*$E$17+$H$1*$D$17*J260</f>
        <v>-10.089768976897689</v>
      </c>
      <c r="I269" t="s">
        <v>21</v>
      </c>
      <c r="J269">
        <f>MAX(H269:H270)</f>
        <v>-0.89768976897689767</v>
      </c>
    </row>
    <row r="270" spans="7:10" x14ac:dyDescent="0.4">
      <c r="G270" t="s">
        <v>40</v>
      </c>
      <c r="H270">
        <f>$D$19*$E$19+$H$1*$D$19*J256</f>
        <v>-0.89768976897689767</v>
      </c>
    </row>
    <row r="272" spans="7:10" x14ac:dyDescent="0.4">
      <c r="H272" t="s">
        <v>70</v>
      </c>
    </row>
    <row r="273" spans="7:10" x14ac:dyDescent="0.4">
      <c r="H273" s="1" t="s">
        <v>5</v>
      </c>
      <c r="I273" s="1"/>
      <c r="J273" s="1" t="s">
        <v>6</v>
      </c>
    </row>
    <row r="274" spans="7:10" x14ac:dyDescent="0.4">
      <c r="G274" t="s">
        <v>30</v>
      </c>
      <c r="H274">
        <f>$E$4*$D$4+$H$1*$D$4*J265+$D$5*$E$5+$H$1*$D$5*J269+$D$6*$E$6+$H$1*$D$6*J267</f>
        <v>1.023102310231023</v>
      </c>
      <c r="I274" t="s">
        <v>17</v>
      </c>
      <c r="J274">
        <f>MAX(H274:H275)</f>
        <v>1.023102310231023</v>
      </c>
    </row>
    <row r="275" spans="7:10" x14ac:dyDescent="0.4">
      <c r="G275" t="s">
        <v>34</v>
      </c>
      <c r="H275">
        <f>$D$7*$E$7+$H$1*$D$7*J265</f>
        <v>-0.89768976897689767</v>
      </c>
    </row>
    <row r="276" spans="7:10" x14ac:dyDescent="0.4">
      <c r="G276" t="s">
        <v>37</v>
      </c>
      <c r="H276">
        <f>$D$11*$E$11+$H$1*$D$11*J269+$D$12*$E$12+$H$1*$D$12*J267</f>
        <v>-4.4897689768976905</v>
      </c>
      <c r="I276" t="s">
        <v>19</v>
      </c>
      <c r="J276">
        <f>MAX(H276:H277)</f>
        <v>-0.89768976897689767</v>
      </c>
    </row>
    <row r="277" spans="7:10" x14ac:dyDescent="0.4">
      <c r="G277" t="s">
        <v>38</v>
      </c>
      <c r="H277">
        <f>$D$13*$E$13+$H$1*$D$13*J265</f>
        <v>-0.89768976897689767</v>
      </c>
    </row>
    <row r="278" spans="7:10" x14ac:dyDescent="0.4">
      <c r="G278" t="s">
        <v>39</v>
      </c>
      <c r="H278">
        <f>$D$17*$E$17+$H$1*$D$17*J269</f>
        <v>-10.089768976897689</v>
      </c>
      <c r="I278" t="s">
        <v>21</v>
      </c>
      <c r="J278">
        <f>MAX(H278:H279)</f>
        <v>-0.89768976897689767</v>
      </c>
    </row>
    <row r="279" spans="7:10" x14ac:dyDescent="0.4">
      <c r="G279" t="s">
        <v>40</v>
      </c>
      <c r="H279">
        <f>$D$19*$E$19+$H$1*$D$19*J265</f>
        <v>-0.89768976897689767</v>
      </c>
    </row>
    <row r="281" spans="7:10" x14ac:dyDescent="0.4">
      <c r="H281" t="s">
        <v>71</v>
      </c>
    </row>
    <row r="282" spans="7:10" x14ac:dyDescent="0.4">
      <c r="H282" s="1" t="s">
        <v>5</v>
      </c>
      <c r="I282" s="1"/>
      <c r="J282" s="1" t="s">
        <v>6</v>
      </c>
    </row>
    <row r="283" spans="7:10" x14ac:dyDescent="0.4">
      <c r="G283" t="s">
        <v>30</v>
      </c>
      <c r="H283">
        <f>$E$4*$D$4+$H$1*$D$4*J274+$D$5*$E$5+$H$1*$D$5*J278+$D$6*$E$6+$H$1*$D$6*J276</f>
        <v>1.023102310231023</v>
      </c>
      <c r="I283" t="s">
        <v>17</v>
      </c>
      <c r="J283">
        <f>MAX(H283:H284)</f>
        <v>1.023102310231023</v>
      </c>
    </row>
    <row r="284" spans="7:10" x14ac:dyDescent="0.4">
      <c r="G284" t="s">
        <v>34</v>
      </c>
      <c r="H284">
        <f>$D$7*$E$7+$H$1*$D$7*J274</f>
        <v>-0.89768976897689767</v>
      </c>
    </row>
    <row r="285" spans="7:10" x14ac:dyDescent="0.4">
      <c r="G285" t="s">
        <v>37</v>
      </c>
      <c r="H285">
        <f>$D$11*$E$11+$H$1*$D$11*J278+$D$12*$E$12+$H$1*$D$12*J276</f>
        <v>-4.4897689768976905</v>
      </c>
      <c r="I285" t="s">
        <v>19</v>
      </c>
      <c r="J285">
        <f>MAX(H285:H286)</f>
        <v>-0.89768976897689767</v>
      </c>
    </row>
    <row r="286" spans="7:10" x14ac:dyDescent="0.4">
      <c r="G286" t="s">
        <v>38</v>
      </c>
      <c r="H286">
        <f>$D$13*$E$13+$H$1*$D$13*J274</f>
        <v>-0.89768976897689767</v>
      </c>
    </row>
    <row r="287" spans="7:10" x14ac:dyDescent="0.4">
      <c r="G287" t="s">
        <v>39</v>
      </c>
      <c r="H287">
        <f>$D$17*$E$17+$H$1*$D$17*J278</f>
        <v>-10.089768976897689</v>
      </c>
      <c r="I287" t="s">
        <v>21</v>
      </c>
      <c r="J287">
        <f>MAX(H287:H288)</f>
        <v>-0.89768976897689767</v>
      </c>
    </row>
    <row r="288" spans="7:10" x14ac:dyDescent="0.4">
      <c r="G288" t="s">
        <v>40</v>
      </c>
      <c r="H288">
        <f>$D$19*$E$19+$H$1*$D$19*J274</f>
        <v>-0.89768976897689767</v>
      </c>
    </row>
    <row r="290" spans="7:10" x14ac:dyDescent="0.4">
      <c r="H290" t="s">
        <v>72</v>
      </c>
    </row>
    <row r="291" spans="7:10" x14ac:dyDescent="0.4">
      <c r="H291" s="1" t="s">
        <v>5</v>
      </c>
      <c r="I291" s="1"/>
      <c r="J291" s="1" t="s">
        <v>6</v>
      </c>
    </row>
    <row r="292" spans="7:10" x14ac:dyDescent="0.4">
      <c r="G292" t="s">
        <v>30</v>
      </c>
      <c r="H292">
        <f>$E$4*$D$4+$H$1*$D$4*J283+$D$5*$E$5+$H$1*$D$5*J287+$D$6*$E$6+$H$1*$D$6*J285</f>
        <v>1.023102310231023</v>
      </c>
      <c r="I292" t="s">
        <v>17</v>
      </c>
      <c r="J292">
        <f>MAX(H292:H293)</f>
        <v>1.023102310231023</v>
      </c>
    </row>
    <row r="293" spans="7:10" x14ac:dyDescent="0.4">
      <c r="G293" t="s">
        <v>34</v>
      </c>
      <c r="H293">
        <f>$D$7*$E$7+$H$1*$D$7*J283</f>
        <v>-0.89768976897689767</v>
      </c>
    </row>
    <row r="294" spans="7:10" x14ac:dyDescent="0.4">
      <c r="G294" t="s">
        <v>37</v>
      </c>
      <c r="H294">
        <f>$D$11*$E$11+$H$1*$D$11*J287+$D$12*$E$12+$H$1*$D$12*J285</f>
        <v>-4.4897689768976905</v>
      </c>
      <c r="I294" t="s">
        <v>19</v>
      </c>
      <c r="J294">
        <f>MAX(H294:H295)</f>
        <v>-0.89768976897689767</v>
      </c>
    </row>
    <row r="295" spans="7:10" x14ac:dyDescent="0.4">
      <c r="G295" t="s">
        <v>38</v>
      </c>
      <c r="H295">
        <f>$D$13*$E$13+$H$1*$D$13*J283</f>
        <v>-0.89768976897689767</v>
      </c>
    </row>
    <row r="296" spans="7:10" x14ac:dyDescent="0.4">
      <c r="G296" t="s">
        <v>39</v>
      </c>
      <c r="H296">
        <f>$D$17*$E$17+$H$1*$D$17*J287</f>
        <v>-10.089768976897689</v>
      </c>
      <c r="I296" t="s">
        <v>21</v>
      </c>
      <c r="J296">
        <f>MAX(H296:H297)</f>
        <v>-0.89768976897689767</v>
      </c>
    </row>
    <row r="297" spans="7:10" x14ac:dyDescent="0.4">
      <c r="G297" t="s">
        <v>40</v>
      </c>
      <c r="H297">
        <f>$D$19*$E$19+$H$1*$D$19*J283</f>
        <v>-0.89768976897689767</v>
      </c>
    </row>
    <row r="299" spans="7:10" x14ac:dyDescent="0.4">
      <c r="H299" t="s">
        <v>73</v>
      </c>
    </row>
    <row r="300" spans="7:10" x14ac:dyDescent="0.4">
      <c r="H300" s="1" t="s">
        <v>5</v>
      </c>
      <c r="I300" s="1"/>
      <c r="J300" s="1" t="s">
        <v>6</v>
      </c>
    </row>
    <row r="301" spans="7:10" x14ac:dyDescent="0.4">
      <c r="G301" t="s">
        <v>30</v>
      </c>
      <c r="H301">
        <f>$E$4*$D$4+$H$1*$D$4*J292+$D$5*$E$5+$H$1*$D$5*J296+$D$6*$E$6+$H$1*$D$6*J294</f>
        <v>1.023102310231023</v>
      </c>
      <c r="I301" t="s">
        <v>17</v>
      </c>
      <c r="J301">
        <f>MAX(H301:H302)</f>
        <v>1.023102310231023</v>
      </c>
    </row>
    <row r="302" spans="7:10" x14ac:dyDescent="0.4">
      <c r="G302" t="s">
        <v>34</v>
      </c>
      <c r="H302">
        <f>$D$7*$E$7+$H$1*$D$7*J292</f>
        <v>-0.89768976897689767</v>
      </c>
    </row>
    <row r="303" spans="7:10" x14ac:dyDescent="0.4">
      <c r="G303" t="s">
        <v>37</v>
      </c>
      <c r="H303">
        <f>$D$11*$E$11+$H$1*$D$11*J296+$D$12*$E$12+$H$1*$D$12*J294</f>
        <v>-4.4897689768976905</v>
      </c>
      <c r="I303" t="s">
        <v>19</v>
      </c>
      <c r="J303">
        <f>MAX(H303:H304)</f>
        <v>-0.89768976897689767</v>
      </c>
    </row>
    <row r="304" spans="7:10" x14ac:dyDescent="0.4">
      <c r="G304" t="s">
        <v>38</v>
      </c>
      <c r="H304">
        <f>$D$13*$E$13+$H$1*$D$13*J292</f>
        <v>-0.89768976897689767</v>
      </c>
    </row>
    <row r="305" spans="7:10" x14ac:dyDescent="0.4">
      <c r="G305" t="s">
        <v>39</v>
      </c>
      <c r="H305">
        <f>$D$17*$E$17+$H$1*$D$17*J296</f>
        <v>-10.089768976897689</v>
      </c>
      <c r="I305" t="s">
        <v>21</v>
      </c>
      <c r="J305">
        <f>MAX(H305:H306)</f>
        <v>-0.89768976897689767</v>
      </c>
    </row>
    <row r="306" spans="7:10" x14ac:dyDescent="0.4">
      <c r="G306" t="s">
        <v>40</v>
      </c>
      <c r="H306">
        <f>$D$19*$E$19+$H$1*$D$19*J292</f>
        <v>-0.89768976897689767</v>
      </c>
    </row>
    <row r="308" spans="7:10" x14ac:dyDescent="0.4">
      <c r="H308" t="s">
        <v>74</v>
      </c>
    </row>
    <row r="309" spans="7:10" x14ac:dyDescent="0.4">
      <c r="H309" s="1" t="s">
        <v>5</v>
      </c>
      <c r="I309" s="1"/>
      <c r="J309" s="1" t="s">
        <v>6</v>
      </c>
    </row>
    <row r="310" spans="7:10" x14ac:dyDescent="0.4">
      <c r="G310" t="s">
        <v>30</v>
      </c>
      <c r="H310">
        <f>$E$4*$D$4+$H$1*$D$4*J301+$D$5*$E$5+$H$1*$D$5*J305+$D$6*$E$6+$H$1*$D$6*J303</f>
        <v>1.023102310231023</v>
      </c>
      <c r="I310" t="s">
        <v>17</v>
      </c>
      <c r="J310">
        <f>MAX(H310:H311)</f>
        <v>1.023102310231023</v>
      </c>
    </row>
    <row r="311" spans="7:10" x14ac:dyDescent="0.4">
      <c r="G311" t="s">
        <v>34</v>
      </c>
      <c r="H311">
        <f>$D$7*$E$7+$H$1*$D$7*J301</f>
        <v>-0.89768976897689767</v>
      </c>
    </row>
    <row r="312" spans="7:10" x14ac:dyDescent="0.4">
      <c r="G312" t="s">
        <v>37</v>
      </c>
      <c r="H312">
        <f>$D$11*$E$11+$H$1*$D$11*J305+$D$12*$E$12+$H$1*$D$12*J303</f>
        <v>-4.4897689768976905</v>
      </c>
      <c r="I312" t="s">
        <v>19</v>
      </c>
      <c r="J312">
        <f>MAX(H312:H313)</f>
        <v>-0.89768976897689767</v>
      </c>
    </row>
    <row r="313" spans="7:10" x14ac:dyDescent="0.4">
      <c r="G313" t="s">
        <v>38</v>
      </c>
      <c r="H313">
        <f>$D$13*$E$13+$H$1*$D$13*J301</f>
        <v>-0.89768976897689767</v>
      </c>
    </row>
    <row r="314" spans="7:10" x14ac:dyDescent="0.4">
      <c r="G314" t="s">
        <v>39</v>
      </c>
      <c r="H314">
        <f>$D$17*$E$17+$H$1*$D$17*J305</f>
        <v>-10.089768976897689</v>
      </c>
      <c r="I314" t="s">
        <v>21</v>
      </c>
      <c r="J314">
        <f>MAX(H314:H315)</f>
        <v>-0.89768976897689767</v>
      </c>
    </row>
    <row r="315" spans="7:10" x14ac:dyDescent="0.4">
      <c r="G315" t="s">
        <v>40</v>
      </c>
      <c r="H315">
        <f>$D$19*$E$19+$H$1*$D$19*J301</f>
        <v>-0.89768976897689767</v>
      </c>
    </row>
    <row r="317" spans="7:10" x14ac:dyDescent="0.4">
      <c r="H317" t="s">
        <v>75</v>
      </c>
    </row>
    <row r="318" spans="7:10" x14ac:dyDescent="0.4">
      <c r="H318" s="1" t="s">
        <v>5</v>
      </c>
      <c r="I318" s="1"/>
      <c r="J318" s="1" t="s">
        <v>6</v>
      </c>
    </row>
    <row r="319" spans="7:10" x14ac:dyDescent="0.4">
      <c r="G319" t="s">
        <v>30</v>
      </c>
      <c r="H319">
        <f>$E$4*$D$4+$H$1*$D$4*J310+$D$5*$E$5+$H$1*$D$5*J314+$D$6*$E$6+$H$1*$D$6*J312</f>
        <v>1.023102310231023</v>
      </c>
      <c r="I319" t="s">
        <v>17</v>
      </c>
      <c r="J319">
        <f>MAX(H319:H320)</f>
        <v>1.023102310231023</v>
      </c>
    </row>
    <row r="320" spans="7:10" x14ac:dyDescent="0.4">
      <c r="G320" t="s">
        <v>34</v>
      </c>
      <c r="H320">
        <f>$D$7*$E$7+$H$1*$D$7*J310</f>
        <v>-0.89768976897689767</v>
      </c>
    </row>
    <row r="321" spans="7:10" x14ac:dyDescent="0.4">
      <c r="G321" t="s">
        <v>37</v>
      </c>
      <c r="H321">
        <f>$D$11*$E$11+$H$1*$D$11*J314+$D$12*$E$12+$H$1*$D$12*J312</f>
        <v>-4.4897689768976905</v>
      </c>
      <c r="I321" t="s">
        <v>19</v>
      </c>
      <c r="J321">
        <f>MAX(H321:H322)</f>
        <v>-0.89768976897689767</v>
      </c>
    </row>
    <row r="322" spans="7:10" x14ac:dyDescent="0.4">
      <c r="G322" t="s">
        <v>38</v>
      </c>
      <c r="H322">
        <f>$D$13*$E$13+$H$1*$D$13*J310</f>
        <v>-0.89768976897689767</v>
      </c>
    </row>
    <row r="323" spans="7:10" x14ac:dyDescent="0.4">
      <c r="G323" t="s">
        <v>39</v>
      </c>
      <c r="H323">
        <f>$D$17*$E$17+$H$1*$D$17*J314</f>
        <v>-10.089768976897689</v>
      </c>
      <c r="I323" t="s">
        <v>21</v>
      </c>
      <c r="J323">
        <f>MAX(H323:H324)</f>
        <v>-0.89768976897689767</v>
      </c>
    </row>
    <row r="324" spans="7:10" x14ac:dyDescent="0.4">
      <c r="G324" t="s">
        <v>40</v>
      </c>
      <c r="H324">
        <f>$D$19*$E$19+$H$1*$D$19*J310</f>
        <v>-0.89768976897689767</v>
      </c>
    </row>
    <row r="326" spans="7:10" x14ac:dyDescent="0.4">
      <c r="H326" t="s">
        <v>76</v>
      </c>
    </row>
    <row r="327" spans="7:10" x14ac:dyDescent="0.4">
      <c r="H327" s="1" t="s">
        <v>5</v>
      </c>
      <c r="I327" s="1"/>
      <c r="J327" s="1" t="s">
        <v>6</v>
      </c>
    </row>
    <row r="328" spans="7:10" x14ac:dyDescent="0.4">
      <c r="G328" t="s">
        <v>30</v>
      </c>
      <c r="H328">
        <f>$E$4*$D$4+$H$1*$D$4*J319+$D$5*$E$5+$H$1*$D$5*J323+$D$6*$E$6+$H$1*$D$6*J321</f>
        <v>1.023102310231023</v>
      </c>
      <c r="I328" t="s">
        <v>17</v>
      </c>
      <c r="J328">
        <f>MAX(H328:H329)</f>
        <v>1.023102310231023</v>
      </c>
    </row>
    <row r="329" spans="7:10" x14ac:dyDescent="0.4">
      <c r="G329" t="s">
        <v>34</v>
      </c>
      <c r="H329">
        <f>$D$7*$E$7+$H$1*$D$7*J319</f>
        <v>-0.89768976897689767</v>
      </c>
    </row>
    <row r="330" spans="7:10" x14ac:dyDescent="0.4">
      <c r="G330" t="s">
        <v>37</v>
      </c>
      <c r="H330">
        <f>$D$11*$E$11+$H$1*$D$11*J323+$D$12*$E$12+$H$1*$D$12*J321</f>
        <v>-4.4897689768976905</v>
      </c>
      <c r="I330" t="s">
        <v>19</v>
      </c>
      <c r="J330">
        <f>MAX(H330:H331)</f>
        <v>-0.89768976897689767</v>
      </c>
    </row>
    <row r="331" spans="7:10" x14ac:dyDescent="0.4">
      <c r="G331" t="s">
        <v>38</v>
      </c>
      <c r="H331">
        <f>$D$13*$E$13+$H$1*$D$13*J319</f>
        <v>-0.89768976897689767</v>
      </c>
    </row>
    <row r="332" spans="7:10" x14ac:dyDescent="0.4">
      <c r="G332" t="s">
        <v>39</v>
      </c>
      <c r="H332">
        <f>$D$17*$E$17+$H$1*$D$17*J323</f>
        <v>-10.089768976897689</v>
      </c>
      <c r="I332" t="s">
        <v>21</v>
      </c>
      <c r="J332">
        <f>MAX(H332:H333)</f>
        <v>-0.89768976897689767</v>
      </c>
    </row>
    <row r="333" spans="7:10" x14ac:dyDescent="0.4">
      <c r="G333" t="s">
        <v>40</v>
      </c>
      <c r="H333">
        <f>$D$19*$E$19+$H$1*$D$19*J319</f>
        <v>-0.89768976897689767</v>
      </c>
    </row>
    <row r="335" spans="7:10" x14ac:dyDescent="0.4">
      <c r="H335" t="s">
        <v>77</v>
      </c>
    </row>
    <row r="336" spans="7:10" x14ac:dyDescent="0.4">
      <c r="H336" s="1" t="s">
        <v>5</v>
      </c>
      <c r="I336" s="1"/>
      <c r="J336" s="1" t="s">
        <v>6</v>
      </c>
    </row>
    <row r="337" spans="7:10" x14ac:dyDescent="0.4">
      <c r="G337" t="s">
        <v>30</v>
      </c>
      <c r="H337">
        <f>$E$4*$D$4+$H$1*$D$4*J328+$D$5*$E$5+$H$1*$D$5*J332+$D$6*$E$6+$H$1*$D$6*J330</f>
        <v>1.023102310231023</v>
      </c>
      <c r="I337" t="s">
        <v>17</v>
      </c>
      <c r="J337">
        <f>MAX(H337:H338)</f>
        <v>1.023102310231023</v>
      </c>
    </row>
    <row r="338" spans="7:10" x14ac:dyDescent="0.4">
      <c r="G338" t="s">
        <v>34</v>
      </c>
      <c r="H338">
        <f>$D$7*$E$7+$H$1*$D$7*J328</f>
        <v>-0.89768976897689767</v>
      </c>
    </row>
    <row r="339" spans="7:10" x14ac:dyDescent="0.4">
      <c r="G339" t="s">
        <v>37</v>
      </c>
      <c r="H339">
        <f>$D$11*$E$11+$H$1*$D$11*J332+$D$12*$E$12+$H$1*$D$12*J330</f>
        <v>-4.4897689768976905</v>
      </c>
      <c r="I339" t="s">
        <v>19</v>
      </c>
      <c r="J339">
        <f>MAX(H339:H340)</f>
        <v>-0.89768976897689767</v>
      </c>
    </row>
    <row r="340" spans="7:10" x14ac:dyDescent="0.4">
      <c r="G340" t="s">
        <v>38</v>
      </c>
      <c r="H340">
        <f>$D$13*$E$13+$H$1*$D$13*J328</f>
        <v>-0.89768976897689767</v>
      </c>
    </row>
    <row r="341" spans="7:10" x14ac:dyDescent="0.4">
      <c r="G341" t="s">
        <v>39</v>
      </c>
      <c r="H341">
        <f>$D$17*$E$17+$H$1*$D$17*J332</f>
        <v>-10.089768976897689</v>
      </c>
      <c r="I341" t="s">
        <v>21</v>
      </c>
      <c r="J341">
        <f>MAX(H341:H342)</f>
        <v>-0.89768976897689767</v>
      </c>
    </row>
    <row r="342" spans="7:10" x14ac:dyDescent="0.4">
      <c r="G342" t="s">
        <v>40</v>
      </c>
      <c r="H342">
        <f>$D$19*$E$19+$H$1*$D$19*J328</f>
        <v>-0.89768976897689767</v>
      </c>
    </row>
    <row r="344" spans="7:10" x14ac:dyDescent="0.4">
      <c r="H344" t="s">
        <v>78</v>
      </c>
    </row>
    <row r="345" spans="7:10" x14ac:dyDescent="0.4">
      <c r="H345" s="1" t="s">
        <v>5</v>
      </c>
      <c r="I345" s="1"/>
      <c r="J345" s="1" t="s">
        <v>6</v>
      </c>
    </row>
    <row r="346" spans="7:10" x14ac:dyDescent="0.4">
      <c r="G346" t="s">
        <v>30</v>
      </c>
      <c r="H346">
        <f>$E$4*$D$4+$H$1*$D$4*J337+$D$5*$E$5+$H$1*$D$5*J341+$D$6*$E$6+$H$1*$D$6*J339</f>
        <v>1.023102310231023</v>
      </c>
      <c r="I346" t="s">
        <v>17</v>
      </c>
      <c r="J346">
        <f>MAX(H346:H347)</f>
        <v>1.023102310231023</v>
      </c>
    </row>
    <row r="347" spans="7:10" x14ac:dyDescent="0.4">
      <c r="G347" t="s">
        <v>34</v>
      </c>
      <c r="H347">
        <f>$D$7*$E$7+$H$1*$D$7*J337</f>
        <v>-0.89768976897689767</v>
      </c>
    </row>
    <row r="348" spans="7:10" x14ac:dyDescent="0.4">
      <c r="G348" t="s">
        <v>37</v>
      </c>
      <c r="H348">
        <f>$D$11*$E$11+$H$1*$D$11*J341+$D$12*$E$12+$H$1*$D$12*J339</f>
        <v>-4.4897689768976905</v>
      </c>
      <c r="I348" t="s">
        <v>19</v>
      </c>
      <c r="J348">
        <f>MAX(H348:H349)</f>
        <v>-0.89768976897689767</v>
      </c>
    </row>
    <row r="349" spans="7:10" x14ac:dyDescent="0.4">
      <c r="G349" t="s">
        <v>38</v>
      </c>
      <c r="H349">
        <f>$D$13*$E$13+$H$1*$D$13*J337</f>
        <v>-0.89768976897689767</v>
      </c>
    </row>
    <row r="350" spans="7:10" x14ac:dyDescent="0.4">
      <c r="G350" t="s">
        <v>39</v>
      </c>
      <c r="H350">
        <f>$D$17*$E$17+$H$1*$D$17*J341</f>
        <v>-10.089768976897689</v>
      </c>
      <c r="I350" t="s">
        <v>21</v>
      </c>
      <c r="J350">
        <f>MAX(H350:H351)</f>
        <v>-0.89768976897689767</v>
      </c>
    </row>
    <row r="351" spans="7:10" x14ac:dyDescent="0.4">
      <c r="G351" t="s">
        <v>40</v>
      </c>
      <c r="H351">
        <f>$D$19*$E$19+$H$1*$D$19*J337</f>
        <v>-0.89768976897689767</v>
      </c>
    </row>
    <row r="353" spans="7:10" x14ac:dyDescent="0.4">
      <c r="H353" t="s">
        <v>79</v>
      </c>
    </row>
    <row r="354" spans="7:10" x14ac:dyDescent="0.4">
      <c r="H354" s="1" t="s">
        <v>5</v>
      </c>
      <c r="I354" s="1"/>
      <c r="J354" s="1" t="s">
        <v>6</v>
      </c>
    </row>
    <row r="355" spans="7:10" x14ac:dyDescent="0.4">
      <c r="G355" t="s">
        <v>30</v>
      </c>
      <c r="H355">
        <f>$E$4*$D$4+$H$1*$D$4*J346+$D$5*$E$5+$H$1*$D$5*J350+$D$6*$E$6+$H$1*$D$6*J348</f>
        <v>1.023102310231023</v>
      </c>
      <c r="I355" t="s">
        <v>17</v>
      </c>
      <c r="J355">
        <f>MAX(H355:H356)</f>
        <v>1.023102310231023</v>
      </c>
    </row>
    <row r="356" spans="7:10" x14ac:dyDescent="0.4">
      <c r="G356" t="s">
        <v>34</v>
      </c>
      <c r="H356">
        <f>$D$7*$E$7+$H$1*$D$7*J346</f>
        <v>-0.89768976897689767</v>
      </c>
    </row>
    <row r="357" spans="7:10" x14ac:dyDescent="0.4">
      <c r="G357" t="s">
        <v>37</v>
      </c>
      <c r="H357">
        <f>$D$11*$E$11+$H$1*$D$11*J350+$D$12*$E$12+$H$1*$D$12*J348</f>
        <v>-4.4897689768976905</v>
      </c>
      <c r="I357" t="s">
        <v>19</v>
      </c>
      <c r="J357">
        <f>MAX(H357:H358)</f>
        <v>-0.89768976897689767</v>
      </c>
    </row>
    <row r="358" spans="7:10" x14ac:dyDescent="0.4">
      <c r="G358" t="s">
        <v>38</v>
      </c>
      <c r="H358">
        <f>$D$13*$E$13+$H$1*$D$13*J346</f>
        <v>-0.89768976897689767</v>
      </c>
    </row>
    <row r="359" spans="7:10" x14ac:dyDescent="0.4">
      <c r="G359" t="s">
        <v>39</v>
      </c>
      <c r="H359">
        <f>$D$17*$E$17+$H$1*$D$17*J350</f>
        <v>-10.089768976897689</v>
      </c>
      <c r="I359" t="s">
        <v>21</v>
      </c>
      <c r="J359">
        <f>MAX(H359:H360)</f>
        <v>-0.89768976897689767</v>
      </c>
    </row>
    <row r="360" spans="7:10" x14ac:dyDescent="0.4">
      <c r="G360" t="s">
        <v>40</v>
      </c>
      <c r="H360">
        <f>$D$19*$E$19+$H$1*$D$19*J346</f>
        <v>-0.89768976897689767</v>
      </c>
    </row>
    <row r="362" spans="7:10" x14ac:dyDescent="0.4">
      <c r="H362" t="s">
        <v>80</v>
      </c>
    </row>
    <row r="363" spans="7:10" x14ac:dyDescent="0.4">
      <c r="H363" s="1" t="s">
        <v>5</v>
      </c>
      <c r="I363" s="1"/>
      <c r="J363" s="1" t="s">
        <v>6</v>
      </c>
    </row>
    <row r="364" spans="7:10" x14ac:dyDescent="0.4">
      <c r="G364" t="s">
        <v>30</v>
      </c>
      <c r="H364" s="7">
        <f>$E$4*$D$4+$H$1*$D$4*J355+$D$5*$E$5+$H$1*$D$5*J359+$D$6*$E$6+$H$1*$D$6*J357</f>
        <v>1.023102310231023</v>
      </c>
      <c r="I364" t="s">
        <v>17</v>
      </c>
      <c r="J364" s="7">
        <f>MAX(H364:H365)</f>
        <v>1.023102310231023</v>
      </c>
    </row>
    <row r="365" spans="7:10" x14ac:dyDescent="0.4">
      <c r="G365" t="s">
        <v>34</v>
      </c>
      <c r="H365" s="7">
        <f>$D$7*$E$7+$H$1*$D$7*J355</f>
        <v>-0.89768976897689767</v>
      </c>
      <c r="J365" s="7"/>
    </row>
    <row r="366" spans="7:10" x14ac:dyDescent="0.4">
      <c r="G366" t="s">
        <v>37</v>
      </c>
      <c r="H366" s="7">
        <f>$D$11*$E$11+$H$1*$D$11*J359+$D$12*$E$12+$H$1*$D$12*J357</f>
        <v>-4.4897689768976905</v>
      </c>
      <c r="I366" t="s">
        <v>19</v>
      </c>
      <c r="J366" s="7">
        <f>MAX(H366:H367)</f>
        <v>-0.89768976897689767</v>
      </c>
    </row>
    <row r="367" spans="7:10" x14ac:dyDescent="0.4">
      <c r="G367" t="s">
        <v>38</v>
      </c>
      <c r="H367" s="7">
        <f>$D$13*$E$13+$H$1*$D$13*J355</f>
        <v>-0.89768976897689767</v>
      </c>
      <c r="J367" s="7"/>
    </row>
    <row r="368" spans="7:10" x14ac:dyDescent="0.4">
      <c r="G368" t="s">
        <v>39</v>
      </c>
      <c r="H368" s="7">
        <f>$D$17*$E$17+$H$1*$D$17*J359</f>
        <v>-10.089768976897689</v>
      </c>
      <c r="I368" t="s">
        <v>21</v>
      </c>
      <c r="J368" s="7">
        <f>MAX(H368:H369)</f>
        <v>-0.89768976897689767</v>
      </c>
    </row>
    <row r="369" spans="7:10" x14ac:dyDescent="0.4">
      <c r="G369" t="s">
        <v>40</v>
      </c>
      <c r="H369" s="7">
        <f>$D$19*$E$19+$H$1*$D$19*J355</f>
        <v>-0.89768976897689767</v>
      </c>
      <c r="J369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재고관리 문제</vt:lpstr>
      <vt:lpstr>기계 가동 모델 - PI</vt:lpstr>
      <vt:lpstr>기계 가동 모델 - 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INHA</dc:creator>
  <cp:lastModifiedBy>이현록</cp:lastModifiedBy>
  <dcterms:created xsi:type="dcterms:W3CDTF">2022-10-04T06:03:00Z</dcterms:created>
  <dcterms:modified xsi:type="dcterms:W3CDTF">2025-10-01T03:03:47Z</dcterms:modified>
</cp:coreProperties>
</file>