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palmer/Project/Factorpad/Quant101/"/>
    </mc:Choice>
  </mc:AlternateContent>
  <xr:revisionPtr revIDLastSave="0" documentId="13_ncr:1_{4DA8F3A7-F818-C149-B834-488DB37EE118}" xr6:coauthVersionLast="45" xr6:coauthVersionMax="45" xr10:uidLastSave="{00000000-0000-0000-0000-000000000000}"/>
  <bookViews>
    <workbookView xWindow="0" yWindow="460" windowWidth="28800" windowHeight="17540" activeTab="1" xr2:uid="{6C6BAD69-9168-7F4D-ABD3-5D103E59CBE4}"/>
  </bookViews>
  <sheets>
    <sheet name="Return Calculations" sheetId="1" r:id="rId1"/>
    <sheet name="Returns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'Return Calculations'!$A$1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L22" i="1"/>
  <c r="H27" i="1"/>
  <c r="I27" i="1"/>
  <c r="G27" i="1"/>
  <c r="J26" i="1"/>
  <c r="J22" i="1"/>
  <c r="I23" i="1"/>
  <c r="H23" i="1"/>
  <c r="G23" i="1"/>
  <c r="L26" i="1"/>
  <c r="J27" i="1"/>
  <c r="K26" i="1"/>
  <c r="H26" i="1"/>
  <c r="I26" i="1"/>
  <c r="G26" i="1"/>
  <c r="J23" i="1"/>
  <c r="H22" i="1"/>
  <c r="I22" i="1"/>
  <c r="K22" i="1" s="1"/>
  <c r="G22" i="1"/>
  <c r="L16" i="1"/>
  <c r="L15" i="1"/>
  <c r="K16" i="1"/>
  <c r="K15" i="1"/>
  <c r="J16" i="1"/>
  <c r="J15" i="1"/>
</calcChain>
</file>

<file path=xl/sharedStrings.xml><?xml version="1.0" encoding="utf-8"?>
<sst xmlns="http://schemas.openxmlformats.org/spreadsheetml/2006/main" count="100" uniqueCount="82">
  <si>
    <t>Date</t>
  </si>
  <si>
    <t>MSFT</t>
  </si>
  <si>
    <t>EBAY</t>
  </si>
  <si>
    <t>ABT</t>
  </si>
  <si>
    <t>MRK</t>
  </si>
  <si>
    <t>Market</t>
  </si>
  <si>
    <t>4/30/2003</t>
  </si>
  <si>
    <t>5/30/2003</t>
  </si>
  <si>
    <t>6/30/2003</t>
  </si>
  <si>
    <t>7/31/2003</t>
  </si>
  <si>
    <t>8/29/2003</t>
  </si>
  <si>
    <t>9/30/2003</t>
  </si>
  <si>
    <t>10/31/2003</t>
  </si>
  <si>
    <t>11/28/2003</t>
  </si>
  <si>
    <t>12/31/2003</t>
  </si>
  <si>
    <t>1/30/2004</t>
  </si>
  <si>
    <t>2/27/2004</t>
  </si>
  <si>
    <t>3/31/2004</t>
  </si>
  <si>
    <t>4/30/2004</t>
  </si>
  <si>
    <t>5/28/2004</t>
  </si>
  <si>
    <t>6/30/2004</t>
  </si>
  <si>
    <t>7/30/2004</t>
  </si>
  <si>
    <t>8/31/2004</t>
  </si>
  <si>
    <t>9/30/2004</t>
  </si>
  <si>
    <t>10/29/2004</t>
  </si>
  <si>
    <t>11/30/2004</t>
  </si>
  <si>
    <t>12/31/2004</t>
  </si>
  <si>
    <t>1/31/2005</t>
  </si>
  <si>
    <t>2/28/2005</t>
  </si>
  <si>
    <t>3/31/2005</t>
  </si>
  <si>
    <t>4/29/2005</t>
  </si>
  <si>
    <t>5/31/2005</t>
  </si>
  <si>
    <t>6/30/2005</t>
  </si>
  <si>
    <t>7/29/2005</t>
  </si>
  <si>
    <t>8/31/2005</t>
  </si>
  <si>
    <t>9/30/2005</t>
  </si>
  <si>
    <t>10/31/2005</t>
  </si>
  <si>
    <t>11/30/2005</t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</si>
  <si>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</si>
  <si>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</si>
  <si>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</si>
  <si>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</si>
  <si>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</si>
  <si>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</si>
  <si>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</si>
  <si>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</si>
  <si>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</si>
  <si>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</si>
  <si>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</si>
  <si>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</si>
  <si>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</si>
  <si>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</si>
  <si>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</si>
  <si>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</si>
  <si>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</si>
  <si>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</si>
  <si>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</si>
  <si>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</si>
  <si>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</si>
  <si>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</si>
  <si>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</si>
  <si>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</si>
  <si>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</si>
  <si>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</si>
  <si>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</si>
  <si>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</si>
  <si>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Stock</t>
  </si>
  <si>
    <t>Invested</t>
  </si>
  <si>
    <t>% Period 1</t>
  </si>
  <si>
    <t xml:space="preserve">% Period 2 </t>
  </si>
  <si>
    <t>% Period 3</t>
  </si>
  <si>
    <t>ABC</t>
  </si>
  <si>
    <t>XYZ</t>
  </si>
  <si>
    <t>Arithmetic Return</t>
  </si>
  <si>
    <t>Observations</t>
  </si>
  <si>
    <t>Arithmetic Avg</t>
  </si>
  <si>
    <t>Geometric Return</t>
  </si>
  <si>
    <t>Geometric Avg</t>
  </si>
  <si>
    <t>1 + Return</t>
  </si>
  <si>
    <t>Dollars</t>
  </si>
  <si>
    <t>Geometric Avg Alternative</t>
  </si>
  <si>
    <t>Tbill/Rf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</si>
</sst>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F271-BA7F-E741-B96B-ED2DFB9DF16E}">
  <dimension ref="E8:M27"/>
  <sheetViews>
    <sheetView workbookViewId="0">
      <selection activeCell="E10" sqref="E10"/>
    </sheetView>
  </sheetViews>
  <sheetFormatPr baseColWidth="10" defaultRowHeight="16" x14ac:dyDescent="0.2"/>
  <cols>
    <col min="10" max="10" width="15.83203125" bestFit="1" customWidth="1"/>
    <col min="11" max="11" width="11.83203125" bestFit="1" customWidth="1"/>
    <col min="12" max="12" width="13.33203125" bestFit="1" customWidth="1"/>
    <col min="13" max="13" width="23.1640625" bestFit="1" customWidth="1"/>
  </cols>
  <sheetData>
    <row r="8" spans="5:12" x14ac:dyDescent="0.2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68</v>
      </c>
      <c r="K8" t="s">
        <v>69</v>
      </c>
      <c r="L8" t="s">
        <v>70</v>
      </c>
    </row>
    <row r="9" spans="5:12" x14ac:dyDescent="0.2">
      <c r="E9" s="6" t="s">
        <v>71</v>
      </c>
      <c r="F9" s="1">
        <v>1000</v>
      </c>
      <c r="G9" s="3">
        <v>0.1</v>
      </c>
      <c r="H9" s="3">
        <v>-0.11</v>
      </c>
      <c r="I9" s="3">
        <v>0.1</v>
      </c>
      <c r="J9">
        <v>0.1</v>
      </c>
      <c r="K9">
        <v>-0.11</v>
      </c>
      <c r="L9">
        <v>0.1</v>
      </c>
    </row>
    <row r="10" spans="5:12" x14ac:dyDescent="0.2">
      <c r="E10" s="6" t="s">
        <v>72</v>
      </c>
      <c r="F10" s="1">
        <v>1000</v>
      </c>
      <c r="G10" s="3">
        <v>1</v>
      </c>
      <c r="H10" s="3">
        <v>-0.5</v>
      </c>
      <c r="I10" s="3">
        <v>0</v>
      </c>
      <c r="J10">
        <v>1</v>
      </c>
      <c r="K10">
        <v>-0.5</v>
      </c>
      <c r="L10">
        <v>0</v>
      </c>
    </row>
    <row r="14" spans="5:12" x14ac:dyDescent="0.2">
      <c r="E14" t="s">
        <v>66</v>
      </c>
      <c r="F14" t="s">
        <v>67</v>
      </c>
      <c r="G14" t="s">
        <v>68</v>
      </c>
      <c r="H14" t="s">
        <v>69</v>
      </c>
      <c r="I14" t="s">
        <v>70</v>
      </c>
      <c r="J14" t="s">
        <v>73</v>
      </c>
      <c r="K14" t="s">
        <v>74</v>
      </c>
      <c r="L14" t="s">
        <v>75</v>
      </c>
    </row>
    <row r="15" spans="5:12" x14ac:dyDescent="0.2">
      <c r="E15" s="6" t="s">
        <v>71</v>
      </c>
      <c r="F15" s="1">
        <v>1000</v>
      </c>
      <c r="G15" s="3">
        <v>0.1</v>
      </c>
      <c r="H15" s="3">
        <v>-0.11</v>
      </c>
      <c r="I15" s="3">
        <v>0.1</v>
      </c>
      <c r="J15" s="3">
        <f>SUM(G15:I15)</f>
        <v>9.0000000000000011E-2</v>
      </c>
      <c r="K15">
        <f>COUNT(G15:I15)</f>
        <v>3</v>
      </c>
      <c r="L15" s="2">
        <f>AVERAGE(G15:I15)</f>
        <v>3.0000000000000002E-2</v>
      </c>
    </row>
    <row r="16" spans="5:12" x14ac:dyDescent="0.2">
      <c r="E16" s="6" t="s">
        <v>72</v>
      </c>
      <c r="F16" s="1">
        <v>1000</v>
      </c>
      <c r="G16" s="3">
        <v>1</v>
      </c>
      <c r="H16" s="3">
        <v>-0.5</v>
      </c>
      <c r="I16" s="3">
        <v>0</v>
      </c>
      <c r="J16" s="3">
        <f>SUM(G16:I16)</f>
        <v>0.5</v>
      </c>
      <c r="K16">
        <f>COUNT(G16:I16)</f>
        <v>3</v>
      </c>
      <c r="L16" s="2">
        <f>AVERAGE(G16:I16)</f>
        <v>0.16666666666666666</v>
      </c>
    </row>
    <row r="20" spans="5:13" x14ac:dyDescent="0.2">
      <c r="E20" t="s">
        <v>66</v>
      </c>
      <c r="F20" t="s">
        <v>67</v>
      </c>
      <c r="G20" t="s">
        <v>68</v>
      </c>
      <c r="H20" t="s">
        <v>69</v>
      </c>
      <c r="I20" t="s">
        <v>70</v>
      </c>
      <c r="J20" t="s">
        <v>76</v>
      </c>
      <c r="K20" t="s">
        <v>74</v>
      </c>
      <c r="L20" t="s">
        <v>77</v>
      </c>
      <c r="M20" t="s">
        <v>80</v>
      </c>
    </row>
    <row r="21" spans="5:13" x14ac:dyDescent="0.2">
      <c r="E21" s="6" t="s">
        <v>71</v>
      </c>
      <c r="G21" s="3">
        <v>0.1</v>
      </c>
      <c r="H21" s="3">
        <v>-0.11</v>
      </c>
      <c r="I21" s="3">
        <v>0.1</v>
      </c>
      <c r="J21" s="3"/>
      <c r="L21" s="2"/>
    </row>
    <row r="22" spans="5:13" x14ac:dyDescent="0.2">
      <c r="F22" s="1"/>
      <c r="G22" s="5">
        <f>1+G21</f>
        <v>1.1000000000000001</v>
      </c>
      <c r="H22" s="5">
        <f t="shared" ref="H22:I22" si="0">1+H21</f>
        <v>0.89</v>
      </c>
      <c r="I22" s="5">
        <f t="shared" si="0"/>
        <v>1.1000000000000001</v>
      </c>
      <c r="J22" s="2">
        <f>PRODUCT(G22:I22)-1</f>
        <v>7.690000000000019E-2</v>
      </c>
      <c r="K22">
        <f>COUNT(G22:I22)</f>
        <v>3</v>
      </c>
      <c r="L22" s="2">
        <f>POWER(J22+1,1/K22)-1</f>
        <v>2.5002974411356904E-2</v>
      </c>
      <c r="M22" s="2">
        <f>POWER(PRODUCT(G22:I22),1/K22) - 1</f>
        <v>2.5002974411356904E-2</v>
      </c>
    </row>
    <row r="23" spans="5:13" x14ac:dyDescent="0.2">
      <c r="F23" s="1">
        <v>1000</v>
      </c>
      <c r="G23" s="4">
        <f>PRODUCT(F23,G22)</f>
        <v>1100</v>
      </c>
      <c r="H23" s="4">
        <f>PRODUCT(G23,H22)</f>
        <v>979</v>
      </c>
      <c r="I23" s="4">
        <f>PRODUCT(H23,I22)</f>
        <v>1076.9000000000001</v>
      </c>
      <c r="J23" s="1">
        <f>PRODUCT(J22,F23)</f>
        <v>76.90000000000019</v>
      </c>
      <c r="L23" s="2"/>
    </row>
    <row r="24" spans="5:13" x14ac:dyDescent="0.2">
      <c r="F24" s="1"/>
      <c r="G24" s="4"/>
      <c r="H24" s="4"/>
      <c r="I24" s="4"/>
      <c r="J24" s="4"/>
      <c r="L24" s="2"/>
    </row>
    <row r="25" spans="5:13" x14ac:dyDescent="0.2">
      <c r="E25" s="6" t="s">
        <v>72</v>
      </c>
      <c r="G25" s="3">
        <v>1</v>
      </c>
      <c r="H25" s="3">
        <v>-0.5</v>
      </c>
      <c r="I25" s="3">
        <v>0</v>
      </c>
      <c r="J25" s="3"/>
      <c r="L25" s="2"/>
    </row>
    <row r="26" spans="5:13" x14ac:dyDescent="0.2">
      <c r="E26" t="s">
        <v>78</v>
      </c>
      <c r="G26" s="3">
        <f>1+G25</f>
        <v>2</v>
      </c>
      <c r="H26" s="3">
        <f t="shared" ref="H26:I26" si="1">1+H25</f>
        <v>0.5</v>
      </c>
      <c r="I26" s="3">
        <f t="shared" si="1"/>
        <v>1</v>
      </c>
      <c r="J26" s="2">
        <f>PRODUCT(G26:I26)-1</f>
        <v>0</v>
      </c>
      <c r="K26">
        <f>COUNT(G26:I26)</f>
        <v>3</v>
      </c>
      <c r="L26">
        <f>POWER(J26,K26)</f>
        <v>0</v>
      </c>
    </row>
    <row r="27" spans="5:13" x14ac:dyDescent="0.2">
      <c r="E27" t="s">
        <v>79</v>
      </c>
      <c r="F27" s="1">
        <v>1000</v>
      </c>
      <c r="G27" s="1">
        <f>F27*G26</f>
        <v>2000</v>
      </c>
      <c r="H27" s="1">
        <f t="shared" ref="H27:I27" si="2">G27*H26</f>
        <v>1000</v>
      </c>
      <c r="I27" s="1">
        <f t="shared" si="2"/>
        <v>1000</v>
      </c>
      <c r="J27" s="1">
        <f>PRODUCT(J26,F27)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AC47-6580-2D4F-A60E-90668FA7711F}">
  <dimension ref="B6:H66"/>
  <sheetViews>
    <sheetView tabSelected="1" topLeftCell="A8" workbookViewId="0">
      <selection activeCell="K9" sqref="K9"/>
    </sheetView>
  </sheetViews>
  <sheetFormatPr baseColWidth="10" defaultRowHeight="16" x14ac:dyDescent="0.2"/>
  <sheetData>
    <row r="6" spans="2:8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81</v>
      </c>
    </row>
    <row r="7" spans="2:8" x14ac:dyDescent="0.2">
      <c r="B7" t="s">
        <v>6</v>
      </c>
      <c r="C7">
        <v>5.6175000000000003E-2</v>
      </c>
      <c r="D7">
        <v>8.9087E-2</v>
      </c>
      <c r="E7">
        <v>8.3535999999999999E-2</v>
      </c>
      <c r="F7">
        <v>6.2066000000000003E-2</v>
      </c>
      <c r="G7">
        <v>7.2716000000000003E-2</v>
      </c>
      <c r="H7">
        <v>1E-3</v>
      </c>
    </row>
    <row r="8" spans="2:8" x14ac:dyDescent="0.2">
      <c r="B8" t="s">
        <v>7</v>
      </c>
      <c r="C8">
        <v>-3.7544000000000001E-2</v>
      </c>
      <c r="D8">
        <v>9.4070000000000001E-2</v>
      </c>
      <c r="E8">
        <v>9.6479999999999996E-2</v>
      </c>
      <c r="F8">
        <v>-4.4689E-2</v>
      </c>
      <c r="G8">
        <v>2.7078999999999999E-2</v>
      </c>
      <c r="H8">
        <v>8.9999999999999998E-4</v>
      </c>
    </row>
    <row r="9" spans="2:8" x14ac:dyDescent="0.2">
      <c r="B9" t="s">
        <v>8</v>
      </c>
      <c r="C9">
        <v>4.1853000000000001E-2</v>
      </c>
      <c r="D9">
        <v>2.3119000000000001E-2</v>
      </c>
      <c r="E9">
        <v>-1.7732999999999999E-2</v>
      </c>
      <c r="F9">
        <v>9.6319000000000002E-2</v>
      </c>
      <c r="G9">
        <v>3.5889999999999998E-2</v>
      </c>
      <c r="H9">
        <v>1E-3</v>
      </c>
    </row>
    <row r="10" spans="2:8" x14ac:dyDescent="0.2">
      <c r="B10" t="s">
        <v>9</v>
      </c>
      <c r="C10">
        <v>3.0030999999999999E-2</v>
      </c>
      <c r="D10">
        <v>3.1731000000000002E-2</v>
      </c>
      <c r="E10">
        <v>-0.100672</v>
      </c>
      <c r="F10">
        <v>-8.7036000000000002E-2</v>
      </c>
      <c r="G10">
        <v>-3.1487000000000001E-2</v>
      </c>
      <c r="H10">
        <v>6.9999999999999999E-4</v>
      </c>
    </row>
    <row r="11" spans="2:8" x14ac:dyDescent="0.2">
      <c r="B11" t="s">
        <v>10</v>
      </c>
      <c r="C11">
        <v>4.1650000000000003E-3</v>
      </c>
      <c r="D11">
        <v>3.2805000000000001E-2</v>
      </c>
      <c r="E11">
        <v>2.6752000000000001E-2</v>
      </c>
      <c r="F11">
        <v>-3.9496000000000003E-2</v>
      </c>
      <c r="G11">
        <v>6.0569999999999999E-3</v>
      </c>
      <c r="H11">
        <v>6.9999999999999999E-4</v>
      </c>
    </row>
    <row r="12" spans="2:8" x14ac:dyDescent="0.2">
      <c r="B12" t="s">
        <v>11</v>
      </c>
      <c r="C12">
        <v>4.8265000000000002E-2</v>
      </c>
      <c r="D12">
        <v>-3.1944E-2</v>
      </c>
      <c r="E12">
        <v>5.5830999999999999E-2</v>
      </c>
      <c r="F12">
        <v>1.3306E-2</v>
      </c>
      <c r="G12">
        <v>2.1364999999999999E-2</v>
      </c>
      <c r="H12">
        <v>8.0000000000000004E-4</v>
      </c>
    </row>
    <row r="13" spans="2:8" x14ac:dyDescent="0.2">
      <c r="B13" t="s">
        <v>12</v>
      </c>
      <c r="C13">
        <v>-5.4537000000000002E-2</v>
      </c>
      <c r="D13">
        <v>4.2692000000000001E-2</v>
      </c>
      <c r="E13">
        <v>4.4559999999999999E-3</v>
      </c>
      <c r="F13">
        <v>-0.12584000000000001</v>
      </c>
      <c r="G13">
        <v>-3.3307000000000003E-2</v>
      </c>
      <c r="H13">
        <v>6.9999999999999999E-4</v>
      </c>
    </row>
    <row r="14" spans="2:8" x14ac:dyDescent="0.2">
      <c r="B14" t="s">
        <v>13</v>
      </c>
      <c r="C14">
        <v>-1.6449999999999999E-2</v>
      </c>
      <c r="D14">
        <v>-7.1500000000000003E-4</v>
      </c>
      <c r="E14">
        <v>3.7072000000000001E-2</v>
      </c>
      <c r="F14">
        <v>-8.2486000000000004E-2</v>
      </c>
      <c r="G14">
        <v>-1.5644999999999999E-2</v>
      </c>
      <c r="H14">
        <v>6.9999999999999999E-4</v>
      </c>
    </row>
    <row r="15" spans="2:8" x14ac:dyDescent="0.2">
      <c r="B15" t="s">
        <v>14</v>
      </c>
      <c r="C15">
        <v>6.4565999999999998E-2</v>
      </c>
      <c r="D15">
        <v>0.15602099999999999</v>
      </c>
      <c r="E15">
        <v>5.4299E-2</v>
      </c>
      <c r="F15">
        <v>0.14758099999999999</v>
      </c>
      <c r="G15">
        <v>0.105617</v>
      </c>
      <c r="H15">
        <v>8.0000000000000004E-4</v>
      </c>
    </row>
    <row r="16" spans="2:8" x14ac:dyDescent="0.2">
      <c r="B16" t="s">
        <v>15</v>
      </c>
      <c r="C16">
        <v>1.023E-2</v>
      </c>
      <c r="D16">
        <v>3.5908000000000002E-2</v>
      </c>
      <c r="E16">
        <v>-7.3095999999999994E-2</v>
      </c>
      <c r="F16">
        <v>3.0303E-2</v>
      </c>
      <c r="G16">
        <v>8.3600000000000005E-4</v>
      </c>
      <c r="H16">
        <v>6.9999999999999999E-4</v>
      </c>
    </row>
    <row r="17" spans="2:8" x14ac:dyDescent="0.2">
      <c r="B17" t="s">
        <v>16</v>
      </c>
      <c r="C17">
        <v>-4.0506E-2</v>
      </c>
      <c r="D17">
        <v>2.6446000000000001E-2</v>
      </c>
      <c r="E17">
        <v>-6.4999999999999997E-3</v>
      </c>
      <c r="F17">
        <v>1.0083999999999999E-2</v>
      </c>
      <c r="G17">
        <v>-2.6189999999999998E-3</v>
      </c>
      <c r="H17">
        <v>5.9999999999999995E-4</v>
      </c>
    </row>
    <row r="18" spans="2:8" x14ac:dyDescent="0.2">
      <c r="B18" t="s">
        <v>17</v>
      </c>
      <c r="C18">
        <v>-6.0309000000000001E-2</v>
      </c>
      <c r="D18">
        <v>8.4430000000000009E-3</v>
      </c>
      <c r="E18">
        <v>-3.9719999999999998E-2</v>
      </c>
      <c r="F18">
        <v>-7.3688000000000003E-2</v>
      </c>
      <c r="G18">
        <v>-4.1319000000000002E-2</v>
      </c>
      <c r="H18">
        <v>8.9999999999999998E-4</v>
      </c>
    </row>
    <row r="19" spans="2:8" x14ac:dyDescent="0.2">
      <c r="B19" t="s">
        <v>18</v>
      </c>
      <c r="C19">
        <v>4.8134999999999997E-2</v>
      </c>
      <c r="D19">
        <v>0.155167</v>
      </c>
      <c r="E19">
        <v>7.4357999999999994E-2</v>
      </c>
      <c r="F19">
        <v>6.3589000000000007E-2</v>
      </c>
      <c r="G19">
        <v>8.5311999999999999E-2</v>
      </c>
      <c r="H19">
        <v>8.0000000000000004E-4</v>
      </c>
    </row>
    <row r="20" spans="2:8" x14ac:dyDescent="0.2">
      <c r="B20" t="s">
        <v>19</v>
      </c>
      <c r="C20">
        <v>3.8270000000000001E-3</v>
      </c>
      <c r="D20">
        <v>0.109584</v>
      </c>
      <c r="E20">
        <v>-3.3696999999999998E-2</v>
      </c>
      <c r="F20">
        <v>6.3829999999999998E-3</v>
      </c>
      <c r="G20">
        <v>2.1524000000000001E-2</v>
      </c>
      <c r="H20">
        <v>5.9999999999999995E-4</v>
      </c>
    </row>
    <row r="21" spans="2:8" x14ac:dyDescent="0.2">
      <c r="B21" t="s">
        <v>20</v>
      </c>
      <c r="C21">
        <v>8.8830000000000006E-2</v>
      </c>
      <c r="D21">
        <v>3.5472999999999998E-2</v>
      </c>
      <c r="E21">
        <v>-1.0919999999999999E-2</v>
      </c>
      <c r="F21">
        <v>1.1997000000000001E-2</v>
      </c>
      <c r="G21">
        <v>3.1344999999999998E-2</v>
      </c>
      <c r="H21">
        <v>8.0000000000000004E-4</v>
      </c>
    </row>
    <row r="22" spans="2:8" x14ac:dyDescent="0.2">
      <c r="B22" t="s">
        <v>21</v>
      </c>
      <c r="C22">
        <v>-2.4510000000000001E-3</v>
      </c>
      <c r="D22">
        <v>-0.14812400000000001</v>
      </c>
      <c r="E22">
        <v>-3.1609999999999999E-2</v>
      </c>
      <c r="F22">
        <v>-4.5262999999999998E-2</v>
      </c>
      <c r="G22">
        <v>-5.6862000000000003E-2</v>
      </c>
      <c r="H22">
        <v>1E-3</v>
      </c>
    </row>
    <row r="23" spans="2:8" x14ac:dyDescent="0.2">
      <c r="B23" t="s">
        <v>22</v>
      </c>
      <c r="C23">
        <v>-3.8954999999999997E-2</v>
      </c>
      <c r="D23">
        <v>0.104813</v>
      </c>
      <c r="E23">
        <v>5.9465999999999998E-2</v>
      </c>
      <c r="F23">
        <v>-8.3789999999999993E-3</v>
      </c>
      <c r="G23">
        <v>2.9236000000000002E-2</v>
      </c>
      <c r="H23">
        <v>1.1000000000000001E-3</v>
      </c>
    </row>
    <row r="24" spans="2:8" x14ac:dyDescent="0.2">
      <c r="B24" t="s">
        <v>23</v>
      </c>
      <c r="C24">
        <v>1.2821000000000001E-2</v>
      </c>
      <c r="D24">
        <v>6.2399000000000003E-2</v>
      </c>
      <c r="E24">
        <v>1.6070999999999998E-2</v>
      </c>
      <c r="F24">
        <v>-0.25991700000000001</v>
      </c>
      <c r="G24">
        <v>-4.2157E-2</v>
      </c>
      <c r="H24">
        <v>1.1000000000000001E-3</v>
      </c>
    </row>
    <row r="25" spans="2:8" x14ac:dyDescent="0.2">
      <c r="B25" t="s">
        <v>24</v>
      </c>
      <c r="C25">
        <v>1.1573E-2</v>
      </c>
      <c r="D25">
        <v>6.1887999999999999E-2</v>
      </c>
      <c r="E25">
        <v>9.4179999999999993E-3</v>
      </c>
      <c r="F25">
        <v>-5.1212000000000001E-2</v>
      </c>
      <c r="G25">
        <v>7.9170000000000004E-3</v>
      </c>
      <c r="H25">
        <v>1.1000000000000001E-3</v>
      </c>
    </row>
    <row r="26" spans="2:8" x14ac:dyDescent="0.2">
      <c r="B26" t="s">
        <v>25</v>
      </c>
      <c r="C26">
        <v>6.6312999999999997E-2</v>
      </c>
      <c r="D26">
        <v>0.15026100000000001</v>
      </c>
      <c r="E26">
        <v>-1.5716999999999998E-2</v>
      </c>
      <c r="F26">
        <v>-0.105078</v>
      </c>
      <c r="G26">
        <v>2.3945000000000001E-2</v>
      </c>
      <c r="H26">
        <v>1.5E-3</v>
      </c>
    </row>
    <row r="27" spans="2:8" x14ac:dyDescent="0.2">
      <c r="B27" t="s">
        <v>26</v>
      </c>
      <c r="C27">
        <v>-3.3570000000000002E-3</v>
      </c>
      <c r="D27">
        <v>3.5975E-2</v>
      </c>
      <c r="E27">
        <v>0.111773</v>
      </c>
      <c r="F27">
        <v>0.16276199999999999</v>
      </c>
      <c r="G27">
        <v>7.6787999999999995E-2</v>
      </c>
      <c r="H27">
        <v>1.6000000000000001E-3</v>
      </c>
    </row>
    <row r="28" spans="2:8" x14ac:dyDescent="0.2">
      <c r="B28" t="s">
        <v>27</v>
      </c>
      <c r="C28">
        <v>-1.6466999999999999E-2</v>
      </c>
      <c r="D28">
        <v>-0.29946699999999998</v>
      </c>
      <c r="E28">
        <v>-3.2382000000000001E-2</v>
      </c>
      <c r="F28">
        <v>-0.12725600000000001</v>
      </c>
      <c r="G28">
        <v>-0.118893</v>
      </c>
      <c r="H28">
        <v>1.6000000000000001E-3</v>
      </c>
    </row>
    <row r="29" spans="2:8" x14ac:dyDescent="0.2">
      <c r="B29" t="s">
        <v>28</v>
      </c>
      <c r="C29">
        <v>-3.9663999999999998E-2</v>
      </c>
      <c r="D29">
        <v>5.1288E-2</v>
      </c>
      <c r="E29">
        <v>2.1545999999999999E-2</v>
      </c>
      <c r="F29">
        <v>0.13012499999999999</v>
      </c>
      <c r="G29">
        <v>4.0823999999999999E-2</v>
      </c>
      <c r="H29">
        <v>1.6000000000000001E-3</v>
      </c>
    </row>
    <row r="30" spans="2:8" x14ac:dyDescent="0.2">
      <c r="B30" t="s">
        <v>29</v>
      </c>
      <c r="C30">
        <v>-3.9348000000000001E-2</v>
      </c>
      <c r="D30">
        <v>-0.13025200000000001</v>
      </c>
      <c r="E30">
        <v>1.3698999999999999E-2</v>
      </c>
      <c r="F30">
        <v>3.3415E-2</v>
      </c>
      <c r="G30">
        <v>-3.0622E-2</v>
      </c>
      <c r="H30">
        <v>2.0999999999999999E-3</v>
      </c>
    </row>
    <row r="31" spans="2:8" x14ac:dyDescent="0.2">
      <c r="B31" t="s">
        <v>30</v>
      </c>
      <c r="C31">
        <v>4.6752000000000002E-2</v>
      </c>
      <c r="D31">
        <v>-0.148953</v>
      </c>
      <c r="E31">
        <v>5.7373E-2</v>
      </c>
      <c r="F31">
        <v>4.7266000000000002E-2</v>
      </c>
      <c r="G31">
        <v>6.0999999999999997E-4</v>
      </c>
      <c r="H31">
        <v>2.0999999999999999E-3</v>
      </c>
    </row>
    <row r="32" spans="2:8" x14ac:dyDescent="0.2">
      <c r="B32" t="s">
        <v>31</v>
      </c>
      <c r="C32">
        <v>2.2963000000000001E-2</v>
      </c>
      <c r="D32">
        <v>0.19836000000000001</v>
      </c>
      <c r="E32">
        <v>-1.8714000000000001E-2</v>
      </c>
      <c r="F32">
        <v>-4.3068000000000002E-2</v>
      </c>
      <c r="G32">
        <v>3.9884999999999997E-2</v>
      </c>
      <c r="H32">
        <v>2.3999999999999998E-3</v>
      </c>
    </row>
    <row r="33" spans="2:8" x14ac:dyDescent="0.2">
      <c r="B33" t="s">
        <v>32</v>
      </c>
      <c r="C33">
        <v>-3.7208999999999999E-2</v>
      </c>
      <c r="D33">
        <v>-0.13131599999999999</v>
      </c>
      <c r="E33">
        <v>1.5962E-2</v>
      </c>
      <c r="F33">
        <v>-3.9347E-2</v>
      </c>
      <c r="G33">
        <v>-4.7978E-2</v>
      </c>
      <c r="H33">
        <v>2.3E-3</v>
      </c>
    </row>
    <row r="34" spans="2:8" x14ac:dyDescent="0.2">
      <c r="B34" t="s">
        <v>33</v>
      </c>
      <c r="C34">
        <v>3.0998000000000001E-2</v>
      </c>
      <c r="D34">
        <v>0.265677</v>
      </c>
      <c r="E34">
        <v>-4.5933000000000002E-2</v>
      </c>
      <c r="F34">
        <v>8.4419999999999999E-3</v>
      </c>
      <c r="G34">
        <v>6.4796000000000006E-2</v>
      </c>
      <c r="H34">
        <v>2.3999999999999998E-3</v>
      </c>
    </row>
    <row r="35" spans="2:8" x14ac:dyDescent="0.2">
      <c r="B35" t="s">
        <v>34</v>
      </c>
      <c r="C35">
        <v>7.2265999999999997E-2</v>
      </c>
      <c r="D35">
        <v>-3.0876000000000001E-2</v>
      </c>
      <c r="E35">
        <v>-3.2168000000000002E-2</v>
      </c>
      <c r="F35">
        <v>-7.8880000000000006E-2</v>
      </c>
      <c r="G35">
        <v>-1.7415E-2</v>
      </c>
      <c r="H35">
        <v>3.0000000000000001E-3</v>
      </c>
    </row>
    <row r="36" spans="2:8" x14ac:dyDescent="0.2">
      <c r="B36" t="s">
        <v>35</v>
      </c>
      <c r="C36">
        <v>-6.0262999999999997E-2</v>
      </c>
      <c r="D36">
        <v>1.7534999999999999E-2</v>
      </c>
      <c r="E36">
        <v>-6.0491999999999997E-2</v>
      </c>
      <c r="F36">
        <v>-3.6131999999999997E-2</v>
      </c>
      <c r="G36">
        <v>-3.4838000000000001E-2</v>
      </c>
      <c r="H36">
        <v>2.8999999999999998E-3</v>
      </c>
    </row>
    <row r="37" spans="2:8" x14ac:dyDescent="0.2">
      <c r="B37" t="s">
        <v>36</v>
      </c>
      <c r="C37">
        <v>-1.1659999999999999E-3</v>
      </c>
      <c r="D37">
        <v>-3.8592000000000001E-2</v>
      </c>
      <c r="E37">
        <v>1.8505000000000001E-2</v>
      </c>
      <c r="F37">
        <v>3.7118999999999999E-2</v>
      </c>
      <c r="G37">
        <v>3.967E-3</v>
      </c>
      <c r="H37">
        <v>2.7000000000000001E-3</v>
      </c>
    </row>
    <row r="38" spans="2:8" x14ac:dyDescent="0.2">
      <c r="B38" t="s">
        <v>37</v>
      </c>
      <c r="C38">
        <v>8.0175999999999997E-2</v>
      </c>
      <c r="D38">
        <v>0.13128000000000001</v>
      </c>
      <c r="E38">
        <v>-0.124042</v>
      </c>
      <c r="F38">
        <v>5.5280000000000003E-2</v>
      </c>
      <c r="G38">
        <v>3.5673999999999997E-2</v>
      </c>
      <c r="H38">
        <v>3.0999999999999999E-3</v>
      </c>
    </row>
    <row r="39" spans="2:8" x14ac:dyDescent="0.2">
      <c r="B39" t="s">
        <v>38</v>
      </c>
      <c r="C39">
        <v>-5.5274999999999998E-2</v>
      </c>
      <c r="D39">
        <v>-3.5483000000000001E-2</v>
      </c>
      <c r="E39">
        <v>4.5610999999999999E-2</v>
      </c>
      <c r="F39">
        <v>8.1973000000000004E-2</v>
      </c>
      <c r="G39">
        <v>9.2069999999999999E-3</v>
      </c>
      <c r="H39">
        <v>3.2000000000000002E-3</v>
      </c>
    </row>
    <row r="40" spans="2:8" x14ac:dyDescent="0.2">
      <c r="B40" t="s">
        <v>39</v>
      </c>
      <c r="C40">
        <v>7.6481999999999994E-2</v>
      </c>
      <c r="D40">
        <v>-2.7759999999999998E-3</v>
      </c>
      <c r="E40">
        <v>9.7822000000000006E-2</v>
      </c>
      <c r="F40">
        <v>8.4565000000000001E-2</v>
      </c>
      <c r="G40">
        <v>6.4022999999999997E-2</v>
      </c>
      <c r="H40">
        <v>3.5000000000000001E-3</v>
      </c>
    </row>
    <row r="41" spans="2:8" x14ac:dyDescent="0.2">
      <c r="B41" t="s">
        <v>40</v>
      </c>
      <c r="C41">
        <v>-4.2275E-2</v>
      </c>
      <c r="D41">
        <v>-7.0533999999999999E-2</v>
      </c>
      <c r="E41">
        <v>2.3869999999999999E-2</v>
      </c>
      <c r="F41">
        <v>1.0435E-2</v>
      </c>
      <c r="G41">
        <v>-1.9626000000000001E-2</v>
      </c>
      <c r="H41">
        <v>3.3999999999999998E-3</v>
      </c>
    </row>
    <row r="42" spans="2:8" x14ac:dyDescent="0.2">
      <c r="B42" t="s">
        <v>41</v>
      </c>
      <c r="C42">
        <v>1.2654E-2</v>
      </c>
      <c r="D42">
        <v>-2.6460000000000001E-2</v>
      </c>
      <c r="E42">
        <v>-3.8705000000000003E-2</v>
      </c>
      <c r="F42">
        <v>2.1687999999999999E-2</v>
      </c>
      <c r="G42">
        <v>-7.7060000000000002E-3</v>
      </c>
      <c r="H42">
        <v>3.7000000000000002E-3</v>
      </c>
    </row>
    <row r="43" spans="2:8" x14ac:dyDescent="0.2">
      <c r="B43" t="s">
        <v>42</v>
      </c>
      <c r="C43">
        <v>-0.112459</v>
      </c>
      <c r="D43">
        <v>-0.117692</v>
      </c>
      <c r="E43">
        <v>9.7859999999999996E-3</v>
      </c>
      <c r="F43">
        <v>-2.2991999999999999E-2</v>
      </c>
      <c r="G43">
        <v>-6.0838999999999997E-2</v>
      </c>
      <c r="H43">
        <v>3.5999999999999999E-3</v>
      </c>
    </row>
    <row r="44" spans="2:8" x14ac:dyDescent="0.2">
      <c r="B44" t="s">
        <v>43</v>
      </c>
      <c r="C44">
        <v>-5.8465999999999997E-2</v>
      </c>
      <c r="D44">
        <v>-4.6497999999999998E-2</v>
      </c>
      <c r="E44">
        <v>-9.3599999999999998E-4</v>
      </c>
      <c r="F44">
        <v>-2.179E-2</v>
      </c>
      <c r="G44">
        <v>-3.1923E-2</v>
      </c>
      <c r="H44">
        <v>4.3E-3</v>
      </c>
    </row>
    <row r="45" spans="2:8" x14ac:dyDescent="0.2">
      <c r="B45" t="s">
        <v>44</v>
      </c>
      <c r="C45">
        <v>2.8698000000000001E-2</v>
      </c>
      <c r="D45">
        <v>-0.107284</v>
      </c>
      <c r="E45">
        <v>2.1311E-2</v>
      </c>
      <c r="F45">
        <v>9.4323000000000004E-2</v>
      </c>
      <c r="G45">
        <v>9.2619999999999994E-3</v>
      </c>
      <c r="H45">
        <v>4.0000000000000001E-3</v>
      </c>
    </row>
    <row r="46" spans="2:8" x14ac:dyDescent="0.2">
      <c r="B46" t="s">
        <v>45</v>
      </c>
      <c r="C46">
        <v>3.2618000000000001E-2</v>
      </c>
      <c r="D46">
        <v>-0.17821799999999999</v>
      </c>
      <c r="E46">
        <v>9.8898E-2</v>
      </c>
      <c r="F46">
        <v>0.105408</v>
      </c>
      <c r="G46">
        <v>1.4677000000000001E-2</v>
      </c>
      <c r="H46">
        <v>4.0000000000000001E-3</v>
      </c>
    </row>
    <row r="47" spans="2:8" x14ac:dyDescent="0.2">
      <c r="B47" t="s">
        <v>46</v>
      </c>
      <c r="C47">
        <v>7.2067999999999993E-2</v>
      </c>
      <c r="D47">
        <v>0.15579599999999999</v>
      </c>
      <c r="E47">
        <v>1.9467999999999999E-2</v>
      </c>
      <c r="F47">
        <v>1.6331999999999999E-2</v>
      </c>
      <c r="G47">
        <v>6.5916000000000002E-2</v>
      </c>
      <c r="H47">
        <v>4.1999999999999997E-3</v>
      </c>
    </row>
    <row r="48" spans="2:8" x14ac:dyDescent="0.2">
      <c r="B48" t="s">
        <v>47</v>
      </c>
      <c r="C48">
        <v>6.4201999999999995E-2</v>
      </c>
      <c r="D48">
        <v>1.941E-2</v>
      </c>
      <c r="E48">
        <v>-2.875E-3</v>
      </c>
      <c r="F48">
        <v>3.3292000000000002E-2</v>
      </c>
      <c r="G48">
        <v>2.8507000000000001E-2</v>
      </c>
      <c r="H48">
        <v>4.1000000000000003E-3</v>
      </c>
    </row>
    <row r="49" spans="2:8" x14ac:dyDescent="0.2">
      <c r="B49" t="s">
        <v>48</v>
      </c>
      <c r="C49">
        <v>4.9725999999999999E-2</v>
      </c>
      <c r="D49">
        <v>0.132934</v>
      </c>
      <c r="E49">
        <v>-1.8648999999999999E-2</v>
      </c>
      <c r="F49">
        <v>8.4010000000000001E-2</v>
      </c>
      <c r="G49">
        <v>6.2004999999999998E-2</v>
      </c>
      <c r="H49">
        <v>4.1000000000000003E-3</v>
      </c>
    </row>
    <row r="50" spans="2:8" x14ac:dyDescent="0.2">
      <c r="B50" t="s">
        <v>49</v>
      </c>
      <c r="C50">
        <v>2.6138999999999999E-2</v>
      </c>
      <c r="D50">
        <v>6.5360000000000001E-3</v>
      </c>
      <c r="E50">
        <v>-1.7891000000000001E-2</v>
      </c>
      <c r="F50">
        <v>-2.0035000000000001E-2</v>
      </c>
      <c r="G50">
        <v>-1.3129999999999999E-3</v>
      </c>
      <c r="H50">
        <v>4.1999999999999997E-3</v>
      </c>
    </row>
    <row r="51" spans="2:8" x14ac:dyDescent="0.2">
      <c r="B51" t="s">
        <v>50</v>
      </c>
      <c r="C51">
        <v>1.703E-2</v>
      </c>
      <c r="D51">
        <v>-7.0192000000000004E-2</v>
      </c>
      <c r="E51">
        <v>4.3935000000000002E-2</v>
      </c>
      <c r="F51">
        <v>-1.2112E-2</v>
      </c>
      <c r="G51">
        <v>-5.3350000000000003E-3</v>
      </c>
      <c r="H51">
        <v>4.0000000000000001E-3</v>
      </c>
    </row>
    <row r="52" spans="2:8" x14ac:dyDescent="0.2">
      <c r="B52" t="s">
        <v>51</v>
      </c>
      <c r="C52">
        <v>3.3489999999999999E-2</v>
      </c>
      <c r="D52">
        <v>7.7152999999999999E-2</v>
      </c>
      <c r="E52">
        <v>9.1121999999999995E-2</v>
      </c>
      <c r="F52">
        <v>2.6376E-2</v>
      </c>
      <c r="G52">
        <v>5.7035000000000002E-2</v>
      </c>
      <c r="H52">
        <v>4.4000000000000003E-3</v>
      </c>
    </row>
    <row r="53" spans="2:8" x14ac:dyDescent="0.2">
      <c r="B53" t="s">
        <v>52</v>
      </c>
      <c r="C53">
        <v>-8.4020999999999998E-2</v>
      </c>
      <c r="D53">
        <v>-1.0187999999999999E-2</v>
      </c>
      <c r="E53">
        <v>3.0565999999999999E-2</v>
      </c>
      <c r="F53">
        <v>-1.3408E-2</v>
      </c>
      <c r="G53">
        <v>-1.9262999999999999E-2</v>
      </c>
      <c r="H53">
        <v>3.8E-3</v>
      </c>
    </row>
    <row r="54" spans="2:8" x14ac:dyDescent="0.2">
      <c r="B54" t="s">
        <v>53</v>
      </c>
      <c r="C54">
        <v>-1.065E-2</v>
      </c>
      <c r="D54">
        <v>3.3999000000000001E-2</v>
      </c>
      <c r="E54">
        <v>2.1604000000000002E-2</v>
      </c>
      <c r="F54">
        <v>9.1210000000000006E-3</v>
      </c>
      <c r="G54">
        <v>1.3519E-2</v>
      </c>
      <c r="H54">
        <v>4.3E-3</v>
      </c>
    </row>
    <row r="55" spans="2:8" x14ac:dyDescent="0.2">
      <c r="B55" t="s">
        <v>54</v>
      </c>
      <c r="C55">
        <v>7.4273000000000006E-2</v>
      </c>
      <c r="D55">
        <v>2.3831000000000001E-2</v>
      </c>
      <c r="E55">
        <v>1.7465000000000001E-2</v>
      </c>
      <c r="F55">
        <v>0.16459099999999999</v>
      </c>
      <c r="G55">
        <v>7.0040000000000005E-2</v>
      </c>
      <c r="H55">
        <v>4.4000000000000003E-3</v>
      </c>
    </row>
    <row r="56" spans="2:8" x14ac:dyDescent="0.2">
      <c r="B56" t="s">
        <v>55</v>
      </c>
      <c r="C56">
        <v>2.8367E-2</v>
      </c>
      <c r="D56">
        <v>-4.0660000000000002E-2</v>
      </c>
      <c r="E56">
        <v>-4.7689999999999998E-3</v>
      </c>
      <c r="F56">
        <v>1.9635E-2</v>
      </c>
      <c r="G56">
        <v>6.4300000000000002E-4</v>
      </c>
      <c r="H56">
        <v>4.1000000000000003E-3</v>
      </c>
    </row>
    <row r="57" spans="2:8" x14ac:dyDescent="0.2">
      <c r="B57" t="s">
        <v>56</v>
      </c>
      <c r="C57">
        <v>-3.9752000000000003E-2</v>
      </c>
      <c r="D57">
        <v>-1.1671000000000001E-2</v>
      </c>
      <c r="E57">
        <v>-4.9688999999999997E-2</v>
      </c>
      <c r="F57">
        <v>-4.3416000000000003E-2</v>
      </c>
      <c r="G57">
        <v>-3.6131999999999997E-2</v>
      </c>
      <c r="H57">
        <v>4.0000000000000001E-3</v>
      </c>
    </row>
    <row r="58" spans="2:8" x14ac:dyDescent="0.2">
      <c r="B58" t="s">
        <v>57</v>
      </c>
      <c r="C58">
        <v>-1.6288E-2</v>
      </c>
      <c r="D58">
        <v>6.8370000000000002E-3</v>
      </c>
      <c r="E58">
        <v>-5.0639999999999998E-2</v>
      </c>
      <c r="F58">
        <v>-3.0119999999999999E-3</v>
      </c>
      <c r="G58">
        <v>-1.5775999999999998E-2</v>
      </c>
      <c r="H58">
        <v>4.0000000000000001E-3</v>
      </c>
    </row>
    <row r="59" spans="2:8" x14ac:dyDescent="0.2">
      <c r="B59" t="s">
        <v>58</v>
      </c>
      <c r="C59">
        <v>-5.463E-3</v>
      </c>
      <c r="D59">
        <v>5.2469000000000002E-2</v>
      </c>
      <c r="E59">
        <v>2.4067999999999999E-2</v>
      </c>
      <c r="F59">
        <v>1.0473E-2</v>
      </c>
      <c r="G59">
        <v>2.0386999999999999E-2</v>
      </c>
      <c r="H59">
        <v>4.1999999999999997E-3</v>
      </c>
    </row>
    <row r="60" spans="2:8" x14ac:dyDescent="0.2">
      <c r="B60" t="s">
        <v>59</v>
      </c>
      <c r="C60">
        <v>2.5409000000000001E-2</v>
      </c>
      <c r="D60">
        <v>0.14428199999999999</v>
      </c>
      <c r="E60">
        <v>3.2941999999999999E-2</v>
      </c>
      <c r="F60">
        <v>3.8221999999999999E-2</v>
      </c>
      <c r="G60">
        <v>6.0213999999999997E-2</v>
      </c>
      <c r="H60">
        <v>3.2000000000000002E-3</v>
      </c>
    </row>
    <row r="61" spans="2:8" x14ac:dyDescent="0.2">
      <c r="B61" t="s">
        <v>60</v>
      </c>
      <c r="C61">
        <v>0.24949099999999999</v>
      </c>
      <c r="D61">
        <v>-7.4832999999999997E-2</v>
      </c>
      <c r="E61">
        <v>2.162E-2</v>
      </c>
      <c r="F61">
        <v>0.12710399999999999</v>
      </c>
      <c r="G61">
        <v>8.0846000000000001E-2</v>
      </c>
      <c r="H61">
        <v>3.2000000000000002E-3</v>
      </c>
    </row>
    <row r="62" spans="2:8" x14ac:dyDescent="0.2">
      <c r="B62" t="s">
        <v>61</v>
      </c>
      <c r="C62">
        <v>-8.4291000000000005E-2</v>
      </c>
      <c r="D62">
        <v>-7.1191000000000004E-2</v>
      </c>
      <c r="E62">
        <v>5.2911E-2</v>
      </c>
      <c r="F62">
        <v>1.8880999999999998E-2</v>
      </c>
      <c r="G62">
        <v>-2.0923000000000001E-2</v>
      </c>
      <c r="H62">
        <v>3.3999999999999998E-3</v>
      </c>
    </row>
    <row r="63" spans="2:8" x14ac:dyDescent="0.2">
      <c r="B63" t="s">
        <v>62</v>
      </c>
      <c r="C63">
        <v>5.9524000000000001E-2</v>
      </c>
      <c r="D63">
        <v>-1.014E-2</v>
      </c>
      <c r="E63">
        <v>-2.3647999999999999E-2</v>
      </c>
      <c r="F63">
        <v>-1.4795000000000001E-2</v>
      </c>
      <c r="G63">
        <v>2.735E-3</v>
      </c>
      <c r="H63">
        <v>2.7000000000000001E-3</v>
      </c>
    </row>
    <row r="64" spans="2:8" x14ac:dyDescent="0.2">
      <c r="B64" t="s">
        <v>63</v>
      </c>
      <c r="C64">
        <v>-8.4269999999999998E-2</v>
      </c>
      <c r="D64">
        <v>-0.18981600000000001</v>
      </c>
      <c r="E64">
        <v>3.107E-3</v>
      </c>
      <c r="F64">
        <v>-0.206677</v>
      </c>
      <c r="G64">
        <v>-0.11941400000000001</v>
      </c>
      <c r="H64">
        <v>2.0999999999999999E-3</v>
      </c>
    </row>
    <row r="65" spans="2:8" x14ac:dyDescent="0.2">
      <c r="B65" t="s">
        <v>64</v>
      </c>
      <c r="C65">
        <v>-0.162386</v>
      </c>
      <c r="D65">
        <v>-1.9709999999999998E-2</v>
      </c>
      <c r="E65">
        <v>-4.6814000000000001E-2</v>
      </c>
      <c r="F65">
        <v>-3.9045999999999997E-2</v>
      </c>
      <c r="G65">
        <v>-6.6989000000000007E-2</v>
      </c>
      <c r="H65">
        <v>1.2999999999999999E-3</v>
      </c>
    </row>
    <row r="66" spans="2:8" x14ac:dyDescent="0.2">
      <c r="B66" t="s">
        <v>65</v>
      </c>
      <c r="C66">
        <v>4.3381999999999997E-2</v>
      </c>
      <c r="D66">
        <v>0.132018</v>
      </c>
      <c r="E66">
        <v>2.9878999999999999E-2</v>
      </c>
      <c r="F66">
        <v>-0.13581399999999999</v>
      </c>
      <c r="G66">
        <v>1.7365999999999999E-2</v>
      </c>
      <c r="H66">
        <v>1.6999999999999999E-3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Calculations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Palmer</dc:creator>
  <cp:lastModifiedBy>Samuel Palmer</cp:lastModifiedBy>
  <dcterms:created xsi:type="dcterms:W3CDTF">2020-09-26T10:55:58Z</dcterms:created>
  <dcterms:modified xsi:type="dcterms:W3CDTF">2020-09-27T08:49:51Z</dcterms:modified>
</cp:coreProperties>
</file>