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36" windowWidth="14784" windowHeight="4608" firstSheet="11" activeTab="11"/>
  </bookViews>
  <sheets>
    <sheet name="thang 3" sheetId="17" r:id="rId1"/>
    <sheet name="Sheet1" sheetId="1" r:id="rId2"/>
    <sheet name="Sheet3" sheetId="3" r:id="rId3"/>
    <sheet name="Sheet4" sheetId="4" r:id="rId4"/>
    <sheet name="Sheet5" sheetId="5" r:id="rId5"/>
    <sheet name="Sheet2" sheetId="6" r:id="rId6"/>
    <sheet name="Sheet6" sheetId="7" r:id="rId7"/>
    <sheet name="Sheet7" sheetId="8" r:id="rId8"/>
    <sheet name="Sheet8" sheetId="9" r:id="rId9"/>
    <sheet name="Sheet9" sheetId="10" r:id="rId10"/>
    <sheet name="compare_host_result" sheetId="11" r:id="rId11"/>
    <sheet name="Sheet10" sheetId="12" r:id="rId12"/>
    <sheet name="Sheet11" sheetId="13" r:id="rId13"/>
    <sheet name="Sheet12" sheetId="14" r:id="rId14"/>
    <sheet name="Sheet13" sheetId="16" r:id="rId15"/>
    <sheet name="Sheet14" sheetId="18" r:id="rId16"/>
  </sheets>
  <calcPr calcId="145621"/>
</workbook>
</file>

<file path=xl/calcChain.xml><?xml version="1.0" encoding="utf-8"?>
<calcChain xmlns="http://schemas.openxmlformats.org/spreadsheetml/2006/main">
  <c r="G29" i="17" l="1"/>
  <c r="K28" i="17"/>
  <c r="G28" i="17"/>
  <c r="H28" i="17"/>
  <c r="I28" i="17"/>
  <c r="E28" i="17"/>
  <c r="M24" i="17"/>
  <c r="N28" i="17" s="1"/>
  <c r="N24" i="17"/>
  <c r="L28" i="17" s="1"/>
  <c r="F22" i="17"/>
  <c r="G22" i="17"/>
  <c r="H22" i="17"/>
  <c r="I22" i="17"/>
  <c r="K22" i="17"/>
  <c r="L22" i="17"/>
  <c r="M22" i="17"/>
  <c r="N22" i="17"/>
  <c r="E22" i="17"/>
  <c r="D37" i="17"/>
  <c r="K20" i="17"/>
  <c r="L20" i="17"/>
  <c r="M20" i="17"/>
  <c r="N20" i="17"/>
  <c r="F20" i="17"/>
  <c r="G20" i="17"/>
  <c r="H20" i="17"/>
  <c r="I20" i="17"/>
  <c r="E20" i="17"/>
  <c r="F28" i="17" l="1"/>
  <c r="E29" i="17" l="1"/>
  <c r="K19" i="17"/>
  <c r="G19" i="17" l="1"/>
  <c r="J19" i="17"/>
  <c r="I19" i="17"/>
  <c r="H19" i="17"/>
  <c r="F19" i="17"/>
  <c r="E19" i="17"/>
  <c r="L19" i="17"/>
  <c r="I29" i="17"/>
  <c r="F29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L2" i="9"/>
  <c r="N18" i="17" l="1"/>
  <c r="M18" i="17"/>
  <c r="M32" i="17" s="1"/>
  <c r="D39" i="17"/>
  <c r="I18" i="17"/>
  <c r="I32" i="17" s="1"/>
  <c r="J18" i="17"/>
  <c r="J32" i="17" s="1"/>
  <c r="K18" i="17"/>
  <c r="K32" i="17" s="1"/>
  <c r="L18" i="17"/>
  <c r="L32" i="17" s="1"/>
  <c r="N32" i="17"/>
  <c r="F18" i="17"/>
  <c r="F32" i="17" s="1"/>
  <c r="G18" i="17"/>
  <c r="G32" i="17" s="1"/>
  <c r="H18" i="17"/>
  <c r="H32" i="17" s="1"/>
  <c r="E18" i="17"/>
  <c r="E32" i="17" s="1"/>
  <c r="E30" i="9"/>
  <c r="L7" i="9"/>
  <c r="L21" i="9"/>
  <c r="G30" i="9"/>
  <c r="F30" i="9"/>
  <c r="L3" i="9"/>
  <c r="L4" i="9"/>
  <c r="L5" i="9"/>
  <c r="L6" i="9"/>
  <c r="L9" i="9"/>
  <c r="L10" i="9"/>
  <c r="L11" i="9"/>
  <c r="L12" i="9"/>
  <c r="L13" i="9"/>
  <c r="L14" i="9"/>
  <c r="L15" i="9"/>
  <c r="L16" i="9"/>
  <c r="L17" i="9"/>
  <c r="L18" i="9"/>
  <c r="L19" i="9"/>
  <c r="L20" i="9"/>
  <c r="K22" i="9" l="1"/>
  <c r="K32" i="9" s="1"/>
  <c r="E22" i="9"/>
  <c r="E32" i="9" s="1"/>
  <c r="F22" i="9"/>
  <c r="F32" i="9" s="1"/>
  <c r="F33" i="9" s="1"/>
  <c r="G22" i="9"/>
  <c r="G32" i="9" s="1"/>
  <c r="H22" i="9"/>
  <c r="H32" i="9" s="1"/>
  <c r="I22" i="9"/>
  <c r="I32" i="9" s="1"/>
  <c r="J22" i="9"/>
  <c r="J32" i="9" s="1"/>
</calcChain>
</file>

<file path=xl/sharedStrings.xml><?xml version="1.0" encoding="utf-8"?>
<sst xmlns="http://schemas.openxmlformats.org/spreadsheetml/2006/main" count="1387" uniqueCount="419">
  <si>
    <t>GUI Attribute Name</t>
  </si>
  <si>
    <t>DB/JSON Attribute Name</t>
  </si>
  <si>
    <t>OV2500 Attribute Name</t>
  </si>
  <si>
    <t>MAC Address</t>
  </si>
  <si>
    <t>macAddress</t>
  </si>
  <si>
    <t>VM Name</t>
  </si>
  <si>
    <t>name</t>
  </si>
  <si>
    <t>IP Address</t>
  </si>
  <si>
    <t>ipAddress</t>
  </si>
  <si>
    <t>DNS Name</t>
  </si>
  <si>
    <t>switchDnsName</t>
  </si>
  <si>
    <t>Host Name</t>
  </si>
  <si>
    <t>hostName</t>
  </si>
  <si>
    <t>Switch IP</t>
  </si>
  <si>
    <t>switchIpAddress</t>
  </si>
  <si>
    <t>Switch IP Address</t>
  </si>
  <si>
    <t>Slot/Port</t>
  </si>
  <si>
    <t>slotPortStr</t>
  </si>
  <si>
    <t>UNP</t>
  </si>
  <si>
    <t>unp</t>
  </si>
  <si>
    <t>Address Type</t>
  </si>
  <si>
    <t>addressType</t>
  </si>
  <si>
    <t>Network Usage (kbps)</t>
  </si>
  <si>
    <t>networkUsage</t>
  </si>
  <si>
    <t>VM Server</t>
  </si>
  <si>
    <t>vmServer</t>
  </si>
  <si>
    <t>Guest OS</t>
  </si>
  <si>
    <t>guestOs</t>
  </si>
  <si>
    <t>Power</t>
  </si>
  <si>
    <t>power</t>
  </si>
  <si>
    <t>Up Time</t>
  </si>
  <si>
    <t>upTime</t>
  </si>
  <si>
    <t>Last Update</t>
  </si>
  <si>
    <t>lastUpdate</t>
  </si>
  <si>
    <t>Locator Time</t>
  </si>
  <si>
    <t>locatorTime</t>
  </si>
  <si>
    <t>Network Name</t>
  </si>
  <si>
    <t>networkName</t>
  </si>
  <si>
    <t>Port VLAN</t>
  </si>
  <si>
    <t>portVlan</t>
  </si>
  <si>
    <t>Port VLAN/Service ID/ISID</t>
  </si>
  <si>
    <t>Service ID</t>
  </si>
  <si>
    <t>serviceId</t>
  </si>
  <si>
    <t>ISID</t>
  </si>
  <si>
    <t>isId</t>
  </si>
  <si>
    <t>Port Status</t>
  </si>
  <si>
    <t>portStatusStr</t>
  </si>
  <si>
    <t>Port Speed</t>
  </si>
  <si>
    <t>portSpeed</t>
  </si>
  <si>
    <t>Duplex</t>
  </si>
  <si>
    <t>portDuplexModeStr</t>
  </si>
  <si>
    <t>Disposition</t>
  </si>
  <si>
    <t>dispositionStr</t>
  </si>
  <si>
    <t>Classification Source</t>
  </si>
  <si>
    <t>classificationSourceStr</t>
  </si>
  <si>
    <t>Status</t>
  </si>
  <si>
    <t>status</t>
  </si>
  <si>
    <t>VM VLAN</t>
  </si>
  <si>
    <t>vmVlan</t>
  </si>
  <si>
    <t>Network Mask</t>
  </si>
  <si>
    <t>networkMask</t>
  </si>
  <si>
    <t>CPU Model</t>
  </si>
  <si>
    <t>cpuModel</t>
  </si>
  <si>
    <t>CPU Count</t>
  </si>
  <si>
    <t>cpuCores</t>
  </si>
  <si>
    <t>Num of Cores</t>
  </si>
  <si>
    <t>Number of Networks</t>
  </si>
  <si>
    <t>numOfNics</t>
  </si>
  <si>
    <t>Number of NICs</t>
  </si>
  <si>
    <t>Data Center</t>
  </si>
  <si>
    <t>dataCenter</t>
  </si>
  <si>
    <t>Cluster</t>
  </si>
  <si>
    <t>cluster</t>
  </si>
  <si>
    <t>Memory Usage (MB)</t>
  </si>
  <si>
    <t>VM</t>
  </si>
  <si>
    <t>Host</t>
  </si>
  <si>
    <t>Total Memory</t>
  </si>
  <si>
    <t>totalMemory</t>
  </si>
  <si>
    <t>Free Memory</t>
  </si>
  <si>
    <t>freeMemory</t>
  </si>
  <si>
    <t>IP Mode</t>
  </si>
  <si>
    <t>Master</t>
  </si>
  <si>
    <t>Is Enabled</t>
  </si>
  <si>
    <t>Link Status</t>
  </si>
  <si>
    <t>Version</t>
  </si>
  <si>
    <t>Migrate Enabled</t>
  </si>
  <si>
    <t>Edition</t>
  </si>
  <si>
    <t>Vendor</t>
  </si>
  <si>
    <t>VM Motion Enabled</t>
  </si>
  <si>
    <t>CPU Mhz</t>
  </si>
  <si>
    <t>Memory Size(MB)</t>
  </si>
  <si>
    <t>Num of CPU Pkgs</t>
  </si>
  <si>
    <t>Num of Threads</t>
  </si>
  <si>
    <t>Num of HBAs</t>
  </si>
  <si>
    <t>CPU Usage Mhz</t>
  </si>
  <si>
    <t>VM Vlan</t>
  </si>
  <si>
    <t>Device</t>
  </si>
  <si>
    <t>cpuUsage</t>
  </si>
  <si>
    <t>usageMemory</t>
  </si>
  <si>
    <t>memorySize</t>
  </si>
  <si>
    <t>numOfCPUPkgs</t>
  </si>
  <si>
    <t>numOfThreads</t>
  </si>
  <si>
    <t>vendor</t>
  </si>
  <si>
    <t>vmMotionEnabled</t>
  </si>
  <si>
    <t>cpuMhz</t>
  </si>
  <si>
    <t>numOfHBAs</t>
  </si>
  <si>
    <t>Vcenter</t>
  </si>
  <si>
    <t>Xen</t>
  </si>
  <si>
    <t>ipMode</t>
  </si>
  <si>
    <t>poolMaster</t>
  </si>
  <si>
    <t>isEnabled</t>
  </si>
  <si>
    <t>linkStatus</t>
  </si>
  <si>
    <t>version</t>
  </si>
  <si>
    <t>migrateEnabled</t>
  </si>
  <si>
    <t>edition</t>
  </si>
  <si>
    <t>device</t>
  </si>
  <si>
    <t>General</t>
  </si>
  <si>
    <t>Time</t>
  </si>
  <si>
    <t>Function</t>
  </si>
  <si>
    <t>Create VM Server Connection</t>
  </si>
  <si>
    <t>Polling VM Server</t>
  </si>
  <si>
    <t>VM Locate: VM Networks</t>
  </si>
  <si>
    <t>VM Locate: Host Networks</t>
  </si>
  <si>
    <t>00:00 -&gt; 01:40</t>
  </si>
  <si>
    <t>01:41 -&gt; 02:39</t>
  </si>
  <si>
    <t>02:40 -&gt; 06:14</t>
  </si>
  <si>
    <t>06:15 -&gt; 07:27</t>
  </si>
  <si>
    <t>OV2500</t>
  </si>
  <si>
    <t>Nextgen</t>
  </si>
  <si>
    <t>Store</t>
  </si>
  <si>
    <t>…\ov2500server\data\lists\preferences\system\prefs.ser</t>
  </si>
  <si>
    <t>Object</t>
  </si>
  <si>
    <t>VM Server Connection</t>
  </si>
  <si>
    <t>VM Data Retention Policy</t>
  </si>
  <si>
    <t>VM Authentication Credentials</t>
  </si>
  <si>
    <t>MongoDb</t>
  </si>
  <si>
    <t>VMAuthentication</t>
  </si>
  <si>
    <t>VMServer</t>
  </si>
  <si>
    <t>VMPollingInterval</t>
  </si>
  <si>
    <t>Polling Interval</t>
  </si>
  <si>
    <t>N/A</t>
  </si>
  <si>
    <t>SPB</t>
  </si>
  <si>
    <t>Tiền cọc nhà\người</t>
  </si>
  <si>
    <t>Tiền cọc mỗi người sẽ trả lại = số tiền người đó đóng cọc nếu không ở nữa</t>
  </si>
  <si>
    <t>Đi báo trước ít nhất 20 ngày để mọi người kiếm người mới vào.</t>
  </si>
  <si>
    <t>Đi không báo trước mất cọc, tiền cọc đó sẽ dùng để đóng tiền nhà.</t>
  </si>
  <si>
    <t>Không điền vào bảng chi phí sinh hoạt coi như không tính</t>
  </si>
  <si>
    <t>Quý Anh</t>
  </si>
  <si>
    <t>920k</t>
  </si>
  <si>
    <t>Bách</t>
  </si>
  <si>
    <t>860k</t>
  </si>
  <si>
    <t>Tuấn</t>
  </si>
  <si>
    <t>Tiến</t>
  </si>
  <si>
    <t>Tú</t>
  </si>
  <si>
    <t>800k</t>
  </si>
  <si>
    <t>Chỉnh</t>
  </si>
  <si>
    <t>700k</t>
  </si>
  <si>
    <t>Xuyên</t>
  </si>
  <si>
    <t>Mục</t>
  </si>
  <si>
    <t>Sau này mỗi người mới vào ở:</t>
  </si>
  <si>
    <t>Tiền nhà = 5500/tổng số người / 30 * tổng số ngày ở</t>
  </si>
  <si>
    <t>Tiền nhà thu của người mới chia đều trả lại cho những người cũ</t>
  </si>
  <si>
    <t>Tiền sinh hoạt\người =  tiền sinh hoạt / 30 * số ngày ở</t>
  </si>
  <si>
    <t>Ngày</t>
  </si>
  <si>
    <t>Người chi</t>
  </si>
  <si>
    <t>Nước uống</t>
  </si>
  <si>
    <t>Tiền</t>
  </si>
  <si>
    <t>15/2</t>
  </si>
  <si>
    <t>16/2</t>
  </si>
  <si>
    <t>21/2</t>
  </si>
  <si>
    <t>Chén(5), tô(2), muỗng(5)</t>
  </si>
  <si>
    <t>Xà bông tắm</t>
  </si>
  <si>
    <t>Thang 2</t>
  </si>
  <si>
    <t>Kem đánh răng</t>
  </si>
  <si>
    <t>26/2</t>
  </si>
  <si>
    <t>Giấy vệ sinh</t>
  </si>
  <si>
    <t>Hạt khử mùi tolet</t>
  </si>
  <si>
    <t>Bột giặt</t>
  </si>
  <si>
    <t>27/2</t>
  </si>
  <si>
    <t>Ghi chú</t>
  </si>
  <si>
    <t>25/2</t>
  </si>
  <si>
    <t>02/03</t>
  </si>
  <si>
    <t>Tiền cọc nhà</t>
  </si>
  <si>
    <t>Tiền nhà tháng 3 (5500/7)</t>
  </si>
  <si>
    <t>Anh</t>
  </si>
  <si>
    <t xml:space="preserve"> Anh</t>
  </si>
  <si>
    <t>Tiền nhà hoàn lại(575/6)</t>
  </si>
  <si>
    <t>Tổng tiền</t>
  </si>
  <si>
    <t>Tiền sinh hoạt hoàn lại</t>
  </si>
  <si>
    <t>Tiền điện nước nhà từ 10/2 -&gt; 10/3 thu trước mỗi người 100k</t>
  </si>
  <si>
    <t>Tiền điện nước nhà từ 10/1 -&gt; 10/2: Nghĩa trả</t>
  </si>
  <si>
    <t>Tổng tiền sinh hoạt tháng 1 &amp; 2</t>
  </si>
  <si>
    <t>Tiền net tháng 2</t>
  </si>
  <si>
    <t>Tiền net tháng 3 thu trước mỗi người 39k</t>
  </si>
  <si>
    <t>Quỹ sinh hoạt tháng 3</t>
  </si>
  <si>
    <t>0</t>
  </si>
  <si>
    <t>Quỹ tiền điện, nước, net tháng 3</t>
  </si>
  <si>
    <t>973</t>
  </si>
  <si>
    <t>Tiền nhà tháng 2 thu người vào sau (Xuyên- vào ngày 18/2) : 575k.</t>
  </si>
  <si>
    <t>Quỹ tháng 1 còn 152k</t>
  </si>
  <si>
    <t>Tiền net tháng 1 = 275 - 152 = 123k</t>
  </si>
  <si>
    <t>Điện nước thu trước từ 10/2 -&gt; 10/3</t>
  </si>
  <si>
    <t>Tiền net tháng 3 thu trước</t>
  </si>
  <si>
    <t>VM Manager Code Complete Plan</t>
  </si>
  <si>
    <t>Sprint #</t>
  </si>
  <si>
    <t>Description</t>
  </si>
  <si>
    <t>Task</t>
  </si>
  <si>
    <t>Note</t>
  </si>
  <si>
    <t>1 (29-Feb)</t>
  </si>
  <si>
    <t>Migrate VMM JNLP application to</t>
  </si>
  <si>
    <t>Web-based application - Part I</t>
  </si>
  <si>
    <t>VM Server Connections</t>
  </si>
  <si>
    <t>VM Locator (Search By MAC and Search by IP)</t>
  </si>
  <si>
    <t>Periodic Polling for vCenter</t>
  </si>
  <si>
    <t>VM Locator Part 2 (remaining parts and Host Search)</t>
  </si>
  <si>
    <t>Periodic Polling for xenServer</t>
  </si>
  <si>
    <t>Local Port Group</t>
  </si>
  <si>
    <t>3 (15-Apr)</t>
  </si>
  <si>
    <t>Web-based application - Part II</t>
  </si>
  <si>
    <t>Periodic Polling for Hyper-V</t>
  </si>
  <si>
    <t>Distributed Port Group</t>
  </si>
  <si>
    <t>Exclude VLAN</t>
  </si>
  <si>
    <t>VM VLAN Configuration</t>
  </si>
  <si>
    <t>Data Migration</t>
  </si>
  <si>
    <t>VM Device List</t>
  </si>
  <si>
    <t>VMM License Check</t>
  </si>
  <si>
    <t>Audit Logging</t>
  </si>
  <si>
    <t>Manual Poll, Hyper-V cluster</t>
  </si>
  <si>
    <t>4 (06-May)</t>
  </si>
  <si>
    <t>Update to support latest Hypervisor releases</t>
  </si>
  <si>
    <t>VLAN Notification</t>
  </si>
  <si>
    <t>Will not be delivered</t>
  </si>
  <si>
    <t>VM Browse</t>
  </si>
  <si>
    <t>VM Event Listener</t>
  </si>
  <si>
    <t>Event-Based Polling</t>
  </si>
  <si>
    <t>Add To Report</t>
  </si>
  <si>
    <t>Đóng đủ không thiếu trước ngày 10/3</t>
  </si>
  <si>
    <t>PR Number</t>
  </si>
  <si>
    <t>Severity</t>
  </si>
  <si>
    <t>Summary</t>
  </si>
  <si>
    <t>Principal Eng.</t>
  </si>
  <si>
    <t>Test Eng.</t>
  </si>
  <si>
    <t>Major</t>
  </si>
  <si>
    <t>[4202] Sometimes OV did not poll vCenter.</t>
  </si>
  <si>
    <t>ANHP</t>
  </si>
  <si>
    <t>VUP</t>
  </si>
  <si>
    <t>Minor</t>
  </si>
  <si>
    <t>OVServer is not stopping gracefully if VM poll is going on</t>
  </si>
  <si>
    <t>TUT</t>
  </si>
  <si>
    <t>MOHAMMNA</t>
  </si>
  <si>
    <t>[4202] Search by Host MAC Address did not return any result</t>
  </si>
  <si>
    <t>[4202] Cannot re-locate using Refresh/Apply button</t>
  </si>
  <si>
    <t>[4202] Update Descriptions for each title in landing page</t>
  </si>
  <si>
    <t>[4202] Support IPv6 in Create VM Server Connection</t>
  </si>
  <si>
    <t>[4202] UI comment in build 5</t>
  </si>
  <si>
    <t>[4202] Print the Name of Xenserver/vCenter in Scheduler History</t>
  </si>
  <si>
    <t>[4202] OV shows wrong information of VM</t>
  </si>
  <si>
    <t>Build</t>
  </si>
  <si>
    <r>
      <t>[4202] Missing "</t>
    </r>
    <r>
      <rPr>
        <b/>
        <sz val="11"/>
        <color rgb="FFFF0000"/>
        <rFont val="Calibri"/>
        <family val="2"/>
        <scheme val="minor"/>
      </rPr>
      <t>Xen Pool</t>
    </r>
    <r>
      <rPr>
        <sz val="11"/>
        <color theme="1"/>
        <rFont val="Calibri"/>
        <family val="2"/>
        <scheme val="minor"/>
      </rPr>
      <t>" in VM Networks locate option</t>
    </r>
  </si>
  <si>
    <r>
      <t xml:space="preserve">[4202] In locate by </t>
    </r>
    <r>
      <rPr>
        <b/>
        <sz val="11"/>
        <color rgb="FFFF0000"/>
        <rFont val="Calibri"/>
        <family val="2"/>
        <scheme val="minor"/>
      </rPr>
      <t>host result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table, OV </t>
    </r>
    <r>
      <rPr>
        <b/>
        <sz val="11"/>
        <color rgb="FFFF0000"/>
        <rFont val="Calibri"/>
        <family val="2"/>
        <scheme val="minor"/>
      </rPr>
      <t>did not show enough details information for XenServer</t>
    </r>
  </si>
  <si>
    <r>
      <t xml:space="preserve">[4202] Support </t>
    </r>
    <r>
      <rPr>
        <b/>
        <sz val="11"/>
        <color rgb="FFFF0000"/>
        <rFont val="Calibri"/>
        <family val="2"/>
        <scheme val="minor"/>
      </rPr>
      <t>Stop locate function</t>
    </r>
    <r>
      <rPr>
        <sz val="11"/>
        <color theme="1"/>
        <rFont val="Calibri"/>
        <family val="2"/>
        <scheme val="minor"/>
      </rPr>
      <t xml:space="preserve"> for cancel locating process</t>
    </r>
  </si>
  <si>
    <t>poller properties</t>
  </si>
  <si>
    <t>Prototype definetion</t>
  </si>
  <si>
    <t>Factory</t>
  </si>
  <si>
    <t>[4202] OV should poll right after creating VM server connection</t>
  </si>
  <si>
    <t>[4202] Error when live locating VM using IP address</t>
  </si>
  <si>
    <t>[4202] Missing information after polling VM of vCenter</t>
  </si>
  <si>
    <t>[4202] UI issues in build 6</t>
  </si>
  <si>
    <t>THIENTR</t>
  </si>
  <si>
    <t>Chi</t>
  </si>
  <si>
    <t>New</t>
  </si>
  <si>
    <t>bc:ee:7b:5a:cf:47</t>
  </si>
  <si>
    <t>Xen2</t>
  </si>
  <si>
    <t>QA_XenServer204</t>
  </si>
  <si>
    <t>172.16.92.204</t>
  </si>
  <si>
    <t>Network 1</t>
  </si>
  <si>
    <t>255.255.255.0</t>
  </si>
  <si>
    <t>Intel(R) Core(TM) i7-3770 CPU @ 3.40GHz</t>
  </si>
  <si>
    <t>a0:d3:c1:02:41:68</t>
  </si>
  <si>
    <t>v71</t>
  </si>
  <si>
    <t>192.168.70.72</t>
  </si>
  <si>
    <t xml:space="preserve">1 hour 18 minutes 44 seconds </t>
  </si>
  <si>
    <t>Management Network</t>
  </si>
  <si>
    <t>ProLiant DL380p Gen8</t>
  </si>
  <si>
    <t>a0:d3:c1:02:1c:60</t>
  </si>
  <si>
    <t>192.168.70.78</t>
  </si>
  <si>
    <t xml:space="preserve">1 hour 51 minutes 14 seconds </t>
  </si>
  <si>
    <t>2c:44:fd:7e:fd:44</t>
  </si>
  <si>
    <t>192.168.70.70</t>
  </si>
  <si>
    <t>00:1b:21:4f:dc:79</t>
  </si>
  <si>
    <t>v209</t>
  </si>
  <si>
    <t>172.16.92.208</t>
  </si>
  <si>
    <t xml:space="preserve">1 hour 29 minutes 13 seconds </t>
  </si>
  <si>
    <t>System Product Name</t>
  </si>
  <si>
    <t>00:1b:21:30:aa:8f</t>
  </si>
  <si>
    <t>172.16.92.205</t>
  </si>
  <si>
    <t>00:1b:21:21:3e:96</t>
  </si>
  <si>
    <t>172.16.92.206</t>
  </si>
  <si>
    <t>00:1b:21:43:61:e2</t>
  </si>
  <si>
    <t>172.16.92.200</t>
  </si>
  <si>
    <t>00:1b:21:49:b4:68</t>
  </si>
  <si>
    <t>172.16.92.202</t>
  </si>
  <si>
    <t xml:space="preserve">1 hour 16 minutes 19 seconds </t>
  </si>
  <si>
    <t>Name</t>
  </si>
  <si>
    <t>Num of NICs</t>
  </si>
  <si>
    <t>Memory Usage(MB)</t>
  </si>
  <si>
    <t>Port Vlan/ServiceId/ISID</t>
  </si>
  <si>
    <t>NGNMS</t>
  </si>
  <si>
    <t>001b21:49b468</t>
  </si>
  <si>
    <t>OmniVista</t>
  </si>
  <si>
    <t>Cluster1</t>
  </si>
  <si>
    <t>System manufacturer</t>
  </si>
  <si>
    <t>10.1.1.141</t>
  </si>
  <si>
    <t>poweredOn</t>
  </si>
  <si>
    <t>52 days 23 hours 56 mins</t>
  </si>
  <si>
    <t>yellow</t>
  </si>
  <si>
    <t>Mar 7 2016 3:08:34 PM</t>
  </si>
  <si>
    <t>Mar 7 2016 3:12:02 PM</t>
  </si>
  <si>
    <t>vlan-999</t>
  </si>
  <si>
    <t>up</t>
  </si>
  <si>
    <t>auto duplex</t>
  </si>
  <si>
    <t>bridging</t>
  </si>
  <si>
    <t>001b21:4fdc79</t>
  </si>
  <si>
    <t>Cluster3</t>
  </si>
  <si>
    <t>61 days 23 hours 6 mins</t>
  </si>
  <si>
    <t>10.1.4.95</t>
  </si>
  <si>
    <t>Feb 24 2016 11:16:48 PM</t>
  </si>
  <si>
    <t>full duplex</t>
  </si>
  <si>
    <t>001b21:4361e2</t>
  </si>
  <si>
    <t>61 days 23 hours 5 mins</t>
  </si>
  <si>
    <t>001b21:3e9c1c</t>
  </si>
  <si>
    <t>172.16.92.207</t>
  </si>
  <si>
    <t>unknown</t>
  </si>
  <si>
    <t>red</t>
  </si>
  <si>
    <t>Mar 6 2016 11:08:21 AM</t>
  </si>
  <si>
    <t>10.1.4.130</t>
  </si>
  <si>
    <t>Feb 24 2016 11:16:55 PM</t>
  </si>
  <si>
    <t>001b21:213e96</t>
  </si>
  <si>
    <t>61 days 23 hours 7 mins</t>
  </si>
  <si>
    <t>001b21:30aa8f</t>
  </si>
  <si>
    <t>10.1.6.2</t>
  </si>
  <si>
    <t>Feb 24 2016 11:15:35 PM</t>
  </si>
  <si>
    <t>10.1.7.122</t>
  </si>
  <si>
    <t>Feb 24 2016 11:15:21 PM</t>
  </si>
  <si>
    <t>001b21:329614</t>
  </si>
  <si>
    <t>172.16.92.201</t>
  </si>
  <si>
    <t>Cluster2</t>
  </si>
  <si>
    <t>Hypervisor Host</t>
  </si>
  <si>
    <t>vCenter209</t>
  </si>
  <si>
    <t xml:space="preserve">63 days 23 hours 18 minutes </t>
  </si>
  <si>
    <t xml:space="preserve">55 days 8 minutes </t>
  </si>
  <si>
    <t xml:space="preserve">63 days 23 hours 17 minutes </t>
  </si>
  <si>
    <t xml:space="preserve">63 days 23 hours 19 minutes </t>
  </si>
  <si>
    <t>00:50:56:60:71:da</t>
  </si>
  <si>
    <t>10.1.1.150</t>
  </si>
  <si>
    <t>VMkernel</t>
  </si>
  <si>
    <t>00:1b:21:3e:9c:1c</t>
  </si>
  <si>
    <t>[4202] Support Stop locate function for cancel locating process</t>
  </si>
  <si>
    <t>QUYENP</t>
  </si>
  <si>
    <t>[4202] [SFS] Clarify Stop after 1st match option behavior</t>
  </si>
  <si>
    <t>NTHANHNG</t>
  </si>
  <si>
    <t>[4202] Need solution for query name with special character</t>
  </si>
  <si>
    <t>[4202] Locate VM - Search by cluster name - Case sensitivity</t>
  </si>
  <si>
    <t>[4202] Logging when Live search is too much. The content seem to be</t>
  </si>
  <si>
    <t>[4202] UI issues in build 8</t>
  </si>
  <si>
    <t>[4202] Enhancement - Provide a solution for listing all VM after Host locating</t>
  </si>
  <si>
    <t>Anh Pham</t>
  </si>
  <si>
    <t>Status VM Server</t>
  </si>
  <si>
    <t>Nước rửa chén</t>
  </si>
  <si>
    <t>Dao</t>
  </si>
  <si>
    <t>Đá mài</t>
  </si>
  <si>
    <t>Rổ</t>
  </si>
  <si>
    <t>Bột giặt + Vim</t>
  </si>
  <si>
    <t>Siêng</t>
  </si>
  <si>
    <t>Nước uống x2</t>
  </si>
  <si>
    <t>Giấy vệ sinh x2</t>
  </si>
  <si>
    <t>Tiền nước tháng 3</t>
  </si>
  <si>
    <t>Tiền điện tháng 3</t>
  </si>
  <si>
    <t>Tiền net tháng 3</t>
  </si>
  <si>
    <t>3/4</t>
  </si>
  <si>
    <t>Tháng 4</t>
  </si>
  <si>
    <t>Tháng 3</t>
  </si>
  <si>
    <t>Quỹ tiền điện, nước, net tháng 4</t>
  </si>
  <si>
    <t>Đóng đủ không thiếu trước ngày 10/4</t>
  </si>
  <si>
    <t>Item</t>
  </si>
  <si>
    <t>STT</t>
  </si>
  <si>
    <t>Don gia</t>
  </si>
  <si>
    <t>So luong</t>
  </si>
  <si>
    <t>Tong tien</t>
  </si>
  <si>
    <t>Ngay</t>
  </si>
  <si>
    <t>Ghi chu</t>
  </si>
  <si>
    <t xml:space="preserve">Sinh hoạt tháng </t>
  </si>
  <si>
    <t>Cảnh</t>
  </si>
  <si>
    <t>06/04</t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</si>
  <si>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điện nước net tháng 3 thu trước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</si>
  <si>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cọc nhà hoàn lại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</si>
  <si>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sinh hoạt hoàn lại</t>
    </r>
  </si>
  <si>
    <r>
      <rPr>
        <b/>
        <sz val="11"/>
        <color theme="1"/>
        <rFont val="Calibri"/>
        <family val="2"/>
        <scheme val="minor"/>
      </rPr>
      <t xml:space="preserve">+ </t>
    </r>
    <r>
      <rPr>
        <sz val="11"/>
        <color theme="1"/>
        <rFont val="Calibri"/>
        <family val="2"/>
        <scheme val="minor"/>
      </rPr>
      <t>Tiền nước hoàn lại</t>
    </r>
  </si>
  <si>
    <r>
      <rPr>
        <b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Tiền điện nước net tháng 3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</si>
  <si>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Tổng tiền sinh hoạt tháng 3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</si>
  <si>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Điện nước thu trước tháng 4 từ 10/3-&gt; 10/4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</si>
  <si>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net tháng 4 thu trước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</si>
  <si>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cọc nhà</t>
    </r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</si>
  <si>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tháng 3 còn thiếu</t>
    </r>
  </si>
  <si>
    <r>
      <t>Đi không báo trước mất cọc(</t>
    </r>
    <r>
      <rPr>
        <b/>
        <sz val="11"/>
        <color theme="1"/>
        <rFont val="Calibri"/>
        <family val="2"/>
        <scheme val="minor"/>
      </rPr>
      <t>trừ khi kiếm được người thay thế</t>
    </r>
    <r>
      <rPr>
        <sz val="11"/>
        <color theme="1"/>
        <rFont val="Calibri"/>
        <family val="2"/>
        <scheme val="minor"/>
      </rPr>
      <t>), tiền cọc đó sẽ dùng để đóng tiền nhà.</t>
    </r>
  </si>
  <si>
    <t>Tổng điện nước net tháng 3</t>
  </si>
  <si>
    <t>Tên</t>
  </si>
  <si>
    <t>Bình</t>
  </si>
  <si>
    <r>
      <rPr>
        <b/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>Tiền nhà tháng 4 (5500/9) từ 10/4-&gt;10/5</t>
    </r>
  </si>
  <si>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Tiền nhà hoàn lại</t>
    </r>
  </si>
  <si>
    <t>Verify in device selector dialog of PIM Global Configuration, there are devices running OS6900 and OS10K with version 7.3.4 and 8.3.1</t>
  </si>
  <si>
    <t>Verify in device selector dialog of PIM Interface, there are devices running OS6900 and OS10K with version 7.3.4 and 8.3.1</t>
  </si>
  <si>
    <t>Verify in device selector dialog of PIM Candidate, there are devices having PIM Interfaces; running OS6900 and OS10K with version 7.3.4 and 8.3.1</t>
  </si>
  <si>
    <t>Verify in device selector dialog of PIM Device View, there are devices running OS6900 and OS10K with version 7.3.4 and 8.3.1</t>
  </si>
  <si>
    <t>Verify in device selector dialog of VXLAN Device View, there are devices running OS6900-Q32 and OS6900-X72 with version 7.3.4 and 8.3.1</t>
  </si>
  <si>
    <t>Verify the devices selector dialog for SDP tunnel with type Multicast of VXLAN Service, there are devices running OS6900-Q32 and OS6900-X72 with version 7.3.4 and 8.3.1</t>
  </si>
  <si>
    <t>Verify in device selector dialog of SAP Profile Assignment, there are devices running OS6900-Q32 and OS6900-X72 with version 7.3.4 and 8.3.1</t>
  </si>
  <si>
    <t>PIM</t>
  </si>
  <si>
    <t>VXLAN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</si>
</sst>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25"/>
      <color theme="1"/>
      <name val="Calibri"/>
      <family val="2"/>
      <scheme val="minor"/>
    </font>
    <font>
      <sz val="12"/>
      <name val="Arial"/>
      <family val="2"/>
    </font>
    <font>
      <b/>
      <sz val="25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 tint="0.34998626667073579"/>
      <name val="Calibri"/>
      <family val="2"/>
      <scheme val="minor"/>
    </font>
    <font>
      <sz val="2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5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justify" vertical="center" wrapText="1"/>
    </xf>
    <xf numFmtId="0" fontId="2" fillId="4" borderId="3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5" borderId="3" xfId="0" applyFont="1" applyFill="1" applyBorder="1" applyAlignment="1">
      <alignment horizontal="justify" vertical="center" wrapText="1"/>
    </xf>
    <xf numFmtId="0" fontId="2" fillId="8" borderId="3" xfId="0" applyFont="1" applyFill="1" applyBorder="1" applyAlignment="1">
      <alignment horizontal="justify" vertical="center" wrapText="1"/>
    </xf>
    <xf numFmtId="0" fontId="2" fillId="8" borderId="4" xfId="0" applyFont="1" applyFill="1" applyBorder="1" applyAlignment="1">
      <alignment horizontal="justify" vertical="center" wrapText="1"/>
    </xf>
    <xf numFmtId="0" fontId="2" fillId="5" borderId="4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0" fillId="0" borderId="0" xfId="0" applyFill="1"/>
    <xf numFmtId="0" fontId="5" fillId="7" borderId="3" xfId="0" applyFont="1" applyFill="1" applyBorder="1" applyAlignment="1">
      <alignment horizontal="justify" vertical="center" wrapText="1"/>
    </xf>
    <xf numFmtId="0" fontId="5" fillId="7" borderId="4" xfId="0" applyFont="1" applyFill="1" applyBorder="1" applyAlignment="1">
      <alignment horizontal="justify" vertical="center" wrapText="1"/>
    </xf>
    <xf numFmtId="0" fontId="5" fillId="7" borderId="1" xfId="0" applyFont="1" applyFill="1" applyBorder="1" applyAlignment="1">
      <alignment horizontal="justify" vertical="center" wrapText="1"/>
    </xf>
    <xf numFmtId="0" fontId="5" fillId="7" borderId="2" xfId="0" applyFont="1" applyFill="1" applyBorder="1" applyAlignment="1">
      <alignment horizontal="justify" vertical="center" wrapText="1"/>
    </xf>
    <xf numFmtId="0" fontId="2" fillId="7" borderId="0" xfId="0" applyFont="1" applyFill="1"/>
    <xf numFmtId="0" fontId="2" fillId="9" borderId="3" xfId="0" applyFont="1" applyFill="1" applyBorder="1" applyAlignment="1">
      <alignment horizontal="justify" vertical="center" wrapText="1"/>
    </xf>
    <xf numFmtId="0" fontId="2" fillId="5" borderId="9" xfId="0" applyFont="1" applyFill="1" applyBorder="1" applyAlignment="1">
      <alignment horizontal="justify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0" fillId="5" borderId="0" xfId="0" applyFill="1"/>
    <xf numFmtId="0" fontId="0" fillId="10" borderId="0" xfId="0" applyFill="1"/>
    <xf numFmtId="0" fontId="0" fillId="4" borderId="0" xfId="0" applyFill="1"/>
    <xf numFmtId="0" fontId="2" fillId="5" borderId="0" xfId="0" applyFont="1" applyFill="1"/>
    <xf numFmtId="0" fontId="5" fillId="5" borderId="9" xfId="1" applyFont="1" applyFill="1" applyBorder="1" applyAlignment="1">
      <alignment horizontal="justify" vertical="center" wrapText="1"/>
    </xf>
    <xf numFmtId="0" fontId="2" fillId="4" borderId="0" xfId="0" applyFont="1" applyFill="1"/>
    <xf numFmtId="0" fontId="2" fillId="0" borderId="10" xfId="0" applyFont="1" applyBorder="1" applyAlignment="1">
      <alignment vertical="center"/>
    </xf>
    <xf numFmtId="0" fontId="2" fillId="4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2" fillId="4" borderId="10" xfId="0" applyFont="1" applyFill="1" applyBorder="1"/>
    <xf numFmtId="0" fontId="2" fillId="8" borderId="10" xfId="0" applyFont="1" applyFill="1" applyBorder="1" applyAlignment="1">
      <alignment horizontal="justify" vertical="center" wrapText="1"/>
    </xf>
    <xf numFmtId="0" fontId="2" fillId="5" borderId="10" xfId="0" applyFont="1" applyFill="1" applyBorder="1" applyAlignment="1">
      <alignment horizontal="justify" vertical="center" wrapText="1"/>
    </xf>
    <xf numFmtId="0" fontId="2" fillId="5" borderId="10" xfId="0" applyFont="1" applyFill="1" applyBorder="1"/>
    <xf numFmtId="0" fontId="5" fillId="5" borderId="10" xfId="1" applyFont="1" applyFill="1" applyBorder="1" applyAlignment="1">
      <alignment horizontal="justify" vertical="center" wrapText="1"/>
    </xf>
    <xf numFmtId="0" fontId="0" fillId="0" borderId="10" xfId="0" applyFill="1" applyBorder="1"/>
    <xf numFmtId="0" fontId="5" fillId="7" borderId="10" xfId="0" applyFont="1" applyFill="1" applyBorder="1" applyAlignment="1">
      <alignment horizontal="justify" vertical="center" wrapText="1"/>
    </xf>
    <xf numFmtId="0" fontId="2" fillId="7" borderId="10" xfId="0" applyFont="1" applyFill="1" applyBorder="1"/>
    <xf numFmtId="0" fontId="2" fillId="0" borderId="10" xfId="0" applyFont="1" applyFill="1" applyBorder="1"/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center"/>
    </xf>
    <xf numFmtId="0" fontId="0" fillId="6" borderId="10" xfId="0" applyFill="1" applyBorder="1"/>
    <xf numFmtId="49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0" borderId="10" xfId="0" applyNumberFormat="1" applyBorder="1"/>
    <xf numFmtId="0" fontId="0" fillId="11" borderId="10" xfId="0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/>
    <xf numFmtId="49" fontId="0" fillId="0" borderId="13" xfId="0" applyNumberFormat="1" applyBorder="1"/>
    <xf numFmtId="0" fontId="0" fillId="0" borderId="0" xfId="0" applyFill="1" applyBorder="1"/>
    <xf numFmtId="0" fontId="0" fillId="11" borderId="12" xfId="0" applyFill="1" applyBorder="1"/>
    <xf numFmtId="0" fontId="0" fillId="11" borderId="0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0" borderId="18" xfId="0" applyFill="1" applyBorder="1"/>
    <xf numFmtId="0" fontId="0" fillId="0" borderId="19" xfId="0" applyFill="1" applyBorder="1"/>
    <xf numFmtId="0" fontId="0" fillId="11" borderId="20" xfId="0" applyFill="1" applyBorder="1"/>
    <xf numFmtId="0" fontId="0" fillId="0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0" borderId="23" xfId="0" applyFill="1" applyBorder="1"/>
    <xf numFmtId="0" fontId="0" fillId="0" borderId="24" xfId="0" applyFill="1" applyBorder="1"/>
    <xf numFmtId="0" fontId="0" fillId="11" borderId="21" xfId="0" applyFill="1" applyBorder="1"/>
    <xf numFmtId="0" fontId="0" fillId="11" borderId="24" xfId="0" applyFill="1" applyBorder="1"/>
    <xf numFmtId="0" fontId="0" fillId="0" borderId="0" xfId="0" applyBorder="1"/>
    <xf numFmtId="0" fontId="8" fillId="12" borderId="0" xfId="0" applyFont="1" applyFill="1"/>
    <xf numFmtId="0" fontId="8" fillId="12" borderId="15" xfId="0" applyFont="1" applyFill="1" applyBorder="1"/>
    <xf numFmtId="0" fontId="8" fillId="12" borderId="16" xfId="0" applyFont="1" applyFill="1" applyBorder="1"/>
    <xf numFmtId="0" fontId="0" fillId="0" borderId="0" xfId="0" applyFill="1" applyBorder="1" applyAlignment="1"/>
    <xf numFmtId="0" fontId="10" fillId="14" borderId="28" xfId="0" applyFont="1" applyFill="1" applyBorder="1" applyAlignment="1">
      <alignment vertical="center"/>
    </xf>
    <xf numFmtId="0" fontId="10" fillId="14" borderId="24" xfId="0" applyFont="1" applyFill="1" applyBorder="1" applyAlignment="1">
      <alignment vertical="center"/>
    </xf>
    <xf numFmtId="0" fontId="10" fillId="15" borderId="21" xfId="0" applyFont="1" applyFill="1" applyBorder="1" applyAlignment="1">
      <alignment vertical="center" wrapText="1"/>
    </xf>
    <xf numFmtId="0" fontId="0" fillId="15" borderId="21" xfId="0" applyFill="1" applyBorder="1" applyAlignment="1">
      <alignment vertical="center" wrapText="1"/>
    </xf>
    <xf numFmtId="0" fontId="0" fillId="15" borderId="29" xfId="0" applyFill="1" applyBorder="1" applyAlignment="1">
      <alignment vertical="center" wrapText="1"/>
    </xf>
    <xf numFmtId="0" fontId="9" fillId="15" borderId="24" xfId="0" applyFont="1" applyFill="1" applyBorder="1" applyAlignment="1">
      <alignment vertical="center"/>
    </xf>
    <xf numFmtId="0" fontId="10" fillId="15" borderId="24" xfId="0" applyFont="1" applyFill="1" applyBorder="1" applyAlignment="1">
      <alignment vertical="center"/>
    </xf>
    <xf numFmtId="0" fontId="10" fillId="16" borderId="21" xfId="0" applyFont="1" applyFill="1" applyBorder="1" applyAlignment="1">
      <alignment vertical="center" wrapText="1"/>
    </xf>
    <xf numFmtId="0" fontId="0" fillId="16" borderId="21" xfId="0" applyFill="1" applyBorder="1" applyAlignment="1">
      <alignment vertical="center" wrapText="1"/>
    </xf>
    <xf numFmtId="0" fontId="0" fillId="16" borderId="29" xfId="0" applyFill="1" applyBorder="1" applyAlignment="1">
      <alignment vertical="center" wrapText="1"/>
    </xf>
    <xf numFmtId="0" fontId="12" fillId="16" borderId="24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4" xfId="0" applyFont="1" applyFill="1" applyBorder="1" applyAlignment="1">
      <alignment vertical="center"/>
    </xf>
    <xf numFmtId="0" fontId="12" fillId="17" borderId="24" xfId="0" applyFont="1" applyFill="1" applyBorder="1" applyAlignment="1">
      <alignment vertical="center"/>
    </xf>
    <xf numFmtId="0" fontId="12" fillId="18" borderId="24" xfId="0" applyFont="1" applyFill="1" applyBorder="1" applyAlignment="1">
      <alignment vertical="center"/>
    </xf>
    <xf numFmtId="0" fontId="13" fillId="18" borderId="24" xfId="0" applyFont="1" applyFill="1" applyBorder="1" applyAlignment="1">
      <alignment vertical="center"/>
    </xf>
    <xf numFmtId="0" fontId="14" fillId="0" borderId="0" xfId="0" applyFont="1" applyBorder="1"/>
    <xf numFmtId="0" fontId="14" fillId="0" borderId="0" xfId="0" applyFont="1"/>
    <xf numFmtId="0" fontId="0" fillId="19" borderId="0" xfId="0" applyFill="1"/>
    <xf numFmtId="0" fontId="0" fillId="9" borderId="0" xfId="0" applyFill="1"/>
    <xf numFmtId="22" fontId="0" fillId="0" borderId="0" xfId="0" applyNumberFormat="1"/>
    <xf numFmtId="0" fontId="17" fillId="0" borderId="0" xfId="0" applyFont="1" applyAlignment="1">
      <alignment horizontal="center" vertical="center"/>
    </xf>
    <xf numFmtId="16" fontId="0" fillId="0" borderId="0" xfId="0" applyNumberFormat="1"/>
    <xf numFmtId="0" fontId="15" fillId="0" borderId="0" xfId="0" applyFont="1" applyAlignment="1">
      <alignment horizontal="center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12" fillId="5" borderId="2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0" xfId="0" applyFill="1" applyBorder="1"/>
    <xf numFmtId="0" fontId="0" fillId="20" borderId="4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5" xfId="0" applyFill="1" applyBorder="1" applyAlignment="1">
      <alignment horizontal="center" vertical="center"/>
    </xf>
    <xf numFmtId="0" fontId="0" fillId="0" borderId="35" xfId="0" applyBorder="1"/>
    <xf numFmtId="0" fontId="0" fillId="20" borderId="35" xfId="0" applyFill="1" applyBorder="1"/>
    <xf numFmtId="0" fontId="0" fillId="20" borderId="36" xfId="0" applyFill="1" applyBorder="1"/>
    <xf numFmtId="0" fontId="0" fillId="20" borderId="38" xfId="0" applyFill="1" applyBorder="1"/>
    <xf numFmtId="0" fontId="0" fillId="20" borderId="40" xfId="0" applyFill="1" applyBorder="1" applyAlignment="1">
      <alignment horizontal="center" vertical="center"/>
    </xf>
    <xf numFmtId="0" fontId="0" fillId="0" borderId="40" xfId="0" applyBorder="1"/>
    <xf numFmtId="0" fontId="0" fillId="20" borderId="40" xfId="0" applyFill="1" applyBorder="1"/>
    <xf numFmtId="0" fontId="0" fillId="20" borderId="41" xfId="0" applyFill="1" applyBorder="1"/>
    <xf numFmtId="0" fontId="18" fillId="0" borderId="0" xfId="0" applyFont="1" applyBorder="1" applyAlignment="1">
      <alignment vertical="center"/>
    </xf>
    <xf numFmtId="0" fontId="0" fillId="20" borderId="45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20" borderId="51" xfId="0" applyFill="1" applyBorder="1" applyAlignment="1">
      <alignment horizontal="center" vertical="center"/>
    </xf>
    <xf numFmtId="0" fontId="0" fillId="20" borderId="52" xfId="0" applyFill="1" applyBorder="1" applyAlignment="1">
      <alignment horizontal="center" vertical="center"/>
    </xf>
    <xf numFmtId="0" fontId="0" fillId="0" borderId="36" xfId="0" applyBorder="1"/>
    <xf numFmtId="0" fontId="0" fillId="0" borderId="38" xfId="0" applyBorder="1"/>
    <xf numFmtId="0" fontId="0" fillId="0" borderId="41" xfId="0" applyBorder="1"/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/>
    <xf numFmtId="0" fontId="15" fillId="0" borderId="0" xfId="0" applyFont="1" applyAlignment="1">
      <alignment horizontal="center"/>
    </xf>
    <xf numFmtId="0" fontId="18" fillId="0" borderId="18" xfId="0" applyFont="1" applyBorder="1" applyAlignment="1">
      <alignment vertical="center"/>
    </xf>
    <xf numFmtId="0" fontId="0" fillId="21" borderId="10" xfId="0" applyFill="1" applyBorder="1"/>
    <xf numFmtId="49" fontId="0" fillId="11" borderId="10" xfId="0" applyNumberFormat="1" applyFill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4" fillId="0" borderId="0" xfId="0" applyFont="1" applyFill="1" applyBorder="1"/>
    <xf numFmtId="0" fontId="8" fillId="0" borderId="0" xfId="0" applyFont="1" applyFill="1" applyBorder="1"/>
    <xf numFmtId="49" fontId="0" fillId="0" borderId="0" xfId="0" applyNumberFormat="1" applyFill="1" applyBorder="1"/>
    <xf numFmtId="0" fontId="0" fillId="11" borderId="10" xfId="0" quotePrefix="1" applyFill="1" applyBorder="1" applyAlignment="1">
      <alignment horizontal="left"/>
    </xf>
    <xf numFmtId="0" fontId="0" fillId="11" borderId="13" xfId="0" quotePrefix="1" applyFill="1" applyBorder="1" applyAlignment="1">
      <alignment horizontal="left"/>
    </xf>
    <xf numFmtId="0" fontId="20" fillId="0" borderId="0" xfId="0" applyFont="1" applyFill="1" applyBorder="1"/>
    <xf numFmtId="0" fontId="17" fillId="11" borderId="13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left"/>
    </xf>
    <xf numFmtId="0" fontId="17" fillId="11" borderId="15" xfId="0" applyFont="1" applyFill="1" applyBorder="1" applyAlignment="1">
      <alignment horizontal="left"/>
    </xf>
    <xf numFmtId="0" fontId="17" fillId="11" borderId="10" xfId="0" applyFont="1" applyFill="1" applyBorder="1"/>
    <xf numFmtId="0" fontId="0" fillId="21" borderId="13" xfId="0" applyFill="1" applyBorder="1" applyAlignment="1"/>
    <xf numFmtId="0" fontId="0" fillId="21" borderId="14" xfId="0" applyFill="1" applyBorder="1" applyAlignment="1"/>
    <xf numFmtId="0" fontId="0" fillId="21" borderId="13" xfId="0" applyFill="1" applyBorder="1" applyAlignment="1">
      <alignment vertical="center"/>
    </xf>
    <xf numFmtId="0" fontId="0" fillId="21" borderId="14" xfId="0" applyFill="1" applyBorder="1" applyAlignment="1">
      <alignment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0" xfId="0" applyFill="1" applyBorder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21" borderId="14" xfId="0" quotePrefix="1" applyFill="1" applyBorder="1" applyAlignment="1">
      <alignment horizontal="left"/>
    </xf>
    <xf numFmtId="0" fontId="0" fillId="21" borderId="14" xfId="0" applyFill="1" applyBorder="1" applyAlignment="1">
      <alignment horizontal="left"/>
    </xf>
    <xf numFmtId="0" fontId="0" fillId="21" borderId="15" xfId="0" applyFill="1" applyBorder="1" applyAlignment="1">
      <alignment horizontal="left"/>
    </xf>
    <xf numFmtId="0" fontId="0" fillId="11" borderId="10" xfId="0" quotePrefix="1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18" fillId="21" borderId="56" xfId="0" applyFont="1" applyFill="1" applyBorder="1" applyAlignment="1">
      <alignment horizontal="center" vertical="center"/>
    </xf>
    <xf numFmtId="0" fontId="18" fillId="21" borderId="57" xfId="0" applyFont="1" applyFill="1" applyBorder="1" applyAlignment="1">
      <alignment horizontal="center" vertical="center"/>
    </xf>
    <xf numFmtId="0" fontId="18" fillId="21" borderId="16" xfId="0" applyFont="1" applyFill="1" applyBorder="1" applyAlignment="1">
      <alignment horizontal="center" vertical="center"/>
    </xf>
    <xf numFmtId="0" fontId="18" fillId="21" borderId="58" xfId="0" applyFont="1" applyFill="1" applyBorder="1" applyAlignment="1">
      <alignment horizontal="center" vertical="center"/>
    </xf>
    <xf numFmtId="0" fontId="18" fillId="21" borderId="0" xfId="0" applyFont="1" applyFill="1" applyBorder="1" applyAlignment="1">
      <alignment horizontal="center" vertical="center"/>
    </xf>
    <xf numFmtId="0" fontId="18" fillId="21" borderId="59" xfId="0" applyFont="1" applyFill="1" applyBorder="1" applyAlignment="1">
      <alignment horizontal="center" vertical="center"/>
    </xf>
    <xf numFmtId="0" fontId="18" fillId="21" borderId="60" xfId="0" applyFont="1" applyFill="1" applyBorder="1" applyAlignment="1">
      <alignment horizontal="center" vertical="center"/>
    </xf>
    <xf numFmtId="0" fontId="18" fillId="21" borderId="61" xfId="0" applyFont="1" applyFill="1" applyBorder="1" applyAlignment="1">
      <alignment horizontal="center" vertical="center"/>
    </xf>
    <xf numFmtId="0" fontId="18" fillId="21" borderId="6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7" fillId="21" borderId="14" xfId="0" applyFont="1" applyFill="1" applyBorder="1" applyAlignment="1">
      <alignment horizontal="center" vertical="center"/>
    </xf>
    <xf numFmtId="0" fontId="17" fillId="21" borderId="15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/>
    </xf>
    <xf numFmtId="0" fontId="17" fillId="21" borderId="15" xfId="0" applyFont="1" applyFill="1" applyBorder="1" applyAlignment="1">
      <alignment horizontal="center"/>
    </xf>
    <xf numFmtId="0" fontId="0" fillId="11" borderId="13" xfId="0" quotePrefix="1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21" borderId="13" xfId="0" quotePrefix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1" fillId="13" borderId="25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/>
    </xf>
    <xf numFmtId="0" fontId="10" fillId="15" borderId="19" xfId="0" applyFont="1" applyFill="1" applyBorder="1" applyAlignment="1">
      <alignment vertical="center"/>
    </xf>
    <xf numFmtId="0" fontId="10" fillId="15" borderId="21" xfId="0" applyFont="1" applyFill="1" applyBorder="1" applyAlignment="1">
      <alignment vertical="center"/>
    </xf>
    <xf numFmtId="0" fontId="10" fillId="15" borderId="29" xfId="0" applyFont="1" applyFill="1" applyBorder="1" applyAlignment="1">
      <alignment vertical="center"/>
    </xf>
    <xf numFmtId="0" fontId="10" fillId="16" borderId="32" xfId="0" applyFont="1" applyFill="1" applyBorder="1" applyAlignment="1">
      <alignment vertical="center"/>
    </xf>
    <xf numFmtId="0" fontId="10" fillId="16" borderId="31" xfId="0" applyFont="1" applyFill="1" applyBorder="1" applyAlignment="1">
      <alignment vertical="center"/>
    </xf>
    <xf numFmtId="0" fontId="10" fillId="16" borderId="30" xfId="0" applyFont="1" applyFill="1" applyBorder="1" applyAlignment="1">
      <alignment vertical="center"/>
    </xf>
    <xf numFmtId="0" fontId="10" fillId="18" borderId="33" xfId="0" applyFont="1" applyFill="1" applyBorder="1" applyAlignment="1">
      <alignment vertical="center"/>
    </xf>
    <xf numFmtId="0" fontId="10" fillId="18" borderId="31" xfId="0" applyFont="1" applyFill="1" applyBorder="1" applyAlignment="1">
      <alignment vertical="center"/>
    </xf>
    <xf numFmtId="0" fontId="10" fillId="18" borderId="28" xfId="0" applyFont="1" applyFill="1" applyBorder="1" applyAlignment="1">
      <alignment vertical="center"/>
    </xf>
    <xf numFmtId="0" fontId="10" fillId="18" borderId="30" xfId="0" applyFont="1" applyFill="1" applyBorder="1" applyAlignment="1">
      <alignment vertical="center"/>
    </xf>
    <xf numFmtId="0" fontId="0" fillId="0" borderId="10" xfId="0" applyBorder="1" applyAlignment="1">
      <alignment horizontal="left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28" workbookViewId="0">
      <selection activeCell="N40" sqref="N40"/>
    </sheetView>
  </sheetViews>
  <sheetFormatPr defaultRowHeight="14.4" x14ac:dyDescent="0.3"/>
  <cols>
    <col min="1" max="1" width="19.21875" customWidth="1"/>
    <col min="2" max="2" width="4.44140625" style="45" bestFit="1" customWidth="1"/>
    <col min="3" max="3" width="5.21875" bestFit="1" customWidth="1"/>
    <col min="4" max="4" width="6.33203125" customWidth="1"/>
    <col min="5" max="5" width="4.5546875" customWidth="1"/>
    <col min="6" max="8" width="4.77734375" customWidth="1"/>
    <col min="9" max="9" width="5.44140625" customWidth="1"/>
    <col min="10" max="10" width="5.21875" customWidth="1"/>
    <col min="11" max="11" width="4.77734375" customWidth="1"/>
    <col min="12" max="12" width="5.33203125" customWidth="1"/>
    <col min="13" max="13" width="5.109375" customWidth="1"/>
    <col min="14" max="14" width="6.6640625" customWidth="1"/>
    <col min="17" max="17" width="33.77734375" customWidth="1"/>
    <col min="18" max="18" width="15.21875" customWidth="1"/>
  </cols>
  <sheetData>
    <row r="1" spans="1:20" x14ac:dyDescent="0.3">
      <c r="A1" s="49" t="s">
        <v>158</v>
      </c>
      <c r="B1" s="49" t="s">
        <v>166</v>
      </c>
      <c r="C1" s="49" t="s">
        <v>406</v>
      </c>
      <c r="D1" s="150" t="s">
        <v>163</v>
      </c>
      <c r="E1" s="49" t="s">
        <v>185</v>
      </c>
      <c r="F1" s="49" t="s">
        <v>149</v>
      </c>
      <c r="G1" s="49" t="s">
        <v>152</v>
      </c>
      <c r="H1" s="49" t="s">
        <v>151</v>
      </c>
      <c r="I1" s="49" t="s">
        <v>373</v>
      </c>
      <c r="J1" s="49" t="s">
        <v>392</v>
      </c>
      <c r="K1" s="49" t="s">
        <v>153</v>
      </c>
      <c r="L1" s="49" t="s">
        <v>155</v>
      </c>
      <c r="M1" s="49" t="s">
        <v>407</v>
      </c>
      <c r="N1" s="49"/>
      <c r="O1" s="54"/>
      <c r="P1" s="54"/>
      <c r="Q1" s="54"/>
      <c r="R1" s="54"/>
      <c r="S1" s="54"/>
      <c r="T1" s="54"/>
    </row>
    <row r="2" spans="1:20" x14ac:dyDescent="0.3">
      <c r="A2" s="29" t="s">
        <v>177</v>
      </c>
      <c r="B2" s="29">
        <v>70</v>
      </c>
      <c r="C2" s="29" t="s">
        <v>184</v>
      </c>
      <c r="D2" s="48" t="s">
        <v>381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/>
      <c r="K2" s="49">
        <v>1</v>
      </c>
      <c r="L2" s="35"/>
      <c r="M2" s="35"/>
      <c r="N2" s="35"/>
      <c r="O2" s="154">
        <f>B2/SUM(E2:N2)</f>
        <v>11.666666666666666</v>
      </c>
      <c r="P2" s="54"/>
      <c r="Q2" s="54"/>
      <c r="R2" s="54"/>
      <c r="S2" s="54"/>
      <c r="T2" s="54"/>
    </row>
    <row r="3" spans="1:20" x14ac:dyDescent="0.3">
      <c r="A3" s="29" t="s">
        <v>171</v>
      </c>
      <c r="B3" s="29">
        <v>27</v>
      </c>
      <c r="C3" s="29" t="s">
        <v>184</v>
      </c>
      <c r="D3" s="48" t="s">
        <v>381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1</v>
      </c>
      <c r="K3" s="49">
        <v>1</v>
      </c>
      <c r="L3" s="49">
        <v>1</v>
      </c>
      <c r="M3" s="35"/>
      <c r="N3" s="35"/>
      <c r="O3" s="154">
        <f t="shared" ref="O3:O14" si="0">B3/SUM(E3:N3)</f>
        <v>3.375</v>
      </c>
      <c r="P3" s="54"/>
      <c r="Q3" s="54"/>
      <c r="R3" s="54"/>
      <c r="S3" s="54"/>
      <c r="T3" s="54"/>
    </row>
    <row r="4" spans="1:20" x14ac:dyDescent="0.3">
      <c r="A4" s="29" t="s">
        <v>173</v>
      </c>
      <c r="B4" s="29">
        <v>48</v>
      </c>
      <c r="C4" s="29" t="s">
        <v>184</v>
      </c>
      <c r="D4" s="48" t="s">
        <v>381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35"/>
      <c r="N4" s="35"/>
      <c r="O4" s="154">
        <f t="shared" si="0"/>
        <v>6</v>
      </c>
      <c r="P4" s="54"/>
      <c r="Q4" s="54"/>
      <c r="R4" s="54"/>
      <c r="S4" s="54"/>
      <c r="T4" s="54"/>
    </row>
    <row r="5" spans="1:20" x14ac:dyDescent="0.3">
      <c r="A5" s="29" t="s">
        <v>368</v>
      </c>
      <c r="B5" s="29">
        <v>19</v>
      </c>
      <c r="C5" s="29" t="s">
        <v>149</v>
      </c>
      <c r="D5" s="48" t="s">
        <v>381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35"/>
      <c r="M5" s="35"/>
      <c r="N5" s="35"/>
      <c r="O5" s="154">
        <f t="shared" si="0"/>
        <v>2.7142857142857144</v>
      </c>
      <c r="P5" s="54"/>
      <c r="Q5" s="54"/>
      <c r="R5" s="54"/>
      <c r="S5" s="54"/>
      <c r="T5" s="54"/>
    </row>
    <row r="6" spans="1:20" x14ac:dyDescent="0.3">
      <c r="A6" s="29" t="s">
        <v>374</v>
      </c>
      <c r="B6" s="29">
        <v>44</v>
      </c>
      <c r="C6" s="29" t="s">
        <v>184</v>
      </c>
      <c r="D6" s="48" t="s">
        <v>381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35"/>
      <c r="N6" s="35"/>
      <c r="O6" s="154">
        <f t="shared" si="0"/>
        <v>5.5</v>
      </c>
      <c r="P6" s="54"/>
      <c r="Q6" s="73"/>
      <c r="R6" s="73"/>
      <c r="S6" s="73"/>
      <c r="T6" s="73"/>
    </row>
    <row r="7" spans="1:20" x14ac:dyDescent="0.3">
      <c r="A7" s="29" t="s">
        <v>372</v>
      </c>
      <c r="B7" s="29">
        <v>84</v>
      </c>
      <c r="C7" s="29" t="s">
        <v>373</v>
      </c>
      <c r="D7" s="48" t="s">
        <v>381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/>
      <c r="K7" s="49">
        <v>1</v>
      </c>
      <c r="L7" s="35"/>
      <c r="M7" s="35"/>
      <c r="N7" s="35"/>
      <c r="O7" s="154">
        <f t="shared" si="0"/>
        <v>14</v>
      </c>
      <c r="P7" s="54"/>
      <c r="Q7" s="54"/>
      <c r="R7" s="54"/>
      <c r="S7" s="54"/>
      <c r="T7" s="54"/>
    </row>
    <row r="8" spans="1:20" x14ac:dyDescent="0.3">
      <c r="A8" s="29" t="s">
        <v>371</v>
      </c>
      <c r="B8" s="35">
        <v>40</v>
      </c>
      <c r="C8" s="35" t="s">
        <v>152</v>
      </c>
      <c r="D8" s="48" t="s">
        <v>381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/>
      <c r="K8" s="35"/>
      <c r="L8" s="35"/>
      <c r="M8" s="35"/>
      <c r="N8" s="35"/>
      <c r="O8" s="154">
        <f t="shared" si="0"/>
        <v>8</v>
      </c>
      <c r="P8" s="54"/>
      <c r="Q8" s="54"/>
      <c r="R8" s="54"/>
      <c r="S8" s="54"/>
      <c r="T8" s="54"/>
    </row>
    <row r="9" spans="1:20" x14ac:dyDescent="0.3">
      <c r="A9" s="29" t="s">
        <v>370</v>
      </c>
      <c r="B9" s="29">
        <v>34</v>
      </c>
      <c r="C9" s="29" t="s">
        <v>152</v>
      </c>
      <c r="D9" s="48" t="s">
        <v>381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/>
      <c r="K9" s="35"/>
      <c r="L9" s="35"/>
      <c r="M9" s="35"/>
      <c r="N9" s="35"/>
      <c r="O9" s="154">
        <f t="shared" si="0"/>
        <v>6.8</v>
      </c>
      <c r="P9" s="54"/>
      <c r="Q9" s="54"/>
      <c r="R9" s="54"/>
      <c r="S9" s="54"/>
      <c r="T9" s="54"/>
    </row>
    <row r="10" spans="1:20" x14ac:dyDescent="0.3">
      <c r="A10" s="29" t="s">
        <v>369</v>
      </c>
      <c r="B10" s="29">
        <v>74</v>
      </c>
      <c r="C10" s="29" t="s">
        <v>152</v>
      </c>
      <c r="D10" s="48" t="s">
        <v>381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/>
      <c r="K10" s="35"/>
      <c r="L10" s="35"/>
      <c r="M10" s="35"/>
      <c r="N10" s="35"/>
      <c r="O10" s="154">
        <f t="shared" si="0"/>
        <v>14.8</v>
      </c>
      <c r="P10" s="54"/>
      <c r="Q10" s="54"/>
      <c r="R10" s="54"/>
      <c r="S10" s="54"/>
      <c r="T10" s="54"/>
    </row>
    <row r="11" spans="1:20" x14ac:dyDescent="0.3">
      <c r="A11" s="29" t="s">
        <v>375</v>
      </c>
      <c r="B11" s="29">
        <v>70</v>
      </c>
      <c r="C11" s="29" t="s">
        <v>152</v>
      </c>
      <c r="D11" s="48" t="s">
        <v>381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1</v>
      </c>
      <c r="K11" s="49">
        <v>1</v>
      </c>
      <c r="L11" s="49">
        <v>1</v>
      </c>
      <c r="M11" s="35"/>
      <c r="N11" s="35"/>
      <c r="O11" s="154">
        <f t="shared" si="0"/>
        <v>8.75</v>
      </c>
      <c r="P11" s="54"/>
      <c r="Q11" s="54"/>
      <c r="R11" s="54"/>
      <c r="S11" s="54"/>
      <c r="T11" s="54"/>
    </row>
    <row r="12" spans="1:20" x14ac:dyDescent="0.3">
      <c r="A12" s="29" t="s">
        <v>368</v>
      </c>
      <c r="B12" s="29">
        <v>34</v>
      </c>
      <c r="C12" s="29" t="s">
        <v>152</v>
      </c>
      <c r="D12" s="48" t="s">
        <v>380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35"/>
      <c r="M12" s="35"/>
      <c r="N12" s="35"/>
      <c r="O12" s="154">
        <f t="shared" si="0"/>
        <v>4.8571428571428568</v>
      </c>
      <c r="P12" s="54"/>
      <c r="Q12" s="54"/>
      <c r="R12" s="54"/>
      <c r="S12" s="54"/>
      <c r="T12" s="54"/>
    </row>
    <row r="13" spans="1:20" x14ac:dyDescent="0.3">
      <c r="A13" s="29" t="s">
        <v>177</v>
      </c>
      <c r="B13" s="29">
        <v>175</v>
      </c>
      <c r="C13" s="29" t="s">
        <v>152</v>
      </c>
      <c r="D13" s="48" t="s">
        <v>379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49">
        <v>1</v>
      </c>
      <c r="L13" s="49">
        <v>1</v>
      </c>
      <c r="M13" s="49">
        <v>1</v>
      </c>
      <c r="N13" s="49">
        <v>1</v>
      </c>
      <c r="O13" s="154">
        <f t="shared" si="0"/>
        <v>17.5</v>
      </c>
      <c r="P13" s="54"/>
      <c r="Q13" s="54"/>
      <c r="R13" s="54"/>
      <c r="S13" s="54"/>
      <c r="T13" s="54"/>
    </row>
    <row r="14" spans="1:20" x14ac:dyDescent="0.3">
      <c r="A14" s="29" t="s">
        <v>374</v>
      </c>
      <c r="B14" s="29">
        <v>44</v>
      </c>
      <c r="C14" s="29" t="s">
        <v>152</v>
      </c>
      <c r="D14" s="48" t="s">
        <v>379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154">
        <f t="shared" si="0"/>
        <v>4.4000000000000004</v>
      </c>
    </row>
    <row r="15" spans="1:20" x14ac:dyDescent="0.3">
      <c r="A15" s="29" t="s">
        <v>173</v>
      </c>
      <c r="B15" s="29">
        <v>50</v>
      </c>
      <c r="C15" s="29" t="s">
        <v>184</v>
      </c>
      <c r="D15" s="53" t="s">
        <v>393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1</v>
      </c>
      <c r="K15" s="49">
        <v>1</v>
      </c>
      <c r="L15" s="49">
        <v>1</v>
      </c>
      <c r="M15" s="49">
        <v>1</v>
      </c>
      <c r="N15" s="49">
        <v>1</v>
      </c>
      <c r="O15" s="154"/>
    </row>
    <row r="16" spans="1:20" x14ac:dyDescent="0.3">
      <c r="A16" s="29" t="s">
        <v>171</v>
      </c>
      <c r="B16" s="29">
        <v>27</v>
      </c>
      <c r="C16" s="29" t="s">
        <v>184</v>
      </c>
      <c r="D16" s="53" t="s">
        <v>393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1</v>
      </c>
      <c r="N16" s="49">
        <v>1</v>
      </c>
      <c r="O16" s="154"/>
    </row>
    <row r="17" spans="1:24" ht="3.6" customHeight="1" x14ac:dyDescent="0.3">
      <c r="O17" s="154"/>
    </row>
    <row r="18" spans="1:24" x14ac:dyDescent="0.3">
      <c r="A18" s="176" t="s">
        <v>399</v>
      </c>
      <c r="B18" s="177"/>
      <c r="C18" s="177"/>
      <c r="D18" s="178"/>
      <c r="E18" s="49">
        <f t="shared" ref="E18:N18" si="1">ROUND($O2*E2+$O3*E3+$O4*E4+$O5*E5+$O7*E7+$O8*E8+$O9*E9+$O10*E10+$O11*E11+$O12*E12+$O13*E13+$O14*E14,0)</f>
        <v>103</v>
      </c>
      <c r="F18" s="49">
        <f t="shared" si="1"/>
        <v>103</v>
      </c>
      <c r="G18" s="49">
        <f t="shared" si="1"/>
        <v>103</v>
      </c>
      <c r="H18" s="49">
        <f t="shared" si="1"/>
        <v>103</v>
      </c>
      <c r="I18" s="49">
        <f t="shared" si="1"/>
        <v>103</v>
      </c>
      <c r="J18" s="49">
        <f t="shared" si="1"/>
        <v>48</v>
      </c>
      <c r="K18" s="49">
        <f t="shared" si="1"/>
        <v>73</v>
      </c>
      <c r="L18" s="49">
        <f t="shared" si="1"/>
        <v>40</v>
      </c>
      <c r="M18" s="49">
        <f t="shared" si="1"/>
        <v>22</v>
      </c>
      <c r="N18" s="49">
        <f t="shared" si="1"/>
        <v>22</v>
      </c>
      <c r="O18" s="54"/>
    </row>
    <row r="19" spans="1:24" x14ac:dyDescent="0.3">
      <c r="A19" s="173" t="s">
        <v>398</v>
      </c>
      <c r="B19" s="174"/>
      <c r="C19" s="174"/>
      <c r="D19" s="174"/>
      <c r="E19" s="149">
        <f t="shared" ref="E19:L19" si="2">ROUND($D37/8,0)</f>
        <v>141</v>
      </c>
      <c r="F19" s="149">
        <f t="shared" si="2"/>
        <v>141</v>
      </c>
      <c r="G19" s="149">
        <f t="shared" si="2"/>
        <v>141</v>
      </c>
      <c r="H19" s="149">
        <f t="shared" si="2"/>
        <v>141</v>
      </c>
      <c r="I19" s="149">
        <f t="shared" si="2"/>
        <v>141</v>
      </c>
      <c r="J19" s="149">
        <f t="shared" si="2"/>
        <v>141</v>
      </c>
      <c r="K19" s="149">
        <f t="shared" si="2"/>
        <v>141</v>
      </c>
      <c r="L19" s="149">
        <f t="shared" si="2"/>
        <v>141</v>
      </c>
      <c r="M19" s="35"/>
      <c r="N19" s="29"/>
      <c r="O19" s="54"/>
    </row>
    <row r="20" spans="1:24" x14ac:dyDescent="0.3">
      <c r="A20" s="194" t="s">
        <v>408</v>
      </c>
      <c r="B20" s="195"/>
      <c r="C20" s="195"/>
      <c r="D20" s="195"/>
      <c r="E20" s="49">
        <f>ROUND(5500/9,0)</f>
        <v>611</v>
      </c>
      <c r="F20" s="49">
        <f t="shared" ref="F20:N20" si="3">ROUND(5500/9,0)</f>
        <v>611</v>
      </c>
      <c r="G20" s="49">
        <f t="shared" si="3"/>
        <v>611</v>
      </c>
      <c r="H20" s="49">
        <f t="shared" si="3"/>
        <v>611</v>
      </c>
      <c r="I20" s="49">
        <f t="shared" si="3"/>
        <v>611</v>
      </c>
      <c r="J20" s="35"/>
      <c r="K20" s="49">
        <f t="shared" si="3"/>
        <v>611</v>
      </c>
      <c r="L20" s="49">
        <f t="shared" si="3"/>
        <v>611</v>
      </c>
      <c r="M20" s="49">
        <f t="shared" si="3"/>
        <v>611</v>
      </c>
      <c r="N20" s="49">
        <f t="shared" si="3"/>
        <v>611</v>
      </c>
      <c r="O20" s="54"/>
    </row>
    <row r="21" spans="1:24" x14ac:dyDescent="0.3">
      <c r="A21" s="156" t="s">
        <v>400</v>
      </c>
      <c r="B21" s="100"/>
      <c r="C21" s="100"/>
      <c r="D21" s="98"/>
      <c r="E21" s="149">
        <v>100</v>
      </c>
      <c r="F21" s="149">
        <v>100</v>
      </c>
      <c r="G21" s="149">
        <v>100</v>
      </c>
      <c r="H21" s="149">
        <v>100</v>
      </c>
      <c r="I21" s="149">
        <v>100</v>
      </c>
      <c r="J21" s="35"/>
      <c r="K21" s="149">
        <v>100</v>
      </c>
      <c r="L21" s="149">
        <v>100</v>
      </c>
      <c r="M21" s="149">
        <v>100</v>
      </c>
      <c r="N21" s="149">
        <v>100</v>
      </c>
      <c r="O21" s="54"/>
    </row>
    <row r="22" spans="1:24" x14ac:dyDescent="0.3">
      <c r="A22" s="157" t="s">
        <v>401</v>
      </c>
      <c r="B22" s="99"/>
      <c r="C22" s="99"/>
      <c r="D22" s="99"/>
      <c r="E22" s="49">
        <f>ROUND(275/9,0)</f>
        <v>31</v>
      </c>
      <c r="F22" s="49">
        <f t="shared" ref="F22:N22" si="4">ROUND(275/9,0)</f>
        <v>31</v>
      </c>
      <c r="G22" s="49">
        <f t="shared" si="4"/>
        <v>31</v>
      </c>
      <c r="H22" s="49">
        <f t="shared" si="4"/>
        <v>31</v>
      </c>
      <c r="I22" s="49">
        <f t="shared" si="4"/>
        <v>31</v>
      </c>
      <c r="J22" s="169"/>
      <c r="K22" s="49">
        <f t="shared" si="4"/>
        <v>31</v>
      </c>
      <c r="L22" s="49">
        <f t="shared" si="4"/>
        <v>31</v>
      </c>
      <c r="M22" s="49">
        <f t="shared" si="4"/>
        <v>31</v>
      </c>
      <c r="N22" s="49">
        <f t="shared" si="4"/>
        <v>31</v>
      </c>
      <c r="O22" s="54"/>
    </row>
    <row r="23" spans="1:24" x14ac:dyDescent="0.3">
      <c r="A23" s="157" t="s">
        <v>402</v>
      </c>
      <c r="B23" s="99"/>
      <c r="C23" s="99"/>
      <c r="D23" s="99"/>
      <c r="E23" s="35"/>
      <c r="F23" s="29"/>
      <c r="G23" s="35"/>
      <c r="H23" s="29"/>
      <c r="I23" s="49">
        <v>700</v>
      </c>
      <c r="J23" s="35"/>
      <c r="K23" s="29"/>
      <c r="L23" s="29"/>
      <c r="M23" s="49">
        <v>700</v>
      </c>
      <c r="N23" s="49">
        <v>700</v>
      </c>
      <c r="O23" s="54"/>
    </row>
    <row r="24" spans="1:24" x14ac:dyDescent="0.3">
      <c r="A24" s="176" t="s">
        <v>403</v>
      </c>
      <c r="B24" s="177"/>
      <c r="C24" s="177"/>
      <c r="D24" s="177"/>
      <c r="E24" s="29"/>
      <c r="F24" s="29"/>
      <c r="G24" s="29"/>
      <c r="H24" s="29"/>
      <c r="I24" s="149">
        <v>37</v>
      </c>
      <c r="J24" s="35"/>
      <c r="K24" s="29"/>
      <c r="L24" s="29"/>
      <c r="M24" s="49">
        <f>ROUND((5500/9/30)*4,0)</f>
        <v>81</v>
      </c>
      <c r="N24" s="149">
        <f>ROUND((5500/8/30)*13,0)</f>
        <v>298</v>
      </c>
      <c r="O24" s="54"/>
    </row>
    <row r="25" spans="1:24" ht="4.2" customHeight="1" x14ac:dyDescent="0.3">
      <c r="O25" s="54"/>
    </row>
    <row r="26" spans="1:24" x14ac:dyDescent="0.3">
      <c r="A26" s="173" t="s">
        <v>394</v>
      </c>
      <c r="B26" s="174"/>
      <c r="C26" s="174"/>
      <c r="D26" s="175"/>
      <c r="E26" s="149">
        <v>139</v>
      </c>
      <c r="F26" s="149">
        <v>139</v>
      </c>
      <c r="G26" s="149">
        <v>139</v>
      </c>
      <c r="H26" s="149">
        <v>139</v>
      </c>
      <c r="I26" s="149">
        <v>139</v>
      </c>
      <c r="J26" s="35"/>
      <c r="K26" s="149">
        <v>139</v>
      </c>
      <c r="L26" s="149">
        <v>139</v>
      </c>
      <c r="M26" s="149"/>
      <c r="N26" s="29"/>
      <c r="O26" s="54"/>
    </row>
    <row r="27" spans="1:24" x14ac:dyDescent="0.3">
      <c r="A27" s="194" t="s">
        <v>395</v>
      </c>
      <c r="B27" s="195"/>
      <c r="C27" s="195"/>
      <c r="D27" s="196"/>
      <c r="E27" s="35"/>
      <c r="F27" s="35"/>
      <c r="G27" s="35"/>
      <c r="H27" s="35"/>
      <c r="I27" s="35"/>
      <c r="J27" s="35"/>
      <c r="K27" s="35"/>
      <c r="L27" s="35"/>
      <c r="M27" s="49">
        <v>100</v>
      </c>
      <c r="N27" s="149">
        <v>100</v>
      </c>
      <c r="O27" s="54"/>
    </row>
    <row r="28" spans="1:24" x14ac:dyDescent="0.3">
      <c r="A28" s="194" t="s">
        <v>409</v>
      </c>
      <c r="B28" s="195"/>
      <c r="C28" s="195"/>
      <c r="D28" s="196"/>
      <c r="E28" s="49">
        <f>ROUND($N24/7+$M24/8,0)</f>
        <v>53</v>
      </c>
      <c r="F28" s="49">
        <f t="shared" ref="F28:I28" si="5">ROUND($N24/7+$M24/8,0)</f>
        <v>53</v>
      </c>
      <c r="G28" s="49">
        <f t="shared" si="5"/>
        <v>53</v>
      </c>
      <c r="H28" s="49">
        <f t="shared" si="5"/>
        <v>53</v>
      </c>
      <c r="I28" s="49">
        <f t="shared" si="5"/>
        <v>53</v>
      </c>
      <c r="J28" s="35"/>
      <c r="K28" s="49">
        <f>ROUND($N24/7+$M24/8,0)</f>
        <v>53</v>
      </c>
      <c r="L28" s="49">
        <f>ROUND($N24/7+$M24/8,0)</f>
        <v>53</v>
      </c>
      <c r="M28" s="35"/>
      <c r="N28" s="35">
        <f>ROUND($M24/8,0)</f>
        <v>10</v>
      </c>
      <c r="O28" s="54"/>
      <c r="P28" s="91"/>
      <c r="Q28" s="91"/>
      <c r="R28" s="91"/>
      <c r="S28" s="91"/>
      <c r="T28" s="91"/>
      <c r="U28" s="91"/>
      <c r="V28" s="91"/>
      <c r="W28" s="91"/>
      <c r="X28" s="91"/>
    </row>
    <row r="29" spans="1:24" x14ac:dyDescent="0.3">
      <c r="A29" s="194" t="s">
        <v>396</v>
      </c>
      <c r="B29" s="195"/>
      <c r="C29" s="195"/>
      <c r="D29" s="196"/>
      <c r="E29" s="49">
        <f>B2+B3+B4+B6+B15+B16</f>
        <v>266</v>
      </c>
      <c r="F29" s="49">
        <f>B5</f>
        <v>19</v>
      </c>
      <c r="G29" s="49">
        <f>SUM(B8:B14)</f>
        <v>471</v>
      </c>
      <c r="H29" s="29"/>
      <c r="I29" s="49">
        <f>B7</f>
        <v>84</v>
      </c>
      <c r="J29" s="35"/>
      <c r="K29" s="29"/>
      <c r="L29" s="29"/>
      <c r="M29" s="29"/>
      <c r="N29" s="35"/>
      <c r="O29" s="54"/>
      <c r="P29" s="91"/>
      <c r="Q29" s="91"/>
      <c r="R29" s="91"/>
      <c r="S29" s="91"/>
      <c r="T29" s="91"/>
      <c r="U29" s="91"/>
      <c r="V29" s="91"/>
      <c r="W29" s="91"/>
      <c r="X29" s="91"/>
    </row>
    <row r="30" spans="1:24" x14ac:dyDescent="0.3">
      <c r="A30" s="197" t="s">
        <v>397</v>
      </c>
      <c r="B30" s="174"/>
      <c r="C30" s="174"/>
      <c r="D30" s="175"/>
      <c r="E30" s="35"/>
      <c r="F30" s="35"/>
      <c r="G30" s="35"/>
      <c r="H30" s="35"/>
      <c r="I30" s="149">
        <v>626</v>
      </c>
      <c r="J30" s="35"/>
      <c r="K30" s="35"/>
      <c r="L30" s="35"/>
      <c r="M30" s="35"/>
      <c r="N30" s="35"/>
      <c r="O30" s="54"/>
      <c r="P30" s="91"/>
      <c r="Q30" s="91"/>
      <c r="R30" s="91"/>
      <c r="S30" s="91"/>
      <c r="T30" s="91"/>
      <c r="U30" s="91"/>
      <c r="V30" s="91"/>
      <c r="W30" s="91"/>
      <c r="X30" s="91"/>
    </row>
    <row r="31" spans="1:24" ht="3.6" customHeight="1" x14ac:dyDescent="0.3">
      <c r="O31" s="153"/>
      <c r="P31" s="91"/>
      <c r="Q31" s="91"/>
      <c r="R31" s="91"/>
      <c r="S31" s="91"/>
      <c r="T31" s="91"/>
      <c r="U31" s="91"/>
      <c r="V31" s="91"/>
      <c r="W31" s="91"/>
      <c r="X31" s="91"/>
    </row>
    <row r="32" spans="1:24" x14ac:dyDescent="0.3">
      <c r="A32" s="159" t="s">
        <v>187</v>
      </c>
      <c r="B32" s="160"/>
      <c r="C32" s="160"/>
      <c r="D32" s="161"/>
      <c r="E32" s="162">
        <f t="shared" ref="E32:N32" si="6">SUM(E18:E24)-SUM(E26:E30)</f>
        <v>528</v>
      </c>
      <c r="F32" s="162">
        <f t="shared" si="6"/>
        <v>775</v>
      </c>
      <c r="G32" s="162">
        <f t="shared" si="6"/>
        <v>323</v>
      </c>
      <c r="H32" s="162">
        <f t="shared" si="6"/>
        <v>794</v>
      </c>
      <c r="I32" s="162">
        <f t="shared" si="6"/>
        <v>821</v>
      </c>
      <c r="J32" s="162">
        <f t="shared" si="6"/>
        <v>189</v>
      </c>
      <c r="K32" s="162">
        <f t="shared" si="6"/>
        <v>764</v>
      </c>
      <c r="L32" s="162">
        <f t="shared" si="6"/>
        <v>731</v>
      </c>
      <c r="M32" s="162">
        <f t="shared" si="6"/>
        <v>1445</v>
      </c>
      <c r="N32" s="162">
        <f t="shared" si="6"/>
        <v>1652</v>
      </c>
      <c r="O32" s="158"/>
      <c r="P32" s="91"/>
      <c r="Q32" s="91"/>
      <c r="R32" s="91"/>
      <c r="S32" s="91"/>
      <c r="T32" s="91"/>
      <c r="U32" s="91"/>
      <c r="V32" s="91"/>
      <c r="W32" s="91"/>
      <c r="X32" s="91"/>
    </row>
    <row r="33" spans="1:24" x14ac:dyDescent="0.3">
      <c r="P33" s="91"/>
      <c r="Q33" s="91"/>
      <c r="R33" s="91"/>
      <c r="S33" s="91"/>
      <c r="T33" s="91"/>
      <c r="U33" s="91"/>
      <c r="V33" s="91"/>
      <c r="W33" s="91"/>
      <c r="X33" s="91"/>
    </row>
    <row r="34" spans="1:24" ht="14.4" customHeight="1" x14ac:dyDescent="0.3">
      <c r="A34" s="151" t="s">
        <v>376</v>
      </c>
      <c r="B34" s="152"/>
      <c r="C34" s="152"/>
      <c r="D34" s="188">
        <v>626</v>
      </c>
      <c r="E34" s="189"/>
      <c r="G34" s="179" t="s">
        <v>182</v>
      </c>
      <c r="H34" s="180"/>
      <c r="I34" s="181"/>
      <c r="J34" s="29" t="s">
        <v>184</v>
      </c>
      <c r="K34" s="29" t="s">
        <v>148</v>
      </c>
      <c r="P34" s="91"/>
      <c r="Q34" s="91"/>
      <c r="R34" s="91"/>
      <c r="S34" s="91"/>
      <c r="T34" s="91"/>
      <c r="U34" s="91"/>
      <c r="V34" s="91"/>
      <c r="W34" s="91"/>
      <c r="X34" s="91"/>
    </row>
    <row r="35" spans="1:24" ht="14.4" customHeight="1" x14ac:dyDescent="0.3">
      <c r="A35" s="151" t="s">
        <v>377</v>
      </c>
      <c r="B35" s="152"/>
      <c r="C35" s="152"/>
      <c r="D35" s="188">
        <v>228</v>
      </c>
      <c r="E35" s="189"/>
      <c r="G35" s="182"/>
      <c r="H35" s="183"/>
      <c r="I35" s="184"/>
      <c r="J35" s="29" t="s">
        <v>149</v>
      </c>
      <c r="K35" s="29" t="s">
        <v>150</v>
      </c>
      <c r="P35" s="91"/>
      <c r="Q35" s="91"/>
      <c r="R35" s="91"/>
      <c r="S35" s="91"/>
      <c r="T35" s="91"/>
      <c r="U35" s="91"/>
      <c r="V35" s="91"/>
      <c r="W35" s="91"/>
      <c r="X35" s="91"/>
    </row>
    <row r="36" spans="1:24" x14ac:dyDescent="0.3">
      <c r="A36" s="167" t="s">
        <v>378</v>
      </c>
      <c r="B36" s="168"/>
      <c r="C36" s="168"/>
      <c r="D36" s="188">
        <v>275</v>
      </c>
      <c r="E36" s="189"/>
      <c r="G36" s="182"/>
      <c r="H36" s="183"/>
      <c r="I36" s="184"/>
      <c r="J36" s="29" t="s">
        <v>151</v>
      </c>
      <c r="K36" s="29" t="s">
        <v>150</v>
      </c>
      <c r="P36" s="91"/>
      <c r="Q36" s="91"/>
      <c r="R36" s="91"/>
      <c r="S36" s="91"/>
      <c r="T36" s="91"/>
      <c r="U36" s="91"/>
      <c r="V36" s="91"/>
      <c r="W36" s="91"/>
      <c r="X36" s="91"/>
    </row>
    <row r="37" spans="1:24" ht="13.2" customHeight="1" x14ac:dyDescent="0.4">
      <c r="A37" s="165" t="s">
        <v>405</v>
      </c>
      <c r="B37" s="166"/>
      <c r="C37" s="166"/>
      <c r="D37" s="190">
        <f>SUM(D34:E36)</f>
        <v>1129</v>
      </c>
      <c r="E37" s="191"/>
      <c r="F37" s="97"/>
      <c r="G37" s="182"/>
      <c r="H37" s="183"/>
      <c r="I37" s="184"/>
      <c r="J37" s="29" t="s">
        <v>152</v>
      </c>
      <c r="K37" s="29" t="s">
        <v>150</v>
      </c>
      <c r="L37" s="97"/>
      <c r="M37" s="147"/>
      <c r="N37" s="97"/>
      <c r="P37" s="91"/>
      <c r="Q37" s="91"/>
      <c r="R37" s="91"/>
      <c r="S37" s="91"/>
      <c r="T37" s="91"/>
      <c r="U37" s="91"/>
      <c r="V37" s="91"/>
      <c r="W37" s="91"/>
      <c r="X37" s="91"/>
    </row>
    <row r="38" spans="1:24" x14ac:dyDescent="0.3">
      <c r="G38" s="182"/>
      <c r="H38" s="183"/>
      <c r="I38" s="184"/>
      <c r="J38" s="29" t="s">
        <v>153</v>
      </c>
      <c r="K38" s="29" t="s">
        <v>154</v>
      </c>
    </row>
    <row r="39" spans="1:24" x14ac:dyDescent="0.3">
      <c r="A39" s="163" t="s">
        <v>382</v>
      </c>
      <c r="B39" s="164"/>
      <c r="C39" s="164"/>
      <c r="D39" s="192">
        <f>SUM(E21:N21)+SUM(E22:N22)</f>
        <v>1179</v>
      </c>
      <c r="E39" s="193"/>
      <c r="G39" s="185"/>
      <c r="H39" s="186"/>
      <c r="I39" s="187"/>
      <c r="J39" s="29" t="s">
        <v>155</v>
      </c>
      <c r="K39" s="29" t="s">
        <v>156</v>
      </c>
    </row>
    <row r="40" spans="1:24" ht="12" customHeight="1" x14ac:dyDescent="0.3"/>
    <row r="41" spans="1:24" ht="28.8" customHeight="1" x14ac:dyDescent="0.3">
      <c r="A41" s="172" t="s">
        <v>383</v>
      </c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</row>
    <row r="43" spans="1:24" x14ac:dyDescent="0.3">
      <c r="A43" t="s">
        <v>143</v>
      </c>
    </row>
    <row r="44" spans="1:24" x14ac:dyDescent="0.3">
      <c r="A44" t="s">
        <v>144</v>
      </c>
    </row>
    <row r="45" spans="1:24" x14ac:dyDescent="0.3">
      <c r="A45" t="s">
        <v>404</v>
      </c>
    </row>
    <row r="46" spans="1:24" x14ac:dyDescent="0.3">
      <c r="A46" t="s">
        <v>146</v>
      </c>
    </row>
    <row r="47" spans="1:24" x14ac:dyDescent="0.3">
      <c r="A47" t="s">
        <v>159</v>
      </c>
    </row>
    <row r="48" spans="1:24" x14ac:dyDescent="0.3">
      <c r="A48" t="s">
        <v>160</v>
      </c>
    </row>
    <row r="49" spans="1:14" x14ac:dyDescent="0.3">
      <c r="A49" t="s">
        <v>161</v>
      </c>
    </row>
    <row r="53" spans="1:14" x14ac:dyDescent="0.3">
      <c r="A53" s="54"/>
      <c r="B53" s="155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spans="1:14" x14ac:dyDescent="0.3">
      <c r="A54" s="54"/>
      <c r="B54" s="155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  <row r="55" spans="1:14" x14ac:dyDescent="0.3">
      <c r="A55" s="54"/>
      <c r="B55" s="155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  <row r="56" spans="1:14" x14ac:dyDescent="0.3">
      <c r="A56" s="54"/>
      <c r="B56" s="155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</row>
    <row r="57" spans="1:14" x14ac:dyDescent="0.3">
      <c r="A57" s="54"/>
      <c r="B57" s="155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</row>
    <row r="58" spans="1:14" x14ac:dyDescent="0.3">
      <c r="A58" s="54"/>
      <c r="B58" s="15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</row>
    <row r="59" spans="1:14" x14ac:dyDescent="0.3">
      <c r="A59" s="54"/>
      <c r="B59" s="155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</row>
    <row r="60" spans="1:14" x14ac:dyDescent="0.3">
      <c r="A60" s="54"/>
      <c r="B60" s="155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</row>
    <row r="61" spans="1:14" x14ac:dyDescent="0.3">
      <c r="A61" s="54"/>
      <c r="B61" s="155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spans="1:14" x14ac:dyDescent="0.3">
      <c r="A62" s="54"/>
      <c r="B62" s="155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</row>
    <row r="63" spans="1:14" x14ac:dyDescent="0.3">
      <c r="A63" s="54"/>
      <c r="B63" s="155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</row>
    <row r="64" spans="1:14" x14ac:dyDescent="0.3">
      <c r="A64" s="54"/>
      <c r="B64" s="155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 spans="1:14" x14ac:dyDescent="0.3">
      <c r="A65" s="54"/>
      <c r="B65" s="155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spans="1:14" x14ac:dyDescent="0.3">
      <c r="A66" s="54"/>
      <c r="B66" s="155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</row>
    <row r="67" spans="1:14" x14ac:dyDescent="0.3">
      <c r="A67" s="54"/>
      <c r="B67" s="155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</row>
    <row r="68" spans="1:14" x14ac:dyDescent="0.3">
      <c r="A68" s="54"/>
      <c r="B68" s="155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 spans="1:14" x14ac:dyDescent="0.3">
      <c r="A69" s="54"/>
      <c r="B69" s="155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</row>
    <row r="70" spans="1:14" x14ac:dyDescent="0.3">
      <c r="A70" s="54"/>
      <c r="B70" s="155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</row>
    <row r="71" spans="1:14" x14ac:dyDescent="0.3">
      <c r="A71" s="54"/>
      <c r="B71" s="155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</row>
    <row r="72" spans="1:14" x14ac:dyDescent="0.3">
      <c r="A72" s="54"/>
      <c r="B72" s="155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</row>
    <row r="73" spans="1:14" x14ac:dyDescent="0.3">
      <c r="A73" s="54"/>
      <c r="B73" s="155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</row>
    <row r="74" spans="1:14" x14ac:dyDescent="0.3">
      <c r="A74" s="54"/>
      <c r="B74" s="155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</row>
    <row r="75" spans="1:14" x14ac:dyDescent="0.3">
      <c r="A75" s="54"/>
      <c r="B75" s="155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spans="1:14" x14ac:dyDescent="0.3">
      <c r="A76" s="54"/>
      <c r="B76" s="155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spans="1:14" x14ac:dyDescent="0.3">
      <c r="A77" s="54"/>
      <c r="B77" s="15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spans="1:14" x14ac:dyDescent="0.3">
      <c r="A78" s="54"/>
      <c r="B78" s="155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spans="1:14" x14ac:dyDescent="0.3">
      <c r="A79" s="54"/>
      <c r="B79" s="155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14" x14ac:dyDescent="0.3">
      <c r="A80" s="54"/>
      <c r="B80" s="155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spans="1:14" x14ac:dyDescent="0.3">
      <c r="A81" s="54"/>
      <c r="B81" s="155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 spans="1:14" x14ac:dyDescent="0.3">
      <c r="A82" s="54"/>
      <c r="B82" s="155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 spans="1:14" x14ac:dyDescent="0.3">
      <c r="A83" s="54"/>
      <c r="B83" s="155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 spans="1:14" x14ac:dyDescent="0.3">
      <c r="A84" s="54"/>
      <c r="B84" s="155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 spans="1:14" x14ac:dyDescent="0.3">
      <c r="A85" s="54"/>
      <c r="B85" s="155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 spans="1:14" x14ac:dyDescent="0.3">
      <c r="A86" s="54"/>
      <c r="B86" s="155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</row>
    <row r="87" spans="1:14" x14ac:dyDescent="0.3">
      <c r="A87" s="54"/>
      <c r="B87" s="155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</row>
    <row r="88" spans="1:14" x14ac:dyDescent="0.3">
      <c r="A88" s="54"/>
      <c r="B88" s="155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</row>
    <row r="89" spans="1:14" x14ac:dyDescent="0.3">
      <c r="A89" s="54"/>
      <c r="B89" s="155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</row>
    <row r="90" spans="1:14" x14ac:dyDescent="0.3">
      <c r="A90" s="54"/>
      <c r="B90" s="155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</row>
    <row r="91" spans="1:14" x14ac:dyDescent="0.3">
      <c r="A91" s="54"/>
      <c r="B91" s="155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</row>
    <row r="92" spans="1:14" x14ac:dyDescent="0.3">
      <c r="A92" s="54"/>
      <c r="B92" s="155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</row>
    <row r="93" spans="1:14" x14ac:dyDescent="0.3">
      <c r="A93" s="54"/>
      <c r="B93" s="155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</row>
    <row r="94" spans="1:14" x14ac:dyDescent="0.3">
      <c r="A94" s="54"/>
      <c r="B94" s="155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</row>
    <row r="95" spans="1:14" x14ac:dyDescent="0.3">
      <c r="A95" s="54"/>
      <c r="B95" s="155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</row>
    <row r="96" spans="1:14" x14ac:dyDescent="0.3">
      <c r="A96" s="54"/>
      <c r="B96" s="155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</row>
    <row r="97" spans="1:14" x14ac:dyDescent="0.3">
      <c r="A97" s="54"/>
      <c r="B97" s="155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</row>
    <row r="98" spans="1:14" x14ac:dyDescent="0.3">
      <c r="A98" s="54"/>
      <c r="B98" s="155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</row>
    <row r="99" spans="1:14" x14ac:dyDescent="0.3">
      <c r="A99" s="54"/>
      <c r="B99" s="155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</row>
    <row r="100" spans="1:14" x14ac:dyDescent="0.3">
      <c r="A100" s="54"/>
      <c r="B100" s="155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 spans="1:14" x14ac:dyDescent="0.3">
      <c r="A101" s="54"/>
      <c r="B101" s="155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 spans="1:14" x14ac:dyDescent="0.3">
      <c r="A102" s="54"/>
      <c r="B102" s="155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</sheetData>
  <mergeCells count="16">
    <mergeCell ref="A41:N41"/>
    <mergeCell ref="A26:D26"/>
    <mergeCell ref="A19:D19"/>
    <mergeCell ref="A18:D18"/>
    <mergeCell ref="G34:I39"/>
    <mergeCell ref="D34:E34"/>
    <mergeCell ref="D35:E35"/>
    <mergeCell ref="D36:E36"/>
    <mergeCell ref="D37:E37"/>
    <mergeCell ref="D39:E39"/>
    <mergeCell ref="A20:D20"/>
    <mergeCell ref="A28:D28"/>
    <mergeCell ref="A30:D30"/>
    <mergeCell ref="A29:D29"/>
    <mergeCell ref="A24:D24"/>
    <mergeCell ref="A27:D27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topLeftCell="A29" workbookViewId="0">
      <selection activeCell="A51" sqref="A51:XFD51"/>
    </sheetView>
  </sheetViews>
  <sheetFormatPr defaultRowHeight="14.4" x14ac:dyDescent="0.3"/>
  <cols>
    <col min="1" max="1" width="24.21875" bestFit="1" customWidth="1"/>
    <col min="3" max="3" width="79.6640625" bestFit="1" customWidth="1"/>
    <col min="6" max="6" width="5" bestFit="1" customWidth="1"/>
  </cols>
  <sheetData>
    <row r="2" spans="1:1" x14ac:dyDescent="0.3">
      <c r="A2" s="21" t="s">
        <v>262</v>
      </c>
    </row>
    <row r="3" spans="1:1" x14ac:dyDescent="0.3">
      <c r="A3" s="21" t="s">
        <v>261</v>
      </c>
    </row>
    <row r="4" spans="1:1" x14ac:dyDescent="0.3">
      <c r="A4" s="21" t="s">
        <v>263</v>
      </c>
    </row>
    <row r="5" spans="1:1" ht="15" thickBot="1" x14ac:dyDescent="0.35">
      <c r="A5" s="84" t="s">
        <v>219</v>
      </c>
    </row>
    <row r="6" spans="1:1" ht="15" thickBot="1" x14ac:dyDescent="0.35">
      <c r="A6" s="84" t="s">
        <v>220</v>
      </c>
    </row>
    <row r="7" spans="1:1" ht="15" thickBot="1" x14ac:dyDescent="0.35">
      <c r="A7" s="84" t="s">
        <v>221</v>
      </c>
    </row>
    <row r="8" spans="1:1" ht="15" thickBot="1" x14ac:dyDescent="0.35">
      <c r="A8" s="84" t="s">
        <v>222</v>
      </c>
    </row>
    <row r="9" spans="1:1" ht="15" thickBot="1" x14ac:dyDescent="0.35">
      <c r="A9" s="84" t="s">
        <v>223</v>
      </c>
    </row>
    <row r="10" spans="1:1" ht="15" thickBot="1" x14ac:dyDescent="0.35">
      <c r="A10" s="84" t="s">
        <v>224</v>
      </c>
    </row>
    <row r="11" spans="1:1" ht="15" thickBot="1" x14ac:dyDescent="0.35">
      <c r="A11" s="84" t="s">
        <v>225</v>
      </c>
    </row>
    <row r="12" spans="1:1" ht="15" thickBot="1" x14ac:dyDescent="0.35">
      <c r="A12" s="84" t="s">
        <v>226</v>
      </c>
    </row>
    <row r="13" spans="1:1" ht="15" thickBot="1" x14ac:dyDescent="0.35">
      <c r="A13" s="84" t="s">
        <v>227</v>
      </c>
    </row>
    <row r="14" spans="1:1" ht="15" thickBot="1" x14ac:dyDescent="0.35">
      <c r="A14" s="87" t="s">
        <v>230</v>
      </c>
    </row>
    <row r="15" spans="1:1" ht="15" thickBot="1" x14ac:dyDescent="0.35">
      <c r="A15" s="88" t="s">
        <v>232</v>
      </c>
    </row>
    <row r="16" spans="1:1" ht="15" thickBot="1" x14ac:dyDescent="0.35">
      <c r="A16" s="88" t="s">
        <v>233</v>
      </c>
    </row>
    <row r="17" spans="1:8" ht="15" thickBot="1" x14ac:dyDescent="0.35">
      <c r="A17" s="88" t="s">
        <v>234</v>
      </c>
    </row>
    <row r="18" spans="1:8" ht="15" thickBot="1" x14ac:dyDescent="0.35">
      <c r="A18" s="88" t="s">
        <v>133</v>
      </c>
    </row>
    <row r="19" spans="1:8" ht="15" thickBot="1" x14ac:dyDescent="0.35">
      <c r="A19" s="88" t="s">
        <v>235</v>
      </c>
    </row>
    <row r="22" spans="1:8" x14ac:dyDescent="0.3">
      <c r="A22" t="s">
        <v>237</v>
      </c>
      <c r="B22" t="s">
        <v>238</v>
      </c>
      <c r="C22" t="s">
        <v>239</v>
      </c>
      <c r="D22" t="s">
        <v>240</v>
      </c>
      <c r="E22" t="s">
        <v>241</v>
      </c>
      <c r="F22" t="s">
        <v>257</v>
      </c>
    </row>
    <row r="23" spans="1:8" x14ac:dyDescent="0.3">
      <c r="A23">
        <v>213195</v>
      </c>
      <c r="B23" t="s">
        <v>242</v>
      </c>
      <c r="C23" t="s">
        <v>243</v>
      </c>
      <c r="D23" t="s">
        <v>244</v>
      </c>
      <c r="E23" t="s">
        <v>245</v>
      </c>
      <c r="F23">
        <v>2</v>
      </c>
      <c r="G23" s="21"/>
    </row>
    <row r="24" spans="1:8" x14ac:dyDescent="0.3">
      <c r="A24">
        <v>186109</v>
      </c>
      <c r="B24" t="s">
        <v>246</v>
      </c>
      <c r="C24" t="s">
        <v>247</v>
      </c>
      <c r="D24" t="s">
        <v>248</v>
      </c>
      <c r="E24" t="s">
        <v>249</v>
      </c>
      <c r="F24">
        <v>2</v>
      </c>
    </row>
    <row r="25" spans="1:8" x14ac:dyDescent="0.3">
      <c r="A25">
        <v>213966</v>
      </c>
      <c r="B25" t="s">
        <v>242</v>
      </c>
      <c r="C25" t="s">
        <v>250</v>
      </c>
      <c r="D25" t="s">
        <v>244</v>
      </c>
      <c r="E25" t="s">
        <v>245</v>
      </c>
      <c r="F25">
        <v>5</v>
      </c>
      <c r="G25" s="21"/>
    </row>
    <row r="26" spans="1:8" x14ac:dyDescent="0.3">
      <c r="A26">
        <v>213964</v>
      </c>
      <c r="B26" t="s">
        <v>242</v>
      </c>
      <c r="C26" t="s">
        <v>259</v>
      </c>
      <c r="D26" t="s">
        <v>244</v>
      </c>
      <c r="E26" t="s">
        <v>245</v>
      </c>
      <c r="F26">
        <v>5</v>
      </c>
      <c r="G26" s="21" t="s">
        <v>268</v>
      </c>
    </row>
    <row r="27" spans="1:8" x14ac:dyDescent="0.3">
      <c r="A27">
        <v>213979</v>
      </c>
      <c r="B27" t="s">
        <v>242</v>
      </c>
      <c r="C27" t="s">
        <v>258</v>
      </c>
      <c r="D27" t="s">
        <v>248</v>
      </c>
      <c r="E27" t="s">
        <v>245</v>
      </c>
      <c r="F27">
        <v>5</v>
      </c>
      <c r="G27" s="93"/>
    </row>
    <row r="28" spans="1:8" x14ac:dyDescent="0.3">
      <c r="A28">
        <v>213983</v>
      </c>
      <c r="B28" t="s">
        <v>246</v>
      </c>
      <c r="C28" t="s">
        <v>260</v>
      </c>
      <c r="D28" t="s">
        <v>248</v>
      </c>
      <c r="E28" t="s">
        <v>245</v>
      </c>
      <c r="F28">
        <v>5</v>
      </c>
      <c r="H28" s="92" t="s">
        <v>270</v>
      </c>
    </row>
    <row r="29" spans="1:8" x14ac:dyDescent="0.3">
      <c r="A29">
        <v>213987</v>
      </c>
      <c r="B29" t="s">
        <v>246</v>
      </c>
      <c r="C29" t="s">
        <v>251</v>
      </c>
      <c r="D29" t="s">
        <v>244</v>
      </c>
      <c r="E29" t="s">
        <v>245</v>
      </c>
      <c r="F29">
        <v>5</v>
      </c>
      <c r="G29" s="92" t="s">
        <v>268</v>
      </c>
    </row>
    <row r="30" spans="1:8" x14ac:dyDescent="0.3">
      <c r="A30">
        <v>213967</v>
      </c>
      <c r="B30" t="s">
        <v>246</v>
      </c>
      <c r="C30" t="s">
        <v>252</v>
      </c>
      <c r="D30" t="s">
        <v>244</v>
      </c>
      <c r="E30" t="s">
        <v>245</v>
      </c>
      <c r="F30">
        <v>5</v>
      </c>
      <c r="G30" s="92" t="s">
        <v>268</v>
      </c>
    </row>
    <row r="31" spans="1:8" x14ac:dyDescent="0.3">
      <c r="A31">
        <v>213968</v>
      </c>
      <c r="B31" t="s">
        <v>246</v>
      </c>
      <c r="C31" t="s">
        <v>253</v>
      </c>
      <c r="D31" t="s">
        <v>244</v>
      </c>
      <c r="E31" t="s">
        <v>245</v>
      </c>
      <c r="F31">
        <v>5</v>
      </c>
      <c r="H31" s="92" t="s">
        <v>270</v>
      </c>
    </row>
    <row r="32" spans="1:8" x14ac:dyDescent="0.3">
      <c r="A32">
        <v>213969</v>
      </c>
      <c r="B32" t="s">
        <v>246</v>
      </c>
      <c r="C32" t="s">
        <v>254</v>
      </c>
      <c r="D32" t="s">
        <v>244</v>
      </c>
      <c r="E32" t="s">
        <v>245</v>
      </c>
      <c r="F32">
        <v>5</v>
      </c>
      <c r="G32" s="92" t="s">
        <v>268</v>
      </c>
      <c r="H32" t="s">
        <v>244</v>
      </c>
    </row>
    <row r="33" spans="1:8" x14ac:dyDescent="0.3">
      <c r="A33">
        <v>213971</v>
      </c>
      <c r="B33" t="s">
        <v>246</v>
      </c>
      <c r="C33" t="s">
        <v>255</v>
      </c>
      <c r="D33" t="s">
        <v>244</v>
      </c>
      <c r="E33" t="s">
        <v>245</v>
      </c>
      <c r="F33">
        <v>5</v>
      </c>
      <c r="H33" s="92" t="s">
        <v>270</v>
      </c>
    </row>
    <row r="34" spans="1:8" x14ac:dyDescent="0.3">
      <c r="A34">
        <v>213976</v>
      </c>
      <c r="B34" t="s">
        <v>242</v>
      </c>
      <c r="C34" t="s">
        <v>256</v>
      </c>
      <c r="D34" t="s">
        <v>244</v>
      </c>
      <c r="E34" t="s">
        <v>245</v>
      </c>
      <c r="F34">
        <v>5</v>
      </c>
      <c r="G34" s="23">
        <v>214085</v>
      </c>
    </row>
    <row r="35" spans="1:8" x14ac:dyDescent="0.3">
      <c r="A35">
        <v>214027</v>
      </c>
      <c r="B35" t="s">
        <v>246</v>
      </c>
      <c r="C35" t="s">
        <v>264</v>
      </c>
      <c r="D35" t="s">
        <v>244</v>
      </c>
      <c r="E35" t="s">
        <v>245</v>
      </c>
      <c r="F35">
        <v>6</v>
      </c>
      <c r="G35" t="s">
        <v>269</v>
      </c>
    </row>
    <row r="36" spans="1:8" x14ac:dyDescent="0.3">
      <c r="A36">
        <v>214036</v>
      </c>
      <c r="B36" t="s">
        <v>242</v>
      </c>
      <c r="C36" t="s">
        <v>265</v>
      </c>
      <c r="D36" t="s">
        <v>248</v>
      </c>
      <c r="E36" t="s">
        <v>245</v>
      </c>
      <c r="F36">
        <v>6</v>
      </c>
      <c r="G36" s="21"/>
    </row>
    <row r="37" spans="1:8" x14ac:dyDescent="0.3">
      <c r="A37">
        <v>214085</v>
      </c>
      <c r="B37" t="s">
        <v>242</v>
      </c>
      <c r="C37" t="s">
        <v>266</v>
      </c>
      <c r="D37" t="s">
        <v>244</v>
      </c>
      <c r="E37" t="s">
        <v>245</v>
      </c>
      <c r="F37">
        <v>6</v>
      </c>
      <c r="G37" s="23">
        <v>214085</v>
      </c>
    </row>
    <row r="38" spans="1:8" x14ac:dyDescent="0.3">
      <c r="A38">
        <v>214086</v>
      </c>
      <c r="B38" t="s">
        <v>246</v>
      </c>
      <c r="C38" t="s">
        <v>267</v>
      </c>
      <c r="D38" t="s">
        <v>244</v>
      </c>
      <c r="E38" t="s">
        <v>245</v>
      </c>
      <c r="F38">
        <v>6</v>
      </c>
      <c r="G38" s="92" t="s">
        <v>268</v>
      </c>
    </row>
    <row r="41" spans="1:8" x14ac:dyDescent="0.3">
      <c r="A41">
        <v>186109</v>
      </c>
      <c r="B41" t="s">
        <v>246</v>
      </c>
      <c r="C41" t="s">
        <v>247</v>
      </c>
      <c r="D41" t="s">
        <v>248</v>
      </c>
    </row>
    <row r="42" spans="1:8" x14ac:dyDescent="0.3">
      <c r="A42">
        <v>213983</v>
      </c>
      <c r="B42" t="s">
        <v>246</v>
      </c>
      <c r="C42" t="s">
        <v>357</v>
      </c>
      <c r="D42" t="s">
        <v>244</v>
      </c>
    </row>
    <row r="43" spans="1:8" x14ac:dyDescent="0.3">
      <c r="A43">
        <v>213968</v>
      </c>
      <c r="B43" t="s">
        <v>246</v>
      </c>
      <c r="C43" t="s">
        <v>253</v>
      </c>
      <c r="D43" t="s">
        <v>244</v>
      </c>
    </row>
    <row r="44" spans="1:8" x14ac:dyDescent="0.3">
      <c r="A44">
        <v>213971</v>
      </c>
      <c r="B44" t="s">
        <v>246</v>
      </c>
      <c r="C44" t="s">
        <v>255</v>
      </c>
      <c r="D44" t="s">
        <v>358</v>
      </c>
    </row>
    <row r="45" spans="1:8" x14ac:dyDescent="0.3">
      <c r="A45">
        <v>214302</v>
      </c>
      <c r="B45" t="s">
        <v>242</v>
      </c>
      <c r="C45" t="s">
        <v>359</v>
      </c>
      <c r="D45" t="s">
        <v>360</v>
      </c>
    </row>
    <row r="46" spans="1:8" x14ac:dyDescent="0.3">
      <c r="A46">
        <v>214538</v>
      </c>
      <c r="B46" t="s">
        <v>246</v>
      </c>
      <c r="C46" t="s">
        <v>361</v>
      </c>
      <c r="D46" t="s">
        <v>358</v>
      </c>
    </row>
    <row r="47" spans="1:8" x14ac:dyDescent="0.3">
      <c r="A47">
        <v>214543</v>
      </c>
      <c r="B47" t="s">
        <v>246</v>
      </c>
      <c r="C47" t="s">
        <v>362</v>
      </c>
      <c r="D47" t="s">
        <v>244</v>
      </c>
    </row>
    <row r="48" spans="1:8" x14ac:dyDescent="0.3">
      <c r="A48">
        <v>214548</v>
      </c>
      <c r="B48" t="s">
        <v>246</v>
      </c>
      <c r="C48" t="s">
        <v>363</v>
      </c>
      <c r="D48" t="s">
        <v>244</v>
      </c>
    </row>
    <row r="49" spans="1:4" x14ac:dyDescent="0.3">
      <c r="A49">
        <v>214445</v>
      </c>
      <c r="B49" t="s">
        <v>246</v>
      </c>
      <c r="C49" t="s">
        <v>364</v>
      </c>
      <c r="D49" t="s">
        <v>244</v>
      </c>
    </row>
    <row r="50" spans="1:4" x14ac:dyDescent="0.3">
      <c r="A50">
        <v>214609</v>
      </c>
      <c r="B50" t="s">
        <v>246</v>
      </c>
      <c r="C50" t="s">
        <v>365</v>
      </c>
      <c r="D50" t="s">
        <v>360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opLeftCell="E10" workbookViewId="0">
      <selection activeCell="V12" sqref="V12"/>
    </sheetView>
  </sheetViews>
  <sheetFormatPr defaultRowHeight="14.4" x14ac:dyDescent="0.3"/>
  <cols>
    <col min="1" max="1" width="23.109375" customWidth="1"/>
    <col min="2" max="2" width="16.33203125" bestFit="1" customWidth="1"/>
    <col min="3" max="3" width="12.6640625" bestFit="1" customWidth="1"/>
    <col min="4" max="4" width="17" bestFit="1" customWidth="1"/>
    <col min="5" max="5" width="12.6640625" bestFit="1" customWidth="1"/>
    <col min="6" max="6" width="13.88671875" bestFit="1" customWidth="1"/>
    <col min="7" max="7" width="13.44140625" customWidth="1"/>
    <col min="19" max="19" width="15.77734375" customWidth="1"/>
    <col min="20" max="20" width="18" bestFit="1" customWidth="1"/>
    <col min="21" max="21" width="15.5546875" customWidth="1"/>
    <col min="22" max="22" width="13.21875" customWidth="1"/>
    <col min="23" max="23" width="10.5546875" customWidth="1"/>
    <col min="25" max="25" width="15.5546875" customWidth="1"/>
    <col min="26" max="26" width="11.5546875" customWidth="1"/>
    <col min="257" max="257" width="23.109375" customWidth="1"/>
    <col min="258" max="258" width="16.33203125" bestFit="1" customWidth="1"/>
    <col min="259" max="259" width="12.6640625" bestFit="1" customWidth="1"/>
    <col min="260" max="260" width="17" bestFit="1" customWidth="1"/>
    <col min="261" max="261" width="12.6640625" bestFit="1" customWidth="1"/>
    <col min="262" max="262" width="13.88671875" bestFit="1" customWidth="1"/>
    <col min="513" max="513" width="23.109375" customWidth="1"/>
    <col min="514" max="514" width="16.33203125" bestFit="1" customWidth="1"/>
    <col min="515" max="515" width="12.6640625" bestFit="1" customWidth="1"/>
    <col min="516" max="516" width="17" bestFit="1" customWidth="1"/>
    <col min="517" max="517" width="12.6640625" bestFit="1" customWidth="1"/>
    <col min="518" max="518" width="13.88671875" bestFit="1" customWidth="1"/>
    <col min="769" max="769" width="23.109375" customWidth="1"/>
    <col min="770" max="770" width="16.33203125" bestFit="1" customWidth="1"/>
    <col min="771" max="771" width="12.6640625" bestFit="1" customWidth="1"/>
    <col min="772" max="772" width="17" bestFit="1" customWidth="1"/>
    <col min="773" max="773" width="12.6640625" bestFit="1" customWidth="1"/>
    <col min="774" max="774" width="13.88671875" bestFit="1" customWidth="1"/>
    <col min="1025" max="1025" width="23.109375" customWidth="1"/>
    <col min="1026" max="1026" width="16.33203125" bestFit="1" customWidth="1"/>
    <col min="1027" max="1027" width="12.6640625" bestFit="1" customWidth="1"/>
    <col min="1028" max="1028" width="17" bestFit="1" customWidth="1"/>
    <col min="1029" max="1029" width="12.6640625" bestFit="1" customWidth="1"/>
    <col min="1030" max="1030" width="13.88671875" bestFit="1" customWidth="1"/>
    <col min="1281" max="1281" width="23.109375" customWidth="1"/>
    <col min="1282" max="1282" width="16.33203125" bestFit="1" customWidth="1"/>
    <col min="1283" max="1283" width="12.6640625" bestFit="1" customWidth="1"/>
    <col min="1284" max="1284" width="17" bestFit="1" customWidth="1"/>
    <col min="1285" max="1285" width="12.6640625" bestFit="1" customWidth="1"/>
    <col min="1286" max="1286" width="13.88671875" bestFit="1" customWidth="1"/>
    <col min="1537" max="1537" width="23.109375" customWidth="1"/>
    <col min="1538" max="1538" width="16.33203125" bestFit="1" customWidth="1"/>
    <col min="1539" max="1539" width="12.6640625" bestFit="1" customWidth="1"/>
    <col min="1540" max="1540" width="17" bestFit="1" customWidth="1"/>
    <col min="1541" max="1541" width="12.6640625" bestFit="1" customWidth="1"/>
    <col min="1542" max="1542" width="13.88671875" bestFit="1" customWidth="1"/>
    <col min="1793" max="1793" width="23.109375" customWidth="1"/>
    <col min="1794" max="1794" width="16.33203125" bestFit="1" customWidth="1"/>
    <col min="1795" max="1795" width="12.6640625" bestFit="1" customWidth="1"/>
    <col min="1796" max="1796" width="17" bestFit="1" customWidth="1"/>
    <col min="1797" max="1797" width="12.6640625" bestFit="1" customWidth="1"/>
    <col min="1798" max="1798" width="13.88671875" bestFit="1" customWidth="1"/>
    <col min="2049" max="2049" width="23.109375" customWidth="1"/>
    <col min="2050" max="2050" width="16.33203125" bestFit="1" customWidth="1"/>
    <col min="2051" max="2051" width="12.6640625" bestFit="1" customWidth="1"/>
    <col min="2052" max="2052" width="17" bestFit="1" customWidth="1"/>
    <col min="2053" max="2053" width="12.6640625" bestFit="1" customWidth="1"/>
    <col min="2054" max="2054" width="13.88671875" bestFit="1" customWidth="1"/>
    <col min="2305" max="2305" width="23.109375" customWidth="1"/>
    <col min="2306" max="2306" width="16.33203125" bestFit="1" customWidth="1"/>
    <col min="2307" max="2307" width="12.6640625" bestFit="1" customWidth="1"/>
    <col min="2308" max="2308" width="17" bestFit="1" customWidth="1"/>
    <col min="2309" max="2309" width="12.6640625" bestFit="1" customWidth="1"/>
    <col min="2310" max="2310" width="13.88671875" bestFit="1" customWidth="1"/>
    <col min="2561" max="2561" width="23.109375" customWidth="1"/>
    <col min="2562" max="2562" width="16.33203125" bestFit="1" customWidth="1"/>
    <col min="2563" max="2563" width="12.6640625" bestFit="1" customWidth="1"/>
    <col min="2564" max="2564" width="17" bestFit="1" customWidth="1"/>
    <col min="2565" max="2565" width="12.6640625" bestFit="1" customWidth="1"/>
    <col min="2566" max="2566" width="13.88671875" bestFit="1" customWidth="1"/>
    <col min="2817" max="2817" width="23.109375" customWidth="1"/>
    <col min="2818" max="2818" width="16.33203125" bestFit="1" customWidth="1"/>
    <col min="2819" max="2819" width="12.6640625" bestFit="1" customWidth="1"/>
    <col min="2820" max="2820" width="17" bestFit="1" customWidth="1"/>
    <col min="2821" max="2821" width="12.6640625" bestFit="1" customWidth="1"/>
    <col min="2822" max="2822" width="13.88671875" bestFit="1" customWidth="1"/>
    <col min="3073" max="3073" width="23.109375" customWidth="1"/>
    <col min="3074" max="3074" width="16.33203125" bestFit="1" customWidth="1"/>
    <col min="3075" max="3075" width="12.6640625" bestFit="1" customWidth="1"/>
    <col min="3076" max="3076" width="17" bestFit="1" customWidth="1"/>
    <col min="3077" max="3077" width="12.6640625" bestFit="1" customWidth="1"/>
    <col min="3078" max="3078" width="13.88671875" bestFit="1" customWidth="1"/>
    <col min="3329" max="3329" width="23.109375" customWidth="1"/>
    <col min="3330" max="3330" width="16.33203125" bestFit="1" customWidth="1"/>
    <col min="3331" max="3331" width="12.6640625" bestFit="1" customWidth="1"/>
    <col min="3332" max="3332" width="17" bestFit="1" customWidth="1"/>
    <col min="3333" max="3333" width="12.6640625" bestFit="1" customWidth="1"/>
    <col min="3334" max="3334" width="13.88671875" bestFit="1" customWidth="1"/>
    <col min="3585" max="3585" width="23.109375" customWidth="1"/>
    <col min="3586" max="3586" width="16.33203125" bestFit="1" customWidth="1"/>
    <col min="3587" max="3587" width="12.6640625" bestFit="1" customWidth="1"/>
    <col min="3588" max="3588" width="17" bestFit="1" customWidth="1"/>
    <col min="3589" max="3589" width="12.6640625" bestFit="1" customWidth="1"/>
    <col min="3590" max="3590" width="13.88671875" bestFit="1" customWidth="1"/>
    <col min="3841" max="3841" width="23.109375" customWidth="1"/>
    <col min="3842" max="3842" width="16.33203125" bestFit="1" customWidth="1"/>
    <col min="3843" max="3843" width="12.6640625" bestFit="1" customWidth="1"/>
    <col min="3844" max="3844" width="17" bestFit="1" customWidth="1"/>
    <col min="3845" max="3845" width="12.6640625" bestFit="1" customWidth="1"/>
    <col min="3846" max="3846" width="13.88671875" bestFit="1" customWidth="1"/>
    <col min="4097" max="4097" width="23.109375" customWidth="1"/>
    <col min="4098" max="4098" width="16.33203125" bestFit="1" customWidth="1"/>
    <col min="4099" max="4099" width="12.6640625" bestFit="1" customWidth="1"/>
    <col min="4100" max="4100" width="17" bestFit="1" customWidth="1"/>
    <col min="4101" max="4101" width="12.6640625" bestFit="1" customWidth="1"/>
    <col min="4102" max="4102" width="13.88671875" bestFit="1" customWidth="1"/>
    <col min="4353" max="4353" width="23.109375" customWidth="1"/>
    <col min="4354" max="4354" width="16.33203125" bestFit="1" customWidth="1"/>
    <col min="4355" max="4355" width="12.6640625" bestFit="1" customWidth="1"/>
    <col min="4356" max="4356" width="17" bestFit="1" customWidth="1"/>
    <col min="4357" max="4357" width="12.6640625" bestFit="1" customWidth="1"/>
    <col min="4358" max="4358" width="13.88671875" bestFit="1" customWidth="1"/>
    <col min="4609" max="4609" width="23.109375" customWidth="1"/>
    <col min="4610" max="4610" width="16.33203125" bestFit="1" customWidth="1"/>
    <col min="4611" max="4611" width="12.6640625" bestFit="1" customWidth="1"/>
    <col min="4612" max="4612" width="17" bestFit="1" customWidth="1"/>
    <col min="4613" max="4613" width="12.6640625" bestFit="1" customWidth="1"/>
    <col min="4614" max="4614" width="13.88671875" bestFit="1" customWidth="1"/>
    <col min="4865" max="4865" width="23.109375" customWidth="1"/>
    <col min="4866" max="4866" width="16.33203125" bestFit="1" customWidth="1"/>
    <col min="4867" max="4867" width="12.6640625" bestFit="1" customWidth="1"/>
    <col min="4868" max="4868" width="17" bestFit="1" customWidth="1"/>
    <col min="4869" max="4869" width="12.6640625" bestFit="1" customWidth="1"/>
    <col min="4870" max="4870" width="13.88671875" bestFit="1" customWidth="1"/>
    <col min="5121" max="5121" width="23.109375" customWidth="1"/>
    <col min="5122" max="5122" width="16.33203125" bestFit="1" customWidth="1"/>
    <col min="5123" max="5123" width="12.6640625" bestFit="1" customWidth="1"/>
    <col min="5124" max="5124" width="17" bestFit="1" customWidth="1"/>
    <col min="5125" max="5125" width="12.6640625" bestFit="1" customWidth="1"/>
    <col min="5126" max="5126" width="13.88671875" bestFit="1" customWidth="1"/>
    <col min="5377" max="5377" width="23.109375" customWidth="1"/>
    <col min="5378" max="5378" width="16.33203125" bestFit="1" customWidth="1"/>
    <col min="5379" max="5379" width="12.6640625" bestFit="1" customWidth="1"/>
    <col min="5380" max="5380" width="17" bestFit="1" customWidth="1"/>
    <col min="5381" max="5381" width="12.6640625" bestFit="1" customWidth="1"/>
    <col min="5382" max="5382" width="13.88671875" bestFit="1" customWidth="1"/>
    <col min="5633" max="5633" width="23.109375" customWidth="1"/>
    <col min="5634" max="5634" width="16.33203125" bestFit="1" customWidth="1"/>
    <col min="5635" max="5635" width="12.6640625" bestFit="1" customWidth="1"/>
    <col min="5636" max="5636" width="17" bestFit="1" customWidth="1"/>
    <col min="5637" max="5637" width="12.6640625" bestFit="1" customWidth="1"/>
    <col min="5638" max="5638" width="13.88671875" bestFit="1" customWidth="1"/>
    <col min="5889" max="5889" width="23.109375" customWidth="1"/>
    <col min="5890" max="5890" width="16.33203125" bestFit="1" customWidth="1"/>
    <col min="5891" max="5891" width="12.6640625" bestFit="1" customWidth="1"/>
    <col min="5892" max="5892" width="17" bestFit="1" customWidth="1"/>
    <col min="5893" max="5893" width="12.6640625" bestFit="1" customWidth="1"/>
    <col min="5894" max="5894" width="13.88671875" bestFit="1" customWidth="1"/>
    <col min="6145" max="6145" width="23.109375" customWidth="1"/>
    <col min="6146" max="6146" width="16.33203125" bestFit="1" customWidth="1"/>
    <col min="6147" max="6147" width="12.6640625" bestFit="1" customWidth="1"/>
    <col min="6148" max="6148" width="17" bestFit="1" customWidth="1"/>
    <col min="6149" max="6149" width="12.6640625" bestFit="1" customWidth="1"/>
    <col min="6150" max="6150" width="13.88671875" bestFit="1" customWidth="1"/>
    <col min="6401" max="6401" width="23.109375" customWidth="1"/>
    <col min="6402" max="6402" width="16.33203125" bestFit="1" customWidth="1"/>
    <col min="6403" max="6403" width="12.6640625" bestFit="1" customWidth="1"/>
    <col min="6404" max="6404" width="17" bestFit="1" customWidth="1"/>
    <col min="6405" max="6405" width="12.6640625" bestFit="1" customWidth="1"/>
    <col min="6406" max="6406" width="13.88671875" bestFit="1" customWidth="1"/>
    <col min="6657" max="6657" width="23.109375" customWidth="1"/>
    <col min="6658" max="6658" width="16.33203125" bestFit="1" customWidth="1"/>
    <col min="6659" max="6659" width="12.6640625" bestFit="1" customWidth="1"/>
    <col min="6660" max="6660" width="17" bestFit="1" customWidth="1"/>
    <col min="6661" max="6661" width="12.6640625" bestFit="1" customWidth="1"/>
    <col min="6662" max="6662" width="13.88671875" bestFit="1" customWidth="1"/>
    <col min="6913" max="6913" width="23.109375" customWidth="1"/>
    <col min="6914" max="6914" width="16.33203125" bestFit="1" customWidth="1"/>
    <col min="6915" max="6915" width="12.6640625" bestFit="1" customWidth="1"/>
    <col min="6916" max="6916" width="17" bestFit="1" customWidth="1"/>
    <col min="6917" max="6917" width="12.6640625" bestFit="1" customWidth="1"/>
    <col min="6918" max="6918" width="13.88671875" bestFit="1" customWidth="1"/>
    <col min="7169" max="7169" width="23.109375" customWidth="1"/>
    <col min="7170" max="7170" width="16.33203125" bestFit="1" customWidth="1"/>
    <col min="7171" max="7171" width="12.6640625" bestFit="1" customWidth="1"/>
    <col min="7172" max="7172" width="17" bestFit="1" customWidth="1"/>
    <col min="7173" max="7173" width="12.6640625" bestFit="1" customWidth="1"/>
    <col min="7174" max="7174" width="13.88671875" bestFit="1" customWidth="1"/>
    <col min="7425" max="7425" width="23.109375" customWidth="1"/>
    <col min="7426" max="7426" width="16.33203125" bestFit="1" customWidth="1"/>
    <col min="7427" max="7427" width="12.6640625" bestFit="1" customWidth="1"/>
    <col min="7428" max="7428" width="17" bestFit="1" customWidth="1"/>
    <col min="7429" max="7429" width="12.6640625" bestFit="1" customWidth="1"/>
    <col min="7430" max="7430" width="13.88671875" bestFit="1" customWidth="1"/>
    <col min="7681" max="7681" width="23.109375" customWidth="1"/>
    <col min="7682" max="7682" width="16.33203125" bestFit="1" customWidth="1"/>
    <col min="7683" max="7683" width="12.6640625" bestFit="1" customWidth="1"/>
    <col min="7684" max="7684" width="17" bestFit="1" customWidth="1"/>
    <col min="7685" max="7685" width="12.6640625" bestFit="1" customWidth="1"/>
    <col min="7686" max="7686" width="13.88671875" bestFit="1" customWidth="1"/>
    <col min="7937" max="7937" width="23.109375" customWidth="1"/>
    <col min="7938" max="7938" width="16.33203125" bestFit="1" customWidth="1"/>
    <col min="7939" max="7939" width="12.6640625" bestFit="1" customWidth="1"/>
    <col min="7940" max="7940" width="17" bestFit="1" customWidth="1"/>
    <col min="7941" max="7941" width="12.6640625" bestFit="1" customWidth="1"/>
    <col min="7942" max="7942" width="13.88671875" bestFit="1" customWidth="1"/>
    <col min="8193" max="8193" width="23.109375" customWidth="1"/>
    <col min="8194" max="8194" width="16.33203125" bestFit="1" customWidth="1"/>
    <col min="8195" max="8195" width="12.6640625" bestFit="1" customWidth="1"/>
    <col min="8196" max="8196" width="17" bestFit="1" customWidth="1"/>
    <col min="8197" max="8197" width="12.6640625" bestFit="1" customWidth="1"/>
    <col min="8198" max="8198" width="13.88671875" bestFit="1" customWidth="1"/>
    <col min="8449" max="8449" width="23.109375" customWidth="1"/>
    <col min="8450" max="8450" width="16.33203125" bestFit="1" customWidth="1"/>
    <col min="8451" max="8451" width="12.6640625" bestFit="1" customWidth="1"/>
    <col min="8452" max="8452" width="17" bestFit="1" customWidth="1"/>
    <col min="8453" max="8453" width="12.6640625" bestFit="1" customWidth="1"/>
    <col min="8454" max="8454" width="13.88671875" bestFit="1" customWidth="1"/>
    <col min="8705" max="8705" width="23.109375" customWidth="1"/>
    <col min="8706" max="8706" width="16.33203125" bestFit="1" customWidth="1"/>
    <col min="8707" max="8707" width="12.6640625" bestFit="1" customWidth="1"/>
    <col min="8708" max="8708" width="17" bestFit="1" customWidth="1"/>
    <col min="8709" max="8709" width="12.6640625" bestFit="1" customWidth="1"/>
    <col min="8710" max="8710" width="13.88671875" bestFit="1" customWidth="1"/>
    <col min="8961" max="8961" width="23.109375" customWidth="1"/>
    <col min="8962" max="8962" width="16.33203125" bestFit="1" customWidth="1"/>
    <col min="8963" max="8963" width="12.6640625" bestFit="1" customWidth="1"/>
    <col min="8964" max="8964" width="17" bestFit="1" customWidth="1"/>
    <col min="8965" max="8965" width="12.6640625" bestFit="1" customWidth="1"/>
    <col min="8966" max="8966" width="13.88671875" bestFit="1" customWidth="1"/>
    <col min="9217" max="9217" width="23.109375" customWidth="1"/>
    <col min="9218" max="9218" width="16.33203125" bestFit="1" customWidth="1"/>
    <col min="9219" max="9219" width="12.6640625" bestFit="1" customWidth="1"/>
    <col min="9220" max="9220" width="17" bestFit="1" customWidth="1"/>
    <col min="9221" max="9221" width="12.6640625" bestFit="1" customWidth="1"/>
    <col min="9222" max="9222" width="13.88671875" bestFit="1" customWidth="1"/>
    <col min="9473" max="9473" width="23.109375" customWidth="1"/>
    <col min="9474" max="9474" width="16.33203125" bestFit="1" customWidth="1"/>
    <col min="9475" max="9475" width="12.6640625" bestFit="1" customWidth="1"/>
    <col min="9476" max="9476" width="17" bestFit="1" customWidth="1"/>
    <col min="9477" max="9477" width="12.6640625" bestFit="1" customWidth="1"/>
    <col min="9478" max="9478" width="13.88671875" bestFit="1" customWidth="1"/>
    <col min="9729" max="9729" width="23.109375" customWidth="1"/>
    <col min="9730" max="9730" width="16.33203125" bestFit="1" customWidth="1"/>
    <col min="9731" max="9731" width="12.6640625" bestFit="1" customWidth="1"/>
    <col min="9732" max="9732" width="17" bestFit="1" customWidth="1"/>
    <col min="9733" max="9733" width="12.6640625" bestFit="1" customWidth="1"/>
    <col min="9734" max="9734" width="13.88671875" bestFit="1" customWidth="1"/>
    <col min="9985" max="9985" width="23.109375" customWidth="1"/>
    <col min="9986" max="9986" width="16.33203125" bestFit="1" customWidth="1"/>
    <col min="9987" max="9987" width="12.6640625" bestFit="1" customWidth="1"/>
    <col min="9988" max="9988" width="17" bestFit="1" customWidth="1"/>
    <col min="9989" max="9989" width="12.6640625" bestFit="1" customWidth="1"/>
    <col min="9990" max="9990" width="13.88671875" bestFit="1" customWidth="1"/>
    <col min="10241" max="10241" width="23.109375" customWidth="1"/>
    <col min="10242" max="10242" width="16.33203125" bestFit="1" customWidth="1"/>
    <col min="10243" max="10243" width="12.6640625" bestFit="1" customWidth="1"/>
    <col min="10244" max="10244" width="17" bestFit="1" customWidth="1"/>
    <col min="10245" max="10245" width="12.6640625" bestFit="1" customWidth="1"/>
    <col min="10246" max="10246" width="13.88671875" bestFit="1" customWidth="1"/>
    <col min="10497" max="10497" width="23.109375" customWidth="1"/>
    <col min="10498" max="10498" width="16.33203125" bestFit="1" customWidth="1"/>
    <col min="10499" max="10499" width="12.6640625" bestFit="1" customWidth="1"/>
    <col min="10500" max="10500" width="17" bestFit="1" customWidth="1"/>
    <col min="10501" max="10501" width="12.6640625" bestFit="1" customWidth="1"/>
    <col min="10502" max="10502" width="13.88671875" bestFit="1" customWidth="1"/>
    <col min="10753" max="10753" width="23.109375" customWidth="1"/>
    <col min="10754" max="10754" width="16.33203125" bestFit="1" customWidth="1"/>
    <col min="10755" max="10755" width="12.6640625" bestFit="1" customWidth="1"/>
    <col min="10756" max="10756" width="17" bestFit="1" customWidth="1"/>
    <col min="10757" max="10757" width="12.6640625" bestFit="1" customWidth="1"/>
    <col min="10758" max="10758" width="13.88671875" bestFit="1" customWidth="1"/>
    <col min="11009" max="11009" width="23.109375" customWidth="1"/>
    <col min="11010" max="11010" width="16.33203125" bestFit="1" customWidth="1"/>
    <col min="11011" max="11011" width="12.6640625" bestFit="1" customWidth="1"/>
    <col min="11012" max="11012" width="17" bestFit="1" customWidth="1"/>
    <col min="11013" max="11013" width="12.6640625" bestFit="1" customWidth="1"/>
    <col min="11014" max="11014" width="13.88671875" bestFit="1" customWidth="1"/>
    <col min="11265" max="11265" width="23.109375" customWidth="1"/>
    <col min="11266" max="11266" width="16.33203125" bestFit="1" customWidth="1"/>
    <col min="11267" max="11267" width="12.6640625" bestFit="1" customWidth="1"/>
    <col min="11268" max="11268" width="17" bestFit="1" customWidth="1"/>
    <col min="11269" max="11269" width="12.6640625" bestFit="1" customWidth="1"/>
    <col min="11270" max="11270" width="13.88671875" bestFit="1" customWidth="1"/>
    <col min="11521" max="11521" width="23.109375" customWidth="1"/>
    <col min="11522" max="11522" width="16.33203125" bestFit="1" customWidth="1"/>
    <col min="11523" max="11523" width="12.6640625" bestFit="1" customWidth="1"/>
    <col min="11524" max="11524" width="17" bestFit="1" customWidth="1"/>
    <col min="11525" max="11525" width="12.6640625" bestFit="1" customWidth="1"/>
    <col min="11526" max="11526" width="13.88671875" bestFit="1" customWidth="1"/>
    <col min="11777" max="11777" width="23.109375" customWidth="1"/>
    <col min="11778" max="11778" width="16.33203125" bestFit="1" customWidth="1"/>
    <col min="11779" max="11779" width="12.6640625" bestFit="1" customWidth="1"/>
    <col min="11780" max="11780" width="17" bestFit="1" customWidth="1"/>
    <col min="11781" max="11781" width="12.6640625" bestFit="1" customWidth="1"/>
    <col min="11782" max="11782" width="13.88671875" bestFit="1" customWidth="1"/>
    <col min="12033" max="12033" width="23.109375" customWidth="1"/>
    <col min="12034" max="12034" width="16.33203125" bestFit="1" customWidth="1"/>
    <col min="12035" max="12035" width="12.6640625" bestFit="1" customWidth="1"/>
    <col min="12036" max="12036" width="17" bestFit="1" customWidth="1"/>
    <col min="12037" max="12037" width="12.6640625" bestFit="1" customWidth="1"/>
    <col min="12038" max="12038" width="13.88671875" bestFit="1" customWidth="1"/>
    <col min="12289" max="12289" width="23.109375" customWidth="1"/>
    <col min="12290" max="12290" width="16.33203125" bestFit="1" customWidth="1"/>
    <col min="12291" max="12291" width="12.6640625" bestFit="1" customWidth="1"/>
    <col min="12292" max="12292" width="17" bestFit="1" customWidth="1"/>
    <col min="12293" max="12293" width="12.6640625" bestFit="1" customWidth="1"/>
    <col min="12294" max="12294" width="13.88671875" bestFit="1" customWidth="1"/>
    <col min="12545" max="12545" width="23.109375" customWidth="1"/>
    <col min="12546" max="12546" width="16.33203125" bestFit="1" customWidth="1"/>
    <col min="12547" max="12547" width="12.6640625" bestFit="1" customWidth="1"/>
    <col min="12548" max="12548" width="17" bestFit="1" customWidth="1"/>
    <col min="12549" max="12549" width="12.6640625" bestFit="1" customWidth="1"/>
    <col min="12550" max="12550" width="13.88671875" bestFit="1" customWidth="1"/>
    <col min="12801" max="12801" width="23.109375" customWidth="1"/>
    <col min="12802" max="12802" width="16.33203125" bestFit="1" customWidth="1"/>
    <col min="12803" max="12803" width="12.6640625" bestFit="1" customWidth="1"/>
    <col min="12804" max="12804" width="17" bestFit="1" customWidth="1"/>
    <col min="12805" max="12805" width="12.6640625" bestFit="1" customWidth="1"/>
    <col min="12806" max="12806" width="13.88671875" bestFit="1" customWidth="1"/>
    <col min="13057" max="13057" width="23.109375" customWidth="1"/>
    <col min="13058" max="13058" width="16.33203125" bestFit="1" customWidth="1"/>
    <col min="13059" max="13059" width="12.6640625" bestFit="1" customWidth="1"/>
    <col min="13060" max="13060" width="17" bestFit="1" customWidth="1"/>
    <col min="13061" max="13061" width="12.6640625" bestFit="1" customWidth="1"/>
    <col min="13062" max="13062" width="13.88671875" bestFit="1" customWidth="1"/>
    <col min="13313" max="13313" width="23.109375" customWidth="1"/>
    <col min="13314" max="13314" width="16.33203125" bestFit="1" customWidth="1"/>
    <col min="13315" max="13315" width="12.6640625" bestFit="1" customWidth="1"/>
    <col min="13316" max="13316" width="17" bestFit="1" customWidth="1"/>
    <col min="13317" max="13317" width="12.6640625" bestFit="1" customWidth="1"/>
    <col min="13318" max="13318" width="13.88671875" bestFit="1" customWidth="1"/>
    <col min="13569" max="13569" width="23.109375" customWidth="1"/>
    <col min="13570" max="13570" width="16.33203125" bestFit="1" customWidth="1"/>
    <col min="13571" max="13571" width="12.6640625" bestFit="1" customWidth="1"/>
    <col min="13572" max="13572" width="17" bestFit="1" customWidth="1"/>
    <col min="13573" max="13573" width="12.6640625" bestFit="1" customWidth="1"/>
    <col min="13574" max="13574" width="13.88671875" bestFit="1" customWidth="1"/>
    <col min="13825" max="13825" width="23.109375" customWidth="1"/>
    <col min="13826" max="13826" width="16.33203125" bestFit="1" customWidth="1"/>
    <col min="13827" max="13827" width="12.6640625" bestFit="1" customWidth="1"/>
    <col min="13828" max="13828" width="17" bestFit="1" customWidth="1"/>
    <col min="13829" max="13829" width="12.6640625" bestFit="1" customWidth="1"/>
    <col min="13830" max="13830" width="13.88671875" bestFit="1" customWidth="1"/>
    <col min="14081" max="14081" width="23.109375" customWidth="1"/>
    <col min="14082" max="14082" width="16.33203125" bestFit="1" customWidth="1"/>
    <col min="14083" max="14083" width="12.6640625" bestFit="1" customWidth="1"/>
    <col min="14084" max="14084" width="17" bestFit="1" customWidth="1"/>
    <col min="14085" max="14085" width="12.6640625" bestFit="1" customWidth="1"/>
    <col min="14086" max="14086" width="13.88671875" bestFit="1" customWidth="1"/>
    <col min="14337" max="14337" width="23.109375" customWidth="1"/>
    <col min="14338" max="14338" width="16.33203125" bestFit="1" customWidth="1"/>
    <col min="14339" max="14339" width="12.6640625" bestFit="1" customWidth="1"/>
    <col min="14340" max="14340" width="17" bestFit="1" customWidth="1"/>
    <col min="14341" max="14341" width="12.6640625" bestFit="1" customWidth="1"/>
    <col min="14342" max="14342" width="13.88671875" bestFit="1" customWidth="1"/>
    <col min="14593" max="14593" width="23.109375" customWidth="1"/>
    <col min="14594" max="14594" width="16.33203125" bestFit="1" customWidth="1"/>
    <col min="14595" max="14595" width="12.6640625" bestFit="1" customWidth="1"/>
    <col min="14596" max="14596" width="17" bestFit="1" customWidth="1"/>
    <col min="14597" max="14597" width="12.6640625" bestFit="1" customWidth="1"/>
    <col min="14598" max="14598" width="13.88671875" bestFit="1" customWidth="1"/>
    <col min="14849" max="14849" width="23.109375" customWidth="1"/>
    <col min="14850" max="14850" width="16.33203125" bestFit="1" customWidth="1"/>
    <col min="14851" max="14851" width="12.6640625" bestFit="1" customWidth="1"/>
    <col min="14852" max="14852" width="17" bestFit="1" customWidth="1"/>
    <col min="14853" max="14853" width="12.6640625" bestFit="1" customWidth="1"/>
    <col min="14854" max="14854" width="13.88671875" bestFit="1" customWidth="1"/>
    <col min="15105" max="15105" width="23.109375" customWidth="1"/>
    <col min="15106" max="15106" width="16.33203125" bestFit="1" customWidth="1"/>
    <col min="15107" max="15107" width="12.6640625" bestFit="1" customWidth="1"/>
    <col min="15108" max="15108" width="17" bestFit="1" customWidth="1"/>
    <col min="15109" max="15109" width="12.6640625" bestFit="1" customWidth="1"/>
    <col min="15110" max="15110" width="13.88671875" bestFit="1" customWidth="1"/>
    <col min="15361" max="15361" width="23.109375" customWidth="1"/>
    <col min="15362" max="15362" width="16.33203125" bestFit="1" customWidth="1"/>
    <col min="15363" max="15363" width="12.6640625" bestFit="1" customWidth="1"/>
    <col min="15364" max="15364" width="17" bestFit="1" customWidth="1"/>
    <col min="15365" max="15365" width="12.6640625" bestFit="1" customWidth="1"/>
    <col min="15366" max="15366" width="13.88671875" bestFit="1" customWidth="1"/>
    <col min="15617" max="15617" width="23.109375" customWidth="1"/>
    <col min="15618" max="15618" width="16.33203125" bestFit="1" customWidth="1"/>
    <col min="15619" max="15619" width="12.6640625" bestFit="1" customWidth="1"/>
    <col min="15620" max="15620" width="17" bestFit="1" customWidth="1"/>
    <col min="15621" max="15621" width="12.6640625" bestFit="1" customWidth="1"/>
    <col min="15622" max="15622" width="13.88671875" bestFit="1" customWidth="1"/>
    <col min="15873" max="15873" width="23.109375" customWidth="1"/>
    <col min="15874" max="15874" width="16.33203125" bestFit="1" customWidth="1"/>
    <col min="15875" max="15875" width="12.6640625" bestFit="1" customWidth="1"/>
    <col min="15876" max="15876" width="17" bestFit="1" customWidth="1"/>
    <col min="15877" max="15877" width="12.6640625" bestFit="1" customWidth="1"/>
    <col min="15878" max="15878" width="13.88671875" bestFit="1" customWidth="1"/>
    <col min="16129" max="16129" width="23.109375" customWidth="1"/>
    <col min="16130" max="16130" width="16.33203125" bestFit="1" customWidth="1"/>
    <col min="16131" max="16131" width="12.6640625" bestFit="1" customWidth="1"/>
    <col min="16132" max="16132" width="17" bestFit="1" customWidth="1"/>
    <col min="16133" max="16133" width="12.6640625" bestFit="1" customWidth="1"/>
    <col min="16134" max="16134" width="13.88671875" bestFit="1" customWidth="1"/>
  </cols>
  <sheetData>
    <row r="1" spans="1:35" x14ac:dyDescent="0.3">
      <c r="B1" s="21" t="s">
        <v>3</v>
      </c>
      <c r="C1" t="s">
        <v>24</v>
      </c>
      <c r="D1" s="21" t="s">
        <v>11</v>
      </c>
      <c r="E1" t="s">
        <v>7</v>
      </c>
      <c r="F1" t="s">
        <v>32</v>
      </c>
      <c r="G1" t="s">
        <v>30</v>
      </c>
      <c r="H1" t="s">
        <v>34</v>
      </c>
      <c r="I1" t="s">
        <v>15</v>
      </c>
      <c r="J1" t="s">
        <v>16</v>
      </c>
      <c r="K1" t="s">
        <v>38</v>
      </c>
      <c r="L1" t="s">
        <v>41</v>
      </c>
      <c r="M1" t="s">
        <v>43</v>
      </c>
      <c r="N1" t="s">
        <v>18</v>
      </c>
      <c r="O1" t="s">
        <v>36</v>
      </c>
      <c r="P1" t="s">
        <v>45</v>
      </c>
      <c r="Q1" t="s">
        <v>47</v>
      </c>
      <c r="R1" t="s">
        <v>49</v>
      </c>
      <c r="S1" t="s">
        <v>51</v>
      </c>
      <c r="T1" t="s">
        <v>53</v>
      </c>
      <c r="U1" t="s">
        <v>59</v>
      </c>
      <c r="V1" t="s">
        <v>61</v>
      </c>
      <c r="W1" t="s">
        <v>63</v>
      </c>
      <c r="X1" t="s">
        <v>66</v>
      </c>
    </row>
    <row r="2" spans="1:35" x14ac:dyDescent="0.3">
      <c r="A2" s="227" t="s">
        <v>127</v>
      </c>
      <c r="B2" t="s">
        <v>271</v>
      </c>
      <c r="C2" t="s">
        <v>272</v>
      </c>
      <c r="D2" t="s">
        <v>273</v>
      </c>
      <c r="E2" t="s">
        <v>274</v>
      </c>
      <c r="F2" s="94">
        <v>42436.632152777776</v>
      </c>
      <c r="J2" t="s">
        <v>140</v>
      </c>
      <c r="K2" t="s">
        <v>140</v>
      </c>
      <c r="L2">
        <v>0</v>
      </c>
      <c r="M2">
        <v>0</v>
      </c>
      <c r="N2" t="s">
        <v>140</v>
      </c>
      <c r="O2" t="s">
        <v>275</v>
      </c>
      <c r="P2" t="s">
        <v>140</v>
      </c>
      <c r="Q2">
        <v>0</v>
      </c>
      <c r="R2" t="s">
        <v>140</v>
      </c>
      <c r="S2" t="s">
        <v>140</v>
      </c>
      <c r="T2" t="s">
        <v>140</v>
      </c>
      <c r="U2" t="s">
        <v>276</v>
      </c>
      <c r="V2" t="s">
        <v>277</v>
      </c>
      <c r="W2">
        <v>8</v>
      </c>
      <c r="X2">
        <v>4</v>
      </c>
    </row>
    <row r="3" spans="1:35" x14ac:dyDescent="0.3">
      <c r="A3" s="227"/>
      <c r="B3" t="s">
        <v>278</v>
      </c>
      <c r="C3" t="s">
        <v>279</v>
      </c>
      <c r="D3" t="s">
        <v>280</v>
      </c>
      <c r="E3" t="s">
        <v>280</v>
      </c>
      <c r="F3" s="94">
        <v>42436.631099537037</v>
      </c>
      <c r="G3" t="s">
        <v>281</v>
      </c>
      <c r="J3" t="s">
        <v>140</v>
      </c>
      <c r="K3" t="s">
        <v>140</v>
      </c>
      <c r="L3">
        <v>0</v>
      </c>
      <c r="M3">
        <v>0</v>
      </c>
      <c r="N3" t="s">
        <v>140</v>
      </c>
      <c r="O3" t="s">
        <v>282</v>
      </c>
      <c r="P3" t="s">
        <v>140</v>
      </c>
      <c r="Q3">
        <v>0</v>
      </c>
      <c r="R3" t="s">
        <v>140</v>
      </c>
      <c r="S3" t="s">
        <v>140</v>
      </c>
      <c r="T3" t="s">
        <v>140</v>
      </c>
      <c r="U3" t="s">
        <v>276</v>
      </c>
      <c r="V3" t="s">
        <v>283</v>
      </c>
      <c r="W3">
        <v>8</v>
      </c>
      <c r="X3">
        <v>4</v>
      </c>
    </row>
    <row r="4" spans="1:35" x14ac:dyDescent="0.3">
      <c r="A4" s="227"/>
      <c r="B4" t="s">
        <v>284</v>
      </c>
      <c r="C4" t="s">
        <v>279</v>
      </c>
      <c r="D4" t="s">
        <v>285</v>
      </c>
      <c r="E4" t="s">
        <v>285</v>
      </c>
      <c r="F4" s="94">
        <v>42436.631099537037</v>
      </c>
      <c r="G4" t="s">
        <v>286</v>
      </c>
      <c r="J4" t="s">
        <v>140</v>
      </c>
      <c r="K4" t="s">
        <v>140</v>
      </c>
      <c r="L4">
        <v>0</v>
      </c>
      <c r="M4">
        <v>0</v>
      </c>
      <c r="N4" t="s">
        <v>140</v>
      </c>
      <c r="O4" t="s">
        <v>282</v>
      </c>
      <c r="P4" t="s">
        <v>140</v>
      </c>
      <c r="Q4">
        <v>0</v>
      </c>
      <c r="R4" t="s">
        <v>140</v>
      </c>
      <c r="S4" t="s">
        <v>140</v>
      </c>
      <c r="T4" t="s">
        <v>140</v>
      </c>
      <c r="U4" t="s">
        <v>276</v>
      </c>
      <c r="V4" t="s">
        <v>283</v>
      </c>
      <c r="W4">
        <v>8</v>
      </c>
      <c r="X4">
        <v>4</v>
      </c>
    </row>
    <row r="5" spans="1:35" x14ac:dyDescent="0.3">
      <c r="A5" s="227"/>
      <c r="B5" t="s">
        <v>287</v>
      </c>
      <c r="C5" t="s">
        <v>279</v>
      </c>
      <c r="D5" t="s">
        <v>288</v>
      </c>
      <c r="E5" t="s">
        <v>288</v>
      </c>
      <c r="F5" s="94">
        <v>42436.631099537037</v>
      </c>
      <c r="G5" t="s">
        <v>286</v>
      </c>
      <c r="J5" t="s">
        <v>140</v>
      </c>
      <c r="K5" t="s">
        <v>140</v>
      </c>
      <c r="L5">
        <v>0</v>
      </c>
      <c r="M5">
        <v>0</v>
      </c>
      <c r="N5" t="s">
        <v>140</v>
      </c>
      <c r="O5" t="s">
        <v>282</v>
      </c>
      <c r="P5" t="s">
        <v>140</v>
      </c>
      <c r="Q5">
        <v>0</v>
      </c>
      <c r="R5" t="s">
        <v>140</v>
      </c>
      <c r="S5" t="s">
        <v>140</v>
      </c>
      <c r="T5" t="s">
        <v>140</v>
      </c>
      <c r="U5" t="s">
        <v>276</v>
      </c>
      <c r="V5" t="s">
        <v>283</v>
      </c>
      <c r="W5">
        <v>16</v>
      </c>
      <c r="X5">
        <v>4</v>
      </c>
    </row>
    <row r="6" spans="1:35" x14ac:dyDescent="0.3">
      <c r="A6" s="227"/>
      <c r="B6" t="s">
        <v>289</v>
      </c>
      <c r="C6" t="s">
        <v>290</v>
      </c>
      <c r="D6" t="s">
        <v>291</v>
      </c>
      <c r="E6" t="s">
        <v>291</v>
      </c>
      <c r="F6" s="94">
        <v>42436.632152777776</v>
      </c>
      <c r="G6" t="s">
        <v>292</v>
      </c>
      <c r="J6" t="s">
        <v>140</v>
      </c>
      <c r="K6" t="s">
        <v>140</v>
      </c>
      <c r="L6">
        <v>0</v>
      </c>
      <c r="M6">
        <v>0</v>
      </c>
      <c r="N6" t="s">
        <v>140</v>
      </c>
      <c r="O6" t="s">
        <v>282</v>
      </c>
      <c r="P6" t="s">
        <v>140</v>
      </c>
      <c r="Q6">
        <v>0</v>
      </c>
      <c r="R6" t="s">
        <v>140</v>
      </c>
      <c r="S6" t="s">
        <v>140</v>
      </c>
      <c r="T6" t="s">
        <v>140</v>
      </c>
      <c r="U6" t="s">
        <v>276</v>
      </c>
      <c r="V6" t="s">
        <v>293</v>
      </c>
      <c r="W6">
        <v>4</v>
      </c>
      <c r="X6">
        <v>2</v>
      </c>
    </row>
    <row r="7" spans="1:35" x14ac:dyDescent="0.3">
      <c r="A7" s="227"/>
      <c r="B7" t="s">
        <v>294</v>
      </c>
      <c r="C7" t="s">
        <v>290</v>
      </c>
      <c r="D7" t="s">
        <v>295</v>
      </c>
      <c r="E7" t="s">
        <v>295</v>
      </c>
      <c r="F7" s="94">
        <v>42436.632152777776</v>
      </c>
      <c r="G7" t="s">
        <v>292</v>
      </c>
      <c r="J7" t="s">
        <v>140</v>
      </c>
      <c r="K7" t="s">
        <v>140</v>
      </c>
      <c r="L7">
        <v>0</v>
      </c>
      <c r="M7">
        <v>0</v>
      </c>
      <c r="N7" t="s">
        <v>140</v>
      </c>
      <c r="O7" t="s">
        <v>282</v>
      </c>
      <c r="P7" t="s">
        <v>140</v>
      </c>
      <c r="Q7">
        <v>0</v>
      </c>
      <c r="R7" t="s">
        <v>140</v>
      </c>
      <c r="S7" t="s">
        <v>140</v>
      </c>
      <c r="T7" t="s">
        <v>140</v>
      </c>
      <c r="U7" t="s">
        <v>276</v>
      </c>
      <c r="V7" t="s">
        <v>293</v>
      </c>
      <c r="W7">
        <v>4</v>
      </c>
      <c r="X7">
        <v>2</v>
      </c>
    </row>
    <row r="8" spans="1:35" x14ac:dyDescent="0.3">
      <c r="A8" s="227"/>
      <c r="B8" t="s">
        <v>296</v>
      </c>
      <c r="C8" t="s">
        <v>290</v>
      </c>
      <c r="D8" t="s">
        <v>297</v>
      </c>
      <c r="E8" t="s">
        <v>297</v>
      </c>
      <c r="F8" s="94">
        <v>42436.632152777776</v>
      </c>
      <c r="G8" t="s">
        <v>292</v>
      </c>
      <c r="J8" t="s">
        <v>140</v>
      </c>
      <c r="K8" t="s">
        <v>140</v>
      </c>
      <c r="L8">
        <v>0</v>
      </c>
      <c r="M8">
        <v>0</v>
      </c>
      <c r="N8" t="s">
        <v>140</v>
      </c>
      <c r="O8" t="s">
        <v>282</v>
      </c>
      <c r="P8" t="s">
        <v>140</v>
      </c>
      <c r="Q8">
        <v>0</v>
      </c>
      <c r="R8" t="s">
        <v>140</v>
      </c>
      <c r="S8" t="s">
        <v>140</v>
      </c>
      <c r="T8" t="s">
        <v>140</v>
      </c>
      <c r="U8" t="s">
        <v>276</v>
      </c>
      <c r="V8" t="s">
        <v>293</v>
      </c>
      <c r="W8">
        <v>4</v>
      </c>
      <c r="X8">
        <v>2</v>
      </c>
    </row>
    <row r="9" spans="1:35" x14ac:dyDescent="0.3">
      <c r="A9" s="227"/>
      <c r="B9" t="s">
        <v>298</v>
      </c>
      <c r="C9" t="s">
        <v>290</v>
      </c>
      <c r="D9" t="s">
        <v>299</v>
      </c>
      <c r="E9" t="s">
        <v>299</v>
      </c>
      <c r="F9" s="94">
        <v>42436.632152777776</v>
      </c>
      <c r="G9" t="s">
        <v>292</v>
      </c>
      <c r="J9" t="s">
        <v>140</v>
      </c>
      <c r="K9" t="s">
        <v>140</v>
      </c>
      <c r="L9">
        <v>0</v>
      </c>
      <c r="M9">
        <v>0</v>
      </c>
      <c r="N9" t="s">
        <v>140</v>
      </c>
      <c r="O9" t="s">
        <v>282</v>
      </c>
      <c r="P9" t="s">
        <v>140</v>
      </c>
      <c r="Q9">
        <v>0</v>
      </c>
      <c r="R9" t="s">
        <v>140</v>
      </c>
      <c r="S9" t="s">
        <v>140</v>
      </c>
      <c r="T9" t="s">
        <v>140</v>
      </c>
      <c r="U9" t="s">
        <v>276</v>
      </c>
      <c r="V9" t="s">
        <v>293</v>
      </c>
      <c r="W9">
        <v>4</v>
      </c>
      <c r="X9">
        <v>2</v>
      </c>
    </row>
    <row r="10" spans="1:35" x14ac:dyDescent="0.3">
      <c r="A10" s="227"/>
      <c r="B10" t="s">
        <v>300</v>
      </c>
      <c r="C10" t="s">
        <v>290</v>
      </c>
      <c r="D10" t="s">
        <v>301</v>
      </c>
      <c r="E10" t="s">
        <v>301</v>
      </c>
      <c r="F10" s="94">
        <v>42436.632152777776</v>
      </c>
      <c r="G10" t="s">
        <v>302</v>
      </c>
      <c r="J10" t="s">
        <v>140</v>
      </c>
      <c r="K10" t="s">
        <v>140</v>
      </c>
      <c r="L10">
        <v>0</v>
      </c>
      <c r="M10">
        <v>0</v>
      </c>
      <c r="N10" t="s">
        <v>140</v>
      </c>
      <c r="O10" t="s">
        <v>282</v>
      </c>
      <c r="P10" t="s">
        <v>140</v>
      </c>
      <c r="Q10">
        <v>0</v>
      </c>
      <c r="R10" t="s">
        <v>140</v>
      </c>
      <c r="S10" t="s">
        <v>140</v>
      </c>
      <c r="T10" t="s">
        <v>140</v>
      </c>
      <c r="U10" t="s">
        <v>276</v>
      </c>
      <c r="V10" t="s">
        <v>293</v>
      </c>
      <c r="W10">
        <v>4</v>
      </c>
      <c r="X10">
        <v>2</v>
      </c>
    </row>
    <row r="11" spans="1:35" x14ac:dyDescent="0.3">
      <c r="A11" s="95"/>
      <c r="F11" s="94"/>
    </row>
    <row r="12" spans="1:35" x14ac:dyDescent="0.3">
      <c r="B12" s="21" t="s">
        <v>3</v>
      </c>
      <c r="C12" s="21" t="s">
        <v>303</v>
      </c>
      <c r="D12" s="21" t="s">
        <v>24</v>
      </c>
      <c r="E12" t="s">
        <v>69</v>
      </c>
      <c r="F12" t="s">
        <v>71</v>
      </c>
      <c r="G12" s="21" t="s">
        <v>36</v>
      </c>
      <c r="H12" s="21" t="s">
        <v>7</v>
      </c>
      <c r="I12" s="21" t="s">
        <v>59</v>
      </c>
      <c r="J12" t="s">
        <v>87</v>
      </c>
      <c r="K12" s="21" t="s">
        <v>61</v>
      </c>
      <c r="L12" s="21" t="s">
        <v>15</v>
      </c>
      <c r="M12" s="21" t="s">
        <v>16</v>
      </c>
      <c r="N12" t="s">
        <v>28</v>
      </c>
      <c r="O12" s="21" t="s">
        <v>30</v>
      </c>
      <c r="P12" t="s">
        <v>55</v>
      </c>
      <c r="Q12" t="s">
        <v>88</v>
      </c>
      <c r="R12" t="s">
        <v>89</v>
      </c>
      <c r="S12" t="s">
        <v>90</v>
      </c>
      <c r="T12" s="21" t="s">
        <v>65</v>
      </c>
      <c r="U12" t="s">
        <v>91</v>
      </c>
      <c r="V12" t="s">
        <v>92</v>
      </c>
      <c r="W12" t="s">
        <v>93</v>
      </c>
      <c r="X12" s="21" t="s">
        <v>304</v>
      </c>
      <c r="Y12" t="s">
        <v>94</v>
      </c>
      <c r="Z12" t="s">
        <v>305</v>
      </c>
      <c r="AA12" s="21" t="s">
        <v>32</v>
      </c>
      <c r="AB12" s="21" t="s">
        <v>34</v>
      </c>
      <c r="AC12" s="21" t="s">
        <v>306</v>
      </c>
      <c r="AD12" s="21" t="s">
        <v>18</v>
      </c>
      <c r="AE12" s="21" t="s">
        <v>45</v>
      </c>
      <c r="AF12" s="21" t="s">
        <v>47</v>
      </c>
      <c r="AG12" s="21" t="s">
        <v>49</v>
      </c>
      <c r="AH12" s="21" t="s">
        <v>51</v>
      </c>
      <c r="AI12" s="21" t="s">
        <v>53</v>
      </c>
    </row>
    <row r="13" spans="1:35" x14ac:dyDescent="0.3">
      <c r="A13" s="227" t="s">
        <v>307</v>
      </c>
      <c r="B13" t="s">
        <v>308</v>
      </c>
      <c r="C13" t="s">
        <v>301</v>
      </c>
      <c r="D13" t="s">
        <v>290</v>
      </c>
      <c r="E13" t="s">
        <v>309</v>
      </c>
      <c r="F13" t="s">
        <v>310</v>
      </c>
      <c r="G13" t="s">
        <v>282</v>
      </c>
      <c r="H13" t="s">
        <v>301</v>
      </c>
      <c r="I13" t="s">
        <v>276</v>
      </c>
      <c r="J13" t="s">
        <v>311</v>
      </c>
      <c r="K13" t="s">
        <v>293</v>
      </c>
      <c r="L13" t="s">
        <v>312</v>
      </c>
      <c r="M13" s="96">
        <v>42373</v>
      </c>
      <c r="N13" t="s">
        <v>313</v>
      </c>
      <c r="O13" t="s">
        <v>314</v>
      </c>
      <c r="P13" t="s">
        <v>315</v>
      </c>
      <c r="Q13" t="b">
        <v>1</v>
      </c>
      <c r="R13">
        <v>3410</v>
      </c>
      <c r="S13">
        <v>34029</v>
      </c>
      <c r="T13">
        <v>4</v>
      </c>
      <c r="U13">
        <v>0</v>
      </c>
      <c r="V13">
        <v>8</v>
      </c>
      <c r="W13">
        <v>6</v>
      </c>
      <c r="X13">
        <v>2</v>
      </c>
      <c r="Y13">
        <v>1878</v>
      </c>
      <c r="Z13">
        <v>20064</v>
      </c>
      <c r="AA13" t="s">
        <v>316</v>
      </c>
      <c r="AB13" t="s">
        <v>317</v>
      </c>
      <c r="AC13" t="s">
        <v>318</v>
      </c>
      <c r="AE13" t="s">
        <v>319</v>
      </c>
      <c r="AF13">
        <v>100</v>
      </c>
      <c r="AG13" t="s">
        <v>320</v>
      </c>
      <c r="AH13" t="s">
        <v>321</v>
      </c>
    </row>
    <row r="14" spans="1:35" x14ac:dyDescent="0.3">
      <c r="A14" s="227"/>
      <c r="B14" t="s">
        <v>322</v>
      </c>
      <c r="C14" t="s">
        <v>291</v>
      </c>
      <c r="D14" t="s">
        <v>290</v>
      </c>
      <c r="E14" t="s">
        <v>309</v>
      </c>
      <c r="F14" t="s">
        <v>323</v>
      </c>
      <c r="G14" t="s">
        <v>282</v>
      </c>
      <c r="H14" t="s">
        <v>291</v>
      </c>
      <c r="I14" t="s">
        <v>276</v>
      </c>
      <c r="J14" t="s">
        <v>311</v>
      </c>
      <c r="K14" t="s">
        <v>293</v>
      </c>
      <c r="L14" t="s">
        <v>312</v>
      </c>
      <c r="M14" s="96">
        <v>42377</v>
      </c>
      <c r="N14" t="s">
        <v>313</v>
      </c>
      <c r="O14" t="s">
        <v>324</v>
      </c>
      <c r="P14" t="s">
        <v>315</v>
      </c>
      <c r="Q14" t="b">
        <v>1</v>
      </c>
      <c r="R14">
        <v>3502</v>
      </c>
      <c r="S14">
        <v>34029</v>
      </c>
      <c r="T14">
        <v>4</v>
      </c>
      <c r="U14">
        <v>0</v>
      </c>
      <c r="V14">
        <v>8</v>
      </c>
      <c r="W14">
        <v>6</v>
      </c>
      <c r="X14">
        <v>2</v>
      </c>
      <c r="Y14">
        <v>6016</v>
      </c>
      <c r="Z14">
        <v>18304</v>
      </c>
      <c r="AA14" t="s">
        <v>316</v>
      </c>
      <c r="AB14" t="s">
        <v>317</v>
      </c>
      <c r="AC14" t="s">
        <v>318</v>
      </c>
      <c r="AE14" t="s">
        <v>319</v>
      </c>
      <c r="AF14">
        <v>100</v>
      </c>
      <c r="AG14" t="s">
        <v>320</v>
      </c>
      <c r="AH14" t="s">
        <v>321</v>
      </c>
    </row>
    <row r="15" spans="1:35" x14ac:dyDescent="0.3">
      <c r="A15" s="227"/>
      <c r="B15" t="s">
        <v>322</v>
      </c>
      <c r="C15" t="s">
        <v>291</v>
      </c>
      <c r="D15" t="s">
        <v>290</v>
      </c>
      <c r="E15" t="s">
        <v>309</v>
      </c>
      <c r="F15" t="s">
        <v>323</v>
      </c>
      <c r="G15" t="s">
        <v>282</v>
      </c>
      <c r="H15" t="s">
        <v>291</v>
      </c>
      <c r="I15" t="s">
        <v>276</v>
      </c>
      <c r="J15" t="s">
        <v>311</v>
      </c>
      <c r="K15" t="s">
        <v>293</v>
      </c>
      <c r="L15" t="s">
        <v>325</v>
      </c>
      <c r="M15" s="96">
        <v>42392</v>
      </c>
      <c r="N15" t="s">
        <v>313</v>
      </c>
      <c r="O15" t="s">
        <v>324</v>
      </c>
      <c r="P15" t="s">
        <v>315</v>
      </c>
      <c r="Q15" t="b">
        <v>1</v>
      </c>
      <c r="R15">
        <v>3502</v>
      </c>
      <c r="S15">
        <v>34029</v>
      </c>
      <c r="T15">
        <v>4</v>
      </c>
      <c r="U15">
        <v>0</v>
      </c>
      <c r="V15">
        <v>8</v>
      </c>
      <c r="W15">
        <v>6</v>
      </c>
      <c r="X15">
        <v>2</v>
      </c>
      <c r="Y15">
        <v>6016</v>
      </c>
      <c r="Z15">
        <v>18304</v>
      </c>
      <c r="AA15" t="s">
        <v>316</v>
      </c>
      <c r="AB15" t="s">
        <v>326</v>
      </c>
      <c r="AC15" t="s">
        <v>318</v>
      </c>
      <c r="AE15" t="s">
        <v>319</v>
      </c>
      <c r="AF15">
        <v>100</v>
      </c>
      <c r="AG15" t="s">
        <v>327</v>
      </c>
      <c r="AH15" t="s">
        <v>321</v>
      </c>
    </row>
    <row r="16" spans="1:35" x14ac:dyDescent="0.3">
      <c r="A16" s="227"/>
      <c r="B16" t="s">
        <v>328</v>
      </c>
      <c r="C16" t="s">
        <v>299</v>
      </c>
      <c r="D16" t="s">
        <v>290</v>
      </c>
      <c r="E16" t="s">
        <v>309</v>
      </c>
      <c r="F16" t="s">
        <v>310</v>
      </c>
      <c r="G16" t="s">
        <v>282</v>
      </c>
      <c r="H16" t="s">
        <v>299</v>
      </c>
      <c r="I16" t="s">
        <v>276</v>
      </c>
      <c r="J16" t="s">
        <v>311</v>
      </c>
      <c r="K16" t="s">
        <v>293</v>
      </c>
      <c r="L16" t="s">
        <v>312</v>
      </c>
      <c r="M16" s="96">
        <v>42371</v>
      </c>
      <c r="N16" t="s">
        <v>313</v>
      </c>
      <c r="O16" t="s">
        <v>329</v>
      </c>
      <c r="P16" t="s">
        <v>315</v>
      </c>
      <c r="Q16" t="b">
        <v>1</v>
      </c>
      <c r="R16">
        <v>3410</v>
      </c>
      <c r="S16">
        <v>34029</v>
      </c>
      <c r="T16">
        <v>4</v>
      </c>
      <c r="U16">
        <v>0</v>
      </c>
      <c r="V16">
        <v>8</v>
      </c>
      <c r="W16">
        <v>6</v>
      </c>
      <c r="X16">
        <v>2</v>
      </c>
      <c r="Y16">
        <v>4556</v>
      </c>
      <c r="Z16">
        <v>29452</v>
      </c>
      <c r="AA16" t="s">
        <v>316</v>
      </c>
      <c r="AB16" t="s">
        <v>317</v>
      </c>
      <c r="AC16" t="s">
        <v>318</v>
      </c>
      <c r="AE16" t="s">
        <v>319</v>
      </c>
      <c r="AF16">
        <v>100</v>
      </c>
      <c r="AG16" t="s">
        <v>320</v>
      </c>
      <c r="AH16" t="s">
        <v>321</v>
      </c>
    </row>
    <row r="17" spans="1:34" x14ac:dyDescent="0.3">
      <c r="A17" s="227"/>
      <c r="B17" t="s">
        <v>330</v>
      </c>
      <c r="C17" t="s">
        <v>331</v>
      </c>
      <c r="D17" t="s">
        <v>290</v>
      </c>
      <c r="E17" t="s">
        <v>309</v>
      </c>
      <c r="G17" t="s">
        <v>282</v>
      </c>
      <c r="H17" t="s">
        <v>331</v>
      </c>
      <c r="I17" t="s">
        <v>276</v>
      </c>
      <c r="J17" t="s">
        <v>311</v>
      </c>
      <c r="K17" t="s">
        <v>293</v>
      </c>
      <c r="L17" t="s">
        <v>312</v>
      </c>
      <c r="M17" s="96">
        <v>42376</v>
      </c>
      <c r="N17" t="s">
        <v>332</v>
      </c>
      <c r="P17" t="s">
        <v>333</v>
      </c>
      <c r="Q17" t="b">
        <v>1</v>
      </c>
      <c r="R17">
        <v>3410</v>
      </c>
      <c r="S17">
        <v>34029</v>
      </c>
      <c r="T17">
        <v>4</v>
      </c>
      <c r="U17">
        <v>0</v>
      </c>
      <c r="V17">
        <v>8</v>
      </c>
      <c r="W17">
        <v>6</v>
      </c>
      <c r="X17">
        <v>2</v>
      </c>
      <c r="Y17">
        <v>0</v>
      </c>
      <c r="Z17">
        <v>0</v>
      </c>
      <c r="AA17" t="s">
        <v>316</v>
      </c>
      <c r="AB17" t="s">
        <v>334</v>
      </c>
      <c r="AC17" t="s">
        <v>318</v>
      </c>
      <c r="AE17" t="s">
        <v>319</v>
      </c>
      <c r="AF17">
        <v>100</v>
      </c>
      <c r="AG17" t="s">
        <v>320</v>
      </c>
      <c r="AH17" t="s">
        <v>321</v>
      </c>
    </row>
    <row r="18" spans="1:34" x14ac:dyDescent="0.3">
      <c r="A18" s="227"/>
      <c r="B18" t="s">
        <v>330</v>
      </c>
      <c r="C18" t="s">
        <v>331</v>
      </c>
      <c r="D18" t="s">
        <v>290</v>
      </c>
      <c r="E18" t="s">
        <v>309</v>
      </c>
      <c r="G18" t="s">
        <v>282</v>
      </c>
      <c r="H18" t="s">
        <v>331</v>
      </c>
      <c r="I18" t="s">
        <v>276</v>
      </c>
      <c r="J18" t="s">
        <v>311</v>
      </c>
      <c r="K18" t="s">
        <v>293</v>
      </c>
      <c r="L18" t="s">
        <v>325</v>
      </c>
      <c r="M18" s="96">
        <v>42392</v>
      </c>
      <c r="N18" t="s">
        <v>332</v>
      </c>
      <c r="P18" t="s">
        <v>333</v>
      </c>
      <c r="Q18" t="b">
        <v>1</v>
      </c>
      <c r="R18">
        <v>3410</v>
      </c>
      <c r="S18">
        <v>34029</v>
      </c>
      <c r="T18">
        <v>4</v>
      </c>
      <c r="U18">
        <v>0</v>
      </c>
      <c r="V18">
        <v>8</v>
      </c>
      <c r="W18">
        <v>6</v>
      </c>
      <c r="X18">
        <v>2</v>
      </c>
      <c r="Y18">
        <v>0</v>
      </c>
      <c r="Z18">
        <v>0</v>
      </c>
      <c r="AA18" t="s">
        <v>316</v>
      </c>
      <c r="AB18" t="s">
        <v>326</v>
      </c>
      <c r="AC18" t="s">
        <v>318</v>
      </c>
      <c r="AE18" t="s">
        <v>319</v>
      </c>
      <c r="AF18">
        <v>100</v>
      </c>
      <c r="AG18" t="s">
        <v>327</v>
      </c>
      <c r="AH18" t="s">
        <v>321</v>
      </c>
    </row>
    <row r="19" spans="1:34" x14ac:dyDescent="0.3">
      <c r="A19" s="227"/>
      <c r="B19" t="s">
        <v>330</v>
      </c>
      <c r="C19" t="s">
        <v>331</v>
      </c>
      <c r="D19" t="s">
        <v>290</v>
      </c>
      <c r="E19" t="s">
        <v>309</v>
      </c>
      <c r="G19" t="s">
        <v>282</v>
      </c>
      <c r="H19" t="s">
        <v>331</v>
      </c>
      <c r="I19" t="s">
        <v>276</v>
      </c>
      <c r="J19" t="s">
        <v>311</v>
      </c>
      <c r="K19" t="s">
        <v>293</v>
      </c>
      <c r="L19" t="s">
        <v>335</v>
      </c>
      <c r="M19" s="96">
        <v>42392</v>
      </c>
      <c r="N19" t="s">
        <v>332</v>
      </c>
      <c r="P19" t="s">
        <v>333</v>
      </c>
      <c r="Q19" t="b">
        <v>1</v>
      </c>
      <c r="R19">
        <v>3410</v>
      </c>
      <c r="S19">
        <v>34029</v>
      </c>
      <c r="T19">
        <v>4</v>
      </c>
      <c r="U19">
        <v>0</v>
      </c>
      <c r="V19">
        <v>8</v>
      </c>
      <c r="W19">
        <v>6</v>
      </c>
      <c r="X19">
        <v>2</v>
      </c>
      <c r="Y19">
        <v>0</v>
      </c>
      <c r="Z19">
        <v>0</v>
      </c>
      <c r="AA19" t="s">
        <v>316</v>
      </c>
      <c r="AB19" t="s">
        <v>336</v>
      </c>
      <c r="AC19" t="s">
        <v>318</v>
      </c>
      <c r="AE19" t="s">
        <v>319</v>
      </c>
      <c r="AF19">
        <v>1000</v>
      </c>
      <c r="AG19" t="s">
        <v>327</v>
      </c>
      <c r="AH19" t="s">
        <v>321</v>
      </c>
    </row>
    <row r="20" spans="1:34" x14ac:dyDescent="0.3">
      <c r="A20" s="227"/>
      <c r="B20" t="s">
        <v>337</v>
      </c>
      <c r="C20" t="s">
        <v>297</v>
      </c>
      <c r="D20" t="s">
        <v>290</v>
      </c>
      <c r="E20" t="s">
        <v>309</v>
      </c>
      <c r="F20" t="s">
        <v>323</v>
      </c>
      <c r="G20" t="s">
        <v>282</v>
      </c>
      <c r="H20" t="s">
        <v>297</v>
      </c>
      <c r="I20" t="s">
        <v>276</v>
      </c>
      <c r="J20" t="s">
        <v>311</v>
      </c>
      <c r="K20" t="s">
        <v>293</v>
      </c>
      <c r="L20" t="s">
        <v>312</v>
      </c>
      <c r="M20" s="96">
        <v>42375</v>
      </c>
      <c r="N20" t="s">
        <v>313</v>
      </c>
      <c r="O20" t="s">
        <v>338</v>
      </c>
      <c r="P20" t="s">
        <v>315</v>
      </c>
      <c r="Q20" t="b">
        <v>1</v>
      </c>
      <c r="R20">
        <v>3410</v>
      </c>
      <c r="S20">
        <v>34029</v>
      </c>
      <c r="T20">
        <v>4</v>
      </c>
      <c r="U20">
        <v>0</v>
      </c>
      <c r="V20">
        <v>8</v>
      </c>
      <c r="W20">
        <v>6</v>
      </c>
      <c r="X20">
        <v>2</v>
      </c>
      <c r="Y20">
        <v>506</v>
      </c>
      <c r="Z20">
        <v>17999</v>
      </c>
      <c r="AA20" t="s">
        <v>316</v>
      </c>
      <c r="AB20" t="s">
        <v>317</v>
      </c>
      <c r="AC20" t="s">
        <v>318</v>
      </c>
      <c r="AE20" t="s">
        <v>319</v>
      </c>
      <c r="AF20">
        <v>100</v>
      </c>
      <c r="AG20" t="s">
        <v>320</v>
      </c>
      <c r="AH20" t="s">
        <v>321</v>
      </c>
    </row>
    <row r="21" spans="1:34" x14ac:dyDescent="0.3">
      <c r="A21" s="227"/>
      <c r="B21" t="s">
        <v>337</v>
      </c>
      <c r="C21" t="s">
        <v>297</v>
      </c>
      <c r="D21" t="s">
        <v>290</v>
      </c>
      <c r="E21" t="s">
        <v>309</v>
      </c>
      <c r="F21" t="s">
        <v>323</v>
      </c>
      <c r="G21" t="s">
        <v>282</v>
      </c>
      <c r="H21" t="s">
        <v>297</v>
      </c>
      <c r="I21" t="s">
        <v>276</v>
      </c>
      <c r="J21" t="s">
        <v>311</v>
      </c>
      <c r="K21" t="s">
        <v>293</v>
      </c>
      <c r="L21" t="s">
        <v>325</v>
      </c>
      <c r="M21" s="96">
        <v>42392</v>
      </c>
      <c r="N21" t="s">
        <v>313</v>
      </c>
      <c r="O21" t="s">
        <v>338</v>
      </c>
      <c r="P21" t="s">
        <v>315</v>
      </c>
      <c r="Q21" t="b">
        <v>1</v>
      </c>
      <c r="R21">
        <v>3410</v>
      </c>
      <c r="S21">
        <v>34029</v>
      </c>
      <c r="T21">
        <v>4</v>
      </c>
      <c r="U21">
        <v>0</v>
      </c>
      <c r="V21">
        <v>8</v>
      </c>
      <c r="W21">
        <v>6</v>
      </c>
      <c r="X21">
        <v>2</v>
      </c>
      <c r="Y21">
        <v>506</v>
      </c>
      <c r="Z21">
        <v>17999</v>
      </c>
      <c r="AA21" t="s">
        <v>316</v>
      </c>
      <c r="AB21" t="s">
        <v>326</v>
      </c>
      <c r="AC21" t="s">
        <v>318</v>
      </c>
      <c r="AE21" t="s">
        <v>319</v>
      </c>
      <c r="AF21">
        <v>100</v>
      </c>
      <c r="AG21" t="s">
        <v>327</v>
      </c>
      <c r="AH21" t="s">
        <v>321</v>
      </c>
    </row>
    <row r="22" spans="1:34" x14ac:dyDescent="0.3">
      <c r="A22" s="227"/>
      <c r="B22" t="s">
        <v>339</v>
      </c>
      <c r="C22" t="s">
        <v>295</v>
      </c>
      <c r="D22" t="s">
        <v>290</v>
      </c>
      <c r="E22" t="s">
        <v>309</v>
      </c>
      <c r="F22" t="s">
        <v>323</v>
      </c>
      <c r="G22" t="s">
        <v>282</v>
      </c>
      <c r="H22" t="s">
        <v>295</v>
      </c>
      <c r="I22" t="s">
        <v>276</v>
      </c>
      <c r="J22" t="s">
        <v>311</v>
      </c>
      <c r="K22" t="s">
        <v>293</v>
      </c>
      <c r="L22" t="s">
        <v>312</v>
      </c>
      <c r="M22" s="96">
        <v>42374</v>
      </c>
      <c r="N22" t="s">
        <v>313</v>
      </c>
      <c r="O22" t="s">
        <v>329</v>
      </c>
      <c r="P22" t="s">
        <v>315</v>
      </c>
      <c r="Q22" t="b">
        <v>1</v>
      </c>
      <c r="R22">
        <v>3410</v>
      </c>
      <c r="S22">
        <v>25439</v>
      </c>
      <c r="T22">
        <v>4</v>
      </c>
      <c r="U22">
        <v>0</v>
      </c>
      <c r="V22">
        <v>8</v>
      </c>
      <c r="W22">
        <v>6</v>
      </c>
      <c r="X22">
        <v>2</v>
      </c>
      <c r="Y22">
        <v>407</v>
      </c>
      <c r="Z22">
        <v>9913</v>
      </c>
      <c r="AA22" t="s">
        <v>316</v>
      </c>
      <c r="AB22" t="s">
        <v>317</v>
      </c>
      <c r="AC22" t="s">
        <v>318</v>
      </c>
      <c r="AE22" t="s">
        <v>319</v>
      </c>
      <c r="AF22">
        <v>100</v>
      </c>
      <c r="AG22" t="s">
        <v>320</v>
      </c>
      <c r="AH22" t="s">
        <v>321</v>
      </c>
    </row>
    <row r="23" spans="1:34" x14ac:dyDescent="0.3">
      <c r="A23" s="227"/>
      <c r="B23" t="s">
        <v>339</v>
      </c>
      <c r="C23" t="s">
        <v>295</v>
      </c>
      <c r="D23" t="s">
        <v>290</v>
      </c>
      <c r="E23" t="s">
        <v>309</v>
      </c>
      <c r="F23" t="s">
        <v>323</v>
      </c>
      <c r="G23" t="s">
        <v>282</v>
      </c>
      <c r="H23" t="s">
        <v>295</v>
      </c>
      <c r="I23" t="s">
        <v>276</v>
      </c>
      <c r="J23" t="s">
        <v>311</v>
      </c>
      <c r="K23" t="s">
        <v>293</v>
      </c>
      <c r="L23" t="s">
        <v>325</v>
      </c>
      <c r="M23" s="96">
        <v>42392</v>
      </c>
      <c r="N23" t="s">
        <v>313</v>
      </c>
      <c r="O23" t="s">
        <v>329</v>
      </c>
      <c r="P23" t="s">
        <v>315</v>
      </c>
      <c r="Q23" t="b">
        <v>1</v>
      </c>
      <c r="R23">
        <v>3410</v>
      </c>
      <c r="S23">
        <v>25439</v>
      </c>
      <c r="T23">
        <v>4</v>
      </c>
      <c r="U23">
        <v>0</v>
      </c>
      <c r="V23">
        <v>8</v>
      </c>
      <c r="W23">
        <v>6</v>
      </c>
      <c r="X23">
        <v>2</v>
      </c>
      <c r="Y23">
        <v>407</v>
      </c>
      <c r="Z23">
        <v>9913</v>
      </c>
      <c r="AA23" t="s">
        <v>316</v>
      </c>
      <c r="AB23" t="s">
        <v>326</v>
      </c>
      <c r="AC23" t="s">
        <v>318</v>
      </c>
      <c r="AE23" t="s">
        <v>319</v>
      </c>
      <c r="AF23">
        <v>100</v>
      </c>
      <c r="AG23" t="s">
        <v>327</v>
      </c>
      <c r="AH23" t="s">
        <v>321</v>
      </c>
    </row>
    <row r="24" spans="1:34" x14ac:dyDescent="0.3">
      <c r="A24" s="227"/>
      <c r="B24" t="s">
        <v>339</v>
      </c>
      <c r="C24" t="s">
        <v>295</v>
      </c>
      <c r="D24" t="s">
        <v>290</v>
      </c>
      <c r="E24" t="s">
        <v>309</v>
      </c>
      <c r="F24" t="s">
        <v>323</v>
      </c>
      <c r="G24" t="s">
        <v>282</v>
      </c>
      <c r="H24" t="s">
        <v>295</v>
      </c>
      <c r="I24" t="s">
        <v>276</v>
      </c>
      <c r="J24" t="s">
        <v>311</v>
      </c>
      <c r="K24" t="s">
        <v>293</v>
      </c>
      <c r="L24" t="s">
        <v>335</v>
      </c>
      <c r="M24" s="96">
        <v>42392</v>
      </c>
      <c r="N24" t="s">
        <v>313</v>
      </c>
      <c r="O24" t="s">
        <v>329</v>
      </c>
      <c r="P24" t="s">
        <v>315</v>
      </c>
      <c r="Q24" t="b">
        <v>1</v>
      </c>
      <c r="R24">
        <v>3410</v>
      </c>
      <c r="S24">
        <v>25439</v>
      </c>
      <c r="T24">
        <v>4</v>
      </c>
      <c r="U24">
        <v>0</v>
      </c>
      <c r="V24">
        <v>8</v>
      </c>
      <c r="W24">
        <v>6</v>
      </c>
      <c r="X24">
        <v>2</v>
      </c>
      <c r="Y24">
        <v>407</v>
      </c>
      <c r="Z24">
        <v>9913</v>
      </c>
      <c r="AA24" t="s">
        <v>316</v>
      </c>
      <c r="AB24" t="s">
        <v>336</v>
      </c>
      <c r="AC24" t="s">
        <v>318</v>
      </c>
      <c r="AE24" t="s">
        <v>319</v>
      </c>
      <c r="AF24">
        <v>1000</v>
      </c>
      <c r="AG24" t="s">
        <v>327</v>
      </c>
      <c r="AH24" t="s">
        <v>321</v>
      </c>
    </row>
    <row r="25" spans="1:34" x14ac:dyDescent="0.3">
      <c r="A25" s="227"/>
      <c r="B25" t="s">
        <v>339</v>
      </c>
      <c r="C25" t="s">
        <v>295</v>
      </c>
      <c r="D25" t="s">
        <v>290</v>
      </c>
      <c r="E25" t="s">
        <v>309</v>
      </c>
      <c r="F25" t="s">
        <v>323</v>
      </c>
      <c r="G25" t="s">
        <v>282</v>
      </c>
      <c r="H25" t="s">
        <v>295</v>
      </c>
      <c r="I25" t="s">
        <v>276</v>
      </c>
      <c r="J25" t="s">
        <v>311</v>
      </c>
      <c r="K25" t="s">
        <v>293</v>
      </c>
      <c r="L25" t="s">
        <v>340</v>
      </c>
      <c r="M25" s="96">
        <v>42453</v>
      </c>
      <c r="N25" t="s">
        <v>313</v>
      </c>
      <c r="O25" t="s">
        <v>329</v>
      </c>
      <c r="P25" t="s">
        <v>315</v>
      </c>
      <c r="Q25" t="b">
        <v>1</v>
      </c>
      <c r="R25">
        <v>3410</v>
      </c>
      <c r="S25">
        <v>25439</v>
      </c>
      <c r="T25">
        <v>4</v>
      </c>
      <c r="U25">
        <v>0</v>
      </c>
      <c r="V25">
        <v>8</v>
      </c>
      <c r="W25">
        <v>6</v>
      </c>
      <c r="X25">
        <v>2</v>
      </c>
      <c r="Y25">
        <v>407</v>
      </c>
      <c r="Z25">
        <v>9913</v>
      </c>
      <c r="AA25" t="s">
        <v>316</v>
      </c>
      <c r="AB25" t="s">
        <v>341</v>
      </c>
      <c r="AC25" t="s">
        <v>318</v>
      </c>
      <c r="AE25" t="s">
        <v>319</v>
      </c>
      <c r="AF25">
        <v>100</v>
      </c>
      <c r="AG25" t="s">
        <v>320</v>
      </c>
      <c r="AH25" t="s">
        <v>321</v>
      </c>
    </row>
    <row r="26" spans="1:34" x14ac:dyDescent="0.3">
      <c r="A26" s="227"/>
      <c r="B26" t="s">
        <v>339</v>
      </c>
      <c r="C26" t="s">
        <v>295</v>
      </c>
      <c r="D26" t="s">
        <v>290</v>
      </c>
      <c r="E26" t="s">
        <v>309</v>
      </c>
      <c r="F26" t="s">
        <v>323</v>
      </c>
      <c r="G26" t="s">
        <v>282</v>
      </c>
      <c r="H26" t="s">
        <v>295</v>
      </c>
      <c r="I26" t="s">
        <v>276</v>
      </c>
      <c r="J26" t="s">
        <v>311</v>
      </c>
      <c r="K26" t="s">
        <v>293</v>
      </c>
      <c r="L26" t="s">
        <v>342</v>
      </c>
      <c r="M26" s="96">
        <v>42370</v>
      </c>
      <c r="N26" t="s">
        <v>313</v>
      </c>
      <c r="O26" t="s">
        <v>329</v>
      </c>
      <c r="P26" t="s">
        <v>315</v>
      </c>
      <c r="Q26" t="b">
        <v>1</v>
      </c>
      <c r="R26">
        <v>3410</v>
      </c>
      <c r="S26">
        <v>25439</v>
      </c>
      <c r="T26">
        <v>4</v>
      </c>
      <c r="U26">
        <v>0</v>
      </c>
      <c r="V26">
        <v>8</v>
      </c>
      <c r="W26">
        <v>6</v>
      </c>
      <c r="X26">
        <v>2</v>
      </c>
      <c r="Y26">
        <v>407</v>
      </c>
      <c r="Z26">
        <v>9913</v>
      </c>
      <c r="AA26" t="s">
        <v>316</v>
      </c>
      <c r="AB26" t="s">
        <v>343</v>
      </c>
      <c r="AC26" t="s">
        <v>318</v>
      </c>
      <c r="AE26" t="s">
        <v>319</v>
      </c>
      <c r="AF26">
        <v>100</v>
      </c>
      <c r="AG26" t="s">
        <v>320</v>
      </c>
      <c r="AH26" t="s">
        <v>321</v>
      </c>
    </row>
    <row r="27" spans="1:34" x14ac:dyDescent="0.3">
      <c r="A27" s="227"/>
      <c r="B27" t="s">
        <v>344</v>
      </c>
      <c r="C27" t="s">
        <v>345</v>
      </c>
      <c r="D27" t="s">
        <v>290</v>
      </c>
      <c r="E27" t="s">
        <v>309</v>
      </c>
      <c r="F27" t="s">
        <v>346</v>
      </c>
      <c r="G27" t="s">
        <v>282</v>
      </c>
      <c r="H27" t="s">
        <v>345</v>
      </c>
      <c r="I27" t="s">
        <v>276</v>
      </c>
      <c r="J27" t="s">
        <v>311</v>
      </c>
      <c r="K27" t="s">
        <v>293</v>
      </c>
      <c r="N27" t="s">
        <v>332</v>
      </c>
      <c r="P27" t="s">
        <v>333</v>
      </c>
      <c r="Q27" t="b">
        <v>1</v>
      </c>
      <c r="R27">
        <v>3410</v>
      </c>
      <c r="S27">
        <v>34029</v>
      </c>
      <c r="T27">
        <v>4</v>
      </c>
      <c r="U27">
        <v>0</v>
      </c>
      <c r="V27">
        <v>8</v>
      </c>
      <c r="W27">
        <v>6</v>
      </c>
      <c r="X27">
        <v>2</v>
      </c>
      <c r="Y27">
        <v>0</v>
      </c>
      <c r="Z27">
        <v>0</v>
      </c>
      <c r="AA27" t="s">
        <v>316</v>
      </c>
    </row>
    <row r="30" spans="1:34" x14ac:dyDescent="0.3">
      <c r="B30" s="21" t="s">
        <v>3</v>
      </c>
      <c r="C30" s="21" t="s">
        <v>24</v>
      </c>
      <c r="D30" s="21" t="s">
        <v>347</v>
      </c>
      <c r="E30" s="21" t="s">
        <v>7</v>
      </c>
      <c r="F30" s="21" t="s">
        <v>32</v>
      </c>
      <c r="G30" s="21" t="s">
        <v>30</v>
      </c>
      <c r="H30" s="21" t="s">
        <v>34</v>
      </c>
      <c r="I30" s="21" t="s">
        <v>15</v>
      </c>
      <c r="J30" s="21" t="s">
        <v>16</v>
      </c>
      <c r="K30" s="21" t="s">
        <v>38</v>
      </c>
      <c r="L30" s="21" t="s">
        <v>41</v>
      </c>
      <c r="M30" s="21" t="s">
        <v>43</v>
      </c>
      <c r="N30" s="21" t="s">
        <v>18</v>
      </c>
      <c r="O30" s="21" t="s">
        <v>36</v>
      </c>
      <c r="P30" s="21" t="s">
        <v>45</v>
      </c>
      <c r="Q30" s="21" t="s">
        <v>47</v>
      </c>
      <c r="R30" s="21" t="s">
        <v>49</v>
      </c>
      <c r="S30" s="21" t="s">
        <v>51</v>
      </c>
      <c r="T30" s="21" t="s">
        <v>53</v>
      </c>
      <c r="U30" s="21" t="s">
        <v>59</v>
      </c>
      <c r="V30" s="21" t="s">
        <v>61</v>
      </c>
      <c r="W30" s="21" t="s">
        <v>63</v>
      </c>
      <c r="X30" s="21" t="s">
        <v>66</v>
      </c>
    </row>
    <row r="31" spans="1:34" x14ac:dyDescent="0.3">
      <c r="B31" t="s">
        <v>289</v>
      </c>
      <c r="C31" t="s">
        <v>348</v>
      </c>
      <c r="D31" t="s">
        <v>291</v>
      </c>
      <c r="E31" t="s">
        <v>291</v>
      </c>
      <c r="F31" s="94">
        <v>42438.644965277781</v>
      </c>
      <c r="G31" t="s">
        <v>349</v>
      </c>
      <c r="I31" t="s">
        <v>140</v>
      </c>
      <c r="J31" t="s">
        <v>140</v>
      </c>
      <c r="K31" t="s">
        <v>140</v>
      </c>
      <c r="L31">
        <v>0</v>
      </c>
      <c r="M31">
        <v>0</v>
      </c>
      <c r="N31" t="s">
        <v>140</v>
      </c>
      <c r="O31" t="s">
        <v>282</v>
      </c>
      <c r="P31" t="s">
        <v>140</v>
      </c>
      <c r="Q31">
        <v>0</v>
      </c>
      <c r="R31" t="s">
        <v>140</v>
      </c>
      <c r="S31" t="s">
        <v>140</v>
      </c>
      <c r="T31" t="s">
        <v>140</v>
      </c>
      <c r="U31" t="s">
        <v>276</v>
      </c>
      <c r="V31" t="s">
        <v>293</v>
      </c>
      <c r="W31">
        <v>4</v>
      </c>
      <c r="X31">
        <v>2</v>
      </c>
    </row>
    <row r="32" spans="1:34" x14ac:dyDescent="0.3">
      <c r="B32" t="s">
        <v>300</v>
      </c>
      <c r="C32" t="s">
        <v>348</v>
      </c>
      <c r="D32" t="s">
        <v>301</v>
      </c>
      <c r="E32" t="s">
        <v>301</v>
      </c>
      <c r="F32" s="94">
        <v>42438.644965277781</v>
      </c>
      <c r="G32" t="s">
        <v>350</v>
      </c>
      <c r="I32" t="s">
        <v>140</v>
      </c>
      <c r="J32" t="s">
        <v>140</v>
      </c>
      <c r="K32" t="s">
        <v>140</v>
      </c>
      <c r="L32">
        <v>0</v>
      </c>
      <c r="M32">
        <v>0</v>
      </c>
      <c r="N32" t="s">
        <v>140</v>
      </c>
      <c r="O32" t="s">
        <v>282</v>
      </c>
      <c r="P32" t="s">
        <v>140</v>
      </c>
      <c r="Q32">
        <v>0</v>
      </c>
      <c r="R32" t="s">
        <v>140</v>
      </c>
      <c r="S32" t="s">
        <v>140</v>
      </c>
      <c r="T32" t="s">
        <v>140</v>
      </c>
      <c r="U32" t="s">
        <v>276</v>
      </c>
      <c r="V32" t="s">
        <v>293</v>
      </c>
      <c r="W32">
        <v>4</v>
      </c>
      <c r="X32">
        <v>2</v>
      </c>
    </row>
    <row r="33" spans="2:24" x14ac:dyDescent="0.3">
      <c r="B33" t="s">
        <v>294</v>
      </c>
      <c r="C33" t="s">
        <v>348</v>
      </c>
      <c r="D33" t="s">
        <v>295</v>
      </c>
      <c r="E33" t="s">
        <v>295</v>
      </c>
      <c r="F33" s="94">
        <v>42438.644965277781</v>
      </c>
      <c r="G33" t="s">
        <v>351</v>
      </c>
      <c r="I33" t="s">
        <v>140</v>
      </c>
      <c r="J33" t="s">
        <v>140</v>
      </c>
      <c r="K33" t="s">
        <v>140</v>
      </c>
      <c r="L33">
        <v>0</v>
      </c>
      <c r="M33">
        <v>0</v>
      </c>
      <c r="N33" t="s">
        <v>140</v>
      </c>
      <c r="O33" t="s">
        <v>282</v>
      </c>
      <c r="P33" t="s">
        <v>140</v>
      </c>
      <c r="Q33">
        <v>0</v>
      </c>
      <c r="R33" t="s">
        <v>140</v>
      </c>
      <c r="S33" t="s">
        <v>140</v>
      </c>
      <c r="T33" t="s">
        <v>140</v>
      </c>
      <c r="U33" t="s">
        <v>276</v>
      </c>
      <c r="V33" t="s">
        <v>293</v>
      </c>
      <c r="W33">
        <v>4</v>
      </c>
      <c r="X33">
        <v>2</v>
      </c>
    </row>
    <row r="34" spans="2:24" x14ac:dyDescent="0.3">
      <c r="B34" t="s">
        <v>298</v>
      </c>
      <c r="C34" t="s">
        <v>348</v>
      </c>
      <c r="D34" t="s">
        <v>299</v>
      </c>
      <c r="E34" t="s">
        <v>299</v>
      </c>
      <c r="F34" s="94">
        <v>42438.644965277781</v>
      </c>
      <c r="G34" t="s">
        <v>351</v>
      </c>
      <c r="I34" t="s">
        <v>140</v>
      </c>
      <c r="J34" t="s">
        <v>140</v>
      </c>
      <c r="K34" t="s">
        <v>140</v>
      </c>
      <c r="L34">
        <v>0</v>
      </c>
      <c r="M34">
        <v>0</v>
      </c>
      <c r="N34" t="s">
        <v>140</v>
      </c>
      <c r="O34" t="s">
        <v>282</v>
      </c>
      <c r="P34" t="s">
        <v>140</v>
      </c>
      <c r="Q34">
        <v>0</v>
      </c>
      <c r="R34" t="s">
        <v>140</v>
      </c>
      <c r="S34" t="s">
        <v>140</v>
      </c>
      <c r="T34" t="s">
        <v>140</v>
      </c>
      <c r="U34" t="s">
        <v>276</v>
      </c>
      <c r="V34" t="s">
        <v>293</v>
      </c>
      <c r="W34">
        <v>4</v>
      </c>
      <c r="X34">
        <v>2</v>
      </c>
    </row>
    <row r="35" spans="2:24" x14ac:dyDescent="0.3">
      <c r="B35" t="s">
        <v>296</v>
      </c>
      <c r="C35" t="s">
        <v>348</v>
      </c>
      <c r="D35" t="s">
        <v>297</v>
      </c>
      <c r="E35" t="s">
        <v>297</v>
      </c>
      <c r="F35" s="94">
        <v>42438.644965277781</v>
      </c>
      <c r="G35" t="s">
        <v>352</v>
      </c>
      <c r="I35" t="s">
        <v>140</v>
      </c>
      <c r="J35" t="s">
        <v>140</v>
      </c>
      <c r="K35" t="s">
        <v>140</v>
      </c>
      <c r="L35">
        <v>0</v>
      </c>
      <c r="M35">
        <v>0</v>
      </c>
      <c r="N35" t="s">
        <v>140</v>
      </c>
      <c r="O35" t="s">
        <v>282</v>
      </c>
      <c r="P35" t="s">
        <v>140</v>
      </c>
      <c r="Q35">
        <v>0</v>
      </c>
      <c r="R35" t="s">
        <v>140</v>
      </c>
      <c r="S35" t="s">
        <v>140</v>
      </c>
      <c r="T35" t="s">
        <v>140</v>
      </c>
      <c r="U35" t="s">
        <v>276</v>
      </c>
      <c r="V35" t="s">
        <v>293</v>
      </c>
      <c r="W35">
        <v>4</v>
      </c>
      <c r="X35">
        <v>2</v>
      </c>
    </row>
    <row r="36" spans="2:24" x14ac:dyDescent="0.3">
      <c r="B36" t="s">
        <v>353</v>
      </c>
      <c r="C36" t="s">
        <v>348</v>
      </c>
      <c r="D36" t="s">
        <v>345</v>
      </c>
      <c r="E36" t="s">
        <v>354</v>
      </c>
      <c r="F36" s="94">
        <v>42438.644965277781</v>
      </c>
      <c r="I36" t="s">
        <v>140</v>
      </c>
      <c r="J36" t="s">
        <v>140</v>
      </c>
      <c r="K36" t="s">
        <v>140</v>
      </c>
      <c r="L36">
        <v>0</v>
      </c>
      <c r="M36">
        <v>0</v>
      </c>
      <c r="N36" t="s">
        <v>140</v>
      </c>
      <c r="O36" t="s">
        <v>355</v>
      </c>
      <c r="P36" t="s">
        <v>140</v>
      </c>
      <c r="Q36">
        <v>0</v>
      </c>
      <c r="R36" t="s">
        <v>140</v>
      </c>
      <c r="S36" t="s">
        <v>140</v>
      </c>
      <c r="T36" t="s">
        <v>140</v>
      </c>
      <c r="U36" t="s">
        <v>276</v>
      </c>
      <c r="V36" t="s">
        <v>293</v>
      </c>
      <c r="W36">
        <v>4</v>
      </c>
      <c r="X36">
        <v>2</v>
      </c>
    </row>
    <row r="37" spans="2:24" x14ac:dyDescent="0.3">
      <c r="B37" t="s">
        <v>356</v>
      </c>
      <c r="C37" t="s">
        <v>348</v>
      </c>
      <c r="D37" t="s">
        <v>331</v>
      </c>
      <c r="E37" t="s">
        <v>331</v>
      </c>
      <c r="F37" s="94">
        <v>42438.644965277781</v>
      </c>
      <c r="I37" t="s">
        <v>140</v>
      </c>
      <c r="J37" t="s">
        <v>140</v>
      </c>
      <c r="K37" t="s">
        <v>140</v>
      </c>
      <c r="L37">
        <v>0</v>
      </c>
      <c r="M37">
        <v>0</v>
      </c>
      <c r="N37" t="s">
        <v>140</v>
      </c>
      <c r="O37" t="s">
        <v>282</v>
      </c>
      <c r="P37" t="s">
        <v>140</v>
      </c>
      <c r="Q37">
        <v>0</v>
      </c>
      <c r="R37" t="s">
        <v>140</v>
      </c>
      <c r="S37" t="s">
        <v>140</v>
      </c>
      <c r="T37" t="s">
        <v>140</v>
      </c>
      <c r="U37" t="s">
        <v>276</v>
      </c>
      <c r="V37" t="s">
        <v>293</v>
      </c>
      <c r="W37">
        <v>4</v>
      </c>
      <c r="X37">
        <v>2</v>
      </c>
    </row>
  </sheetData>
  <mergeCells count="2">
    <mergeCell ref="A2:A10"/>
    <mergeCell ref="A13:A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defaultRowHeight="14.4" x14ac:dyDescent="0.3"/>
  <cols>
    <col min="1" max="1" width="24.21875" bestFit="1" customWidth="1"/>
    <col min="2" max="2" width="9.109375" bestFit="1" customWidth="1"/>
  </cols>
  <sheetData>
    <row r="1" spans="1:2" ht="15" thickBot="1" x14ac:dyDescent="0.35">
      <c r="A1" t="s">
        <v>367</v>
      </c>
      <c r="B1" s="84" t="s">
        <v>366</v>
      </c>
    </row>
    <row r="2" spans="1:2" ht="15" thickBot="1" x14ac:dyDescent="0.35">
      <c r="A2" s="84" t="s">
        <v>220</v>
      </c>
      <c r="B2" s="84" t="s">
        <v>366</v>
      </c>
    </row>
    <row r="3" spans="1:2" ht="15" thickBot="1" x14ac:dyDescent="0.35">
      <c r="A3" s="101" t="s">
        <v>221</v>
      </c>
      <c r="B3" s="101" t="s">
        <v>366</v>
      </c>
    </row>
    <row r="4" spans="1:2" ht="15" thickBot="1" x14ac:dyDescent="0.35">
      <c r="A4" s="84" t="s">
        <v>225</v>
      </c>
      <c r="B4" s="84" t="s">
        <v>366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V18" sqref="A1:XFD1048576"/>
    </sheetView>
  </sheetViews>
  <sheetFormatPr defaultRowHeight="14.4" x14ac:dyDescent="0.3"/>
  <cols>
    <col min="1" max="1" width="4.33203125" customWidth="1"/>
    <col min="2" max="2" width="4.88671875" customWidth="1"/>
    <col min="3" max="20" width="5.77734375" customWidth="1"/>
  </cols>
  <sheetData>
    <row r="1" spans="1:20" ht="15" thickBot="1" x14ac:dyDescent="0.35">
      <c r="A1" s="102"/>
      <c r="B1" s="102"/>
      <c r="C1" s="110">
        <v>6</v>
      </c>
      <c r="D1" s="120">
        <v>7</v>
      </c>
      <c r="E1" s="111">
        <v>8</v>
      </c>
      <c r="F1" s="120">
        <v>9</v>
      </c>
      <c r="G1" s="111">
        <v>10</v>
      </c>
      <c r="H1" s="120">
        <v>11</v>
      </c>
      <c r="I1" s="121">
        <v>12</v>
      </c>
      <c r="J1" s="120">
        <v>13</v>
      </c>
      <c r="K1" s="121">
        <v>14</v>
      </c>
      <c r="L1" s="120">
        <v>15</v>
      </c>
      <c r="M1" s="121">
        <v>16</v>
      </c>
      <c r="N1" s="120">
        <v>17</v>
      </c>
      <c r="O1" s="121">
        <v>18</v>
      </c>
      <c r="P1" s="120">
        <v>19</v>
      </c>
      <c r="Q1" s="121">
        <v>20</v>
      </c>
      <c r="R1" s="120">
        <v>21</v>
      </c>
      <c r="S1" s="121">
        <v>22</v>
      </c>
      <c r="T1" s="122">
        <v>23</v>
      </c>
    </row>
    <row r="2" spans="1:20" ht="15" customHeight="1" x14ac:dyDescent="0.3">
      <c r="A2" s="228">
        <v>2</v>
      </c>
      <c r="B2" s="115">
        <v>0</v>
      </c>
      <c r="C2" s="105"/>
      <c r="D2" s="123"/>
      <c r="E2" s="106"/>
      <c r="F2" s="123"/>
      <c r="G2" s="106"/>
      <c r="H2" s="123"/>
      <c r="I2" s="124"/>
      <c r="J2" s="125"/>
      <c r="K2" s="124"/>
      <c r="L2" s="125"/>
      <c r="M2" s="124"/>
      <c r="N2" s="125"/>
      <c r="O2" s="124"/>
      <c r="P2" s="125"/>
      <c r="Q2" s="124"/>
      <c r="R2" s="125"/>
      <c r="S2" s="124"/>
      <c r="T2" s="126"/>
    </row>
    <row r="3" spans="1:20" ht="15" customHeight="1" x14ac:dyDescent="0.3">
      <c r="A3" s="229"/>
      <c r="B3" s="116">
        <v>15</v>
      </c>
      <c r="C3" s="107"/>
      <c r="D3" s="118"/>
      <c r="E3" s="104"/>
      <c r="F3" s="118"/>
      <c r="G3" s="104"/>
      <c r="H3" s="118"/>
      <c r="I3" s="29"/>
      <c r="J3" s="119"/>
      <c r="K3" s="29"/>
      <c r="L3" s="119"/>
      <c r="M3" s="29"/>
      <c r="N3" s="119"/>
      <c r="O3" s="29"/>
      <c r="P3" s="119"/>
      <c r="Q3" s="29"/>
      <c r="R3" s="119"/>
      <c r="S3" s="29"/>
      <c r="T3" s="127"/>
    </row>
    <row r="4" spans="1:20" ht="15" customHeight="1" x14ac:dyDescent="0.3">
      <c r="A4" s="229"/>
      <c r="B4" s="116">
        <v>30</v>
      </c>
      <c r="C4" s="107"/>
      <c r="D4" s="118"/>
      <c r="E4" s="104"/>
      <c r="F4" s="118"/>
      <c r="G4" s="104"/>
      <c r="H4" s="118"/>
      <c r="I4" s="29"/>
      <c r="J4" s="119"/>
      <c r="K4" s="29"/>
      <c r="L4" s="119"/>
      <c r="M4" s="29"/>
      <c r="N4" s="119"/>
      <c r="O4" s="29"/>
      <c r="P4" s="119"/>
      <c r="Q4" s="29"/>
      <c r="R4" s="119"/>
      <c r="S4" s="29"/>
      <c r="T4" s="127"/>
    </row>
    <row r="5" spans="1:20" ht="15" customHeight="1" thickBot="1" x14ac:dyDescent="0.35">
      <c r="A5" s="230"/>
      <c r="B5" s="117">
        <v>45</v>
      </c>
      <c r="C5" s="108"/>
      <c r="D5" s="128"/>
      <c r="E5" s="109"/>
      <c r="F5" s="128"/>
      <c r="G5" s="109"/>
      <c r="H5" s="128"/>
      <c r="I5" s="129"/>
      <c r="J5" s="130"/>
      <c r="K5" s="129"/>
      <c r="L5" s="130"/>
      <c r="M5" s="129"/>
      <c r="N5" s="130"/>
      <c r="O5" s="129"/>
      <c r="P5" s="130"/>
      <c r="Q5" s="129"/>
      <c r="R5" s="130"/>
      <c r="S5" s="129"/>
      <c r="T5" s="131"/>
    </row>
    <row r="6" spans="1:20" ht="15" customHeight="1" x14ac:dyDescent="0.3">
      <c r="A6" s="228">
        <v>3</v>
      </c>
      <c r="B6" s="115">
        <v>0</v>
      </c>
      <c r="C6" s="112"/>
      <c r="D6" s="123"/>
      <c r="E6" s="106"/>
      <c r="F6" s="123"/>
      <c r="G6" s="106"/>
      <c r="H6" s="123"/>
      <c r="I6" s="124"/>
      <c r="J6" s="125"/>
      <c r="K6" s="124"/>
      <c r="L6" s="125"/>
      <c r="M6" s="124"/>
      <c r="N6" s="125"/>
      <c r="O6" s="124"/>
      <c r="P6" s="125"/>
      <c r="Q6" s="124"/>
      <c r="R6" s="125"/>
      <c r="S6" s="124"/>
      <c r="T6" s="126"/>
    </row>
    <row r="7" spans="1:20" ht="15" customHeight="1" x14ac:dyDescent="0.3">
      <c r="A7" s="229"/>
      <c r="B7" s="116">
        <v>15</v>
      </c>
      <c r="C7" s="113"/>
      <c r="D7" s="118"/>
      <c r="E7" s="104"/>
      <c r="F7" s="118"/>
      <c r="G7" s="104"/>
      <c r="H7" s="118"/>
      <c r="I7" s="29"/>
      <c r="J7" s="119"/>
      <c r="K7" s="29"/>
      <c r="L7" s="119"/>
      <c r="M7" s="29"/>
      <c r="N7" s="119"/>
      <c r="O7" s="29"/>
      <c r="P7" s="119"/>
      <c r="Q7" s="29"/>
      <c r="R7" s="119"/>
      <c r="S7" s="29"/>
      <c r="T7" s="127"/>
    </row>
    <row r="8" spans="1:20" ht="15" customHeight="1" x14ac:dyDescent="0.3">
      <c r="A8" s="229"/>
      <c r="B8" s="116">
        <v>30</v>
      </c>
      <c r="C8" s="113"/>
      <c r="D8" s="118"/>
      <c r="E8" s="104"/>
      <c r="F8" s="118"/>
      <c r="G8" s="104"/>
      <c r="H8" s="118"/>
      <c r="I8" s="29"/>
      <c r="J8" s="119"/>
      <c r="K8" s="29"/>
      <c r="L8" s="119"/>
      <c r="M8" s="29"/>
      <c r="N8" s="119"/>
      <c r="O8" s="29"/>
      <c r="P8" s="119"/>
      <c r="Q8" s="29"/>
      <c r="R8" s="119"/>
      <c r="S8" s="29"/>
      <c r="T8" s="127"/>
    </row>
    <row r="9" spans="1:20" ht="15" customHeight="1" thickBot="1" x14ac:dyDescent="0.35">
      <c r="A9" s="230"/>
      <c r="B9" s="117">
        <v>45</v>
      </c>
      <c r="C9" s="114"/>
      <c r="D9" s="128"/>
      <c r="E9" s="109"/>
      <c r="F9" s="128"/>
      <c r="G9" s="109"/>
      <c r="H9" s="128"/>
      <c r="I9" s="129"/>
      <c r="J9" s="130"/>
      <c r="K9" s="129"/>
      <c r="L9" s="130"/>
      <c r="M9" s="129"/>
      <c r="N9" s="130"/>
      <c r="O9" s="129"/>
      <c r="P9" s="130"/>
      <c r="Q9" s="129"/>
      <c r="R9" s="130"/>
      <c r="S9" s="129"/>
      <c r="T9" s="131"/>
    </row>
    <row r="10" spans="1:20" ht="15" customHeight="1" x14ac:dyDescent="0.3">
      <c r="A10" s="228">
        <v>4</v>
      </c>
      <c r="B10" s="115">
        <v>0</v>
      </c>
      <c r="C10" s="112"/>
      <c r="D10" s="123"/>
      <c r="E10" s="106"/>
      <c r="F10" s="123"/>
      <c r="G10" s="106"/>
      <c r="H10" s="123"/>
      <c r="I10" s="124"/>
      <c r="J10" s="125"/>
      <c r="K10" s="124"/>
      <c r="L10" s="125"/>
      <c r="M10" s="124"/>
      <c r="N10" s="125"/>
      <c r="O10" s="124"/>
      <c r="P10" s="125"/>
      <c r="Q10" s="124"/>
      <c r="R10" s="125"/>
      <c r="S10" s="124"/>
      <c r="T10" s="126"/>
    </row>
    <row r="11" spans="1:20" ht="15" customHeight="1" x14ac:dyDescent="0.3">
      <c r="A11" s="229"/>
      <c r="B11" s="116">
        <v>15</v>
      </c>
      <c r="C11" s="113"/>
      <c r="D11" s="118"/>
      <c r="E11" s="104"/>
      <c r="F11" s="118"/>
      <c r="G11" s="104"/>
      <c r="H11" s="118"/>
      <c r="I11" s="29"/>
      <c r="J11" s="119"/>
      <c r="K11" s="29"/>
      <c r="L11" s="119"/>
      <c r="M11" s="29"/>
      <c r="N11" s="119"/>
      <c r="O11" s="29"/>
      <c r="P11" s="119"/>
      <c r="Q11" s="29"/>
      <c r="R11" s="119"/>
      <c r="S11" s="29"/>
      <c r="T11" s="127"/>
    </row>
    <row r="12" spans="1:20" ht="15" customHeight="1" x14ac:dyDescent="0.3">
      <c r="A12" s="229"/>
      <c r="B12" s="116">
        <v>30</v>
      </c>
      <c r="C12" s="113"/>
      <c r="D12" s="118"/>
      <c r="E12" s="104"/>
      <c r="F12" s="118"/>
      <c r="G12" s="104"/>
      <c r="H12" s="118"/>
      <c r="I12" s="29"/>
      <c r="J12" s="119"/>
      <c r="K12" s="29"/>
      <c r="L12" s="119"/>
      <c r="M12" s="29"/>
      <c r="N12" s="119"/>
      <c r="O12" s="29"/>
      <c r="P12" s="119"/>
      <c r="Q12" s="29"/>
      <c r="R12" s="119"/>
      <c r="S12" s="29"/>
      <c r="T12" s="127"/>
    </row>
    <row r="13" spans="1:20" ht="15" customHeight="1" thickBot="1" x14ac:dyDescent="0.35">
      <c r="A13" s="230"/>
      <c r="B13" s="117">
        <v>45</v>
      </c>
      <c r="C13" s="114"/>
      <c r="D13" s="128"/>
      <c r="E13" s="109"/>
      <c r="F13" s="128"/>
      <c r="G13" s="109"/>
      <c r="H13" s="128"/>
      <c r="I13" s="129"/>
      <c r="J13" s="130"/>
      <c r="K13" s="129"/>
      <c r="L13" s="130"/>
      <c r="M13" s="129"/>
      <c r="N13" s="130"/>
      <c r="O13" s="129"/>
      <c r="P13" s="130"/>
      <c r="Q13" s="129"/>
      <c r="R13" s="130"/>
      <c r="S13" s="129"/>
      <c r="T13" s="131"/>
    </row>
    <row r="14" spans="1:20" ht="15" customHeight="1" x14ac:dyDescent="0.3">
      <c r="A14" s="228">
        <v>5</v>
      </c>
      <c r="B14" s="115">
        <v>0</v>
      </c>
      <c r="C14" s="112"/>
      <c r="D14" s="123"/>
      <c r="E14" s="106"/>
      <c r="F14" s="123"/>
      <c r="G14" s="106"/>
      <c r="H14" s="123"/>
      <c r="I14" s="124"/>
      <c r="J14" s="125"/>
      <c r="K14" s="124"/>
      <c r="L14" s="125"/>
      <c r="M14" s="124"/>
      <c r="N14" s="125"/>
      <c r="O14" s="124"/>
      <c r="P14" s="125"/>
      <c r="Q14" s="124"/>
      <c r="R14" s="125"/>
      <c r="S14" s="124"/>
      <c r="T14" s="126"/>
    </row>
    <row r="15" spans="1:20" ht="15" customHeight="1" x14ac:dyDescent="0.3">
      <c r="A15" s="229"/>
      <c r="B15" s="116">
        <v>15</v>
      </c>
      <c r="C15" s="113"/>
      <c r="D15" s="118"/>
      <c r="E15" s="104"/>
      <c r="F15" s="118"/>
      <c r="G15" s="104"/>
      <c r="H15" s="118"/>
      <c r="I15" s="29"/>
      <c r="J15" s="119"/>
      <c r="K15" s="29"/>
      <c r="L15" s="119"/>
      <c r="M15" s="29"/>
      <c r="N15" s="119"/>
      <c r="O15" s="29"/>
      <c r="P15" s="119"/>
      <c r="Q15" s="29"/>
      <c r="R15" s="119"/>
      <c r="S15" s="29"/>
      <c r="T15" s="127"/>
    </row>
    <row r="16" spans="1:20" ht="15" customHeight="1" x14ac:dyDescent="0.3">
      <c r="A16" s="229"/>
      <c r="B16" s="116">
        <v>30</v>
      </c>
      <c r="C16" s="113"/>
      <c r="D16" s="118"/>
      <c r="E16" s="104"/>
      <c r="F16" s="118"/>
      <c r="G16" s="104"/>
      <c r="H16" s="118"/>
      <c r="I16" s="29"/>
      <c r="J16" s="119"/>
      <c r="K16" s="29"/>
      <c r="L16" s="119"/>
      <c r="M16" s="29"/>
      <c r="N16" s="119"/>
      <c r="O16" s="29"/>
      <c r="P16" s="119"/>
      <c r="Q16" s="29"/>
      <c r="R16" s="119"/>
      <c r="S16" s="29"/>
      <c r="T16" s="127"/>
    </row>
    <row r="17" spans="1:20" ht="15" customHeight="1" thickBot="1" x14ac:dyDescent="0.35">
      <c r="A17" s="230"/>
      <c r="B17" s="117">
        <v>45</v>
      </c>
      <c r="C17" s="114"/>
      <c r="D17" s="128"/>
      <c r="E17" s="109"/>
      <c r="F17" s="128"/>
      <c r="G17" s="109"/>
      <c r="H17" s="128"/>
      <c r="I17" s="129"/>
      <c r="J17" s="130"/>
      <c r="K17" s="129"/>
      <c r="L17" s="130"/>
      <c r="M17" s="129"/>
      <c r="N17" s="130"/>
      <c r="O17" s="129"/>
      <c r="P17" s="130"/>
      <c r="Q17" s="129"/>
      <c r="R17" s="130"/>
      <c r="S17" s="129"/>
      <c r="T17" s="131"/>
    </row>
    <row r="18" spans="1:20" ht="15" customHeight="1" x14ac:dyDescent="0.3">
      <c r="A18" s="228">
        <v>6</v>
      </c>
      <c r="B18" s="115">
        <v>0</v>
      </c>
      <c r="C18" s="112"/>
      <c r="D18" s="123"/>
      <c r="E18" s="106"/>
      <c r="F18" s="123"/>
      <c r="G18" s="106"/>
      <c r="H18" s="123"/>
      <c r="I18" s="124"/>
      <c r="J18" s="125"/>
      <c r="K18" s="124"/>
      <c r="L18" s="125"/>
      <c r="M18" s="124"/>
      <c r="N18" s="125"/>
      <c r="O18" s="124"/>
      <c r="P18" s="125"/>
      <c r="Q18" s="124"/>
      <c r="R18" s="125"/>
      <c r="S18" s="124"/>
      <c r="T18" s="126"/>
    </row>
    <row r="19" spans="1:20" ht="15" customHeight="1" x14ac:dyDescent="0.3">
      <c r="A19" s="229"/>
      <c r="B19" s="116">
        <v>15</v>
      </c>
      <c r="C19" s="113"/>
      <c r="D19" s="118"/>
      <c r="E19" s="104"/>
      <c r="F19" s="118"/>
      <c r="G19" s="104"/>
      <c r="H19" s="118"/>
      <c r="I19" s="29"/>
      <c r="J19" s="119"/>
      <c r="K19" s="29"/>
      <c r="L19" s="119"/>
      <c r="M19" s="29"/>
      <c r="N19" s="119"/>
      <c r="O19" s="29"/>
      <c r="P19" s="119"/>
      <c r="Q19" s="29"/>
      <c r="R19" s="119"/>
      <c r="S19" s="29"/>
      <c r="T19" s="127"/>
    </row>
    <row r="20" spans="1:20" ht="15" customHeight="1" x14ac:dyDescent="0.3">
      <c r="A20" s="229"/>
      <c r="B20" s="116">
        <v>30</v>
      </c>
      <c r="C20" s="113"/>
      <c r="D20" s="118"/>
      <c r="E20" s="104"/>
      <c r="F20" s="118"/>
      <c r="G20" s="104"/>
      <c r="H20" s="118"/>
      <c r="I20" s="29"/>
      <c r="J20" s="119"/>
      <c r="K20" s="29"/>
      <c r="L20" s="119"/>
      <c r="M20" s="29"/>
      <c r="N20" s="119"/>
      <c r="O20" s="29"/>
      <c r="P20" s="119"/>
      <c r="Q20" s="29"/>
      <c r="R20" s="119"/>
      <c r="S20" s="29"/>
      <c r="T20" s="127"/>
    </row>
    <row r="21" spans="1:20" ht="15" customHeight="1" thickBot="1" x14ac:dyDescent="0.35">
      <c r="A21" s="230"/>
      <c r="B21" s="117">
        <v>45</v>
      </c>
      <c r="C21" s="114"/>
      <c r="D21" s="128"/>
      <c r="E21" s="109"/>
      <c r="F21" s="128"/>
      <c r="G21" s="109"/>
      <c r="H21" s="128"/>
      <c r="I21" s="129"/>
      <c r="J21" s="130"/>
      <c r="K21" s="129"/>
      <c r="L21" s="130"/>
      <c r="M21" s="129"/>
      <c r="N21" s="130"/>
      <c r="O21" s="129"/>
      <c r="P21" s="130"/>
      <c r="Q21" s="129"/>
      <c r="R21" s="130"/>
      <c r="S21" s="129"/>
      <c r="T21" s="131"/>
    </row>
    <row r="22" spans="1:20" ht="15" customHeight="1" x14ac:dyDescent="0.3">
      <c r="A22" s="228">
        <v>7</v>
      </c>
      <c r="B22" s="115">
        <v>0</v>
      </c>
      <c r="C22" s="112"/>
      <c r="D22" s="123"/>
      <c r="E22" s="106"/>
      <c r="F22" s="123"/>
      <c r="G22" s="106"/>
      <c r="H22" s="123"/>
      <c r="I22" s="124"/>
      <c r="J22" s="125"/>
      <c r="K22" s="124"/>
      <c r="L22" s="125"/>
      <c r="M22" s="124"/>
      <c r="N22" s="125"/>
      <c r="O22" s="124"/>
      <c r="P22" s="125"/>
      <c r="Q22" s="124"/>
      <c r="R22" s="125"/>
      <c r="S22" s="124"/>
      <c r="T22" s="126"/>
    </row>
    <row r="23" spans="1:20" ht="15" customHeight="1" x14ac:dyDescent="0.3">
      <c r="A23" s="229"/>
      <c r="B23" s="116">
        <v>15</v>
      </c>
      <c r="C23" s="113"/>
      <c r="D23" s="118"/>
      <c r="E23" s="104"/>
      <c r="F23" s="118"/>
      <c r="G23" s="104"/>
      <c r="H23" s="118"/>
      <c r="I23" s="29"/>
      <c r="J23" s="119"/>
      <c r="K23" s="29"/>
      <c r="L23" s="119"/>
      <c r="M23" s="29"/>
      <c r="N23" s="119"/>
      <c r="O23" s="29"/>
      <c r="P23" s="119"/>
      <c r="Q23" s="29"/>
      <c r="R23" s="119"/>
      <c r="S23" s="29"/>
      <c r="T23" s="127"/>
    </row>
    <row r="24" spans="1:20" ht="15" customHeight="1" x14ac:dyDescent="0.3">
      <c r="A24" s="229"/>
      <c r="B24" s="116">
        <v>30</v>
      </c>
      <c r="C24" s="113"/>
      <c r="D24" s="118"/>
      <c r="E24" s="104"/>
      <c r="F24" s="118"/>
      <c r="G24" s="104"/>
      <c r="H24" s="118"/>
      <c r="I24" s="29"/>
      <c r="J24" s="119"/>
      <c r="K24" s="29"/>
      <c r="L24" s="119"/>
      <c r="M24" s="29"/>
      <c r="N24" s="119"/>
      <c r="O24" s="29"/>
      <c r="P24" s="119"/>
      <c r="Q24" s="29"/>
      <c r="R24" s="119"/>
      <c r="S24" s="29"/>
      <c r="T24" s="127"/>
    </row>
    <row r="25" spans="1:20" ht="15" customHeight="1" thickBot="1" x14ac:dyDescent="0.35">
      <c r="A25" s="230"/>
      <c r="B25" s="117">
        <v>45</v>
      </c>
      <c r="C25" s="114"/>
      <c r="D25" s="128"/>
      <c r="E25" s="109"/>
      <c r="F25" s="128"/>
      <c r="G25" s="109"/>
      <c r="H25" s="128"/>
      <c r="I25" s="129"/>
      <c r="J25" s="130"/>
      <c r="K25" s="129"/>
      <c r="L25" s="130"/>
      <c r="M25" s="129"/>
      <c r="N25" s="130"/>
      <c r="O25" s="129"/>
      <c r="P25" s="130"/>
      <c r="Q25" s="129"/>
      <c r="R25" s="130"/>
      <c r="S25" s="129"/>
      <c r="T25" s="131"/>
    </row>
    <row r="26" spans="1:20" ht="15" customHeight="1" x14ac:dyDescent="0.3">
      <c r="A26" s="228">
        <v>8</v>
      </c>
      <c r="B26" s="115">
        <v>0</v>
      </c>
      <c r="C26" s="112"/>
      <c r="D26" s="123"/>
      <c r="E26" s="106"/>
      <c r="F26" s="123"/>
      <c r="G26" s="106"/>
      <c r="H26" s="123"/>
      <c r="I26" s="124"/>
      <c r="J26" s="125"/>
      <c r="K26" s="124"/>
      <c r="L26" s="125"/>
      <c r="M26" s="124"/>
      <c r="N26" s="125"/>
      <c r="O26" s="124"/>
      <c r="P26" s="125"/>
      <c r="Q26" s="124"/>
      <c r="R26" s="125"/>
      <c r="S26" s="124"/>
      <c r="T26" s="126"/>
    </row>
    <row r="27" spans="1:20" ht="15" customHeight="1" x14ac:dyDescent="0.3">
      <c r="A27" s="229"/>
      <c r="B27" s="116">
        <v>15</v>
      </c>
      <c r="C27" s="113"/>
      <c r="D27" s="118"/>
      <c r="E27" s="104"/>
      <c r="F27" s="118"/>
      <c r="G27" s="104"/>
      <c r="H27" s="118"/>
      <c r="I27" s="29"/>
      <c r="J27" s="119"/>
      <c r="K27" s="29"/>
      <c r="L27" s="119"/>
      <c r="M27" s="29"/>
      <c r="N27" s="119"/>
      <c r="O27" s="29"/>
      <c r="P27" s="119"/>
      <c r="Q27" s="29"/>
      <c r="R27" s="119"/>
      <c r="S27" s="29"/>
      <c r="T27" s="127"/>
    </row>
    <row r="28" spans="1:20" ht="15" customHeight="1" x14ac:dyDescent="0.3">
      <c r="A28" s="229"/>
      <c r="B28" s="116">
        <v>30</v>
      </c>
      <c r="C28" s="113"/>
      <c r="D28" s="118"/>
      <c r="E28" s="104"/>
      <c r="F28" s="118"/>
      <c r="G28" s="104"/>
      <c r="H28" s="118"/>
      <c r="I28" s="29"/>
      <c r="J28" s="119"/>
      <c r="K28" s="29"/>
      <c r="L28" s="119"/>
      <c r="M28" s="29"/>
      <c r="N28" s="119"/>
      <c r="O28" s="29"/>
      <c r="P28" s="119"/>
      <c r="Q28" s="29"/>
      <c r="R28" s="119"/>
      <c r="S28" s="29"/>
      <c r="T28" s="127"/>
    </row>
    <row r="29" spans="1:20" ht="15" customHeight="1" thickBot="1" x14ac:dyDescent="0.35">
      <c r="A29" s="230"/>
      <c r="B29" s="117">
        <v>45</v>
      </c>
      <c r="C29" s="114"/>
      <c r="D29" s="128"/>
      <c r="E29" s="109"/>
      <c r="F29" s="128"/>
      <c r="G29" s="109"/>
      <c r="H29" s="128"/>
      <c r="I29" s="129"/>
      <c r="J29" s="130"/>
      <c r="K29" s="129"/>
      <c r="L29" s="130"/>
      <c r="M29" s="129"/>
      <c r="N29" s="130"/>
      <c r="O29" s="129"/>
      <c r="P29" s="130"/>
      <c r="Q29" s="129"/>
      <c r="R29" s="130"/>
      <c r="S29" s="129"/>
      <c r="T29" s="131"/>
    </row>
    <row r="30" spans="1:20" ht="15" customHeight="1" x14ac:dyDescent="0.3"/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37" workbookViewId="0">
      <selection activeCell="A35" sqref="A35:W66"/>
    </sheetView>
  </sheetViews>
  <sheetFormatPr defaultRowHeight="14.4" x14ac:dyDescent="0.3"/>
  <cols>
    <col min="1" max="1" width="4.33203125" customWidth="1"/>
    <col min="2" max="2" width="4.88671875" customWidth="1"/>
    <col min="3" max="11" width="5.77734375" customWidth="1"/>
    <col min="12" max="12" width="0.6640625" customWidth="1"/>
    <col min="13" max="13" width="4.33203125" customWidth="1"/>
    <col min="14" max="14" width="4.88671875" customWidth="1"/>
    <col min="15" max="23" width="5.77734375" customWidth="1"/>
  </cols>
  <sheetData>
    <row r="1" spans="1:23" ht="15" customHeight="1" thickBot="1" x14ac:dyDescent="0.35">
      <c r="A1" s="231"/>
      <c r="B1" s="143">
        <v>0</v>
      </c>
      <c r="C1" s="110">
        <v>6</v>
      </c>
      <c r="D1" s="120">
        <v>7</v>
      </c>
      <c r="E1" s="111">
        <v>8</v>
      </c>
      <c r="F1" s="120">
        <v>9</v>
      </c>
      <c r="G1" s="111">
        <v>10</v>
      </c>
      <c r="H1" s="120">
        <v>11</v>
      </c>
      <c r="I1" s="121">
        <v>12</v>
      </c>
      <c r="J1" s="120">
        <v>13</v>
      </c>
      <c r="K1" s="144">
        <v>14</v>
      </c>
      <c r="M1" s="231"/>
      <c r="N1" s="143">
        <v>0</v>
      </c>
      <c r="O1" s="110">
        <v>6</v>
      </c>
      <c r="P1" s="120">
        <v>7</v>
      </c>
      <c r="Q1" s="111">
        <v>8</v>
      </c>
      <c r="R1" s="120">
        <v>9</v>
      </c>
      <c r="S1" s="111">
        <v>10</v>
      </c>
      <c r="T1" s="120">
        <v>11</v>
      </c>
      <c r="U1" s="121">
        <v>12</v>
      </c>
      <c r="V1" s="120">
        <v>13</v>
      </c>
      <c r="W1" s="144">
        <v>14</v>
      </c>
    </row>
    <row r="2" spans="1:23" ht="15" customHeight="1" x14ac:dyDescent="0.3">
      <c r="A2" s="232"/>
      <c r="B2" s="140">
        <v>15</v>
      </c>
      <c r="C2" s="105"/>
      <c r="D2" s="123"/>
      <c r="E2" s="106"/>
      <c r="F2" s="123"/>
      <c r="G2" s="106"/>
      <c r="H2" s="123"/>
      <c r="I2" s="124"/>
      <c r="J2" s="125"/>
      <c r="K2" s="137"/>
      <c r="M2" s="232"/>
      <c r="N2" s="140">
        <v>15</v>
      </c>
      <c r="O2" s="105"/>
      <c r="P2" s="123"/>
      <c r="Q2" s="106"/>
      <c r="R2" s="123"/>
      <c r="S2" s="106"/>
      <c r="T2" s="123"/>
      <c r="U2" s="124"/>
      <c r="V2" s="125"/>
      <c r="W2" s="137"/>
    </row>
    <row r="3" spans="1:23" ht="15" customHeight="1" x14ac:dyDescent="0.3">
      <c r="A3" s="232"/>
      <c r="B3" s="141">
        <v>30</v>
      </c>
      <c r="C3" s="107"/>
      <c r="D3" s="118"/>
      <c r="E3" s="104"/>
      <c r="F3" s="118"/>
      <c r="G3" s="104"/>
      <c r="H3" s="118"/>
      <c r="I3" s="29"/>
      <c r="J3" s="119"/>
      <c r="K3" s="138"/>
      <c r="M3" s="232"/>
      <c r="N3" s="141">
        <v>30</v>
      </c>
      <c r="O3" s="107"/>
      <c r="P3" s="118"/>
      <c r="Q3" s="104"/>
      <c r="R3" s="118"/>
      <c r="S3" s="104"/>
      <c r="T3" s="118"/>
      <c r="U3" s="29"/>
      <c r="V3" s="119"/>
      <c r="W3" s="138"/>
    </row>
    <row r="4" spans="1:23" ht="15" customHeight="1" x14ac:dyDescent="0.3">
      <c r="A4" s="232"/>
      <c r="B4" s="141">
        <v>45</v>
      </c>
      <c r="C4" s="107"/>
      <c r="D4" s="118"/>
      <c r="E4" s="104"/>
      <c r="F4" s="118"/>
      <c r="G4" s="104"/>
      <c r="H4" s="118"/>
      <c r="I4" s="29"/>
      <c r="J4" s="119"/>
      <c r="K4" s="138"/>
      <c r="M4" s="232"/>
      <c r="N4" s="141">
        <v>45</v>
      </c>
      <c r="O4" s="107"/>
      <c r="P4" s="118"/>
      <c r="Q4" s="104"/>
      <c r="R4" s="118"/>
      <c r="S4" s="104"/>
      <c r="T4" s="118"/>
      <c r="U4" s="29"/>
      <c r="V4" s="119"/>
      <c r="W4" s="138"/>
    </row>
    <row r="5" spans="1:23" ht="15" customHeight="1" thickBot="1" x14ac:dyDescent="0.35">
      <c r="A5" s="232"/>
      <c r="B5" s="142">
        <v>60</v>
      </c>
      <c r="C5" s="108"/>
      <c r="D5" s="128"/>
      <c r="E5" s="109"/>
      <c r="F5" s="128"/>
      <c r="G5" s="109"/>
      <c r="H5" s="128"/>
      <c r="I5" s="129"/>
      <c r="J5" s="130"/>
      <c r="K5" s="139"/>
      <c r="M5" s="232"/>
      <c r="N5" s="142">
        <v>60</v>
      </c>
      <c r="O5" s="108"/>
      <c r="P5" s="128"/>
      <c r="Q5" s="109"/>
      <c r="R5" s="128"/>
      <c r="S5" s="109"/>
      <c r="T5" s="128"/>
      <c r="U5" s="129"/>
      <c r="V5" s="130"/>
      <c r="W5" s="139"/>
    </row>
    <row r="6" spans="1:23" ht="15" customHeight="1" thickBot="1" x14ac:dyDescent="0.35">
      <c r="A6" s="232"/>
      <c r="B6" s="143">
        <v>0</v>
      </c>
      <c r="C6" s="133">
        <v>15</v>
      </c>
      <c r="D6" s="134">
        <v>16</v>
      </c>
      <c r="E6" s="135">
        <v>17</v>
      </c>
      <c r="F6" s="134">
        <v>18</v>
      </c>
      <c r="G6" s="135">
        <v>19</v>
      </c>
      <c r="H6" s="134">
        <v>20</v>
      </c>
      <c r="I6" s="135">
        <v>21</v>
      </c>
      <c r="J6" s="134">
        <v>22</v>
      </c>
      <c r="K6" s="136">
        <v>23</v>
      </c>
      <c r="L6" s="54"/>
      <c r="M6" s="232"/>
      <c r="N6" s="143">
        <v>0</v>
      </c>
      <c r="O6" s="133">
        <v>15</v>
      </c>
      <c r="P6" s="134">
        <v>16</v>
      </c>
      <c r="Q6" s="135">
        <v>17</v>
      </c>
      <c r="R6" s="134">
        <v>18</v>
      </c>
      <c r="S6" s="135">
        <v>19</v>
      </c>
      <c r="T6" s="134">
        <v>20</v>
      </c>
      <c r="U6" s="135">
        <v>21</v>
      </c>
      <c r="V6" s="134">
        <v>22</v>
      </c>
      <c r="W6" s="136">
        <v>23</v>
      </c>
    </row>
    <row r="7" spans="1:23" ht="15" customHeight="1" x14ac:dyDescent="0.3">
      <c r="A7" s="232"/>
      <c r="B7" s="140">
        <v>15</v>
      </c>
      <c r="C7" s="125"/>
      <c r="D7" s="124"/>
      <c r="E7" s="125"/>
      <c r="F7" s="124"/>
      <c r="G7" s="125"/>
      <c r="H7" s="124"/>
      <c r="I7" s="125"/>
      <c r="J7" s="124"/>
      <c r="K7" s="126"/>
      <c r="L7" s="54"/>
      <c r="M7" s="232"/>
      <c r="N7" s="140">
        <v>15</v>
      </c>
      <c r="O7" s="125"/>
      <c r="P7" s="124"/>
      <c r="Q7" s="125"/>
      <c r="R7" s="124"/>
      <c r="S7" s="125"/>
      <c r="T7" s="124"/>
      <c r="U7" s="125"/>
      <c r="V7" s="124"/>
      <c r="W7" s="126"/>
    </row>
    <row r="8" spans="1:23" ht="15" customHeight="1" x14ac:dyDescent="0.3">
      <c r="A8" s="232"/>
      <c r="B8" s="141">
        <v>30</v>
      </c>
      <c r="C8" s="119"/>
      <c r="D8" s="29"/>
      <c r="E8" s="119"/>
      <c r="F8" s="29"/>
      <c r="G8" s="119"/>
      <c r="H8" s="29"/>
      <c r="I8" s="119"/>
      <c r="J8" s="29"/>
      <c r="K8" s="127"/>
      <c r="L8" s="54"/>
      <c r="M8" s="232"/>
      <c r="N8" s="141">
        <v>30</v>
      </c>
      <c r="O8" s="119"/>
      <c r="P8" s="29"/>
      <c r="Q8" s="119"/>
      <c r="R8" s="29"/>
      <c r="S8" s="119"/>
      <c r="T8" s="29"/>
      <c r="U8" s="119"/>
      <c r="V8" s="29"/>
      <c r="W8" s="127"/>
    </row>
    <row r="9" spans="1:23" ht="15" customHeight="1" x14ac:dyDescent="0.3">
      <c r="A9" s="232"/>
      <c r="B9" s="141">
        <v>45</v>
      </c>
      <c r="C9" s="119"/>
      <c r="D9" s="29"/>
      <c r="E9" s="119"/>
      <c r="F9" s="29"/>
      <c r="G9" s="119"/>
      <c r="H9" s="29"/>
      <c r="I9" s="119"/>
      <c r="J9" s="29"/>
      <c r="K9" s="127"/>
      <c r="L9" s="54"/>
      <c r="M9" s="232"/>
      <c r="N9" s="141">
        <v>45</v>
      </c>
      <c r="O9" s="119"/>
      <c r="P9" s="29"/>
      <c r="Q9" s="119"/>
      <c r="R9" s="29"/>
      <c r="S9" s="119"/>
      <c r="T9" s="29"/>
      <c r="U9" s="119"/>
      <c r="V9" s="29"/>
      <c r="W9" s="127"/>
    </row>
    <row r="10" spans="1:23" ht="15" customHeight="1" thickBot="1" x14ac:dyDescent="0.35">
      <c r="A10" s="233"/>
      <c r="B10" s="142">
        <v>60</v>
      </c>
      <c r="C10" s="130"/>
      <c r="D10" s="129"/>
      <c r="E10" s="130"/>
      <c r="F10" s="129"/>
      <c r="G10" s="130"/>
      <c r="H10" s="129"/>
      <c r="I10" s="130"/>
      <c r="J10" s="129"/>
      <c r="K10" s="131"/>
      <c r="L10" s="54"/>
      <c r="M10" s="233"/>
      <c r="N10" s="142">
        <v>60</v>
      </c>
      <c r="O10" s="130"/>
      <c r="P10" s="129"/>
      <c r="Q10" s="130"/>
      <c r="R10" s="129"/>
      <c r="S10" s="130"/>
      <c r="T10" s="129"/>
      <c r="U10" s="130"/>
      <c r="V10" s="129"/>
      <c r="W10" s="131"/>
    </row>
    <row r="11" spans="1:23" ht="4.8" customHeight="1" thickBot="1" x14ac:dyDescent="0.35">
      <c r="A11" s="132"/>
      <c r="B11" s="103"/>
      <c r="C11" s="103"/>
      <c r="D11" s="145"/>
      <c r="E11" s="145"/>
      <c r="F11" s="145"/>
      <c r="G11" s="145"/>
      <c r="H11" s="145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</row>
    <row r="12" spans="1:23" ht="15" customHeight="1" thickBot="1" x14ac:dyDescent="0.35">
      <c r="A12" s="231"/>
      <c r="B12" s="143">
        <v>0</v>
      </c>
      <c r="C12" s="110">
        <v>6</v>
      </c>
      <c r="D12" s="120">
        <v>7</v>
      </c>
      <c r="E12" s="111">
        <v>8</v>
      </c>
      <c r="F12" s="120">
        <v>9</v>
      </c>
      <c r="G12" s="111">
        <v>10</v>
      </c>
      <c r="H12" s="120">
        <v>11</v>
      </c>
      <c r="I12" s="121">
        <v>12</v>
      </c>
      <c r="J12" s="120">
        <v>13</v>
      </c>
      <c r="K12" s="144">
        <v>14</v>
      </c>
      <c r="L12" s="54"/>
      <c r="M12" s="231"/>
      <c r="N12" s="143">
        <v>0</v>
      </c>
      <c r="O12" s="110">
        <v>6</v>
      </c>
      <c r="P12" s="120">
        <v>7</v>
      </c>
      <c r="Q12" s="111">
        <v>8</v>
      </c>
      <c r="R12" s="120">
        <v>9</v>
      </c>
      <c r="S12" s="111">
        <v>10</v>
      </c>
      <c r="T12" s="120">
        <v>11</v>
      </c>
      <c r="U12" s="121">
        <v>12</v>
      </c>
      <c r="V12" s="120">
        <v>13</v>
      </c>
      <c r="W12" s="144">
        <v>14</v>
      </c>
    </row>
    <row r="13" spans="1:23" ht="15" customHeight="1" x14ac:dyDescent="0.3">
      <c r="A13" s="232"/>
      <c r="B13" s="140">
        <v>15</v>
      </c>
      <c r="C13" s="105"/>
      <c r="D13" s="123"/>
      <c r="E13" s="106"/>
      <c r="F13" s="123"/>
      <c r="G13" s="106"/>
      <c r="H13" s="123"/>
      <c r="I13" s="124"/>
      <c r="J13" s="125"/>
      <c r="K13" s="137"/>
      <c r="L13" s="54"/>
      <c r="M13" s="232"/>
      <c r="N13" s="140">
        <v>15</v>
      </c>
      <c r="O13" s="105"/>
      <c r="P13" s="123"/>
      <c r="Q13" s="106"/>
      <c r="R13" s="123"/>
      <c r="S13" s="106"/>
      <c r="T13" s="123"/>
      <c r="U13" s="124"/>
      <c r="V13" s="125"/>
      <c r="W13" s="137"/>
    </row>
    <row r="14" spans="1:23" ht="15" customHeight="1" x14ac:dyDescent="0.3">
      <c r="A14" s="232"/>
      <c r="B14" s="141">
        <v>30</v>
      </c>
      <c r="C14" s="107"/>
      <c r="D14" s="118"/>
      <c r="E14" s="104"/>
      <c r="F14" s="118"/>
      <c r="G14" s="104"/>
      <c r="H14" s="118"/>
      <c r="I14" s="29"/>
      <c r="J14" s="119"/>
      <c r="K14" s="138"/>
      <c r="L14" s="54"/>
      <c r="M14" s="232"/>
      <c r="N14" s="141">
        <v>30</v>
      </c>
      <c r="O14" s="107"/>
      <c r="P14" s="118"/>
      <c r="Q14" s="104"/>
      <c r="R14" s="118"/>
      <c r="S14" s="104"/>
      <c r="T14" s="118"/>
      <c r="U14" s="29"/>
      <c r="V14" s="119"/>
      <c r="W14" s="138"/>
    </row>
    <row r="15" spans="1:23" ht="15" customHeight="1" x14ac:dyDescent="0.3">
      <c r="A15" s="232"/>
      <c r="B15" s="141">
        <v>45</v>
      </c>
      <c r="C15" s="107"/>
      <c r="D15" s="118"/>
      <c r="E15" s="104"/>
      <c r="F15" s="118"/>
      <c r="G15" s="104"/>
      <c r="H15" s="118"/>
      <c r="I15" s="29"/>
      <c r="J15" s="119"/>
      <c r="K15" s="138"/>
      <c r="L15" s="54"/>
      <c r="M15" s="232"/>
      <c r="N15" s="141">
        <v>45</v>
      </c>
      <c r="O15" s="107"/>
      <c r="P15" s="118"/>
      <c r="Q15" s="104"/>
      <c r="R15" s="118"/>
      <c r="S15" s="104"/>
      <c r="T15" s="118"/>
      <c r="U15" s="29"/>
      <c r="V15" s="119"/>
      <c r="W15" s="138"/>
    </row>
    <row r="16" spans="1:23" ht="15" customHeight="1" thickBot="1" x14ac:dyDescent="0.35">
      <c r="A16" s="232"/>
      <c r="B16" s="142">
        <v>60</v>
      </c>
      <c r="C16" s="108"/>
      <c r="D16" s="128"/>
      <c r="E16" s="109"/>
      <c r="F16" s="128"/>
      <c r="G16" s="109"/>
      <c r="H16" s="128"/>
      <c r="I16" s="129"/>
      <c r="J16" s="130"/>
      <c r="K16" s="139"/>
      <c r="L16" s="54"/>
      <c r="M16" s="232"/>
      <c r="N16" s="142">
        <v>60</v>
      </c>
      <c r="O16" s="108"/>
      <c r="P16" s="128"/>
      <c r="Q16" s="109"/>
      <c r="R16" s="128"/>
      <c r="S16" s="109"/>
      <c r="T16" s="128"/>
      <c r="U16" s="129"/>
      <c r="V16" s="130"/>
      <c r="W16" s="139"/>
    </row>
    <row r="17" spans="1:23" ht="15" customHeight="1" thickBot="1" x14ac:dyDescent="0.35">
      <c r="A17" s="232"/>
      <c r="B17" s="143">
        <v>0</v>
      </c>
      <c r="C17" s="133">
        <v>15</v>
      </c>
      <c r="D17" s="134">
        <v>16</v>
      </c>
      <c r="E17" s="135">
        <v>17</v>
      </c>
      <c r="F17" s="134">
        <v>18</v>
      </c>
      <c r="G17" s="135">
        <v>19</v>
      </c>
      <c r="H17" s="134">
        <v>20</v>
      </c>
      <c r="I17" s="135">
        <v>21</v>
      </c>
      <c r="J17" s="134">
        <v>22</v>
      </c>
      <c r="K17" s="136">
        <v>23</v>
      </c>
      <c r="L17" s="54"/>
      <c r="M17" s="232"/>
      <c r="N17" s="143">
        <v>0</v>
      </c>
      <c r="O17" s="133">
        <v>15</v>
      </c>
      <c r="P17" s="134">
        <v>16</v>
      </c>
      <c r="Q17" s="135">
        <v>17</v>
      </c>
      <c r="R17" s="134">
        <v>18</v>
      </c>
      <c r="S17" s="135">
        <v>19</v>
      </c>
      <c r="T17" s="134">
        <v>20</v>
      </c>
      <c r="U17" s="135">
        <v>21</v>
      </c>
      <c r="V17" s="134">
        <v>22</v>
      </c>
      <c r="W17" s="136">
        <v>23</v>
      </c>
    </row>
    <row r="18" spans="1:23" ht="15" customHeight="1" x14ac:dyDescent="0.3">
      <c r="A18" s="232"/>
      <c r="B18" s="140">
        <v>15</v>
      </c>
      <c r="C18" s="125"/>
      <c r="D18" s="124"/>
      <c r="E18" s="125"/>
      <c r="F18" s="124"/>
      <c r="G18" s="125"/>
      <c r="H18" s="124"/>
      <c r="I18" s="125"/>
      <c r="J18" s="124"/>
      <c r="K18" s="126"/>
      <c r="L18" s="54"/>
      <c r="M18" s="232"/>
      <c r="N18" s="140">
        <v>15</v>
      </c>
      <c r="O18" s="125"/>
      <c r="P18" s="124"/>
      <c r="Q18" s="125"/>
      <c r="R18" s="124"/>
      <c r="S18" s="125"/>
      <c r="T18" s="124"/>
      <c r="U18" s="125"/>
      <c r="V18" s="124"/>
      <c r="W18" s="126"/>
    </row>
    <row r="19" spans="1:23" ht="15" customHeight="1" x14ac:dyDescent="0.3">
      <c r="A19" s="232"/>
      <c r="B19" s="141">
        <v>30</v>
      </c>
      <c r="C19" s="119"/>
      <c r="D19" s="29"/>
      <c r="E19" s="119"/>
      <c r="F19" s="29"/>
      <c r="G19" s="119"/>
      <c r="H19" s="29"/>
      <c r="I19" s="119"/>
      <c r="J19" s="29"/>
      <c r="K19" s="127"/>
      <c r="L19" s="54"/>
      <c r="M19" s="232"/>
      <c r="N19" s="141">
        <v>30</v>
      </c>
      <c r="O19" s="119"/>
      <c r="P19" s="29"/>
      <c r="Q19" s="119"/>
      <c r="R19" s="29"/>
      <c r="S19" s="119"/>
      <c r="T19" s="29"/>
      <c r="U19" s="119"/>
      <c r="V19" s="29"/>
      <c r="W19" s="127"/>
    </row>
    <row r="20" spans="1:23" ht="15" customHeight="1" x14ac:dyDescent="0.3">
      <c r="A20" s="232"/>
      <c r="B20" s="141">
        <v>45</v>
      </c>
      <c r="C20" s="119"/>
      <c r="D20" s="29"/>
      <c r="E20" s="119"/>
      <c r="F20" s="29"/>
      <c r="G20" s="119"/>
      <c r="H20" s="29"/>
      <c r="I20" s="119"/>
      <c r="J20" s="29"/>
      <c r="K20" s="127"/>
      <c r="L20" s="54"/>
      <c r="M20" s="232"/>
      <c r="N20" s="141">
        <v>45</v>
      </c>
      <c r="O20" s="119"/>
      <c r="P20" s="29"/>
      <c r="Q20" s="119"/>
      <c r="R20" s="29"/>
      <c r="S20" s="119"/>
      <c r="T20" s="29"/>
      <c r="U20" s="119"/>
      <c r="V20" s="29"/>
      <c r="W20" s="127"/>
    </row>
    <row r="21" spans="1:23" ht="15" customHeight="1" thickBot="1" x14ac:dyDescent="0.35">
      <c r="A21" s="233"/>
      <c r="B21" s="142">
        <v>60</v>
      </c>
      <c r="C21" s="130"/>
      <c r="D21" s="129"/>
      <c r="E21" s="130"/>
      <c r="F21" s="129"/>
      <c r="G21" s="130"/>
      <c r="H21" s="129"/>
      <c r="I21" s="130"/>
      <c r="J21" s="129"/>
      <c r="K21" s="131"/>
      <c r="L21" s="54"/>
      <c r="M21" s="233"/>
      <c r="N21" s="142">
        <v>60</v>
      </c>
      <c r="O21" s="130"/>
      <c r="P21" s="129"/>
      <c r="Q21" s="130"/>
      <c r="R21" s="129"/>
      <c r="S21" s="130"/>
      <c r="T21" s="129"/>
      <c r="U21" s="130"/>
      <c r="V21" s="129"/>
      <c r="W21" s="131"/>
    </row>
    <row r="22" spans="1:23" ht="3.6" customHeight="1" thickBot="1" x14ac:dyDescent="0.35">
      <c r="A22" s="148"/>
      <c r="B22" s="103"/>
      <c r="C22" s="103"/>
      <c r="D22" s="145"/>
      <c r="E22" s="145"/>
      <c r="F22" s="145"/>
      <c r="G22" s="145"/>
      <c r="H22" s="145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</row>
    <row r="23" spans="1:23" ht="15" customHeight="1" thickBot="1" x14ac:dyDescent="0.35">
      <c r="A23" s="231"/>
      <c r="B23" s="143">
        <v>0</v>
      </c>
      <c r="C23" s="110">
        <v>6</v>
      </c>
      <c r="D23" s="120">
        <v>7</v>
      </c>
      <c r="E23" s="111">
        <v>8</v>
      </c>
      <c r="F23" s="120">
        <v>9</v>
      </c>
      <c r="G23" s="111">
        <v>10</v>
      </c>
      <c r="H23" s="120">
        <v>11</v>
      </c>
      <c r="I23" s="121">
        <v>12</v>
      </c>
      <c r="J23" s="120">
        <v>13</v>
      </c>
      <c r="K23" s="144">
        <v>14</v>
      </c>
      <c r="M23" s="231"/>
      <c r="N23" s="143">
        <v>0</v>
      </c>
      <c r="O23" s="110">
        <v>6</v>
      </c>
      <c r="P23" s="120">
        <v>7</v>
      </c>
      <c r="Q23" s="111">
        <v>8</v>
      </c>
      <c r="R23" s="120">
        <v>9</v>
      </c>
      <c r="S23" s="111">
        <v>10</v>
      </c>
      <c r="T23" s="120">
        <v>11</v>
      </c>
      <c r="U23" s="121">
        <v>12</v>
      </c>
      <c r="V23" s="120">
        <v>13</v>
      </c>
      <c r="W23" s="144">
        <v>14</v>
      </c>
    </row>
    <row r="24" spans="1:23" ht="15" customHeight="1" x14ac:dyDescent="0.3">
      <c r="A24" s="232"/>
      <c r="B24" s="140">
        <v>15</v>
      </c>
      <c r="C24" s="105"/>
      <c r="D24" s="123"/>
      <c r="E24" s="106"/>
      <c r="F24" s="123"/>
      <c r="G24" s="106"/>
      <c r="H24" s="123"/>
      <c r="I24" s="124"/>
      <c r="J24" s="125"/>
      <c r="K24" s="137"/>
      <c r="M24" s="232"/>
      <c r="N24" s="140">
        <v>15</v>
      </c>
      <c r="O24" s="105"/>
      <c r="P24" s="123"/>
      <c r="Q24" s="106"/>
      <c r="R24" s="123"/>
      <c r="S24" s="106"/>
      <c r="T24" s="123"/>
      <c r="U24" s="124"/>
      <c r="V24" s="125"/>
      <c r="W24" s="137"/>
    </row>
    <row r="25" spans="1:23" ht="15" customHeight="1" x14ac:dyDescent="0.3">
      <c r="A25" s="232"/>
      <c r="B25" s="141">
        <v>30</v>
      </c>
      <c r="C25" s="107"/>
      <c r="D25" s="118"/>
      <c r="E25" s="104"/>
      <c r="F25" s="118"/>
      <c r="G25" s="104"/>
      <c r="H25" s="118"/>
      <c r="I25" s="29"/>
      <c r="J25" s="119"/>
      <c r="K25" s="138"/>
      <c r="M25" s="232"/>
      <c r="N25" s="141">
        <v>30</v>
      </c>
      <c r="O25" s="107"/>
      <c r="P25" s="118"/>
      <c r="Q25" s="104"/>
      <c r="R25" s="118"/>
      <c r="S25" s="104"/>
      <c r="T25" s="118"/>
      <c r="U25" s="29"/>
      <c r="V25" s="119"/>
      <c r="W25" s="138"/>
    </row>
    <row r="26" spans="1:23" ht="15" customHeight="1" x14ac:dyDescent="0.3">
      <c r="A26" s="232"/>
      <c r="B26" s="141">
        <v>45</v>
      </c>
      <c r="C26" s="107"/>
      <c r="D26" s="118"/>
      <c r="E26" s="104"/>
      <c r="F26" s="118"/>
      <c r="G26" s="104"/>
      <c r="H26" s="118"/>
      <c r="I26" s="29"/>
      <c r="J26" s="119"/>
      <c r="K26" s="138"/>
      <c r="M26" s="232"/>
      <c r="N26" s="141">
        <v>45</v>
      </c>
      <c r="O26" s="107"/>
      <c r="P26" s="118"/>
      <c r="Q26" s="104"/>
      <c r="R26" s="118"/>
      <c r="S26" s="104"/>
      <c r="T26" s="118"/>
      <c r="U26" s="29"/>
      <c r="V26" s="119"/>
      <c r="W26" s="138"/>
    </row>
    <row r="27" spans="1:23" ht="15" customHeight="1" thickBot="1" x14ac:dyDescent="0.35">
      <c r="A27" s="232"/>
      <c r="B27" s="142">
        <v>60</v>
      </c>
      <c r="C27" s="108"/>
      <c r="D27" s="128"/>
      <c r="E27" s="109"/>
      <c r="F27" s="128"/>
      <c r="G27" s="109"/>
      <c r="H27" s="128"/>
      <c r="I27" s="129"/>
      <c r="J27" s="130"/>
      <c r="K27" s="139"/>
      <c r="M27" s="232"/>
      <c r="N27" s="142">
        <v>60</v>
      </c>
      <c r="O27" s="108"/>
      <c r="P27" s="128"/>
      <c r="Q27" s="109"/>
      <c r="R27" s="128"/>
      <c r="S27" s="109"/>
      <c r="T27" s="128"/>
      <c r="U27" s="129"/>
      <c r="V27" s="130"/>
      <c r="W27" s="139"/>
    </row>
    <row r="28" spans="1:23" ht="15" customHeight="1" thickBot="1" x14ac:dyDescent="0.35">
      <c r="A28" s="232"/>
      <c r="B28" s="143">
        <v>0</v>
      </c>
      <c r="C28" s="133">
        <v>15</v>
      </c>
      <c r="D28" s="134">
        <v>16</v>
      </c>
      <c r="E28" s="135">
        <v>17</v>
      </c>
      <c r="F28" s="134">
        <v>18</v>
      </c>
      <c r="G28" s="135">
        <v>19</v>
      </c>
      <c r="H28" s="134">
        <v>20</v>
      </c>
      <c r="I28" s="135">
        <v>21</v>
      </c>
      <c r="J28" s="134">
        <v>22</v>
      </c>
      <c r="K28" s="136">
        <v>23</v>
      </c>
      <c r="L28" s="54"/>
      <c r="M28" s="232"/>
      <c r="N28" s="143">
        <v>0</v>
      </c>
      <c r="O28" s="133">
        <v>15</v>
      </c>
      <c r="P28" s="134">
        <v>16</v>
      </c>
      <c r="Q28" s="135">
        <v>17</v>
      </c>
      <c r="R28" s="134">
        <v>18</v>
      </c>
      <c r="S28" s="135">
        <v>19</v>
      </c>
      <c r="T28" s="134">
        <v>20</v>
      </c>
      <c r="U28" s="135">
        <v>21</v>
      </c>
      <c r="V28" s="134">
        <v>22</v>
      </c>
      <c r="W28" s="136">
        <v>23</v>
      </c>
    </row>
    <row r="29" spans="1:23" ht="15" customHeight="1" x14ac:dyDescent="0.3">
      <c r="A29" s="232"/>
      <c r="B29" s="140">
        <v>15</v>
      </c>
      <c r="C29" s="125"/>
      <c r="D29" s="124"/>
      <c r="E29" s="125"/>
      <c r="F29" s="124"/>
      <c r="G29" s="125"/>
      <c r="H29" s="124"/>
      <c r="I29" s="125"/>
      <c r="J29" s="124"/>
      <c r="K29" s="126"/>
      <c r="L29" s="54"/>
      <c r="M29" s="232"/>
      <c r="N29" s="140">
        <v>15</v>
      </c>
      <c r="O29" s="125"/>
      <c r="P29" s="124"/>
      <c r="Q29" s="125"/>
      <c r="R29" s="124"/>
      <c r="S29" s="125"/>
      <c r="T29" s="124"/>
      <c r="U29" s="125"/>
      <c r="V29" s="124"/>
      <c r="W29" s="126"/>
    </row>
    <row r="30" spans="1:23" ht="15" customHeight="1" x14ac:dyDescent="0.3">
      <c r="A30" s="232"/>
      <c r="B30" s="141">
        <v>30</v>
      </c>
      <c r="C30" s="119"/>
      <c r="D30" s="29"/>
      <c r="E30" s="119"/>
      <c r="F30" s="29"/>
      <c r="G30" s="119"/>
      <c r="H30" s="29"/>
      <c r="I30" s="119"/>
      <c r="J30" s="29"/>
      <c r="K30" s="127"/>
      <c r="L30" s="54"/>
      <c r="M30" s="232"/>
      <c r="N30" s="141">
        <v>30</v>
      </c>
      <c r="O30" s="119"/>
      <c r="P30" s="29"/>
      <c r="Q30" s="119"/>
      <c r="R30" s="29"/>
      <c r="S30" s="119"/>
      <c r="T30" s="29"/>
      <c r="U30" s="119"/>
      <c r="V30" s="29"/>
      <c r="W30" s="127"/>
    </row>
    <row r="31" spans="1:23" x14ac:dyDescent="0.3">
      <c r="A31" s="232"/>
      <c r="B31" s="141">
        <v>45</v>
      </c>
      <c r="C31" s="119"/>
      <c r="D31" s="29"/>
      <c r="E31" s="119"/>
      <c r="F31" s="29"/>
      <c r="G31" s="119"/>
      <c r="H31" s="29"/>
      <c r="I31" s="119"/>
      <c r="J31" s="29"/>
      <c r="K31" s="127"/>
      <c r="L31" s="54"/>
      <c r="M31" s="232"/>
      <c r="N31" s="141">
        <v>45</v>
      </c>
      <c r="O31" s="119"/>
      <c r="P31" s="29"/>
      <c r="Q31" s="119"/>
      <c r="R31" s="29"/>
      <c r="S31" s="119"/>
      <c r="T31" s="29"/>
      <c r="U31" s="119"/>
      <c r="V31" s="29"/>
      <c r="W31" s="127"/>
    </row>
    <row r="32" spans="1:23" ht="15" thickBot="1" x14ac:dyDescent="0.35">
      <c r="A32" s="233"/>
      <c r="B32" s="142">
        <v>60</v>
      </c>
      <c r="C32" s="130"/>
      <c r="D32" s="129"/>
      <c r="E32" s="130"/>
      <c r="F32" s="129"/>
      <c r="G32" s="130"/>
      <c r="H32" s="129"/>
      <c r="I32" s="130"/>
      <c r="J32" s="129"/>
      <c r="K32" s="131"/>
      <c r="L32" s="54"/>
      <c r="M32" s="233"/>
      <c r="N32" s="142">
        <v>60</v>
      </c>
      <c r="O32" s="130"/>
      <c r="P32" s="129"/>
      <c r="Q32" s="130"/>
      <c r="R32" s="129"/>
      <c r="S32" s="130"/>
      <c r="T32" s="129"/>
      <c r="U32" s="130"/>
      <c r="V32" s="129"/>
      <c r="W32" s="131"/>
    </row>
    <row r="34" spans="1:23" ht="16.8" customHeight="1" thickBot="1" x14ac:dyDescent="0.35">
      <c r="A34" s="146"/>
    </row>
    <row r="35" spans="1:23" ht="15" thickBot="1" x14ac:dyDescent="0.35">
      <c r="A35" s="231"/>
      <c r="B35" s="143">
        <v>0</v>
      </c>
      <c r="C35" s="110">
        <v>6</v>
      </c>
      <c r="D35" s="120">
        <v>7</v>
      </c>
      <c r="E35" s="111">
        <v>8</v>
      </c>
      <c r="F35" s="120">
        <v>9</v>
      </c>
      <c r="G35" s="111">
        <v>10</v>
      </c>
      <c r="H35" s="120">
        <v>11</v>
      </c>
      <c r="I35" s="121">
        <v>12</v>
      </c>
      <c r="J35" s="120">
        <v>13</v>
      </c>
      <c r="K35" s="144">
        <v>14</v>
      </c>
      <c r="M35" s="231"/>
      <c r="N35" s="143">
        <v>0</v>
      </c>
      <c r="O35" s="110">
        <v>6</v>
      </c>
      <c r="P35" s="120">
        <v>7</v>
      </c>
      <c r="Q35" s="111">
        <v>8</v>
      </c>
      <c r="R35" s="120">
        <v>9</v>
      </c>
      <c r="S35" s="111">
        <v>10</v>
      </c>
      <c r="T35" s="120">
        <v>11</v>
      </c>
      <c r="U35" s="121">
        <v>12</v>
      </c>
      <c r="V35" s="120">
        <v>13</v>
      </c>
      <c r="W35" s="144">
        <v>14</v>
      </c>
    </row>
    <row r="36" spans="1:23" x14ac:dyDescent="0.3">
      <c r="A36" s="232"/>
      <c r="B36" s="140">
        <v>15</v>
      </c>
      <c r="C36" s="105"/>
      <c r="D36" s="123"/>
      <c r="E36" s="106"/>
      <c r="F36" s="123"/>
      <c r="G36" s="106"/>
      <c r="H36" s="123"/>
      <c r="I36" s="124"/>
      <c r="J36" s="125"/>
      <c r="K36" s="137"/>
      <c r="M36" s="232"/>
      <c r="N36" s="140">
        <v>15</v>
      </c>
      <c r="O36" s="105"/>
      <c r="P36" s="123"/>
      <c r="Q36" s="106"/>
      <c r="R36" s="123"/>
      <c r="S36" s="106"/>
      <c r="T36" s="123"/>
      <c r="U36" s="124"/>
      <c r="V36" s="125"/>
      <c r="W36" s="137"/>
    </row>
    <row r="37" spans="1:23" x14ac:dyDescent="0.3">
      <c r="A37" s="232"/>
      <c r="B37" s="141">
        <v>30</v>
      </c>
      <c r="C37" s="107"/>
      <c r="D37" s="118"/>
      <c r="E37" s="104"/>
      <c r="F37" s="118"/>
      <c r="G37" s="104"/>
      <c r="H37" s="118"/>
      <c r="I37" s="29"/>
      <c r="J37" s="119"/>
      <c r="K37" s="138"/>
      <c r="M37" s="232"/>
      <c r="N37" s="141">
        <v>30</v>
      </c>
      <c r="O37" s="107"/>
      <c r="P37" s="118"/>
      <c r="Q37" s="104"/>
      <c r="R37" s="118"/>
      <c r="S37" s="104"/>
      <c r="T37" s="118"/>
      <c r="U37" s="29"/>
      <c r="V37" s="119"/>
      <c r="W37" s="138"/>
    </row>
    <row r="38" spans="1:23" x14ac:dyDescent="0.3">
      <c r="A38" s="232"/>
      <c r="B38" s="141">
        <v>45</v>
      </c>
      <c r="C38" s="107"/>
      <c r="D38" s="118"/>
      <c r="E38" s="104"/>
      <c r="F38" s="118"/>
      <c r="G38" s="104"/>
      <c r="H38" s="118"/>
      <c r="I38" s="29"/>
      <c r="J38" s="119"/>
      <c r="K38" s="138"/>
      <c r="M38" s="232"/>
      <c r="N38" s="141">
        <v>45</v>
      </c>
      <c r="O38" s="107"/>
      <c r="P38" s="118"/>
      <c r="Q38" s="104"/>
      <c r="R38" s="118"/>
      <c r="S38" s="104"/>
      <c r="T38" s="118"/>
      <c r="U38" s="29"/>
      <c r="V38" s="119"/>
      <c r="W38" s="138"/>
    </row>
    <row r="39" spans="1:23" ht="15" thickBot="1" x14ac:dyDescent="0.35">
      <c r="A39" s="232"/>
      <c r="B39" s="142">
        <v>60</v>
      </c>
      <c r="C39" s="108"/>
      <c r="D39" s="128"/>
      <c r="E39" s="109"/>
      <c r="F39" s="128"/>
      <c r="G39" s="109"/>
      <c r="H39" s="128"/>
      <c r="I39" s="129"/>
      <c r="J39" s="130"/>
      <c r="K39" s="139"/>
      <c r="M39" s="232"/>
      <c r="N39" s="142">
        <v>60</v>
      </c>
      <c r="O39" s="108"/>
      <c r="P39" s="128"/>
      <c r="Q39" s="109"/>
      <c r="R39" s="128"/>
      <c r="S39" s="109"/>
      <c r="T39" s="128"/>
      <c r="U39" s="129"/>
      <c r="V39" s="130"/>
      <c r="W39" s="139"/>
    </row>
    <row r="40" spans="1:23" ht="15" thickBot="1" x14ac:dyDescent="0.35">
      <c r="A40" s="232"/>
      <c r="B40" s="143">
        <v>0</v>
      </c>
      <c r="C40" s="133">
        <v>15</v>
      </c>
      <c r="D40" s="134">
        <v>16</v>
      </c>
      <c r="E40" s="135">
        <v>17</v>
      </c>
      <c r="F40" s="134">
        <v>18</v>
      </c>
      <c r="G40" s="135">
        <v>19</v>
      </c>
      <c r="H40" s="134">
        <v>20</v>
      </c>
      <c r="I40" s="135">
        <v>21</v>
      </c>
      <c r="J40" s="134">
        <v>22</v>
      </c>
      <c r="K40" s="136">
        <v>23</v>
      </c>
      <c r="L40" s="54"/>
      <c r="M40" s="232"/>
      <c r="N40" s="143">
        <v>0</v>
      </c>
      <c r="O40" s="133">
        <v>15</v>
      </c>
      <c r="P40" s="134">
        <v>16</v>
      </c>
      <c r="Q40" s="135">
        <v>17</v>
      </c>
      <c r="R40" s="134">
        <v>18</v>
      </c>
      <c r="S40" s="135">
        <v>19</v>
      </c>
      <c r="T40" s="134">
        <v>20</v>
      </c>
      <c r="U40" s="135">
        <v>21</v>
      </c>
      <c r="V40" s="134">
        <v>22</v>
      </c>
      <c r="W40" s="136">
        <v>23</v>
      </c>
    </row>
    <row r="41" spans="1:23" x14ac:dyDescent="0.3">
      <c r="A41" s="232"/>
      <c r="B41" s="140">
        <v>15</v>
      </c>
      <c r="C41" s="125"/>
      <c r="D41" s="124"/>
      <c r="E41" s="125"/>
      <c r="F41" s="124"/>
      <c r="G41" s="125"/>
      <c r="H41" s="124"/>
      <c r="I41" s="125"/>
      <c r="J41" s="124"/>
      <c r="K41" s="126"/>
      <c r="L41" s="54"/>
      <c r="M41" s="232"/>
      <c r="N41" s="140">
        <v>15</v>
      </c>
      <c r="O41" s="125"/>
      <c r="P41" s="124"/>
      <c r="Q41" s="125"/>
      <c r="R41" s="124"/>
      <c r="S41" s="125"/>
      <c r="T41" s="124"/>
      <c r="U41" s="125"/>
      <c r="V41" s="124"/>
      <c r="W41" s="126"/>
    </row>
    <row r="42" spans="1:23" x14ac:dyDescent="0.3">
      <c r="A42" s="232"/>
      <c r="B42" s="141">
        <v>30</v>
      </c>
      <c r="C42" s="119"/>
      <c r="D42" s="29"/>
      <c r="E42" s="119"/>
      <c r="F42" s="29"/>
      <c r="G42" s="119"/>
      <c r="H42" s="29"/>
      <c r="I42" s="119"/>
      <c r="J42" s="29"/>
      <c r="K42" s="127"/>
      <c r="L42" s="54"/>
      <c r="M42" s="232"/>
      <c r="N42" s="141">
        <v>30</v>
      </c>
      <c r="O42" s="119"/>
      <c r="P42" s="29"/>
      <c r="Q42" s="119"/>
      <c r="R42" s="29"/>
      <c r="S42" s="119"/>
      <c r="T42" s="29"/>
      <c r="U42" s="119"/>
      <c r="V42" s="29"/>
      <c r="W42" s="127"/>
    </row>
    <row r="43" spans="1:23" x14ac:dyDescent="0.3">
      <c r="A43" s="232"/>
      <c r="B43" s="141">
        <v>45</v>
      </c>
      <c r="C43" s="119"/>
      <c r="D43" s="29"/>
      <c r="E43" s="119"/>
      <c r="F43" s="29"/>
      <c r="G43" s="119"/>
      <c r="H43" s="29"/>
      <c r="I43" s="119"/>
      <c r="J43" s="29"/>
      <c r="K43" s="127"/>
      <c r="L43" s="54"/>
      <c r="M43" s="232"/>
      <c r="N43" s="141">
        <v>45</v>
      </c>
      <c r="O43" s="119"/>
      <c r="P43" s="29"/>
      <c r="Q43" s="119"/>
      <c r="R43" s="29"/>
      <c r="S43" s="119"/>
      <c r="T43" s="29"/>
      <c r="U43" s="119"/>
      <c r="V43" s="29"/>
      <c r="W43" s="127"/>
    </row>
    <row r="44" spans="1:23" ht="15" thickBot="1" x14ac:dyDescent="0.35">
      <c r="A44" s="233"/>
      <c r="B44" s="142">
        <v>60</v>
      </c>
      <c r="C44" s="130"/>
      <c r="D44" s="129"/>
      <c r="E44" s="130"/>
      <c r="F44" s="129"/>
      <c r="G44" s="130"/>
      <c r="H44" s="129"/>
      <c r="I44" s="130"/>
      <c r="J44" s="129"/>
      <c r="K44" s="131"/>
      <c r="L44" s="54"/>
      <c r="M44" s="233"/>
      <c r="N44" s="142">
        <v>60</v>
      </c>
      <c r="O44" s="130"/>
      <c r="P44" s="129"/>
      <c r="Q44" s="130"/>
      <c r="R44" s="129"/>
      <c r="S44" s="130"/>
      <c r="T44" s="129"/>
      <c r="U44" s="130"/>
      <c r="V44" s="129"/>
      <c r="W44" s="131"/>
    </row>
    <row r="45" spans="1:23" ht="4.8" customHeight="1" thickBot="1" x14ac:dyDescent="0.35">
      <c r="A45" s="132"/>
      <c r="B45" s="103"/>
      <c r="C45" s="103"/>
      <c r="D45" s="145"/>
      <c r="E45" s="145"/>
      <c r="F45" s="145"/>
      <c r="G45" s="145"/>
      <c r="H45" s="145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3" ht="15" customHeight="1" thickBot="1" x14ac:dyDescent="0.35">
      <c r="A46" s="231"/>
      <c r="B46" s="143">
        <v>0</v>
      </c>
      <c r="C46" s="110">
        <v>6</v>
      </c>
      <c r="D46" s="120">
        <v>7</v>
      </c>
      <c r="E46" s="111">
        <v>8</v>
      </c>
      <c r="F46" s="120">
        <v>9</v>
      </c>
      <c r="G46" s="111">
        <v>10</v>
      </c>
      <c r="H46" s="120">
        <v>11</v>
      </c>
      <c r="I46" s="121">
        <v>12</v>
      </c>
      <c r="J46" s="120">
        <v>13</v>
      </c>
      <c r="K46" s="144">
        <v>14</v>
      </c>
      <c r="L46" s="54"/>
      <c r="M46" s="231"/>
      <c r="N46" s="143">
        <v>0</v>
      </c>
      <c r="O46" s="110">
        <v>6</v>
      </c>
      <c r="P46" s="120">
        <v>7</v>
      </c>
      <c r="Q46" s="111">
        <v>8</v>
      </c>
      <c r="R46" s="120">
        <v>9</v>
      </c>
      <c r="S46" s="111">
        <v>10</v>
      </c>
      <c r="T46" s="120">
        <v>11</v>
      </c>
      <c r="U46" s="121">
        <v>12</v>
      </c>
      <c r="V46" s="120">
        <v>13</v>
      </c>
      <c r="W46" s="144">
        <v>14</v>
      </c>
    </row>
    <row r="47" spans="1:23" ht="14.4" customHeight="1" x14ac:dyDescent="0.3">
      <c r="A47" s="232"/>
      <c r="B47" s="140">
        <v>15</v>
      </c>
      <c r="C47" s="105"/>
      <c r="D47" s="123"/>
      <c r="E47" s="106"/>
      <c r="F47" s="123"/>
      <c r="G47" s="106"/>
      <c r="H47" s="123"/>
      <c r="I47" s="124"/>
      <c r="J47" s="125"/>
      <c r="K47" s="137"/>
      <c r="L47" s="54"/>
      <c r="M47" s="232"/>
      <c r="N47" s="140">
        <v>15</v>
      </c>
      <c r="O47" s="105"/>
      <c r="P47" s="123"/>
      <c r="Q47" s="106"/>
      <c r="R47" s="123"/>
      <c r="S47" s="106"/>
      <c r="T47" s="123"/>
      <c r="U47" s="124"/>
      <c r="V47" s="125"/>
      <c r="W47" s="137"/>
    </row>
    <row r="48" spans="1:23" ht="14.4" customHeight="1" x14ac:dyDescent="0.3">
      <c r="A48" s="232"/>
      <c r="B48" s="141">
        <v>30</v>
      </c>
      <c r="C48" s="107"/>
      <c r="D48" s="118"/>
      <c r="E48" s="104"/>
      <c r="F48" s="118"/>
      <c r="G48" s="104"/>
      <c r="H48" s="118"/>
      <c r="I48" s="29"/>
      <c r="J48" s="119"/>
      <c r="K48" s="138"/>
      <c r="L48" s="54"/>
      <c r="M48" s="232"/>
      <c r="N48" s="141">
        <v>30</v>
      </c>
      <c r="O48" s="107"/>
      <c r="P48" s="118"/>
      <c r="Q48" s="104"/>
      <c r="R48" s="118"/>
      <c r="S48" s="104"/>
      <c r="T48" s="118"/>
      <c r="U48" s="29"/>
      <c r="V48" s="119"/>
      <c r="W48" s="138"/>
    </row>
    <row r="49" spans="1:23" ht="14.4" customHeight="1" x14ac:dyDescent="0.3">
      <c r="A49" s="232"/>
      <c r="B49" s="141">
        <v>45</v>
      </c>
      <c r="C49" s="107"/>
      <c r="D49" s="118"/>
      <c r="E49" s="104"/>
      <c r="F49" s="118"/>
      <c r="G49" s="104"/>
      <c r="H49" s="118"/>
      <c r="I49" s="29"/>
      <c r="J49" s="119"/>
      <c r="K49" s="138"/>
      <c r="L49" s="54"/>
      <c r="M49" s="232"/>
      <c r="N49" s="141">
        <v>45</v>
      </c>
      <c r="O49" s="107"/>
      <c r="P49" s="118"/>
      <c r="Q49" s="104"/>
      <c r="R49" s="118"/>
      <c r="S49" s="104"/>
      <c r="T49" s="118"/>
      <c r="U49" s="29"/>
      <c r="V49" s="119"/>
      <c r="W49" s="138"/>
    </row>
    <row r="50" spans="1:23" ht="15" customHeight="1" thickBot="1" x14ac:dyDescent="0.35">
      <c r="A50" s="232"/>
      <c r="B50" s="142">
        <v>60</v>
      </c>
      <c r="C50" s="108"/>
      <c r="D50" s="128"/>
      <c r="E50" s="109"/>
      <c r="F50" s="128"/>
      <c r="G50" s="109"/>
      <c r="H50" s="128"/>
      <c r="I50" s="129"/>
      <c r="J50" s="130"/>
      <c r="K50" s="139"/>
      <c r="L50" s="54"/>
      <c r="M50" s="232"/>
      <c r="N50" s="142">
        <v>60</v>
      </c>
      <c r="O50" s="108"/>
      <c r="P50" s="128"/>
      <c r="Q50" s="109"/>
      <c r="R50" s="128"/>
      <c r="S50" s="109"/>
      <c r="T50" s="128"/>
      <c r="U50" s="129"/>
      <c r="V50" s="130"/>
      <c r="W50" s="139"/>
    </row>
    <row r="51" spans="1:23" ht="15" customHeight="1" thickBot="1" x14ac:dyDescent="0.35">
      <c r="A51" s="232"/>
      <c r="B51" s="143">
        <v>0</v>
      </c>
      <c r="C51" s="133">
        <v>15</v>
      </c>
      <c r="D51" s="134">
        <v>16</v>
      </c>
      <c r="E51" s="135">
        <v>17</v>
      </c>
      <c r="F51" s="134">
        <v>18</v>
      </c>
      <c r="G51" s="135">
        <v>19</v>
      </c>
      <c r="H51" s="134">
        <v>20</v>
      </c>
      <c r="I51" s="135">
        <v>21</v>
      </c>
      <c r="J51" s="134">
        <v>22</v>
      </c>
      <c r="K51" s="136">
        <v>23</v>
      </c>
      <c r="L51" s="54"/>
      <c r="M51" s="232"/>
      <c r="N51" s="143">
        <v>0</v>
      </c>
      <c r="O51" s="133">
        <v>15</v>
      </c>
      <c r="P51" s="134">
        <v>16</v>
      </c>
      <c r="Q51" s="135">
        <v>17</v>
      </c>
      <c r="R51" s="134">
        <v>18</v>
      </c>
      <c r="S51" s="135">
        <v>19</v>
      </c>
      <c r="T51" s="134">
        <v>20</v>
      </c>
      <c r="U51" s="135">
        <v>21</v>
      </c>
      <c r="V51" s="134">
        <v>22</v>
      </c>
      <c r="W51" s="136">
        <v>23</v>
      </c>
    </row>
    <row r="52" spans="1:23" ht="14.4" customHeight="1" x14ac:dyDescent="0.3">
      <c r="A52" s="232"/>
      <c r="B52" s="140">
        <v>15</v>
      </c>
      <c r="C52" s="125"/>
      <c r="D52" s="124"/>
      <c r="E52" s="125"/>
      <c r="F52" s="124"/>
      <c r="G52" s="125"/>
      <c r="H52" s="124"/>
      <c r="I52" s="125"/>
      <c r="J52" s="124"/>
      <c r="K52" s="126"/>
      <c r="L52" s="54"/>
      <c r="M52" s="232"/>
      <c r="N52" s="140">
        <v>15</v>
      </c>
      <c r="O52" s="125"/>
      <c r="P52" s="124"/>
      <c r="Q52" s="125"/>
      <c r="R52" s="124"/>
      <c r="S52" s="125"/>
      <c r="T52" s="124"/>
      <c r="U52" s="125"/>
      <c r="V52" s="124"/>
      <c r="W52" s="126"/>
    </row>
    <row r="53" spans="1:23" ht="14.4" customHeight="1" x14ac:dyDescent="0.3">
      <c r="A53" s="232"/>
      <c r="B53" s="141">
        <v>30</v>
      </c>
      <c r="C53" s="119"/>
      <c r="D53" s="29"/>
      <c r="E53" s="119"/>
      <c r="F53" s="29"/>
      <c r="G53" s="119"/>
      <c r="H53" s="29"/>
      <c r="I53" s="119"/>
      <c r="J53" s="29"/>
      <c r="K53" s="127"/>
      <c r="L53" s="54"/>
      <c r="M53" s="232"/>
      <c r="N53" s="141">
        <v>30</v>
      </c>
      <c r="O53" s="119"/>
      <c r="P53" s="29"/>
      <c r="Q53" s="119"/>
      <c r="R53" s="29"/>
      <c r="S53" s="119"/>
      <c r="T53" s="29"/>
      <c r="U53" s="119"/>
      <c r="V53" s="29"/>
      <c r="W53" s="127"/>
    </row>
    <row r="54" spans="1:23" ht="14.4" customHeight="1" x14ac:dyDescent="0.3">
      <c r="A54" s="232"/>
      <c r="B54" s="141">
        <v>45</v>
      </c>
      <c r="C54" s="119"/>
      <c r="D54" s="29"/>
      <c r="E54" s="119"/>
      <c r="F54" s="29"/>
      <c r="G54" s="119"/>
      <c r="H54" s="29"/>
      <c r="I54" s="119"/>
      <c r="J54" s="29"/>
      <c r="K54" s="127"/>
      <c r="L54" s="54"/>
      <c r="M54" s="232"/>
      <c r="N54" s="141">
        <v>45</v>
      </c>
      <c r="O54" s="119"/>
      <c r="P54" s="29"/>
      <c r="Q54" s="119"/>
      <c r="R54" s="29"/>
      <c r="S54" s="119"/>
      <c r="T54" s="29"/>
      <c r="U54" s="119"/>
      <c r="V54" s="29"/>
      <c r="W54" s="127"/>
    </row>
    <row r="55" spans="1:23" ht="15" customHeight="1" thickBot="1" x14ac:dyDescent="0.35">
      <c r="A55" s="233"/>
      <c r="B55" s="142">
        <v>60</v>
      </c>
      <c r="C55" s="130"/>
      <c r="D55" s="129"/>
      <c r="E55" s="130"/>
      <c r="F55" s="129"/>
      <c r="G55" s="130"/>
      <c r="H55" s="129"/>
      <c r="I55" s="130"/>
      <c r="J55" s="129"/>
      <c r="K55" s="131"/>
      <c r="L55" s="54"/>
      <c r="M55" s="233"/>
      <c r="N55" s="142">
        <v>60</v>
      </c>
      <c r="O55" s="130"/>
      <c r="P55" s="129"/>
      <c r="Q55" s="130"/>
      <c r="R55" s="129"/>
      <c r="S55" s="130"/>
      <c r="T55" s="129"/>
      <c r="U55" s="130"/>
      <c r="V55" s="129"/>
      <c r="W55" s="131"/>
    </row>
    <row r="56" spans="1:23" ht="3.6" customHeight="1" thickBot="1" x14ac:dyDescent="0.35">
      <c r="A56" s="148"/>
      <c r="B56" s="103"/>
      <c r="C56" s="103"/>
      <c r="D56" s="145"/>
      <c r="E56" s="145"/>
      <c r="F56" s="145"/>
      <c r="G56" s="145"/>
      <c r="H56" s="145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3" ht="15" thickBot="1" x14ac:dyDescent="0.35">
      <c r="A57" s="231"/>
      <c r="B57" s="143">
        <v>0</v>
      </c>
      <c r="C57" s="110">
        <v>6</v>
      </c>
      <c r="D57" s="120">
        <v>7</v>
      </c>
      <c r="E57" s="111">
        <v>8</v>
      </c>
      <c r="F57" s="120">
        <v>9</v>
      </c>
      <c r="G57" s="111">
        <v>10</v>
      </c>
      <c r="H57" s="120">
        <v>11</v>
      </c>
      <c r="I57" s="121">
        <v>12</v>
      </c>
      <c r="J57" s="120">
        <v>13</v>
      </c>
      <c r="K57" s="144">
        <v>14</v>
      </c>
      <c r="M57" s="231"/>
      <c r="N57" s="143">
        <v>0</v>
      </c>
      <c r="O57" s="110">
        <v>6</v>
      </c>
      <c r="P57" s="120">
        <v>7</v>
      </c>
      <c r="Q57" s="111">
        <v>8</v>
      </c>
      <c r="R57" s="120">
        <v>9</v>
      </c>
      <c r="S57" s="111">
        <v>10</v>
      </c>
      <c r="T57" s="120">
        <v>11</v>
      </c>
      <c r="U57" s="121">
        <v>12</v>
      </c>
      <c r="V57" s="120">
        <v>13</v>
      </c>
      <c r="W57" s="144">
        <v>14</v>
      </c>
    </row>
    <row r="58" spans="1:23" x14ac:dyDescent="0.3">
      <c r="A58" s="232"/>
      <c r="B58" s="140">
        <v>15</v>
      </c>
      <c r="C58" s="105"/>
      <c r="D58" s="123"/>
      <c r="E58" s="106"/>
      <c r="F58" s="123"/>
      <c r="G58" s="106"/>
      <c r="H58" s="123"/>
      <c r="I58" s="124"/>
      <c r="J58" s="125"/>
      <c r="K58" s="137"/>
      <c r="M58" s="232"/>
      <c r="N58" s="140">
        <v>15</v>
      </c>
      <c r="O58" s="105"/>
      <c r="P58" s="123"/>
      <c r="Q58" s="106"/>
      <c r="R58" s="123"/>
      <c r="S58" s="106"/>
      <c r="T58" s="123"/>
      <c r="U58" s="124"/>
      <c r="V58" s="125"/>
      <c r="W58" s="137"/>
    </row>
    <row r="59" spans="1:23" x14ac:dyDescent="0.3">
      <c r="A59" s="232"/>
      <c r="B59" s="141">
        <v>30</v>
      </c>
      <c r="C59" s="107"/>
      <c r="D59" s="118"/>
      <c r="E59" s="104"/>
      <c r="F59" s="118"/>
      <c r="G59" s="104"/>
      <c r="H59" s="118"/>
      <c r="I59" s="29"/>
      <c r="J59" s="119"/>
      <c r="K59" s="138"/>
      <c r="M59" s="232"/>
      <c r="N59" s="141">
        <v>30</v>
      </c>
      <c r="O59" s="107"/>
      <c r="P59" s="118"/>
      <c r="Q59" s="104"/>
      <c r="R59" s="118"/>
      <c r="S59" s="104"/>
      <c r="T59" s="118"/>
      <c r="U59" s="29"/>
      <c r="V59" s="119"/>
      <c r="W59" s="138"/>
    </row>
    <row r="60" spans="1:23" x14ac:dyDescent="0.3">
      <c r="A60" s="232"/>
      <c r="B60" s="141">
        <v>45</v>
      </c>
      <c r="C60" s="107"/>
      <c r="D60" s="118"/>
      <c r="E60" s="104"/>
      <c r="F60" s="118"/>
      <c r="G60" s="104"/>
      <c r="H60" s="118"/>
      <c r="I60" s="29"/>
      <c r="J60" s="119"/>
      <c r="K60" s="138"/>
      <c r="M60" s="232"/>
      <c r="N60" s="141">
        <v>45</v>
      </c>
      <c r="O60" s="107"/>
      <c r="P60" s="118"/>
      <c r="Q60" s="104"/>
      <c r="R60" s="118"/>
      <c r="S60" s="104"/>
      <c r="T60" s="118"/>
      <c r="U60" s="29"/>
      <c r="V60" s="119"/>
      <c r="W60" s="138"/>
    </row>
    <row r="61" spans="1:23" ht="15" thickBot="1" x14ac:dyDescent="0.35">
      <c r="A61" s="232"/>
      <c r="B61" s="142">
        <v>60</v>
      </c>
      <c r="C61" s="108"/>
      <c r="D61" s="128"/>
      <c r="E61" s="109"/>
      <c r="F61" s="128"/>
      <c r="G61" s="109"/>
      <c r="H61" s="128"/>
      <c r="I61" s="129"/>
      <c r="J61" s="130"/>
      <c r="K61" s="139"/>
      <c r="M61" s="232"/>
      <c r="N61" s="142">
        <v>60</v>
      </c>
      <c r="O61" s="108"/>
      <c r="P61" s="128"/>
      <c r="Q61" s="109"/>
      <c r="R61" s="128"/>
      <c r="S61" s="109"/>
      <c r="T61" s="128"/>
      <c r="U61" s="129"/>
      <c r="V61" s="130"/>
      <c r="W61" s="139"/>
    </row>
    <row r="62" spans="1:23" ht="15" thickBot="1" x14ac:dyDescent="0.35">
      <c r="A62" s="232"/>
      <c r="B62" s="143">
        <v>0</v>
      </c>
      <c r="C62" s="133">
        <v>15</v>
      </c>
      <c r="D62" s="134">
        <v>16</v>
      </c>
      <c r="E62" s="135">
        <v>17</v>
      </c>
      <c r="F62" s="134">
        <v>18</v>
      </c>
      <c r="G62" s="135">
        <v>19</v>
      </c>
      <c r="H62" s="134">
        <v>20</v>
      </c>
      <c r="I62" s="135">
        <v>21</v>
      </c>
      <c r="J62" s="134">
        <v>22</v>
      </c>
      <c r="K62" s="136">
        <v>23</v>
      </c>
      <c r="L62" s="54"/>
      <c r="M62" s="232"/>
      <c r="N62" s="143">
        <v>0</v>
      </c>
      <c r="O62" s="133">
        <v>15</v>
      </c>
      <c r="P62" s="134">
        <v>16</v>
      </c>
      <c r="Q62" s="135">
        <v>17</v>
      </c>
      <c r="R62" s="134">
        <v>18</v>
      </c>
      <c r="S62" s="135">
        <v>19</v>
      </c>
      <c r="T62" s="134">
        <v>20</v>
      </c>
      <c r="U62" s="135">
        <v>21</v>
      </c>
      <c r="V62" s="134">
        <v>22</v>
      </c>
      <c r="W62" s="136">
        <v>23</v>
      </c>
    </row>
    <row r="63" spans="1:23" x14ac:dyDescent="0.3">
      <c r="A63" s="232"/>
      <c r="B63" s="140">
        <v>15</v>
      </c>
      <c r="C63" s="125"/>
      <c r="D63" s="124"/>
      <c r="E63" s="125"/>
      <c r="F63" s="124"/>
      <c r="G63" s="125"/>
      <c r="H63" s="124"/>
      <c r="I63" s="125"/>
      <c r="J63" s="124"/>
      <c r="K63" s="126"/>
      <c r="L63" s="54"/>
      <c r="M63" s="232"/>
      <c r="N63" s="140">
        <v>15</v>
      </c>
      <c r="O63" s="125"/>
      <c r="P63" s="124"/>
      <c r="Q63" s="125"/>
      <c r="R63" s="124"/>
      <c r="S63" s="125"/>
      <c r="T63" s="124"/>
      <c r="U63" s="125"/>
      <c r="V63" s="124"/>
      <c r="W63" s="126"/>
    </row>
    <row r="64" spans="1:23" x14ac:dyDescent="0.3">
      <c r="A64" s="232"/>
      <c r="B64" s="141">
        <v>30</v>
      </c>
      <c r="C64" s="119"/>
      <c r="D64" s="29"/>
      <c r="E64" s="119"/>
      <c r="F64" s="29"/>
      <c r="G64" s="119"/>
      <c r="H64" s="29"/>
      <c r="I64" s="119"/>
      <c r="J64" s="29"/>
      <c r="K64" s="127"/>
      <c r="L64" s="54"/>
      <c r="M64" s="232"/>
      <c r="N64" s="141">
        <v>30</v>
      </c>
      <c r="O64" s="119"/>
      <c r="P64" s="29"/>
      <c r="Q64" s="119"/>
      <c r="R64" s="29"/>
      <c r="S64" s="119"/>
      <c r="T64" s="29"/>
      <c r="U64" s="119"/>
      <c r="V64" s="29"/>
      <c r="W64" s="127"/>
    </row>
    <row r="65" spans="1:23" x14ac:dyDescent="0.3">
      <c r="A65" s="232"/>
      <c r="B65" s="141">
        <v>45</v>
      </c>
      <c r="C65" s="119"/>
      <c r="D65" s="29"/>
      <c r="E65" s="119"/>
      <c r="F65" s="29"/>
      <c r="G65" s="119"/>
      <c r="H65" s="29"/>
      <c r="I65" s="119"/>
      <c r="J65" s="29"/>
      <c r="K65" s="127"/>
      <c r="L65" s="54"/>
      <c r="M65" s="232"/>
      <c r="N65" s="141">
        <v>45</v>
      </c>
      <c r="O65" s="119"/>
      <c r="P65" s="29"/>
      <c r="Q65" s="119"/>
      <c r="R65" s="29"/>
      <c r="S65" s="119"/>
      <c r="T65" s="29"/>
      <c r="U65" s="119"/>
      <c r="V65" s="29"/>
      <c r="W65" s="127"/>
    </row>
    <row r="66" spans="1:23" ht="15" thickBot="1" x14ac:dyDescent="0.35">
      <c r="A66" s="233"/>
      <c r="B66" s="142">
        <v>60</v>
      </c>
      <c r="C66" s="130"/>
      <c r="D66" s="129"/>
      <c r="E66" s="130"/>
      <c r="F66" s="129"/>
      <c r="G66" s="130"/>
      <c r="H66" s="129"/>
      <c r="I66" s="130"/>
      <c r="J66" s="129"/>
      <c r="K66" s="131"/>
      <c r="L66" s="54"/>
      <c r="M66" s="233"/>
      <c r="N66" s="142">
        <v>60</v>
      </c>
      <c r="O66" s="130"/>
      <c r="P66" s="129"/>
      <c r="Q66" s="130"/>
      <c r="R66" s="129"/>
      <c r="S66" s="130"/>
      <c r="T66" s="129"/>
      <c r="U66" s="130"/>
      <c r="V66" s="129"/>
      <c r="W66" s="131"/>
    </row>
  </sheetData>
  <mergeCells count="12">
    <mergeCell ref="A57:A66"/>
    <mergeCell ref="M57:M66"/>
    <mergeCell ref="A23:A32"/>
    <mergeCell ref="M23:M32"/>
    <mergeCell ref="A46:A55"/>
    <mergeCell ref="M46:M55"/>
    <mergeCell ref="A1:A10"/>
    <mergeCell ref="A12:A21"/>
    <mergeCell ref="M1:M10"/>
    <mergeCell ref="M12:M21"/>
    <mergeCell ref="A35:A44"/>
    <mergeCell ref="M35:M44"/>
  </mergeCells>
  <pageMargins left="0.7" right="0.7" top="0.75" bottom="0.75" header="0.3" footer="0.3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J17" sqref="J17"/>
    </sheetView>
  </sheetViews>
  <sheetFormatPr defaultRowHeight="14.4" x14ac:dyDescent="0.3"/>
  <cols>
    <col min="1" max="1" width="4.5546875" style="102" customWidth="1"/>
    <col min="2" max="2" width="33.77734375" customWidth="1"/>
    <col min="3" max="3" width="7.21875" customWidth="1"/>
    <col min="5" max="5" width="11" customWidth="1"/>
  </cols>
  <sheetData>
    <row r="1" spans="1:7" ht="25.8" x14ac:dyDescent="0.3">
      <c r="B1" s="234" t="s">
        <v>391</v>
      </c>
      <c r="C1" s="234"/>
      <c r="D1" s="234"/>
      <c r="E1" s="234"/>
      <c r="F1" s="234"/>
    </row>
    <row r="3" spans="1:7" x14ac:dyDescent="0.3">
      <c r="A3" s="104" t="s">
        <v>385</v>
      </c>
      <c r="B3" s="29" t="s">
        <v>384</v>
      </c>
      <c r="C3" s="29" t="s">
        <v>386</v>
      </c>
      <c r="D3" s="29" t="s">
        <v>387</v>
      </c>
      <c r="E3" s="29" t="s">
        <v>388</v>
      </c>
      <c r="F3" s="29" t="s">
        <v>389</v>
      </c>
      <c r="G3" s="29" t="s">
        <v>390</v>
      </c>
    </row>
    <row r="4" spans="1:7" x14ac:dyDescent="0.3">
      <c r="A4" s="104">
        <v>1</v>
      </c>
      <c r="B4" s="29"/>
      <c r="C4" s="29"/>
      <c r="D4" s="29"/>
      <c r="E4" s="29"/>
      <c r="F4" s="29"/>
      <c r="G4" s="29"/>
    </row>
    <row r="5" spans="1:7" x14ac:dyDescent="0.3">
      <c r="A5" s="104">
        <v>2</v>
      </c>
      <c r="B5" s="29"/>
      <c r="C5" s="29"/>
      <c r="D5" s="29"/>
      <c r="E5" s="29"/>
      <c r="F5" s="29"/>
      <c r="G5" s="29"/>
    </row>
    <row r="6" spans="1:7" x14ac:dyDescent="0.3">
      <c r="A6" s="104">
        <v>3</v>
      </c>
      <c r="B6" s="29"/>
      <c r="C6" s="29"/>
      <c r="D6" s="29"/>
      <c r="E6" s="29"/>
      <c r="F6" s="29"/>
      <c r="G6" s="29"/>
    </row>
    <row r="7" spans="1:7" x14ac:dyDescent="0.3">
      <c r="A7" s="104">
        <v>4</v>
      </c>
      <c r="B7" s="29"/>
      <c r="C7" s="29"/>
      <c r="D7" s="29"/>
      <c r="E7" s="29"/>
      <c r="F7" s="29"/>
      <c r="G7" s="29"/>
    </row>
    <row r="8" spans="1:7" x14ac:dyDescent="0.3">
      <c r="A8" s="104">
        <v>5</v>
      </c>
      <c r="B8" s="29"/>
      <c r="C8" s="29"/>
      <c r="D8" s="29"/>
      <c r="E8" s="29"/>
      <c r="F8" s="29"/>
      <c r="G8" s="29"/>
    </row>
    <row r="9" spans="1:7" x14ac:dyDescent="0.3">
      <c r="A9" s="104">
        <v>6</v>
      </c>
      <c r="B9" s="29"/>
      <c r="C9" s="29"/>
      <c r="D9" s="29"/>
      <c r="E9" s="29"/>
      <c r="F9" s="29"/>
      <c r="G9" s="29"/>
    </row>
    <row r="10" spans="1:7" x14ac:dyDescent="0.3">
      <c r="A10" s="104">
        <v>7</v>
      </c>
      <c r="B10" s="29"/>
      <c r="C10" s="29"/>
      <c r="D10" s="29"/>
      <c r="E10" s="29"/>
      <c r="F10" s="29"/>
      <c r="G10" s="29"/>
    </row>
    <row r="11" spans="1:7" x14ac:dyDescent="0.3">
      <c r="A11" s="104">
        <v>8</v>
      </c>
      <c r="B11" s="29"/>
      <c r="C11" s="29"/>
      <c r="D11" s="29"/>
      <c r="E11" s="29"/>
      <c r="F11" s="29"/>
      <c r="G11" s="29"/>
    </row>
    <row r="12" spans="1:7" x14ac:dyDescent="0.3">
      <c r="A12" s="104">
        <v>9</v>
      </c>
      <c r="B12" s="29"/>
      <c r="C12" s="29"/>
      <c r="D12" s="29"/>
      <c r="E12" s="29"/>
      <c r="F12" s="29"/>
      <c r="G12" s="29"/>
    </row>
    <row r="13" spans="1:7" x14ac:dyDescent="0.3">
      <c r="A13" s="104">
        <v>10</v>
      </c>
      <c r="B13" s="29"/>
      <c r="C13" s="29"/>
      <c r="D13" s="29"/>
      <c r="E13" s="29"/>
      <c r="F13" s="29"/>
      <c r="G13" s="29"/>
    </row>
    <row r="14" spans="1:7" x14ac:dyDescent="0.3">
      <c r="A14" s="104">
        <v>11</v>
      </c>
      <c r="B14" s="29"/>
      <c r="C14" s="29"/>
      <c r="D14" s="29"/>
      <c r="E14" s="29"/>
      <c r="F14" s="29"/>
      <c r="G14" s="29"/>
    </row>
    <row r="15" spans="1:7" x14ac:dyDescent="0.3">
      <c r="A15" s="104">
        <v>12</v>
      </c>
      <c r="B15" s="29"/>
      <c r="C15" s="29"/>
      <c r="D15" s="29"/>
      <c r="E15" s="29"/>
      <c r="F15" s="29"/>
      <c r="G15" s="29"/>
    </row>
    <row r="16" spans="1:7" x14ac:dyDescent="0.3">
      <c r="A16" s="104">
        <v>13</v>
      </c>
      <c r="B16" s="29"/>
      <c r="C16" s="29"/>
      <c r="D16" s="29"/>
      <c r="E16" s="29"/>
      <c r="F16" s="29"/>
      <c r="G16" s="29"/>
    </row>
    <row r="17" spans="1:7" x14ac:dyDescent="0.3">
      <c r="A17" s="104">
        <v>14</v>
      </c>
      <c r="B17" s="29"/>
      <c r="C17" s="29"/>
      <c r="D17" s="29"/>
      <c r="E17" s="29"/>
      <c r="F17" s="29"/>
      <c r="G17" s="29"/>
    </row>
    <row r="18" spans="1:7" x14ac:dyDescent="0.3">
      <c r="A18" s="104">
        <v>15</v>
      </c>
      <c r="B18" s="29"/>
      <c r="C18" s="29"/>
      <c r="D18" s="29"/>
      <c r="E18" s="29"/>
      <c r="F18" s="29"/>
      <c r="G18" s="29"/>
    </row>
    <row r="19" spans="1:7" x14ac:dyDescent="0.3">
      <c r="A19" s="104">
        <v>16</v>
      </c>
      <c r="B19" s="29"/>
      <c r="C19" s="29"/>
      <c r="D19" s="29"/>
      <c r="E19" s="29"/>
      <c r="F19" s="29"/>
      <c r="G19" s="29"/>
    </row>
    <row r="20" spans="1:7" x14ac:dyDescent="0.3">
      <c r="A20" s="104">
        <v>17</v>
      </c>
      <c r="B20" s="29"/>
      <c r="C20" s="29"/>
      <c r="D20" s="29"/>
      <c r="E20" s="29"/>
      <c r="F20" s="29"/>
      <c r="G20" s="29"/>
    </row>
    <row r="21" spans="1:7" x14ac:dyDescent="0.3">
      <c r="A21" s="104">
        <v>18</v>
      </c>
      <c r="B21" s="29"/>
      <c r="C21" s="29"/>
      <c r="D21" s="29"/>
      <c r="E21" s="29"/>
      <c r="F21" s="29"/>
      <c r="G21" s="29"/>
    </row>
    <row r="22" spans="1:7" x14ac:dyDescent="0.3">
      <c r="A22" s="104">
        <v>19</v>
      </c>
      <c r="B22" s="29"/>
      <c r="C22" s="29"/>
      <c r="D22" s="29"/>
      <c r="E22" s="29"/>
      <c r="F22" s="29"/>
      <c r="G22" s="29"/>
    </row>
    <row r="23" spans="1:7" x14ac:dyDescent="0.3">
      <c r="A23" s="104">
        <v>20</v>
      </c>
      <c r="B23" s="29"/>
      <c r="C23" s="29"/>
      <c r="D23" s="29"/>
      <c r="E23" s="29"/>
      <c r="F23" s="29"/>
      <c r="G23" s="29"/>
    </row>
    <row r="24" spans="1:7" x14ac:dyDescent="0.3">
      <c r="A24" s="104">
        <v>21</v>
      </c>
      <c r="B24" s="29"/>
      <c r="C24" s="29"/>
      <c r="D24" s="29"/>
      <c r="E24" s="29"/>
      <c r="F24" s="29"/>
      <c r="G24" s="29"/>
    </row>
    <row r="25" spans="1:7" x14ac:dyDescent="0.3">
      <c r="A25" s="104">
        <v>22</v>
      </c>
      <c r="B25" s="29"/>
      <c r="C25" s="29"/>
      <c r="D25" s="29"/>
      <c r="E25" s="29"/>
      <c r="F25" s="29"/>
      <c r="G25" s="29"/>
    </row>
    <row r="26" spans="1:7" x14ac:dyDescent="0.3">
      <c r="A26" s="104">
        <v>23</v>
      </c>
      <c r="B26" s="29"/>
      <c r="C26" s="29"/>
      <c r="D26" s="29"/>
      <c r="E26" s="29"/>
      <c r="F26" s="29"/>
      <c r="G26" s="29"/>
    </row>
    <row r="27" spans="1:7" x14ac:dyDescent="0.3">
      <c r="A27" s="104">
        <v>24</v>
      </c>
      <c r="B27" s="29"/>
      <c r="C27" s="29"/>
      <c r="D27" s="29"/>
      <c r="E27" s="29"/>
      <c r="F27" s="29"/>
      <c r="G27" s="29"/>
    </row>
    <row r="28" spans="1:7" x14ac:dyDescent="0.3">
      <c r="A28" s="104">
        <v>25</v>
      </c>
      <c r="B28" s="29"/>
      <c r="C28" s="29"/>
      <c r="D28" s="29"/>
      <c r="E28" s="29"/>
      <c r="F28" s="29"/>
      <c r="G28" s="29"/>
    </row>
    <row r="29" spans="1:7" x14ac:dyDescent="0.3">
      <c r="A29" s="104">
        <v>26</v>
      </c>
      <c r="B29" s="29"/>
      <c r="C29" s="29"/>
      <c r="D29" s="29"/>
      <c r="E29" s="29"/>
      <c r="F29" s="29"/>
      <c r="G29" s="29"/>
    </row>
    <row r="30" spans="1:7" x14ac:dyDescent="0.3">
      <c r="A30" s="104">
        <v>27</v>
      </c>
      <c r="B30" s="29"/>
      <c r="C30" s="29"/>
      <c r="D30" s="29"/>
      <c r="E30" s="29"/>
      <c r="F30" s="29"/>
      <c r="G30" s="29"/>
    </row>
    <row r="31" spans="1:7" x14ac:dyDescent="0.3">
      <c r="A31" s="104">
        <v>28</v>
      </c>
      <c r="B31" s="29"/>
      <c r="C31" s="29"/>
      <c r="D31" s="29"/>
      <c r="E31" s="29"/>
      <c r="F31" s="29"/>
      <c r="G31" s="29"/>
    </row>
    <row r="32" spans="1:7" x14ac:dyDescent="0.3">
      <c r="A32" s="104">
        <v>29</v>
      </c>
      <c r="B32" s="29"/>
      <c r="C32" s="29"/>
      <c r="D32" s="29"/>
      <c r="E32" s="29"/>
      <c r="F32" s="29"/>
      <c r="G32" s="29"/>
    </row>
    <row r="33" spans="1:7" x14ac:dyDescent="0.3">
      <c r="A33" s="104">
        <v>30</v>
      </c>
      <c r="B33" s="29"/>
      <c r="C33" s="29"/>
      <c r="D33" s="29"/>
      <c r="E33" s="29"/>
      <c r="F33" s="29"/>
      <c r="G33" s="29"/>
    </row>
    <row r="34" spans="1:7" x14ac:dyDescent="0.3">
      <c r="A34" s="104">
        <v>31</v>
      </c>
      <c r="B34" s="29"/>
      <c r="C34" s="29"/>
      <c r="D34" s="29"/>
      <c r="E34" s="29"/>
      <c r="F34" s="29"/>
      <c r="G34" s="29"/>
    </row>
    <row r="35" spans="1:7" x14ac:dyDescent="0.3">
      <c r="A35" s="104">
        <v>32</v>
      </c>
      <c r="B35" s="29"/>
      <c r="C35" s="29"/>
      <c r="D35" s="29"/>
      <c r="E35" s="29"/>
      <c r="F35" s="29"/>
      <c r="G35" s="29"/>
    </row>
    <row r="36" spans="1:7" x14ac:dyDescent="0.3">
      <c r="A36" s="104"/>
      <c r="B36" s="29"/>
      <c r="C36" s="29"/>
      <c r="D36" s="29"/>
      <c r="E36" s="29"/>
      <c r="F36" s="29"/>
      <c r="G36" s="29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45" zoomScaleNormal="145" workbookViewId="0">
      <selection activeCell="B10" sqref="A1:B10"/>
    </sheetView>
  </sheetViews>
  <sheetFormatPr defaultRowHeight="14.4" x14ac:dyDescent="0.3"/>
  <cols>
    <col min="2" max="2" width="145.44140625" bestFit="1" customWidth="1"/>
  </cols>
  <sheetData>
    <row r="1" spans="1:2" x14ac:dyDescent="0.3">
      <c r="B1" t="s">
        <v>417</v>
      </c>
    </row>
    <row r="2" spans="1:2" x14ac:dyDescent="0.3">
      <c r="A2">
        <v>1.1000000000000001</v>
      </c>
      <c r="B2" t="s">
        <v>410</v>
      </c>
    </row>
    <row r="3" spans="1:2" x14ac:dyDescent="0.3">
      <c r="A3">
        <v>1.2</v>
      </c>
      <c r="B3" t="s">
        <v>411</v>
      </c>
    </row>
    <row r="4" spans="1:2" x14ac:dyDescent="0.3">
      <c r="A4">
        <v>1.3</v>
      </c>
      <c r="B4" t="s">
        <v>412</v>
      </c>
    </row>
    <row r="5" spans="1:2" x14ac:dyDescent="0.3">
      <c r="A5">
        <v>1.4</v>
      </c>
      <c r="B5" t="s">
        <v>413</v>
      </c>
    </row>
    <row r="6" spans="1:2" x14ac:dyDescent="0.3">
      <c r="A6">
        <v>1.5</v>
      </c>
      <c r="B6" s="170" t="s">
        <v>415</v>
      </c>
    </row>
    <row r="7" spans="1:2" x14ac:dyDescent="0.3">
      <c r="B7" t="s">
        <v>418</v>
      </c>
    </row>
    <row r="8" spans="1:2" x14ac:dyDescent="0.3">
      <c r="A8">
        <v>2.1</v>
      </c>
      <c r="B8" t="s">
        <v>416</v>
      </c>
    </row>
    <row r="9" spans="1:2" x14ac:dyDescent="0.3">
      <c r="A9">
        <v>2.2000000000000002</v>
      </c>
      <c r="B9" t="s">
        <v>414</v>
      </c>
    </row>
    <row r="10" spans="1:2" x14ac:dyDescent="0.3">
      <c r="A10">
        <v>2.2999999999999998</v>
      </c>
      <c r="B10" t="s">
        <v>414</v>
      </c>
    </row>
    <row r="11" spans="1:2" x14ac:dyDescent="0.3">
      <c r="B11" s="170"/>
    </row>
    <row r="12" spans="1:2" x14ac:dyDescent="0.3">
      <c r="B12" s="171"/>
    </row>
    <row r="13" spans="1:2" x14ac:dyDescent="0.3">
      <c r="B13" s="170"/>
    </row>
    <row r="14" spans="1:2" x14ac:dyDescent="0.3">
      <c r="B14" s="170"/>
    </row>
    <row r="15" spans="1:2" x14ac:dyDescent="0.3">
      <c r="B15" s="171"/>
    </row>
    <row r="16" spans="1:2" x14ac:dyDescent="0.3">
      <c r="B16" s="17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13" workbookViewId="0">
      <selection activeCell="F1" sqref="F1:J62"/>
    </sheetView>
  </sheetViews>
  <sheetFormatPr defaultRowHeight="14.4" x14ac:dyDescent="0.3"/>
  <cols>
    <col min="3" max="3" width="23.21875" bestFit="1" customWidth="1"/>
    <col min="4" max="4" width="23.44140625" bestFit="1" customWidth="1"/>
    <col min="5" max="5" width="27.5546875" bestFit="1" customWidth="1"/>
    <col min="6" max="6" width="11.109375" customWidth="1"/>
    <col min="8" max="8" width="23.21875" bestFit="1" customWidth="1"/>
    <col min="9" max="9" width="23.44140625" bestFit="1" customWidth="1"/>
    <col min="10" max="10" width="27.5546875" bestFit="1" customWidth="1"/>
  </cols>
  <sheetData>
    <row r="1" spans="1:10" ht="15" customHeight="1" thickBot="1" x14ac:dyDescent="0.35">
      <c r="C1" s="198" t="s">
        <v>74</v>
      </c>
      <c r="D1" s="198"/>
      <c r="E1" s="199"/>
      <c r="F1" s="11"/>
      <c r="H1" s="202" t="s">
        <v>75</v>
      </c>
      <c r="I1" s="198"/>
      <c r="J1" s="198"/>
    </row>
    <row r="2" spans="1:10" ht="15" customHeight="1" thickTop="1" thickBot="1" x14ac:dyDescent="0.35">
      <c r="C2" s="200"/>
      <c r="D2" s="200"/>
      <c r="E2" s="201"/>
      <c r="F2" s="6"/>
      <c r="H2" s="203"/>
      <c r="I2" s="200"/>
      <c r="J2" s="200"/>
    </row>
    <row r="3" spans="1:10" ht="15" customHeight="1" thickBot="1" x14ac:dyDescent="0.35">
      <c r="C3" s="1" t="s">
        <v>0</v>
      </c>
      <c r="D3" s="2" t="s">
        <v>1</v>
      </c>
      <c r="E3" s="2" t="s">
        <v>2</v>
      </c>
      <c r="F3" s="6"/>
      <c r="H3" s="1" t="s">
        <v>0</v>
      </c>
      <c r="I3" s="2" t="s">
        <v>1</v>
      </c>
      <c r="J3" s="2" t="s">
        <v>2</v>
      </c>
    </row>
    <row r="4" spans="1:10" ht="15" customHeight="1" thickTop="1" thickBot="1" x14ac:dyDescent="0.35">
      <c r="A4" s="22"/>
      <c r="B4" s="21"/>
      <c r="C4" s="3" t="s">
        <v>3</v>
      </c>
      <c r="D4" s="4" t="s">
        <v>4</v>
      </c>
      <c r="E4" s="4" t="s">
        <v>3</v>
      </c>
      <c r="F4" s="7"/>
      <c r="G4" s="22"/>
      <c r="H4" s="3" t="s">
        <v>3</v>
      </c>
      <c r="I4" s="4" t="s">
        <v>4</v>
      </c>
      <c r="J4" s="4" t="s">
        <v>3</v>
      </c>
    </row>
    <row r="5" spans="1:10" ht="15" customHeight="1" thickBot="1" x14ac:dyDescent="0.35">
      <c r="A5" s="22"/>
      <c r="B5" s="21"/>
      <c r="C5" s="3" t="s">
        <v>7</v>
      </c>
      <c r="D5" s="4" t="s">
        <v>8</v>
      </c>
      <c r="E5" s="4" t="s">
        <v>7</v>
      </c>
      <c r="F5" s="7"/>
      <c r="G5" s="22"/>
      <c r="H5" s="3" t="s">
        <v>7</v>
      </c>
      <c r="I5" s="4" t="s">
        <v>8</v>
      </c>
      <c r="J5" s="4" t="s">
        <v>7</v>
      </c>
    </row>
    <row r="6" spans="1:10" ht="15" customHeight="1" x14ac:dyDescent="0.3"/>
    <row r="7" spans="1:10" ht="15" customHeight="1" thickBot="1" x14ac:dyDescent="0.35">
      <c r="A7" s="22"/>
      <c r="B7" s="21"/>
      <c r="C7" s="3" t="s">
        <v>13</v>
      </c>
      <c r="D7" s="4" t="s">
        <v>14</v>
      </c>
      <c r="E7" s="4" t="s">
        <v>15</v>
      </c>
      <c r="F7" s="7"/>
      <c r="G7" s="22"/>
      <c r="H7" s="3" t="s">
        <v>13</v>
      </c>
      <c r="I7" s="4" t="s">
        <v>14</v>
      </c>
      <c r="J7" s="4" t="s">
        <v>15</v>
      </c>
    </row>
    <row r="8" spans="1:10" ht="15" customHeight="1" thickBot="1" x14ac:dyDescent="0.35">
      <c r="A8" s="22"/>
      <c r="B8" s="21"/>
      <c r="C8" s="3" t="s">
        <v>16</v>
      </c>
      <c r="D8" s="4" t="s">
        <v>17</v>
      </c>
      <c r="E8" s="4" t="s">
        <v>16</v>
      </c>
      <c r="F8" s="7"/>
      <c r="G8" s="22"/>
      <c r="H8" s="3" t="s">
        <v>16</v>
      </c>
      <c r="I8" s="4" t="s">
        <v>17</v>
      </c>
      <c r="J8" s="4" t="s">
        <v>16</v>
      </c>
    </row>
    <row r="9" spans="1:10" ht="15" customHeight="1" thickBot="1" x14ac:dyDescent="0.35">
      <c r="F9" s="6"/>
      <c r="H9" s="6"/>
      <c r="I9" s="20"/>
      <c r="J9" s="20"/>
    </row>
    <row r="10" spans="1:10" ht="15" customHeight="1" thickBot="1" x14ac:dyDescent="0.35">
      <c r="F10" s="6"/>
      <c r="H10" s="6"/>
      <c r="I10" s="20"/>
      <c r="J10" s="20"/>
    </row>
    <row r="11" spans="1:10" ht="15" customHeight="1" thickBot="1" x14ac:dyDescent="0.35">
      <c r="F11" s="6"/>
      <c r="H11" s="6"/>
      <c r="I11" s="20"/>
      <c r="J11" s="20"/>
    </row>
    <row r="12" spans="1:10" ht="15" customHeight="1" thickBot="1" x14ac:dyDescent="0.35">
      <c r="A12" s="22"/>
      <c r="B12" s="21"/>
      <c r="C12" s="3" t="s">
        <v>24</v>
      </c>
      <c r="D12" s="4" t="s">
        <v>25</v>
      </c>
      <c r="E12" s="4" t="s">
        <v>24</v>
      </c>
      <c r="F12" s="7"/>
      <c r="G12" s="22"/>
      <c r="H12" s="3" t="s">
        <v>24</v>
      </c>
      <c r="I12" s="4" t="s">
        <v>25</v>
      </c>
      <c r="J12" s="4" t="s">
        <v>24</v>
      </c>
    </row>
    <row r="13" spans="1:10" ht="15" customHeight="1" thickBot="1" x14ac:dyDescent="0.35">
      <c r="H13" s="6"/>
      <c r="I13" s="20"/>
      <c r="J13" s="20"/>
    </row>
    <row r="14" spans="1:10" ht="15" customHeight="1" x14ac:dyDescent="0.3"/>
    <row r="15" spans="1:10" ht="15" customHeight="1" thickBot="1" x14ac:dyDescent="0.35">
      <c r="A15" s="22"/>
      <c r="B15" s="21"/>
      <c r="C15" s="3" t="s">
        <v>30</v>
      </c>
      <c r="D15" s="4" t="s">
        <v>31</v>
      </c>
      <c r="E15" s="4" t="s">
        <v>30</v>
      </c>
      <c r="F15" s="7"/>
      <c r="G15" s="22"/>
      <c r="H15" s="3" t="s">
        <v>30</v>
      </c>
      <c r="I15" s="4" t="s">
        <v>31</v>
      </c>
      <c r="J15" s="4" t="s">
        <v>30</v>
      </c>
    </row>
    <row r="16" spans="1:10" ht="15" customHeight="1" thickBot="1" x14ac:dyDescent="0.35">
      <c r="A16" s="22"/>
      <c r="B16" s="21"/>
      <c r="C16" s="3" t="s">
        <v>32</v>
      </c>
      <c r="D16" s="4" t="s">
        <v>33</v>
      </c>
      <c r="E16" s="4" t="s">
        <v>32</v>
      </c>
      <c r="F16" s="7"/>
      <c r="G16" s="22"/>
      <c r="H16" s="3" t="s">
        <v>32</v>
      </c>
      <c r="I16" s="4" t="s">
        <v>33</v>
      </c>
      <c r="J16" s="4" t="s">
        <v>32</v>
      </c>
    </row>
    <row r="17" spans="1:10" ht="15" customHeight="1" thickBot="1" x14ac:dyDescent="0.35">
      <c r="A17" s="22"/>
      <c r="B17" s="21"/>
      <c r="C17" s="3" t="s">
        <v>34</v>
      </c>
      <c r="D17" s="4" t="s">
        <v>35</v>
      </c>
      <c r="E17" s="4" t="s">
        <v>34</v>
      </c>
      <c r="F17" s="7"/>
      <c r="G17" s="22"/>
      <c r="H17" s="3" t="s">
        <v>34</v>
      </c>
      <c r="I17" s="4" t="s">
        <v>35</v>
      </c>
      <c r="J17" s="4" t="s">
        <v>34</v>
      </c>
    </row>
    <row r="19" spans="1:10" ht="15" customHeight="1" thickBot="1" x14ac:dyDescent="0.35">
      <c r="A19" s="22"/>
      <c r="B19" s="21"/>
      <c r="C19" s="3" t="s">
        <v>38</v>
      </c>
      <c r="D19" s="4" t="s">
        <v>39</v>
      </c>
      <c r="E19" s="5" t="s">
        <v>40</v>
      </c>
      <c r="F19" s="7"/>
      <c r="G19" s="22"/>
      <c r="H19" s="3" t="s">
        <v>38</v>
      </c>
      <c r="I19" s="4" t="s">
        <v>39</v>
      </c>
      <c r="J19" s="5" t="s">
        <v>40</v>
      </c>
    </row>
    <row r="20" spans="1:10" ht="15" customHeight="1" thickBot="1" x14ac:dyDescent="0.35">
      <c r="A20" s="22"/>
      <c r="B20" s="21"/>
      <c r="C20" s="3" t="s">
        <v>41</v>
      </c>
      <c r="D20" s="4" t="s">
        <v>42</v>
      </c>
      <c r="E20" s="5" t="s">
        <v>40</v>
      </c>
      <c r="F20" s="7"/>
      <c r="G20" s="22"/>
      <c r="H20" s="3" t="s">
        <v>41</v>
      </c>
      <c r="I20" s="4" t="s">
        <v>42</v>
      </c>
      <c r="J20" s="5" t="s">
        <v>40</v>
      </c>
    </row>
    <row r="21" spans="1:10" ht="15" customHeight="1" thickBot="1" x14ac:dyDescent="0.35">
      <c r="A21" s="22"/>
      <c r="B21" s="21"/>
      <c r="C21" s="3" t="s">
        <v>43</v>
      </c>
      <c r="D21" s="4" t="s">
        <v>44</v>
      </c>
      <c r="E21" s="5" t="s">
        <v>40</v>
      </c>
      <c r="F21" s="7"/>
      <c r="G21" s="22"/>
      <c r="H21" s="3" t="s">
        <v>43</v>
      </c>
      <c r="I21" s="4" t="s">
        <v>44</v>
      </c>
      <c r="J21" s="5" t="s">
        <v>40</v>
      </c>
    </row>
    <row r="22" spans="1:10" ht="15" customHeight="1" thickBot="1" x14ac:dyDescent="0.35">
      <c r="A22" s="22"/>
      <c r="B22" s="21"/>
      <c r="C22" s="3" t="s">
        <v>45</v>
      </c>
      <c r="D22" s="4" t="s">
        <v>46</v>
      </c>
      <c r="E22" s="4" t="s">
        <v>45</v>
      </c>
      <c r="F22" s="7"/>
      <c r="G22" s="22"/>
      <c r="H22" s="3" t="s">
        <v>45</v>
      </c>
      <c r="I22" s="4" t="s">
        <v>46</v>
      </c>
      <c r="J22" s="4" t="s">
        <v>45</v>
      </c>
    </row>
    <row r="23" spans="1:10" ht="15" customHeight="1" thickBot="1" x14ac:dyDescent="0.35">
      <c r="A23" s="22"/>
      <c r="B23" s="21"/>
      <c r="C23" s="3" t="s">
        <v>47</v>
      </c>
      <c r="D23" s="4" t="s">
        <v>48</v>
      </c>
      <c r="E23" s="4" t="s">
        <v>47</v>
      </c>
      <c r="F23" s="7"/>
      <c r="G23" s="22"/>
      <c r="H23" s="3" t="s">
        <v>47</v>
      </c>
      <c r="I23" s="4" t="s">
        <v>48</v>
      </c>
      <c r="J23" s="4" t="s">
        <v>47</v>
      </c>
    </row>
    <row r="24" spans="1:10" ht="15" customHeight="1" thickBot="1" x14ac:dyDescent="0.35">
      <c r="A24" s="22"/>
      <c r="B24" s="21"/>
      <c r="C24" s="3" t="s">
        <v>49</v>
      </c>
      <c r="D24" s="4" t="s">
        <v>50</v>
      </c>
      <c r="E24" s="4" t="s">
        <v>49</v>
      </c>
      <c r="F24" s="7"/>
      <c r="G24" s="22"/>
      <c r="H24" s="3" t="s">
        <v>49</v>
      </c>
      <c r="I24" s="4" t="s">
        <v>50</v>
      </c>
      <c r="J24" s="4" t="s">
        <v>49</v>
      </c>
    </row>
    <row r="25" spans="1:10" ht="15" customHeight="1" thickBot="1" x14ac:dyDescent="0.35">
      <c r="A25" s="22"/>
      <c r="B25" s="21"/>
      <c r="C25" s="3" t="s">
        <v>51</v>
      </c>
      <c r="D25" s="4" t="s">
        <v>52</v>
      </c>
      <c r="E25" s="4" t="s">
        <v>51</v>
      </c>
      <c r="F25" s="7"/>
      <c r="G25" s="22"/>
      <c r="H25" s="3" t="s">
        <v>51</v>
      </c>
      <c r="I25" s="4" t="s">
        <v>52</v>
      </c>
      <c r="J25" s="4" t="s">
        <v>51</v>
      </c>
    </row>
    <row r="26" spans="1:10" ht="15" customHeight="1" thickBot="1" x14ac:dyDescent="0.35">
      <c r="A26" s="22"/>
      <c r="B26" s="21"/>
      <c r="C26" s="3" t="s">
        <v>53</v>
      </c>
      <c r="D26" s="4" t="s">
        <v>54</v>
      </c>
      <c r="E26" s="4" t="s">
        <v>53</v>
      </c>
      <c r="F26" s="21"/>
      <c r="G26" s="22"/>
      <c r="H26" s="3" t="s">
        <v>53</v>
      </c>
      <c r="I26" s="4" t="s">
        <v>54</v>
      </c>
      <c r="J26" s="4" t="s">
        <v>53</v>
      </c>
    </row>
    <row r="27" spans="1:10" ht="15.6" thickBot="1" x14ac:dyDescent="0.35">
      <c r="A27" s="22"/>
      <c r="B27" s="21"/>
      <c r="C27" s="3" t="s">
        <v>5</v>
      </c>
      <c r="D27" s="4" t="s">
        <v>6</v>
      </c>
      <c r="E27" s="4" t="s">
        <v>5</v>
      </c>
      <c r="F27" s="3"/>
      <c r="G27" s="23"/>
      <c r="H27" s="3" t="s">
        <v>11</v>
      </c>
      <c r="I27" s="4" t="s">
        <v>6</v>
      </c>
      <c r="J27" s="4" t="s">
        <v>11</v>
      </c>
    </row>
    <row r="28" spans="1:10" ht="15" customHeight="1" thickBot="1" x14ac:dyDescent="0.35">
      <c r="A28" s="22"/>
      <c r="B28" s="21"/>
      <c r="C28" s="3" t="s">
        <v>18</v>
      </c>
      <c r="D28" s="4" t="s">
        <v>19</v>
      </c>
      <c r="E28" s="4" t="s">
        <v>18</v>
      </c>
      <c r="F28" s="21"/>
      <c r="G28" s="22"/>
      <c r="H28" s="26" t="s">
        <v>18</v>
      </c>
      <c r="I28" s="4" t="s">
        <v>19</v>
      </c>
      <c r="J28" s="4" t="s">
        <v>18</v>
      </c>
    </row>
    <row r="29" spans="1:10" ht="15" customHeight="1" x14ac:dyDescent="0.3"/>
    <row r="31" spans="1:10" ht="15.6" thickBot="1" x14ac:dyDescent="0.35">
      <c r="A31" s="22"/>
      <c r="B31" s="21"/>
      <c r="C31" s="3" t="s">
        <v>9</v>
      </c>
      <c r="D31" s="4" t="s">
        <v>10</v>
      </c>
      <c r="E31" s="4" t="s">
        <v>9</v>
      </c>
      <c r="F31" s="7"/>
      <c r="H31" s="3" t="s">
        <v>9</v>
      </c>
      <c r="I31" s="4" t="s">
        <v>10</v>
      </c>
      <c r="J31" s="4" t="s">
        <v>9</v>
      </c>
    </row>
    <row r="32" spans="1:10" ht="15.6" thickBot="1" x14ac:dyDescent="0.35">
      <c r="A32" s="22"/>
      <c r="B32" s="21"/>
      <c r="C32" s="8" t="s">
        <v>36</v>
      </c>
      <c r="D32" s="9" t="s">
        <v>37</v>
      </c>
      <c r="E32" s="9" t="s">
        <v>36</v>
      </c>
      <c r="F32" s="7"/>
      <c r="G32" s="22"/>
      <c r="H32" s="8" t="s">
        <v>36</v>
      </c>
      <c r="I32" s="9" t="s">
        <v>37</v>
      </c>
      <c r="J32" s="9" t="s">
        <v>36</v>
      </c>
    </row>
    <row r="33" spans="1:10" ht="15.6" thickBot="1" x14ac:dyDescent="0.35">
      <c r="A33" s="22"/>
      <c r="B33" s="21"/>
      <c r="C33" s="8" t="s">
        <v>11</v>
      </c>
      <c r="D33" s="9" t="s">
        <v>12</v>
      </c>
      <c r="E33" s="9" t="s">
        <v>11</v>
      </c>
      <c r="F33" s="7"/>
      <c r="G33" s="22"/>
      <c r="H33" s="8" t="s">
        <v>59</v>
      </c>
      <c r="I33" s="9" t="s">
        <v>60</v>
      </c>
      <c r="J33" s="9" t="s">
        <v>59</v>
      </c>
    </row>
    <row r="34" spans="1:10" ht="15.6" thickBot="1" x14ac:dyDescent="0.35">
      <c r="A34" s="22"/>
      <c r="B34" s="21"/>
      <c r="C34" s="18" t="s">
        <v>57</v>
      </c>
      <c r="D34" s="9" t="s">
        <v>58</v>
      </c>
      <c r="E34" s="9" t="s">
        <v>57</v>
      </c>
      <c r="F34" s="21"/>
      <c r="G34" s="22"/>
      <c r="H34" s="8" t="s">
        <v>61</v>
      </c>
      <c r="I34" s="9" t="s">
        <v>62</v>
      </c>
      <c r="J34" s="9" t="s">
        <v>61</v>
      </c>
    </row>
    <row r="35" spans="1:10" ht="15.6" thickBot="1" x14ac:dyDescent="0.35">
      <c r="A35" s="22"/>
      <c r="B35" s="21"/>
      <c r="C35" s="8" t="s">
        <v>20</v>
      </c>
      <c r="D35" s="9" t="s">
        <v>21</v>
      </c>
      <c r="E35" s="9" t="s">
        <v>20</v>
      </c>
      <c r="F35" s="21"/>
      <c r="G35" s="22"/>
      <c r="H35" s="8" t="s">
        <v>63</v>
      </c>
      <c r="I35" s="9" t="s">
        <v>64</v>
      </c>
      <c r="J35" s="9" t="s">
        <v>65</v>
      </c>
    </row>
    <row r="36" spans="1:10" ht="15.6" thickBot="1" x14ac:dyDescent="0.35">
      <c r="A36" s="22"/>
      <c r="B36" s="21"/>
      <c r="C36" s="8" t="s">
        <v>26</v>
      </c>
      <c r="D36" s="9" t="s">
        <v>27</v>
      </c>
      <c r="E36" s="9" t="s">
        <v>26</v>
      </c>
      <c r="F36" s="21"/>
      <c r="G36" s="22"/>
      <c r="H36" s="8" t="s">
        <v>66</v>
      </c>
      <c r="I36" s="9" t="s">
        <v>67</v>
      </c>
      <c r="J36" s="9" t="s">
        <v>68</v>
      </c>
    </row>
    <row r="37" spans="1:10" ht="15.6" thickBot="1" x14ac:dyDescent="0.35">
      <c r="A37" s="22"/>
      <c r="B37" s="21"/>
      <c r="C37" s="8" t="s">
        <v>28</v>
      </c>
      <c r="D37" s="9" t="s">
        <v>29</v>
      </c>
      <c r="E37" s="9" t="s">
        <v>28</v>
      </c>
      <c r="F37" s="21"/>
      <c r="H37" s="7" t="s">
        <v>69</v>
      </c>
      <c r="I37" s="10" t="s">
        <v>70</v>
      </c>
      <c r="J37" s="10" t="s">
        <v>69</v>
      </c>
    </row>
    <row r="38" spans="1:10" ht="15.6" thickBot="1" x14ac:dyDescent="0.35">
      <c r="F38" s="21"/>
      <c r="H38" s="7" t="s">
        <v>71</v>
      </c>
      <c r="I38" s="10" t="s">
        <v>72</v>
      </c>
      <c r="J38" s="10" t="s">
        <v>71</v>
      </c>
    </row>
    <row r="39" spans="1:10" ht="16.2" thickBot="1" x14ac:dyDescent="0.35">
      <c r="F39" s="21"/>
      <c r="H39" s="24" t="s">
        <v>73</v>
      </c>
      <c r="I39" s="10" t="s">
        <v>98</v>
      </c>
      <c r="J39" s="10" t="s">
        <v>73</v>
      </c>
    </row>
    <row r="40" spans="1:10" ht="15.6" x14ac:dyDescent="0.3">
      <c r="F40" s="21"/>
      <c r="H40" s="19" t="s">
        <v>87</v>
      </c>
      <c r="I40" s="24" t="s">
        <v>102</v>
      </c>
      <c r="J40" s="24"/>
    </row>
    <row r="41" spans="1:10" ht="16.2" thickBot="1" x14ac:dyDescent="0.35">
      <c r="B41" s="21"/>
      <c r="C41" s="7" t="s">
        <v>55</v>
      </c>
      <c r="D41" s="10" t="s">
        <v>56</v>
      </c>
      <c r="E41" s="10" t="s">
        <v>55</v>
      </c>
      <c r="F41" s="21"/>
      <c r="H41" s="19" t="s">
        <v>55</v>
      </c>
      <c r="I41" s="24" t="s">
        <v>56</v>
      </c>
      <c r="J41" s="24"/>
    </row>
    <row r="42" spans="1:10" ht="16.2" thickBot="1" x14ac:dyDescent="0.35">
      <c r="B42" s="21"/>
      <c r="C42" s="7" t="s">
        <v>22</v>
      </c>
      <c r="D42" s="10" t="s">
        <v>23</v>
      </c>
      <c r="E42" s="10" t="s">
        <v>22</v>
      </c>
      <c r="F42" s="21"/>
      <c r="H42" s="19" t="s">
        <v>88</v>
      </c>
      <c r="I42" s="24" t="s">
        <v>103</v>
      </c>
      <c r="J42" s="24"/>
    </row>
    <row r="43" spans="1:10" ht="15.6" x14ac:dyDescent="0.3">
      <c r="F43" s="21"/>
      <c r="H43" s="19" t="s">
        <v>89</v>
      </c>
      <c r="I43" s="24" t="s">
        <v>104</v>
      </c>
      <c r="J43" s="24"/>
    </row>
    <row r="44" spans="1:10" ht="15.6" x14ac:dyDescent="0.3">
      <c r="F44" s="21"/>
      <c r="H44" s="25" t="s">
        <v>90</v>
      </c>
      <c r="I44" s="24" t="s">
        <v>99</v>
      </c>
      <c r="J44" s="24"/>
    </row>
    <row r="45" spans="1:10" ht="15.6" x14ac:dyDescent="0.3">
      <c r="F45" s="21"/>
      <c r="H45" s="19" t="s">
        <v>91</v>
      </c>
      <c r="I45" s="24" t="s">
        <v>100</v>
      </c>
      <c r="J45" s="24"/>
    </row>
    <row r="46" spans="1:10" ht="15.6" x14ac:dyDescent="0.3">
      <c r="F46" s="21"/>
      <c r="H46" s="19" t="s">
        <v>92</v>
      </c>
      <c r="I46" s="24" t="s">
        <v>101</v>
      </c>
      <c r="J46" s="24"/>
    </row>
    <row r="47" spans="1:10" ht="15.6" x14ac:dyDescent="0.3">
      <c r="F47" s="21"/>
      <c r="H47" s="19" t="s">
        <v>93</v>
      </c>
      <c r="I47" s="24" t="s">
        <v>105</v>
      </c>
      <c r="J47" s="24"/>
    </row>
    <row r="48" spans="1:10" ht="15.6" x14ac:dyDescent="0.3">
      <c r="F48" s="21"/>
      <c r="H48" s="19" t="s">
        <v>94</v>
      </c>
      <c r="I48" s="24" t="s">
        <v>97</v>
      </c>
      <c r="J48" s="24"/>
    </row>
    <row r="49" spans="6:10" ht="15.6" thickBot="1" x14ac:dyDescent="0.35">
      <c r="F49" s="7"/>
      <c r="H49" s="7" t="s">
        <v>28</v>
      </c>
      <c r="I49" s="10" t="s">
        <v>29</v>
      </c>
      <c r="J49" s="10" t="s">
        <v>28</v>
      </c>
    </row>
    <row r="51" spans="6:10" ht="15" thickBot="1" x14ac:dyDescent="0.35"/>
    <row r="52" spans="6:10" ht="16.2" thickBot="1" x14ac:dyDescent="0.35">
      <c r="G52" s="22"/>
      <c r="H52" s="15" t="s">
        <v>76</v>
      </c>
      <c r="I52" s="16" t="s">
        <v>77</v>
      </c>
      <c r="J52" s="17"/>
    </row>
    <row r="53" spans="6:10" ht="16.8" thickTop="1" thickBot="1" x14ac:dyDescent="0.35">
      <c r="G53" s="22"/>
      <c r="H53" s="13" t="s">
        <v>78</v>
      </c>
      <c r="I53" s="14" t="s">
        <v>79</v>
      </c>
      <c r="J53" s="17"/>
    </row>
    <row r="54" spans="6:10" ht="15.6" x14ac:dyDescent="0.3">
      <c r="G54" s="22"/>
      <c r="H54" s="17" t="s">
        <v>80</v>
      </c>
      <c r="I54" s="17"/>
      <c r="J54" s="17"/>
    </row>
    <row r="55" spans="6:10" ht="15.6" x14ac:dyDescent="0.3">
      <c r="G55" s="22"/>
      <c r="H55" s="17" t="s">
        <v>81</v>
      </c>
      <c r="I55" s="17"/>
      <c r="J55" s="17"/>
    </row>
    <row r="56" spans="6:10" ht="15.6" x14ac:dyDescent="0.3">
      <c r="G56" s="22"/>
      <c r="H56" s="17" t="s">
        <v>82</v>
      </c>
      <c r="I56" s="17"/>
      <c r="J56" s="17"/>
    </row>
    <row r="57" spans="6:10" ht="15.6" x14ac:dyDescent="0.3">
      <c r="G57" s="22"/>
      <c r="H57" s="17" t="s">
        <v>83</v>
      </c>
      <c r="I57" s="17"/>
      <c r="J57" s="17"/>
    </row>
    <row r="58" spans="6:10" ht="15.6" x14ac:dyDescent="0.3">
      <c r="G58" s="22"/>
      <c r="H58" s="17" t="s">
        <v>84</v>
      </c>
      <c r="I58" s="17"/>
      <c r="J58" s="17"/>
    </row>
    <row r="59" spans="6:10" ht="15.6" x14ac:dyDescent="0.3">
      <c r="G59" s="22"/>
      <c r="H59" s="17" t="s">
        <v>85</v>
      </c>
      <c r="I59" s="17"/>
      <c r="J59" s="17"/>
    </row>
    <row r="60" spans="6:10" ht="15.6" x14ac:dyDescent="0.3">
      <c r="G60" s="22"/>
      <c r="H60" s="17" t="s">
        <v>86</v>
      </c>
      <c r="I60" s="17"/>
      <c r="J60" s="17"/>
    </row>
    <row r="61" spans="6:10" ht="15.6" x14ac:dyDescent="0.3">
      <c r="G61" s="22"/>
      <c r="H61" s="17" t="s">
        <v>95</v>
      </c>
    </row>
    <row r="62" spans="6:10" ht="15.6" x14ac:dyDescent="0.3">
      <c r="G62" s="22"/>
      <c r="H62" s="17" t="s">
        <v>96</v>
      </c>
    </row>
  </sheetData>
  <mergeCells count="2">
    <mergeCell ref="C1:E2"/>
    <mergeCell ref="H1:J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7" workbookViewId="0">
      <selection activeCell="C29" sqref="C29:C30"/>
    </sheetView>
  </sheetViews>
  <sheetFormatPr defaultRowHeight="14.4" x14ac:dyDescent="0.3"/>
  <cols>
    <col min="1" max="1" width="23.21875" bestFit="1" customWidth="1"/>
    <col min="2" max="2" width="23.44140625" bestFit="1" customWidth="1"/>
    <col min="3" max="3" width="17.6640625" customWidth="1"/>
    <col min="4" max="4" width="23.33203125" customWidth="1"/>
    <col min="5" max="5" width="15.5546875" customWidth="1"/>
    <col min="6" max="6" width="18.5546875" customWidth="1"/>
  </cols>
  <sheetData>
    <row r="1" spans="1:4" ht="30.6" customHeight="1" x14ac:dyDescent="0.55000000000000004">
      <c r="A1" s="205" t="s">
        <v>74</v>
      </c>
      <c r="B1" s="205"/>
      <c r="C1" s="205"/>
      <c r="D1" s="205"/>
    </row>
    <row r="2" spans="1:4" ht="15" customHeight="1" x14ac:dyDescent="0.3">
      <c r="A2" s="39" t="s">
        <v>0</v>
      </c>
      <c r="B2" s="204" t="s">
        <v>1</v>
      </c>
      <c r="C2" s="204"/>
      <c r="D2" s="204"/>
    </row>
    <row r="3" spans="1:4" ht="15" customHeight="1" x14ac:dyDescent="0.3">
      <c r="A3" s="39"/>
      <c r="B3" s="27" t="s">
        <v>116</v>
      </c>
      <c r="C3" s="27" t="s">
        <v>106</v>
      </c>
      <c r="D3" s="27" t="s">
        <v>107</v>
      </c>
    </row>
    <row r="4" spans="1:4" ht="15" customHeight="1" x14ac:dyDescent="0.3">
      <c r="A4" s="28" t="s">
        <v>3</v>
      </c>
      <c r="B4" s="28" t="s">
        <v>4</v>
      </c>
      <c r="C4" s="29"/>
      <c r="D4" s="29"/>
    </row>
    <row r="5" spans="1:4" ht="15" customHeight="1" x14ac:dyDescent="0.3">
      <c r="A5" s="28" t="s">
        <v>7</v>
      </c>
      <c r="B5" s="28" t="s">
        <v>8</v>
      </c>
      <c r="C5" s="29"/>
      <c r="D5" s="29"/>
    </row>
    <row r="6" spans="1:4" ht="15" customHeight="1" x14ac:dyDescent="0.3">
      <c r="A6" s="28" t="s">
        <v>13</v>
      </c>
      <c r="B6" s="28" t="s">
        <v>14</v>
      </c>
      <c r="C6" s="29"/>
      <c r="D6" s="29"/>
    </row>
    <row r="7" spans="1:4" ht="15" customHeight="1" x14ac:dyDescent="0.3">
      <c r="A7" s="28" t="s">
        <v>16</v>
      </c>
      <c r="B7" s="28" t="s">
        <v>17</v>
      </c>
      <c r="C7" s="29"/>
      <c r="D7" s="29"/>
    </row>
    <row r="8" spans="1:4" ht="15" customHeight="1" x14ac:dyDescent="0.3">
      <c r="A8" s="28" t="s">
        <v>24</v>
      </c>
      <c r="B8" s="28" t="s">
        <v>25</v>
      </c>
      <c r="C8" s="29"/>
      <c r="D8" s="29"/>
    </row>
    <row r="9" spans="1:4" ht="15" customHeight="1" x14ac:dyDescent="0.3">
      <c r="A9" s="28" t="s">
        <v>30</v>
      </c>
      <c r="B9" s="28" t="s">
        <v>31</v>
      </c>
      <c r="C9" s="29"/>
      <c r="D9" s="29"/>
    </row>
    <row r="10" spans="1:4" ht="15" customHeight="1" x14ac:dyDescent="0.3">
      <c r="A10" s="28" t="s">
        <v>32</v>
      </c>
      <c r="B10" s="28" t="s">
        <v>33</v>
      </c>
      <c r="C10" s="29"/>
      <c r="D10" s="29"/>
    </row>
    <row r="11" spans="1:4" ht="15" customHeight="1" x14ac:dyDescent="0.3">
      <c r="A11" s="28" t="s">
        <v>34</v>
      </c>
      <c r="B11" s="28" t="s">
        <v>35</v>
      </c>
      <c r="C11" s="29"/>
      <c r="D11" s="29"/>
    </row>
    <row r="12" spans="1:4" ht="15" customHeight="1" x14ac:dyDescent="0.3">
      <c r="A12" s="28" t="s">
        <v>38</v>
      </c>
      <c r="B12" s="28" t="s">
        <v>39</v>
      </c>
      <c r="C12" s="29"/>
      <c r="D12" s="29"/>
    </row>
    <row r="13" spans="1:4" ht="15" customHeight="1" x14ac:dyDescent="0.3">
      <c r="A13" s="28" t="s">
        <v>41</v>
      </c>
      <c r="B13" s="28" t="s">
        <v>42</v>
      </c>
      <c r="C13" s="29"/>
      <c r="D13" s="29"/>
    </row>
    <row r="14" spans="1:4" ht="15" customHeight="1" x14ac:dyDescent="0.3">
      <c r="A14" s="28" t="s">
        <v>43</v>
      </c>
      <c r="B14" s="28" t="s">
        <v>44</v>
      </c>
      <c r="C14" s="29"/>
      <c r="D14" s="29"/>
    </row>
    <row r="15" spans="1:4" ht="15" customHeight="1" x14ac:dyDescent="0.3">
      <c r="A15" s="28" t="s">
        <v>45</v>
      </c>
      <c r="B15" s="28" t="s">
        <v>46</v>
      </c>
      <c r="C15" s="29"/>
      <c r="D15" s="29"/>
    </row>
    <row r="16" spans="1:4" ht="15" customHeight="1" x14ac:dyDescent="0.3">
      <c r="A16" s="28" t="s">
        <v>47</v>
      </c>
      <c r="B16" s="28" t="s">
        <v>48</v>
      </c>
      <c r="C16" s="29"/>
      <c r="D16" s="29"/>
    </row>
    <row r="17" spans="1:4" ht="15" customHeight="1" x14ac:dyDescent="0.3">
      <c r="A17" s="28" t="s">
        <v>49</v>
      </c>
      <c r="B17" s="28" t="s">
        <v>50</v>
      </c>
      <c r="C17" s="29"/>
      <c r="D17" s="29"/>
    </row>
    <row r="18" spans="1:4" ht="15" customHeight="1" x14ac:dyDescent="0.3">
      <c r="A18" s="28" t="s">
        <v>51</v>
      </c>
      <c r="B18" s="28" t="s">
        <v>52</v>
      </c>
      <c r="C18" s="29"/>
      <c r="D18" s="29"/>
    </row>
    <row r="19" spans="1:4" ht="15" customHeight="1" x14ac:dyDescent="0.3">
      <c r="A19" s="28" t="s">
        <v>53</v>
      </c>
      <c r="B19" s="28" t="s">
        <v>54</v>
      </c>
      <c r="C19" s="29"/>
      <c r="D19" s="29"/>
    </row>
    <row r="20" spans="1:4" ht="15" customHeight="1" x14ac:dyDescent="0.3">
      <c r="A20" s="28" t="s">
        <v>5</v>
      </c>
      <c r="B20" s="28" t="s">
        <v>6</v>
      </c>
      <c r="C20" s="29"/>
      <c r="D20" s="29"/>
    </row>
    <row r="21" spans="1:4" ht="15" customHeight="1" x14ac:dyDescent="0.3">
      <c r="A21" s="28" t="s">
        <v>18</v>
      </c>
      <c r="B21" s="28" t="s">
        <v>19</v>
      </c>
      <c r="C21" s="29"/>
      <c r="D21" s="29"/>
    </row>
    <row r="22" spans="1:4" ht="15" customHeight="1" x14ac:dyDescent="0.3">
      <c r="A22" s="31" t="s">
        <v>9</v>
      </c>
      <c r="B22" s="31" t="s">
        <v>10</v>
      </c>
      <c r="C22" s="29"/>
      <c r="D22" s="29"/>
    </row>
    <row r="23" spans="1:4" ht="15" customHeight="1" x14ac:dyDescent="0.3">
      <c r="A23" s="31" t="s">
        <v>36</v>
      </c>
      <c r="B23" s="31" t="s">
        <v>37</v>
      </c>
      <c r="C23" s="29"/>
      <c r="D23" s="29"/>
    </row>
    <row r="24" spans="1:4" ht="15" customHeight="1" x14ac:dyDescent="0.3">
      <c r="A24" s="31" t="s">
        <v>11</v>
      </c>
      <c r="B24" s="31" t="s">
        <v>12</v>
      </c>
      <c r="C24" s="29"/>
      <c r="D24" s="29"/>
    </row>
    <row r="25" spans="1:4" ht="15" customHeight="1" x14ac:dyDescent="0.3">
      <c r="A25" s="31" t="s">
        <v>57</v>
      </c>
      <c r="B25" s="31" t="s">
        <v>58</v>
      </c>
      <c r="C25" s="29"/>
      <c r="D25" s="29"/>
    </row>
    <row r="26" spans="1:4" ht="15" customHeight="1" x14ac:dyDescent="0.3">
      <c r="A26" s="31" t="s">
        <v>20</v>
      </c>
      <c r="B26" s="31" t="s">
        <v>21</v>
      </c>
      <c r="C26" s="29"/>
      <c r="D26" s="29"/>
    </row>
    <row r="27" spans="1:4" ht="15" customHeight="1" x14ac:dyDescent="0.3">
      <c r="A27" s="31" t="s">
        <v>26</v>
      </c>
      <c r="B27" s="31" t="s">
        <v>27</v>
      </c>
      <c r="C27" s="29"/>
      <c r="D27" s="29"/>
    </row>
    <row r="28" spans="1:4" ht="15" customHeight="1" x14ac:dyDescent="0.3">
      <c r="A28" s="31" t="s">
        <v>28</v>
      </c>
      <c r="B28" s="31" t="s">
        <v>29</v>
      </c>
      <c r="C28" s="29"/>
      <c r="D28" s="29"/>
    </row>
    <row r="29" spans="1:4" ht="15" customHeight="1" x14ac:dyDescent="0.3">
      <c r="A29" s="32" t="s">
        <v>55</v>
      </c>
      <c r="B29" s="29"/>
      <c r="C29" s="32" t="s">
        <v>56</v>
      </c>
      <c r="D29" s="29"/>
    </row>
    <row r="30" spans="1:4" ht="15" customHeight="1" x14ac:dyDescent="0.3">
      <c r="A30" s="32" t="s">
        <v>22</v>
      </c>
      <c r="B30" s="29"/>
      <c r="C30" s="32" t="s">
        <v>23</v>
      </c>
      <c r="D30" s="29"/>
    </row>
    <row r="31" spans="1:4" ht="15" customHeight="1" x14ac:dyDescent="0.3">
      <c r="A31" s="12"/>
      <c r="B31" s="12"/>
    </row>
    <row r="32" spans="1:4" ht="15" customHeight="1" x14ac:dyDescent="0.3">
      <c r="A32" s="12"/>
      <c r="B32" s="12"/>
    </row>
    <row r="33" spans="1:2" ht="15" customHeight="1" x14ac:dyDescent="0.3">
      <c r="A33" s="12"/>
      <c r="B33" s="12"/>
    </row>
    <row r="34" spans="1:2" ht="15" customHeight="1" x14ac:dyDescent="0.3">
      <c r="A34" s="12"/>
      <c r="B34" s="12"/>
    </row>
  </sheetData>
  <mergeCells count="2">
    <mergeCell ref="B2:D2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2" workbookViewId="0">
      <selection activeCell="E40" sqref="E40"/>
    </sheetView>
  </sheetViews>
  <sheetFormatPr defaultRowHeight="14.4" x14ac:dyDescent="0.3"/>
  <cols>
    <col min="1" max="1" width="21.77734375" bestFit="1" customWidth="1"/>
    <col min="2" max="2" width="23.44140625" bestFit="1" customWidth="1"/>
    <col min="3" max="3" width="21.77734375" bestFit="1" customWidth="1"/>
    <col min="4" max="4" width="23.44140625" bestFit="1" customWidth="1"/>
    <col min="5" max="5" width="18.44140625" bestFit="1" customWidth="1"/>
    <col min="6" max="6" width="13.33203125" bestFit="1" customWidth="1"/>
  </cols>
  <sheetData>
    <row r="1" spans="1:4" ht="28.8" customHeight="1" x14ac:dyDescent="0.3">
      <c r="A1" s="206" t="s">
        <v>75</v>
      </c>
      <c r="B1" s="207"/>
      <c r="C1" s="207"/>
      <c r="D1" s="208"/>
    </row>
    <row r="2" spans="1:4" ht="15" customHeight="1" x14ac:dyDescent="0.3">
      <c r="A2" s="40" t="s">
        <v>0</v>
      </c>
      <c r="B2" s="209" t="s">
        <v>1</v>
      </c>
      <c r="C2" s="210"/>
      <c r="D2" s="211"/>
    </row>
    <row r="3" spans="1:4" ht="15" customHeight="1" x14ac:dyDescent="0.3">
      <c r="A3" s="41"/>
      <c r="B3" s="27" t="s">
        <v>116</v>
      </c>
      <c r="C3" s="27" t="s">
        <v>106</v>
      </c>
      <c r="D3" s="27" t="s">
        <v>107</v>
      </c>
    </row>
    <row r="4" spans="1:4" ht="15" customHeight="1" x14ac:dyDescent="0.3">
      <c r="A4" s="28" t="s">
        <v>3</v>
      </c>
      <c r="B4" s="28" t="s">
        <v>4</v>
      </c>
      <c r="C4" s="29"/>
      <c r="D4" s="29"/>
    </row>
    <row r="5" spans="1:4" ht="15" customHeight="1" x14ac:dyDescent="0.3">
      <c r="A5" s="28" t="s">
        <v>7</v>
      </c>
      <c r="B5" s="28" t="s">
        <v>8</v>
      </c>
      <c r="C5" s="29"/>
      <c r="D5" s="29"/>
    </row>
    <row r="6" spans="1:4" ht="15" customHeight="1" x14ac:dyDescent="0.3">
      <c r="A6" s="28" t="s">
        <v>13</v>
      </c>
      <c r="B6" s="28" t="s">
        <v>14</v>
      </c>
      <c r="C6" s="29"/>
      <c r="D6" s="29"/>
    </row>
    <row r="7" spans="1:4" ht="15" customHeight="1" x14ac:dyDescent="0.3">
      <c r="A7" s="28" t="s">
        <v>16</v>
      </c>
      <c r="B7" s="28" t="s">
        <v>17</v>
      </c>
      <c r="C7" s="29"/>
      <c r="D7" s="29"/>
    </row>
    <row r="8" spans="1:4" ht="15" customHeight="1" x14ac:dyDescent="0.3">
      <c r="A8" s="28" t="s">
        <v>24</v>
      </c>
      <c r="B8" s="28" t="s">
        <v>25</v>
      </c>
      <c r="C8" s="29"/>
      <c r="D8" s="29"/>
    </row>
    <row r="9" spans="1:4" ht="15" customHeight="1" x14ac:dyDescent="0.3">
      <c r="A9" s="28" t="s">
        <v>30</v>
      </c>
      <c r="B9" s="28" t="s">
        <v>31</v>
      </c>
      <c r="C9" s="29"/>
      <c r="D9" s="29"/>
    </row>
    <row r="10" spans="1:4" ht="15" customHeight="1" x14ac:dyDescent="0.3">
      <c r="A10" s="28" t="s">
        <v>32</v>
      </c>
      <c r="B10" s="28" t="s">
        <v>33</v>
      </c>
      <c r="C10" s="29"/>
      <c r="D10" s="29"/>
    </row>
    <row r="11" spans="1:4" ht="15" customHeight="1" x14ac:dyDescent="0.3">
      <c r="A11" s="28" t="s">
        <v>34</v>
      </c>
      <c r="B11" s="28" t="s">
        <v>35</v>
      </c>
      <c r="C11" s="29"/>
      <c r="D11" s="29"/>
    </row>
    <row r="12" spans="1:4" ht="15" customHeight="1" x14ac:dyDescent="0.3">
      <c r="A12" s="28" t="s">
        <v>38</v>
      </c>
      <c r="B12" s="28" t="s">
        <v>39</v>
      </c>
      <c r="C12" s="29"/>
      <c r="D12" s="29"/>
    </row>
    <row r="13" spans="1:4" ht="15" customHeight="1" x14ac:dyDescent="0.3">
      <c r="A13" s="28" t="s">
        <v>41</v>
      </c>
      <c r="B13" s="28" t="s">
        <v>42</v>
      </c>
      <c r="C13" s="29"/>
      <c r="D13" s="29"/>
    </row>
    <row r="14" spans="1:4" ht="15" customHeight="1" x14ac:dyDescent="0.3">
      <c r="A14" s="28" t="s">
        <v>43</v>
      </c>
      <c r="B14" s="28" t="s">
        <v>44</v>
      </c>
      <c r="C14" s="29"/>
      <c r="D14" s="29"/>
    </row>
    <row r="15" spans="1:4" ht="15" customHeight="1" x14ac:dyDescent="0.3">
      <c r="A15" s="28" t="s">
        <v>45</v>
      </c>
      <c r="B15" s="28" t="s">
        <v>46</v>
      </c>
      <c r="C15" s="29"/>
      <c r="D15" s="29"/>
    </row>
    <row r="16" spans="1:4" ht="15" customHeight="1" x14ac:dyDescent="0.3">
      <c r="A16" s="28" t="s">
        <v>47</v>
      </c>
      <c r="B16" s="28" t="s">
        <v>48</v>
      </c>
      <c r="C16" s="29"/>
      <c r="D16" s="29"/>
    </row>
    <row r="17" spans="1:5" ht="15" customHeight="1" x14ac:dyDescent="0.3">
      <c r="A17" s="28" t="s">
        <v>49</v>
      </c>
      <c r="B17" s="28" t="s">
        <v>50</v>
      </c>
      <c r="C17" s="29"/>
      <c r="D17" s="29"/>
    </row>
    <row r="18" spans="1:5" ht="15" customHeight="1" x14ac:dyDescent="0.3">
      <c r="A18" s="28" t="s">
        <v>51</v>
      </c>
      <c r="B18" s="28" t="s">
        <v>52</v>
      </c>
      <c r="C18" s="29"/>
      <c r="D18" s="29"/>
    </row>
    <row r="19" spans="1:5" ht="15" customHeight="1" x14ac:dyDescent="0.3">
      <c r="A19" s="28" t="s">
        <v>53</v>
      </c>
      <c r="B19" s="28" t="s">
        <v>54</v>
      </c>
      <c r="C19" s="29"/>
      <c r="D19" s="29"/>
    </row>
    <row r="20" spans="1:5" ht="15" customHeight="1" x14ac:dyDescent="0.3">
      <c r="A20" s="28" t="s">
        <v>11</v>
      </c>
      <c r="B20" s="28" t="s">
        <v>6</v>
      </c>
      <c r="C20" s="29"/>
      <c r="D20" s="29"/>
    </row>
    <row r="21" spans="1:5" ht="15" customHeight="1" x14ac:dyDescent="0.3">
      <c r="A21" s="30" t="s">
        <v>18</v>
      </c>
      <c r="B21" s="28" t="s">
        <v>19</v>
      </c>
      <c r="C21" s="29"/>
      <c r="D21" s="29"/>
    </row>
    <row r="22" spans="1:5" ht="15" customHeight="1" x14ac:dyDescent="0.3">
      <c r="A22" s="31" t="s">
        <v>36</v>
      </c>
      <c r="B22" s="31" t="s">
        <v>37</v>
      </c>
      <c r="C22" s="29"/>
      <c r="D22" s="29"/>
    </row>
    <row r="23" spans="1:5" ht="15" customHeight="1" x14ac:dyDescent="0.3">
      <c r="A23" s="31" t="s">
        <v>59</v>
      </c>
      <c r="B23" s="31" t="s">
        <v>60</v>
      </c>
      <c r="C23" s="29"/>
      <c r="D23" s="29"/>
    </row>
    <row r="24" spans="1:5" ht="15" customHeight="1" x14ac:dyDescent="0.3">
      <c r="A24" s="31" t="s">
        <v>61</v>
      </c>
      <c r="B24" s="31" t="s">
        <v>62</v>
      </c>
      <c r="C24" s="29"/>
      <c r="D24" s="29"/>
    </row>
    <row r="25" spans="1:5" ht="15" customHeight="1" x14ac:dyDescent="0.3">
      <c r="A25" s="31" t="s">
        <v>63</v>
      </c>
      <c r="B25" s="31" t="s">
        <v>64</v>
      </c>
      <c r="C25" s="29"/>
      <c r="D25" s="29"/>
    </row>
    <row r="26" spans="1:5" ht="15" customHeight="1" x14ac:dyDescent="0.3">
      <c r="A26" s="31" t="s">
        <v>66</v>
      </c>
      <c r="B26" s="31" t="s">
        <v>67</v>
      </c>
      <c r="C26" s="29"/>
      <c r="D26" s="29"/>
    </row>
    <row r="27" spans="1:5" ht="15" customHeight="1" x14ac:dyDescent="0.3">
      <c r="A27" s="32" t="s">
        <v>69</v>
      </c>
      <c r="B27" s="29"/>
      <c r="C27" s="32" t="s">
        <v>70</v>
      </c>
      <c r="D27" s="29"/>
      <c r="E27">
        <v>1</v>
      </c>
    </row>
    <row r="28" spans="1:5" ht="15" customHeight="1" x14ac:dyDescent="0.3">
      <c r="A28" s="32" t="s">
        <v>71</v>
      </c>
      <c r="B28" s="29"/>
      <c r="C28" s="32" t="s">
        <v>72</v>
      </c>
      <c r="D28" s="29"/>
      <c r="E28">
        <v>1</v>
      </c>
    </row>
    <row r="29" spans="1:5" ht="15" customHeight="1" x14ac:dyDescent="0.3">
      <c r="A29" s="33" t="s">
        <v>73</v>
      </c>
      <c r="B29" s="29"/>
      <c r="C29" s="32" t="s">
        <v>98</v>
      </c>
      <c r="D29" s="29"/>
      <c r="E29">
        <v>1</v>
      </c>
    </row>
    <row r="30" spans="1:5" ht="15" customHeight="1" x14ac:dyDescent="0.3">
      <c r="A30" s="32" t="s">
        <v>87</v>
      </c>
      <c r="B30" s="29"/>
      <c r="C30" s="33" t="s">
        <v>102</v>
      </c>
      <c r="D30" s="29"/>
      <c r="E30">
        <v>1</v>
      </c>
    </row>
    <row r="31" spans="1:5" ht="15" customHeight="1" x14ac:dyDescent="0.3">
      <c r="A31" s="32" t="s">
        <v>55</v>
      </c>
      <c r="B31" s="29"/>
      <c r="C31" s="33" t="s">
        <v>56</v>
      </c>
      <c r="D31" s="29"/>
      <c r="E31">
        <v>1</v>
      </c>
    </row>
    <row r="32" spans="1:5" ht="15" customHeight="1" x14ac:dyDescent="0.3">
      <c r="A32" s="32" t="s">
        <v>88</v>
      </c>
      <c r="B32" s="29"/>
      <c r="C32" s="33" t="s">
        <v>103</v>
      </c>
      <c r="D32" s="29"/>
      <c r="E32">
        <v>1</v>
      </c>
    </row>
    <row r="33" spans="1:5" ht="15" customHeight="1" x14ac:dyDescent="0.3">
      <c r="A33" s="32" t="s">
        <v>89</v>
      </c>
      <c r="B33" s="29"/>
      <c r="C33" s="33" t="s">
        <v>104</v>
      </c>
      <c r="D33" s="29"/>
      <c r="E33">
        <v>1</v>
      </c>
    </row>
    <row r="34" spans="1:5" ht="15" customHeight="1" x14ac:dyDescent="0.3">
      <c r="A34" s="34" t="s">
        <v>90</v>
      </c>
      <c r="B34" s="29"/>
      <c r="C34" s="33" t="s">
        <v>99</v>
      </c>
      <c r="D34" s="29"/>
      <c r="E34">
        <v>1</v>
      </c>
    </row>
    <row r="35" spans="1:5" ht="15" customHeight="1" x14ac:dyDescent="0.3">
      <c r="A35" s="32" t="s">
        <v>91</v>
      </c>
      <c r="B35" s="29"/>
      <c r="C35" s="33" t="s">
        <v>100</v>
      </c>
      <c r="D35" s="29"/>
      <c r="E35">
        <v>1</v>
      </c>
    </row>
    <row r="36" spans="1:5" ht="15" customHeight="1" x14ac:dyDescent="0.3">
      <c r="A36" s="32" t="s">
        <v>92</v>
      </c>
      <c r="B36" s="29"/>
      <c r="C36" s="33" t="s">
        <v>101</v>
      </c>
      <c r="D36" s="29"/>
      <c r="E36">
        <v>1</v>
      </c>
    </row>
    <row r="37" spans="1:5" ht="15" customHeight="1" x14ac:dyDescent="0.3">
      <c r="A37" s="32" t="s">
        <v>93</v>
      </c>
      <c r="B37" s="29"/>
      <c r="C37" s="33" t="s">
        <v>105</v>
      </c>
      <c r="D37" s="29"/>
      <c r="E37">
        <v>1</v>
      </c>
    </row>
    <row r="38" spans="1:5" ht="15" customHeight="1" x14ac:dyDescent="0.3">
      <c r="A38" s="32" t="s">
        <v>94</v>
      </c>
      <c r="B38" s="29"/>
      <c r="C38" s="33" t="s">
        <v>97</v>
      </c>
      <c r="D38" s="29"/>
      <c r="E38">
        <v>1</v>
      </c>
    </row>
    <row r="39" spans="1:5" ht="15" customHeight="1" x14ac:dyDescent="0.3">
      <c r="A39" s="32" t="s">
        <v>28</v>
      </c>
      <c r="B39" s="29"/>
      <c r="C39" s="32" t="s">
        <v>29</v>
      </c>
      <c r="D39" s="29"/>
      <c r="E39">
        <v>1</v>
      </c>
    </row>
    <row r="40" spans="1:5" ht="15" customHeight="1" x14ac:dyDescent="0.3">
      <c r="A40" s="32" t="s">
        <v>9</v>
      </c>
      <c r="B40" s="35"/>
      <c r="C40" s="32" t="s">
        <v>10</v>
      </c>
      <c r="D40" s="29"/>
    </row>
    <row r="41" spans="1:5" ht="15" customHeight="1" x14ac:dyDescent="0.3">
      <c r="A41" s="36" t="s">
        <v>76</v>
      </c>
      <c r="B41" s="29"/>
      <c r="C41" s="29"/>
      <c r="D41" s="36" t="s">
        <v>77</v>
      </c>
    </row>
    <row r="42" spans="1:5" ht="15" customHeight="1" x14ac:dyDescent="0.3">
      <c r="A42" s="36" t="s">
        <v>78</v>
      </c>
      <c r="B42" s="29"/>
      <c r="C42" s="29"/>
      <c r="D42" s="36" t="s">
        <v>79</v>
      </c>
    </row>
    <row r="43" spans="1:5" ht="15" customHeight="1" x14ac:dyDescent="0.3">
      <c r="A43" s="37" t="s">
        <v>80</v>
      </c>
      <c r="B43" s="38"/>
      <c r="C43" s="29"/>
      <c r="D43" s="37" t="s">
        <v>108</v>
      </c>
    </row>
    <row r="44" spans="1:5" ht="15" customHeight="1" x14ac:dyDescent="0.3">
      <c r="A44" s="37" t="s">
        <v>81</v>
      </c>
      <c r="B44" s="38"/>
      <c r="C44" s="29"/>
      <c r="D44" s="37" t="s">
        <v>109</v>
      </c>
    </row>
    <row r="45" spans="1:5" ht="15" customHeight="1" x14ac:dyDescent="0.3">
      <c r="A45" s="37" t="s">
        <v>82</v>
      </c>
      <c r="B45" s="38"/>
      <c r="C45" s="29"/>
      <c r="D45" s="37" t="s">
        <v>110</v>
      </c>
    </row>
    <row r="46" spans="1:5" ht="15" customHeight="1" x14ac:dyDescent="0.3">
      <c r="A46" s="37" t="s">
        <v>83</v>
      </c>
      <c r="B46" s="38"/>
      <c r="C46" s="29"/>
      <c r="D46" s="37" t="s">
        <v>111</v>
      </c>
    </row>
    <row r="47" spans="1:5" ht="15" customHeight="1" x14ac:dyDescent="0.3">
      <c r="A47" s="37" t="s">
        <v>84</v>
      </c>
      <c r="B47" s="38"/>
      <c r="C47" s="29"/>
      <c r="D47" s="37" t="s">
        <v>112</v>
      </c>
    </row>
    <row r="48" spans="1:5" ht="15" customHeight="1" x14ac:dyDescent="0.3">
      <c r="A48" s="37" t="s">
        <v>85</v>
      </c>
      <c r="B48" s="38"/>
      <c r="C48" s="29"/>
      <c r="D48" s="37" t="s">
        <v>113</v>
      </c>
    </row>
    <row r="49" spans="1:4" ht="15" customHeight="1" x14ac:dyDescent="0.3">
      <c r="A49" s="37" t="s">
        <v>86</v>
      </c>
      <c r="B49" s="38"/>
      <c r="C49" s="29"/>
      <c r="D49" s="37" t="s">
        <v>114</v>
      </c>
    </row>
    <row r="50" spans="1:4" ht="15" customHeight="1" x14ac:dyDescent="0.3">
      <c r="A50" s="37" t="s">
        <v>95</v>
      </c>
      <c r="B50" s="29"/>
      <c r="C50" s="29"/>
      <c r="D50" s="37" t="s">
        <v>58</v>
      </c>
    </row>
    <row r="51" spans="1:4" ht="15" customHeight="1" x14ac:dyDescent="0.3">
      <c r="A51" s="37" t="s">
        <v>96</v>
      </c>
      <c r="B51" s="29"/>
      <c r="C51" s="29"/>
      <c r="D51" s="37" t="s">
        <v>115</v>
      </c>
    </row>
    <row r="52" spans="1:4" ht="15" customHeight="1" x14ac:dyDescent="0.3"/>
    <row r="53" spans="1:4" ht="15" customHeight="1" x14ac:dyDescent="0.3"/>
  </sheetData>
  <mergeCells count="2">
    <mergeCell ref="A1:D1"/>
    <mergeCell ref="B2:D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4.4" x14ac:dyDescent="0.3"/>
  <cols>
    <col min="1" max="1" width="17.88671875" customWidth="1"/>
    <col min="2" max="2" width="26.88671875" customWidth="1"/>
  </cols>
  <sheetData>
    <row r="1" spans="1:2" x14ac:dyDescent="0.3">
      <c r="A1" s="44" t="s">
        <v>117</v>
      </c>
      <c r="B1" s="44" t="s">
        <v>118</v>
      </c>
    </row>
    <row r="2" spans="1:2" x14ac:dyDescent="0.3">
      <c r="A2" s="29" t="s">
        <v>123</v>
      </c>
      <c r="B2" s="42" t="s">
        <v>119</v>
      </c>
    </row>
    <row r="3" spans="1:2" x14ac:dyDescent="0.3">
      <c r="A3" s="29" t="s">
        <v>124</v>
      </c>
      <c r="B3" s="43" t="s">
        <v>120</v>
      </c>
    </row>
    <row r="4" spans="1:2" x14ac:dyDescent="0.3">
      <c r="A4" s="29" t="s">
        <v>125</v>
      </c>
      <c r="B4" s="43" t="s">
        <v>121</v>
      </c>
    </row>
    <row r="5" spans="1:2" x14ac:dyDescent="0.3">
      <c r="A5" s="29" t="s">
        <v>126</v>
      </c>
      <c r="B5" s="43" t="s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C8"/>
    </sheetView>
  </sheetViews>
  <sheetFormatPr defaultRowHeight="14.4" x14ac:dyDescent="0.3"/>
  <cols>
    <col min="2" max="2" width="48.109375" customWidth="1"/>
    <col min="3" max="3" width="22.44140625" customWidth="1"/>
  </cols>
  <sheetData>
    <row r="2" spans="2:5" x14ac:dyDescent="0.3">
      <c r="B2" t="s">
        <v>127</v>
      </c>
      <c r="D2" t="s">
        <v>128</v>
      </c>
    </row>
    <row r="3" spans="2:5" x14ac:dyDescent="0.3">
      <c r="B3" t="s">
        <v>129</v>
      </c>
      <c r="C3" t="s">
        <v>131</v>
      </c>
      <c r="D3" t="s">
        <v>129</v>
      </c>
    </row>
    <row r="4" spans="2:5" x14ac:dyDescent="0.3">
      <c r="B4" t="s">
        <v>130</v>
      </c>
      <c r="C4" t="s">
        <v>132</v>
      </c>
      <c r="D4" t="s">
        <v>135</v>
      </c>
      <c r="E4" t="s">
        <v>137</v>
      </c>
    </row>
    <row r="5" spans="2:5" x14ac:dyDescent="0.3">
      <c r="C5" t="s">
        <v>133</v>
      </c>
      <c r="E5" t="s">
        <v>140</v>
      </c>
    </row>
    <row r="6" spans="2:5" x14ac:dyDescent="0.3">
      <c r="C6" t="s">
        <v>134</v>
      </c>
      <c r="E6" t="s">
        <v>136</v>
      </c>
    </row>
    <row r="7" spans="2:5" x14ac:dyDescent="0.3">
      <c r="C7" t="s">
        <v>139</v>
      </c>
      <c r="E7" t="s">
        <v>138</v>
      </c>
    </row>
    <row r="8" spans="2:5" x14ac:dyDescent="0.3">
      <c r="C8" t="s">
        <v>141</v>
      </c>
      <c r="E8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0" workbookViewId="0">
      <selection activeCell="C9" sqref="C9:C23"/>
    </sheetView>
  </sheetViews>
  <sheetFormatPr defaultRowHeight="14.4" x14ac:dyDescent="0.3"/>
  <cols>
    <col min="1" max="1" width="10.109375" customWidth="1"/>
    <col min="2" max="2" width="21.88671875" customWidth="1"/>
    <col min="4" max="4" width="53" customWidth="1"/>
  </cols>
  <sheetData>
    <row r="1" spans="1:4" ht="15" thickBot="1" x14ac:dyDescent="0.35">
      <c r="A1" s="212" t="s">
        <v>203</v>
      </c>
      <c r="B1" s="213"/>
      <c r="C1" s="213"/>
      <c r="D1" s="214"/>
    </row>
    <row r="2" spans="1:4" ht="15" thickBot="1" x14ac:dyDescent="0.35">
      <c r="A2" s="74" t="s">
        <v>204</v>
      </c>
      <c r="B2" s="75" t="s">
        <v>205</v>
      </c>
      <c r="C2" s="75" t="s">
        <v>206</v>
      </c>
      <c r="D2" s="75" t="s">
        <v>207</v>
      </c>
    </row>
    <row r="3" spans="1:4" ht="72.599999999999994" customHeight="1" thickBot="1" x14ac:dyDescent="0.35">
      <c r="A3" s="215" t="s">
        <v>208</v>
      </c>
      <c r="B3" s="76" t="s">
        <v>209</v>
      </c>
      <c r="C3" s="79" t="s">
        <v>211</v>
      </c>
      <c r="D3" s="80"/>
    </row>
    <row r="4" spans="1:4" ht="29.4" thickBot="1" x14ac:dyDescent="0.35">
      <c r="A4" s="216"/>
      <c r="B4" s="76" t="s">
        <v>210</v>
      </c>
      <c r="C4" s="79" t="s">
        <v>212</v>
      </c>
      <c r="D4" s="80"/>
    </row>
    <row r="5" spans="1:4" ht="15" thickBot="1" x14ac:dyDescent="0.35">
      <c r="A5" s="216"/>
      <c r="B5" s="77"/>
      <c r="C5" s="79" t="s">
        <v>213</v>
      </c>
      <c r="D5" s="80"/>
    </row>
    <row r="6" spans="1:4" ht="15" thickBot="1" x14ac:dyDescent="0.35">
      <c r="A6" s="216"/>
      <c r="B6" s="77"/>
      <c r="C6" s="79" t="s">
        <v>214</v>
      </c>
      <c r="D6" s="80"/>
    </row>
    <row r="7" spans="1:4" ht="15" thickBot="1" x14ac:dyDescent="0.35">
      <c r="A7" s="216"/>
      <c r="B7" s="77"/>
      <c r="C7" s="79" t="s">
        <v>215</v>
      </c>
      <c r="D7" s="80"/>
    </row>
    <row r="8" spans="1:4" ht="15" thickBot="1" x14ac:dyDescent="0.35">
      <c r="A8" s="217"/>
      <c r="B8" s="78"/>
      <c r="C8" s="79" t="s">
        <v>216</v>
      </c>
      <c r="D8" s="80"/>
    </row>
    <row r="9" spans="1:4" ht="16.8" customHeight="1" thickBot="1" x14ac:dyDescent="0.35">
      <c r="A9" s="218" t="s">
        <v>217</v>
      </c>
      <c r="B9" s="81" t="s">
        <v>209</v>
      </c>
      <c r="C9" s="84" t="s">
        <v>219</v>
      </c>
      <c r="D9" s="84"/>
    </row>
    <row r="10" spans="1:4" ht="19.2" customHeight="1" thickBot="1" x14ac:dyDescent="0.35">
      <c r="A10" s="219"/>
      <c r="B10" s="81" t="s">
        <v>218</v>
      </c>
      <c r="C10" s="84" t="s">
        <v>220</v>
      </c>
      <c r="D10" s="84"/>
    </row>
    <row r="11" spans="1:4" ht="15" thickBot="1" x14ac:dyDescent="0.35">
      <c r="A11" s="219"/>
      <c r="B11" s="82"/>
      <c r="C11" s="84" t="s">
        <v>221</v>
      </c>
      <c r="D11" s="84"/>
    </row>
    <row r="12" spans="1:4" ht="15" thickBot="1" x14ac:dyDescent="0.35">
      <c r="A12" s="219"/>
      <c r="B12" s="82"/>
      <c r="C12" s="84" t="s">
        <v>222</v>
      </c>
      <c r="D12" s="84"/>
    </row>
    <row r="13" spans="1:4" ht="15" thickBot="1" x14ac:dyDescent="0.35">
      <c r="A13" s="219"/>
      <c r="B13" s="82"/>
      <c r="C13" s="84" t="s">
        <v>223</v>
      </c>
      <c r="D13" s="84"/>
    </row>
    <row r="14" spans="1:4" ht="15" thickBot="1" x14ac:dyDescent="0.35">
      <c r="A14" s="219"/>
      <c r="B14" s="82"/>
      <c r="C14" s="84" t="s">
        <v>224</v>
      </c>
      <c r="D14" s="84"/>
    </row>
    <row r="15" spans="1:4" ht="15" thickBot="1" x14ac:dyDescent="0.35">
      <c r="A15" s="219"/>
      <c r="B15" s="82"/>
      <c r="C15" s="84" t="s">
        <v>225</v>
      </c>
      <c r="D15" s="84"/>
    </row>
    <row r="16" spans="1:4" ht="15" thickBot="1" x14ac:dyDescent="0.35">
      <c r="A16" s="219"/>
      <c r="B16" s="82"/>
      <c r="C16" s="84" t="s">
        <v>226</v>
      </c>
      <c r="D16" s="84"/>
    </row>
    <row r="17" spans="1:4" ht="15" thickBot="1" x14ac:dyDescent="0.35">
      <c r="A17" s="220"/>
      <c r="B17" s="83"/>
      <c r="C17" s="84" t="s">
        <v>227</v>
      </c>
      <c r="D17" s="84"/>
    </row>
    <row r="18" spans="1:4" ht="15" thickBot="1" x14ac:dyDescent="0.35">
      <c r="A18" s="85" t="s">
        <v>228</v>
      </c>
      <c r="B18" s="86" t="s">
        <v>229</v>
      </c>
      <c r="C18" s="87" t="s">
        <v>230</v>
      </c>
      <c r="D18" s="87"/>
    </row>
    <row r="19" spans="1:4" ht="15" thickBot="1" x14ac:dyDescent="0.35">
      <c r="A19" s="221" t="s">
        <v>231</v>
      </c>
      <c r="B19" s="221"/>
      <c r="C19" s="88" t="s">
        <v>232</v>
      </c>
      <c r="D19" s="89"/>
    </row>
    <row r="20" spans="1:4" ht="15" thickBot="1" x14ac:dyDescent="0.35">
      <c r="A20" s="222"/>
      <c r="B20" s="222"/>
      <c r="C20" s="88" t="s">
        <v>233</v>
      </c>
      <c r="D20" s="89"/>
    </row>
    <row r="21" spans="1:4" ht="15" thickBot="1" x14ac:dyDescent="0.35">
      <c r="A21" s="222"/>
      <c r="B21" s="222"/>
      <c r="C21" s="88" t="s">
        <v>234</v>
      </c>
      <c r="D21" s="89"/>
    </row>
    <row r="22" spans="1:4" ht="15" thickBot="1" x14ac:dyDescent="0.35">
      <c r="A22" s="222"/>
      <c r="B22" s="222"/>
      <c r="C22" s="88" t="s">
        <v>133</v>
      </c>
      <c r="D22" s="89"/>
    </row>
    <row r="23" spans="1:4" ht="15" thickBot="1" x14ac:dyDescent="0.35">
      <c r="A23" s="223"/>
      <c r="B23" s="224"/>
      <c r="C23" s="88" t="s">
        <v>235</v>
      </c>
      <c r="D23" s="89"/>
    </row>
  </sheetData>
  <mergeCells count="5">
    <mergeCell ref="A1:D1"/>
    <mergeCell ref="A3:A8"/>
    <mergeCell ref="A9:A17"/>
    <mergeCell ref="A19:A23"/>
    <mergeCell ref="B19:B2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A8" sqref="A1:A8"/>
    </sheetView>
  </sheetViews>
  <sheetFormatPr defaultRowHeight="14.4" x14ac:dyDescent="0.3"/>
  <cols>
    <col min="1" max="1" width="19.77734375" customWidth="1"/>
    <col min="2" max="2" width="11.109375" customWidth="1"/>
    <col min="5" max="5" width="14.109375" customWidth="1"/>
  </cols>
  <sheetData>
    <row r="1" spans="1:2" x14ac:dyDescent="0.3">
      <c r="A1" t="s">
        <v>143</v>
      </c>
    </row>
    <row r="2" spans="1:2" x14ac:dyDescent="0.3">
      <c r="A2" t="s">
        <v>144</v>
      </c>
    </row>
    <row r="3" spans="1:2" x14ac:dyDescent="0.3">
      <c r="A3" t="s">
        <v>145</v>
      </c>
    </row>
    <row r="4" spans="1:2" x14ac:dyDescent="0.3">
      <c r="A4" t="s">
        <v>146</v>
      </c>
    </row>
    <row r="5" spans="1:2" x14ac:dyDescent="0.3">
      <c r="A5" t="s">
        <v>159</v>
      </c>
    </row>
    <row r="6" spans="1:2" x14ac:dyDescent="0.3">
      <c r="A6" t="s">
        <v>160</v>
      </c>
    </row>
    <row r="7" spans="1:2" x14ac:dyDescent="0.3">
      <c r="A7" t="s">
        <v>161</v>
      </c>
    </row>
    <row r="8" spans="1:2" x14ac:dyDescent="0.3">
      <c r="A8" t="s">
        <v>162</v>
      </c>
    </row>
    <row r="10" spans="1:2" x14ac:dyDescent="0.3">
      <c r="A10" s="49" t="s">
        <v>142</v>
      </c>
      <c r="B10" s="49"/>
    </row>
    <row r="11" spans="1:2" x14ac:dyDescent="0.3">
      <c r="A11" s="29" t="s">
        <v>147</v>
      </c>
      <c r="B11" s="29" t="s">
        <v>148</v>
      </c>
    </row>
    <row r="12" spans="1:2" x14ac:dyDescent="0.3">
      <c r="A12" s="29" t="s">
        <v>149</v>
      </c>
      <c r="B12" s="29" t="s">
        <v>150</v>
      </c>
    </row>
    <row r="13" spans="1:2" x14ac:dyDescent="0.3">
      <c r="A13" s="29" t="s">
        <v>151</v>
      </c>
      <c r="B13" s="29" t="s">
        <v>150</v>
      </c>
    </row>
    <row r="14" spans="1:2" x14ac:dyDescent="0.3">
      <c r="A14" s="29" t="s">
        <v>152</v>
      </c>
      <c r="B14" s="29" t="s">
        <v>150</v>
      </c>
    </row>
    <row r="15" spans="1:2" x14ac:dyDescent="0.3">
      <c r="A15" s="29" t="s">
        <v>153</v>
      </c>
      <c r="B15" s="29" t="s">
        <v>154</v>
      </c>
    </row>
    <row r="16" spans="1:2" x14ac:dyDescent="0.3">
      <c r="A16" s="29" t="s">
        <v>155</v>
      </c>
      <c r="B16" s="29" t="s">
        <v>156</v>
      </c>
    </row>
    <row r="18" spans="1:1" x14ac:dyDescent="0.3">
      <c r="A18" s="52" t="s">
        <v>198</v>
      </c>
    </row>
    <row r="19" spans="1:1" x14ac:dyDescent="0.3">
      <c r="A19" s="73" t="s">
        <v>199</v>
      </c>
    </row>
    <row r="20" spans="1:1" x14ac:dyDescent="0.3">
      <c r="A20" s="73" t="s">
        <v>200</v>
      </c>
    </row>
    <row r="21" spans="1:1" x14ac:dyDescent="0.3">
      <c r="A21" t="s">
        <v>190</v>
      </c>
    </row>
    <row r="22" spans="1:1" x14ac:dyDescent="0.3">
      <c r="A22" t="s">
        <v>189</v>
      </c>
    </row>
    <row r="23" spans="1:1" x14ac:dyDescent="0.3">
      <c r="A23" t="s">
        <v>193</v>
      </c>
    </row>
    <row r="35" spans="2:5" x14ac:dyDescent="0.3">
      <c r="B35" s="69"/>
      <c r="C35" s="69"/>
      <c r="D35" s="69"/>
      <c r="E35" s="69"/>
    </row>
    <row r="36" spans="2:5" x14ac:dyDescent="0.3">
      <c r="B36" s="69"/>
      <c r="C36" s="69"/>
      <c r="D36" s="69"/>
      <c r="E36" s="69"/>
    </row>
    <row r="37" spans="2:5" x14ac:dyDescent="0.3">
      <c r="B37" s="69"/>
      <c r="C37" s="69"/>
      <c r="D37" s="69"/>
      <c r="E37" s="69"/>
    </row>
    <row r="38" spans="2:5" x14ac:dyDescent="0.3">
      <c r="B38" s="69"/>
      <c r="C38" s="69"/>
      <c r="D38" s="69"/>
      <c r="E38" s="69"/>
    </row>
    <row r="39" spans="2:5" x14ac:dyDescent="0.3">
      <c r="B39" s="69"/>
      <c r="C39" s="69"/>
      <c r="D39" s="69"/>
      <c r="E39" s="69"/>
    </row>
    <row r="40" spans="2:5" x14ac:dyDescent="0.3">
      <c r="B40" s="69"/>
      <c r="C40" s="69"/>
      <c r="D40" s="69"/>
      <c r="E40" s="69"/>
    </row>
    <row r="41" spans="2:5" x14ac:dyDescent="0.3">
      <c r="B41" s="69"/>
      <c r="C41" s="69"/>
      <c r="D41" s="69"/>
      <c r="E41" s="69"/>
    </row>
    <row r="42" spans="2:5" x14ac:dyDescent="0.3">
      <c r="B42" s="69"/>
      <c r="C42" s="69"/>
      <c r="D42" s="69"/>
      <c r="E42" s="69"/>
    </row>
    <row r="43" spans="2:5" x14ac:dyDescent="0.3">
      <c r="B43" s="69"/>
      <c r="C43" s="69"/>
      <c r="D43" s="69"/>
      <c r="E43" s="69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13" workbookViewId="0">
      <selection activeCell="A15" sqref="A15"/>
    </sheetView>
  </sheetViews>
  <sheetFormatPr defaultRowHeight="14.4" x14ac:dyDescent="0.3"/>
  <cols>
    <col min="1" max="1" width="22" bestFit="1" customWidth="1"/>
    <col min="2" max="2" width="5" style="45" bestFit="1" customWidth="1"/>
    <col min="3" max="3" width="6" customWidth="1"/>
    <col min="4" max="4" width="7.33203125" bestFit="1" customWidth="1"/>
    <col min="5" max="11" width="4.77734375" customWidth="1"/>
  </cols>
  <sheetData>
    <row r="1" spans="1:12" ht="15" thickBot="1" x14ac:dyDescent="0.35">
      <c r="A1" s="46" t="s">
        <v>158</v>
      </c>
      <c r="B1" s="46" t="s">
        <v>166</v>
      </c>
      <c r="C1" s="46" t="s">
        <v>164</v>
      </c>
      <c r="D1" s="47" t="s">
        <v>163</v>
      </c>
      <c r="E1" s="46" t="s">
        <v>185</v>
      </c>
      <c r="F1" s="46" t="s">
        <v>149</v>
      </c>
      <c r="G1" s="46" t="s">
        <v>152</v>
      </c>
      <c r="H1" s="46" t="s">
        <v>153</v>
      </c>
      <c r="I1" s="46" t="s">
        <v>151</v>
      </c>
      <c r="J1" s="46" t="s">
        <v>155</v>
      </c>
      <c r="K1" s="46" t="s">
        <v>157</v>
      </c>
      <c r="L1" s="49" t="s">
        <v>179</v>
      </c>
    </row>
    <row r="2" spans="1:12" x14ac:dyDescent="0.3">
      <c r="A2" s="29"/>
      <c r="B2" s="29"/>
      <c r="C2" s="29"/>
      <c r="D2" s="53"/>
      <c r="E2" s="57">
        <v>1</v>
      </c>
      <c r="F2" s="58">
        <v>1</v>
      </c>
      <c r="G2" s="58">
        <v>1</v>
      </c>
      <c r="H2" s="58">
        <v>1</v>
      </c>
      <c r="I2" s="58">
        <v>1</v>
      </c>
      <c r="J2" s="59"/>
      <c r="K2" s="60"/>
      <c r="L2" s="71">
        <f>B2/SUM(E2:K2)</f>
        <v>0</v>
      </c>
    </row>
    <row r="3" spans="1:12" x14ac:dyDescent="0.3">
      <c r="A3" s="29"/>
      <c r="B3" s="29"/>
      <c r="C3" s="29"/>
      <c r="D3" s="53"/>
      <c r="E3" s="61">
        <v>1</v>
      </c>
      <c r="F3" s="56">
        <v>1</v>
      </c>
      <c r="G3" s="56">
        <v>1</v>
      </c>
      <c r="H3" s="56">
        <v>1</v>
      </c>
      <c r="I3" s="56">
        <v>1</v>
      </c>
      <c r="J3" s="54"/>
      <c r="K3" s="62"/>
      <c r="L3" s="71">
        <f t="shared" ref="L3:L7" si="0">B3/SUM(E3:K3)</f>
        <v>0</v>
      </c>
    </row>
    <row r="4" spans="1:12" x14ac:dyDescent="0.3">
      <c r="A4" s="29"/>
      <c r="B4" s="29"/>
      <c r="C4" s="29"/>
      <c r="D4" s="53"/>
      <c r="E4" s="61">
        <v>1</v>
      </c>
      <c r="F4" s="56">
        <v>1</v>
      </c>
      <c r="G4" s="56">
        <v>1</v>
      </c>
      <c r="H4" s="56">
        <v>1</v>
      </c>
      <c r="I4" s="56">
        <v>1</v>
      </c>
      <c r="J4" s="54"/>
      <c r="K4" s="62"/>
      <c r="L4" s="71">
        <f t="shared" si="0"/>
        <v>0</v>
      </c>
    </row>
    <row r="5" spans="1:12" x14ac:dyDescent="0.3">
      <c r="A5" s="29"/>
      <c r="B5" s="29"/>
      <c r="C5" s="29"/>
      <c r="D5" s="53"/>
      <c r="E5" s="61">
        <v>1</v>
      </c>
      <c r="F5" s="56">
        <v>1</v>
      </c>
      <c r="G5" s="56">
        <v>1</v>
      </c>
      <c r="H5" s="56">
        <v>1</v>
      </c>
      <c r="I5" s="56">
        <v>1</v>
      </c>
      <c r="J5" s="54"/>
      <c r="K5" s="62"/>
      <c r="L5" s="71">
        <f t="shared" si="0"/>
        <v>0</v>
      </c>
    </row>
    <row r="6" spans="1:12" x14ac:dyDescent="0.3">
      <c r="A6" s="29" t="s">
        <v>372</v>
      </c>
      <c r="B6" s="29">
        <v>84</v>
      </c>
      <c r="C6" s="29"/>
      <c r="D6" s="53"/>
      <c r="E6" s="61">
        <v>1</v>
      </c>
      <c r="F6" s="56">
        <v>1</v>
      </c>
      <c r="G6" s="56">
        <v>1</v>
      </c>
      <c r="H6" s="56">
        <v>1</v>
      </c>
      <c r="I6" s="56">
        <v>1</v>
      </c>
      <c r="J6" s="54"/>
      <c r="K6" s="62"/>
      <c r="L6" s="71">
        <f t="shared" si="0"/>
        <v>16.8</v>
      </c>
    </row>
    <row r="7" spans="1:12" ht="15" thickBot="1" x14ac:dyDescent="0.35">
      <c r="A7" s="29" t="s">
        <v>371</v>
      </c>
      <c r="B7" s="35">
        <v>40</v>
      </c>
      <c r="C7" s="35" t="s">
        <v>152</v>
      </c>
      <c r="D7" s="53"/>
      <c r="E7" s="63">
        <v>1</v>
      </c>
      <c r="F7" s="64">
        <v>1</v>
      </c>
      <c r="G7" s="64">
        <v>1</v>
      </c>
      <c r="H7" s="64">
        <v>1</v>
      </c>
      <c r="I7" s="64">
        <v>1</v>
      </c>
      <c r="J7" s="65"/>
      <c r="K7" s="66"/>
      <c r="L7" s="71">
        <f t="shared" si="0"/>
        <v>8</v>
      </c>
    </row>
    <row r="8" spans="1:12" ht="15" thickBot="1" x14ac:dyDescent="0.35">
      <c r="A8" t="s">
        <v>370</v>
      </c>
      <c r="B8">
        <v>34</v>
      </c>
      <c r="C8" t="s">
        <v>152</v>
      </c>
      <c r="D8" s="45"/>
      <c r="E8" s="54"/>
      <c r="F8" s="54"/>
      <c r="G8" s="54"/>
      <c r="H8" s="54"/>
      <c r="I8" s="54"/>
      <c r="J8" s="54"/>
      <c r="K8" s="54"/>
      <c r="L8" s="70"/>
    </row>
    <row r="9" spans="1:12" x14ac:dyDescent="0.3">
      <c r="A9" s="29" t="s">
        <v>369</v>
      </c>
      <c r="B9" s="29">
        <v>74</v>
      </c>
      <c r="C9" s="29" t="s">
        <v>152</v>
      </c>
      <c r="D9" s="53"/>
      <c r="E9" s="57">
        <v>1</v>
      </c>
      <c r="F9" s="58">
        <v>1</v>
      </c>
      <c r="G9" s="58">
        <v>1</v>
      </c>
      <c r="H9" s="58">
        <v>1</v>
      </c>
      <c r="I9" s="58">
        <v>1</v>
      </c>
      <c r="J9" s="58">
        <v>1</v>
      </c>
      <c r="K9" s="60"/>
      <c r="L9" s="71">
        <f t="shared" ref="L9:L21" si="1">B9/SUM(E9:K9)</f>
        <v>12.333333333333334</v>
      </c>
    </row>
    <row r="10" spans="1:12" x14ac:dyDescent="0.3">
      <c r="A10" s="29" t="s">
        <v>177</v>
      </c>
      <c r="B10" s="29">
        <v>175</v>
      </c>
      <c r="C10" s="29" t="s">
        <v>152</v>
      </c>
      <c r="D10" s="53" t="s">
        <v>167</v>
      </c>
      <c r="E10" s="61">
        <v>1</v>
      </c>
      <c r="F10" s="56">
        <v>1</v>
      </c>
      <c r="G10" s="56">
        <v>1</v>
      </c>
      <c r="H10" s="56">
        <v>1</v>
      </c>
      <c r="I10" s="56">
        <v>1</v>
      </c>
      <c r="J10" s="56">
        <v>1</v>
      </c>
      <c r="K10" s="62"/>
      <c r="L10" s="71">
        <f t="shared" si="1"/>
        <v>29.166666666666668</v>
      </c>
    </row>
    <row r="11" spans="1:12" x14ac:dyDescent="0.3">
      <c r="A11" s="29" t="s">
        <v>165</v>
      </c>
      <c r="B11" s="29">
        <v>44</v>
      </c>
      <c r="C11" s="29" t="s">
        <v>152</v>
      </c>
      <c r="D11" s="53" t="s">
        <v>168</v>
      </c>
      <c r="E11" s="61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62"/>
      <c r="L11" s="71">
        <f t="shared" si="1"/>
        <v>7.333333333333333</v>
      </c>
    </row>
    <row r="12" spans="1:12" x14ac:dyDescent="0.3">
      <c r="A12" s="29" t="s">
        <v>175</v>
      </c>
      <c r="B12" s="29">
        <v>70</v>
      </c>
      <c r="C12" s="29" t="s">
        <v>152</v>
      </c>
      <c r="D12" s="53" t="s">
        <v>168</v>
      </c>
      <c r="E12" s="61">
        <v>1</v>
      </c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62"/>
      <c r="L12" s="71">
        <f t="shared" si="1"/>
        <v>11.666666666666666</v>
      </c>
    </row>
    <row r="13" spans="1:12" x14ac:dyDescent="0.3">
      <c r="A13" s="29" t="s">
        <v>368</v>
      </c>
      <c r="B13" s="29">
        <v>34</v>
      </c>
      <c r="C13" s="29" t="s">
        <v>152</v>
      </c>
      <c r="D13" s="53" t="s">
        <v>169</v>
      </c>
      <c r="E13" s="61">
        <v>1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67">
        <v>1</v>
      </c>
      <c r="L13" s="71">
        <f t="shared" si="1"/>
        <v>4.8571428571428568</v>
      </c>
    </row>
    <row r="14" spans="1:12" x14ac:dyDescent="0.3">
      <c r="A14" s="29" t="s">
        <v>170</v>
      </c>
      <c r="B14" s="29">
        <v>190</v>
      </c>
      <c r="C14" s="29" t="s">
        <v>152</v>
      </c>
      <c r="D14" s="53" t="s">
        <v>174</v>
      </c>
      <c r="E14" s="61">
        <v>1</v>
      </c>
      <c r="F14" s="56">
        <v>1</v>
      </c>
      <c r="G14" s="56">
        <v>1</v>
      </c>
      <c r="H14" s="54"/>
      <c r="I14" s="56">
        <v>1</v>
      </c>
      <c r="J14" s="54"/>
      <c r="K14" s="67">
        <v>1</v>
      </c>
      <c r="L14" s="71">
        <f t="shared" si="1"/>
        <v>38</v>
      </c>
    </row>
    <row r="15" spans="1:12" x14ac:dyDescent="0.3">
      <c r="A15" s="29" t="s">
        <v>177</v>
      </c>
      <c r="B15" s="29">
        <v>70</v>
      </c>
      <c r="C15" s="29" t="s">
        <v>184</v>
      </c>
      <c r="D15" s="53" t="s">
        <v>178</v>
      </c>
      <c r="E15" s="61">
        <v>1</v>
      </c>
      <c r="F15" s="56">
        <v>1</v>
      </c>
      <c r="G15" s="56">
        <v>1</v>
      </c>
      <c r="H15" s="56">
        <v>1</v>
      </c>
      <c r="I15" s="56">
        <v>1</v>
      </c>
      <c r="J15" s="56">
        <v>1</v>
      </c>
      <c r="K15" s="67">
        <v>1</v>
      </c>
      <c r="L15" s="71">
        <f t="shared" si="1"/>
        <v>10</v>
      </c>
    </row>
    <row r="16" spans="1:12" x14ac:dyDescent="0.3">
      <c r="A16" s="29" t="s">
        <v>165</v>
      </c>
      <c r="B16" s="29">
        <v>44</v>
      </c>
      <c r="C16" s="29" t="s">
        <v>149</v>
      </c>
      <c r="D16" s="53" t="s">
        <v>181</v>
      </c>
      <c r="E16" s="61">
        <v>1</v>
      </c>
      <c r="F16" s="56">
        <v>1</v>
      </c>
      <c r="G16" s="56">
        <v>1</v>
      </c>
      <c r="H16" s="56">
        <v>1</v>
      </c>
      <c r="I16" s="56">
        <v>1</v>
      </c>
      <c r="J16" s="56">
        <v>1</v>
      </c>
      <c r="K16" s="67">
        <v>1</v>
      </c>
      <c r="L16" s="71">
        <f t="shared" si="1"/>
        <v>6.2857142857142856</v>
      </c>
    </row>
    <row r="17" spans="1:21" x14ac:dyDescent="0.3">
      <c r="A17" s="29" t="s">
        <v>171</v>
      </c>
      <c r="B17" s="29">
        <v>20</v>
      </c>
      <c r="C17" s="29" t="s">
        <v>152</v>
      </c>
      <c r="D17" s="53" t="s">
        <v>172</v>
      </c>
      <c r="E17" s="61">
        <v>1</v>
      </c>
      <c r="F17" s="56">
        <v>1</v>
      </c>
      <c r="G17" s="56">
        <v>1</v>
      </c>
      <c r="H17" s="56">
        <v>1</v>
      </c>
      <c r="I17" s="56">
        <v>1</v>
      </c>
      <c r="J17" s="56">
        <v>1</v>
      </c>
      <c r="K17" s="67">
        <v>1</v>
      </c>
      <c r="L17" s="71">
        <f t="shared" si="1"/>
        <v>2.8571428571428572</v>
      </c>
    </row>
    <row r="18" spans="1:21" x14ac:dyDescent="0.3">
      <c r="A18" s="29" t="s">
        <v>173</v>
      </c>
      <c r="B18" s="29">
        <v>50</v>
      </c>
      <c r="C18" s="29" t="s">
        <v>152</v>
      </c>
      <c r="D18" s="53" t="s">
        <v>172</v>
      </c>
      <c r="E18" s="61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67">
        <v>1</v>
      </c>
      <c r="L18" s="71">
        <f t="shared" si="1"/>
        <v>7.1428571428571432</v>
      </c>
    </row>
    <row r="19" spans="1:21" x14ac:dyDescent="0.3">
      <c r="A19" s="29" t="s">
        <v>175</v>
      </c>
      <c r="B19" s="29">
        <v>30</v>
      </c>
      <c r="C19" s="29" t="s">
        <v>152</v>
      </c>
      <c r="D19" s="53" t="s">
        <v>172</v>
      </c>
      <c r="E19" s="61">
        <v>1</v>
      </c>
      <c r="F19" s="56">
        <v>1</v>
      </c>
      <c r="G19" s="56">
        <v>1</v>
      </c>
      <c r="H19" s="56">
        <v>1</v>
      </c>
      <c r="I19" s="56">
        <v>1</v>
      </c>
      <c r="J19" s="56">
        <v>1</v>
      </c>
      <c r="K19" s="67">
        <v>1</v>
      </c>
      <c r="L19" s="71">
        <f t="shared" si="1"/>
        <v>4.2857142857142856</v>
      </c>
    </row>
    <row r="20" spans="1:21" x14ac:dyDescent="0.3">
      <c r="A20" s="29" t="s">
        <v>176</v>
      </c>
      <c r="B20" s="29">
        <v>10</v>
      </c>
      <c r="C20" s="29" t="s">
        <v>152</v>
      </c>
      <c r="D20" s="53" t="s">
        <v>172</v>
      </c>
      <c r="E20" s="61">
        <v>1</v>
      </c>
      <c r="F20" s="56">
        <v>1</v>
      </c>
      <c r="G20" s="56">
        <v>1</v>
      </c>
      <c r="H20" s="56">
        <v>1</v>
      </c>
      <c r="I20" s="56">
        <v>1</v>
      </c>
      <c r="J20" s="56">
        <v>1</v>
      </c>
      <c r="K20" s="67">
        <v>1</v>
      </c>
      <c r="L20" s="72">
        <f t="shared" si="1"/>
        <v>1.4285714285714286</v>
      </c>
    </row>
    <row r="21" spans="1:21" ht="15" thickBot="1" x14ac:dyDescent="0.35">
      <c r="A21" s="29" t="s">
        <v>192</v>
      </c>
      <c r="B21" s="29">
        <v>275</v>
      </c>
      <c r="C21" s="29" t="s">
        <v>184</v>
      </c>
      <c r="D21" s="53" t="s">
        <v>180</v>
      </c>
      <c r="E21" s="63">
        <v>1</v>
      </c>
      <c r="F21" s="64">
        <v>1</v>
      </c>
      <c r="G21" s="64">
        <v>1</v>
      </c>
      <c r="H21" s="64">
        <v>1</v>
      </c>
      <c r="I21" s="64">
        <v>1</v>
      </c>
      <c r="J21" s="64">
        <v>1</v>
      </c>
      <c r="K21" s="68">
        <v>1</v>
      </c>
      <c r="L21" s="71">
        <f t="shared" si="1"/>
        <v>39.285714285714285</v>
      </c>
    </row>
    <row r="22" spans="1:21" x14ac:dyDescent="0.3">
      <c r="A22" s="177" t="s">
        <v>191</v>
      </c>
      <c r="B22" s="177"/>
      <c r="C22" s="177"/>
      <c r="D22" s="177"/>
      <c r="E22" s="55">
        <f>ROUND($L2*E2+$L3*E3+$L4*E4+$L5*E5+$L6*E6+$L9*E9+$L10*E10+$L11*E11+$L12*E12+$L13*E13+$L21*E21+$L14*E14+$L15*E15+$L16*E16+$L17*E17+$L18*E18+$L19*E19+$L20*E20+$L7*E7,0)</f>
        <v>199</v>
      </c>
      <c r="F22" s="55">
        <f t="shared" ref="F22:K22" si="2">ROUND($L2*F2+$L3*F3+$L4*F4+$L5*F5+$L6*F6+$L9*F9+$L10*F10+$L11*F11+$L12*F12+$L13*F13+$L21*F21+$L14*F14+$L15*F15+$L16*F16+$L17*F17+$L18*F18+$L19*F19+$L20*F20+$L7*F7,0)</f>
        <v>199</v>
      </c>
      <c r="G22" s="55">
        <f t="shared" si="2"/>
        <v>199</v>
      </c>
      <c r="H22" s="55">
        <f t="shared" si="2"/>
        <v>161</v>
      </c>
      <c r="I22" s="55">
        <f t="shared" si="2"/>
        <v>199</v>
      </c>
      <c r="J22" s="55">
        <f t="shared" si="2"/>
        <v>137</v>
      </c>
      <c r="K22" s="55">
        <f t="shared" si="2"/>
        <v>114</v>
      </c>
      <c r="L22" s="69"/>
    </row>
    <row r="23" spans="1:21" x14ac:dyDescent="0.3">
      <c r="E23" s="12"/>
      <c r="F23" s="12"/>
      <c r="G23" s="12"/>
      <c r="H23" s="12"/>
      <c r="I23" s="12"/>
      <c r="J23" s="12"/>
      <c r="K23" s="12"/>
      <c r="L23" s="69"/>
    </row>
    <row r="24" spans="1:21" x14ac:dyDescent="0.3">
      <c r="A24" s="178" t="s">
        <v>183</v>
      </c>
      <c r="B24" s="195"/>
      <c r="C24" s="195"/>
      <c r="D24" s="196"/>
      <c r="E24" s="49">
        <v>786</v>
      </c>
      <c r="F24" s="29">
        <v>786</v>
      </c>
      <c r="G24" s="49">
        <v>786</v>
      </c>
      <c r="H24" s="29">
        <v>786</v>
      </c>
      <c r="I24" s="49">
        <v>786</v>
      </c>
      <c r="J24" s="29">
        <v>786</v>
      </c>
      <c r="K24" s="49">
        <v>786</v>
      </c>
      <c r="L24" s="69"/>
    </row>
    <row r="25" spans="1:21" x14ac:dyDescent="0.3">
      <c r="A25" s="178" t="s">
        <v>201</v>
      </c>
      <c r="B25" s="195"/>
      <c r="C25" s="195"/>
      <c r="D25" s="196"/>
      <c r="E25" s="49">
        <v>100</v>
      </c>
      <c r="F25" s="29">
        <v>100</v>
      </c>
      <c r="G25" s="49">
        <v>100</v>
      </c>
      <c r="H25" s="29">
        <v>100</v>
      </c>
      <c r="I25" s="49">
        <v>100</v>
      </c>
      <c r="J25" s="29">
        <v>100</v>
      </c>
      <c r="K25" s="49">
        <v>100</v>
      </c>
      <c r="L25" s="69"/>
    </row>
    <row r="26" spans="1:21" x14ac:dyDescent="0.3">
      <c r="A26" s="178" t="s">
        <v>202</v>
      </c>
      <c r="B26" s="195"/>
      <c r="C26" s="195"/>
      <c r="D26" s="196"/>
      <c r="E26" s="49">
        <v>39</v>
      </c>
      <c r="F26" s="49">
        <v>39</v>
      </c>
      <c r="G26" s="49">
        <v>39</v>
      </c>
      <c r="H26" s="49">
        <v>39</v>
      </c>
      <c r="I26" s="49">
        <v>39</v>
      </c>
      <c r="J26" s="49">
        <v>39</v>
      </c>
      <c r="K26" s="49">
        <v>39</v>
      </c>
      <c r="L26" s="69"/>
    </row>
    <row r="27" spans="1:21" x14ac:dyDescent="0.3">
      <c r="A27" s="178" t="s">
        <v>182</v>
      </c>
      <c r="B27" s="195"/>
      <c r="C27" s="195"/>
      <c r="D27" s="196"/>
      <c r="E27" s="49"/>
      <c r="F27" s="29"/>
      <c r="G27" s="49"/>
      <c r="H27" s="29"/>
      <c r="I27" s="49"/>
      <c r="J27" s="29"/>
      <c r="K27" s="49">
        <v>700</v>
      </c>
      <c r="L27" s="69"/>
    </row>
    <row r="28" spans="1:21" x14ac:dyDescent="0.3">
      <c r="A28" s="50"/>
      <c r="B28" s="51"/>
      <c r="C28" s="50"/>
      <c r="D28" s="50"/>
      <c r="E28" s="12"/>
      <c r="F28" s="12"/>
      <c r="G28" s="12"/>
      <c r="H28" s="12"/>
      <c r="I28" s="12"/>
      <c r="J28" s="12"/>
      <c r="K28" s="12"/>
      <c r="L28" s="69"/>
    </row>
    <row r="29" spans="1:21" x14ac:dyDescent="0.3">
      <c r="A29" s="178" t="s">
        <v>186</v>
      </c>
      <c r="B29" s="195"/>
      <c r="C29" s="195"/>
      <c r="D29" s="196"/>
      <c r="E29" s="49">
        <v>96</v>
      </c>
      <c r="F29" s="29">
        <v>96</v>
      </c>
      <c r="G29" s="49">
        <v>96</v>
      </c>
      <c r="H29" s="29">
        <v>96</v>
      </c>
      <c r="I29" s="49">
        <v>96</v>
      </c>
      <c r="J29" s="29">
        <v>96</v>
      </c>
      <c r="K29" s="49"/>
      <c r="L29" s="69"/>
    </row>
    <row r="30" spans="1:21" x14ac:dyDescent="0.3">
      <c r="A30" s="178" t="s">
        <v>188</v>
      </c>
      <c r="B30" s="195"/>
      <c r="C30" s="195"/>
      <c r="D30" s="196"/>
      <c r="E30" s="49">
        <f>B21+B15+B7</f>
        <v>385</v>
      </c>
      <c r="F30" s="29">
        <f>B2+B3+B9+B10+B11+B12+B13+B16</f>
        <v>441</v>
      </c>
      <c r="G30" s="49">
        <f>B4+B5+B6+B14+B17+B18+B19+B20</f>
        <v>384</v>
      </c>
      <c r="H30" s="29"/>
      <c r="I30" s="49"/>
      <c r="J30" s="29"/>
      <c r="K30" s="49"/>
      <c r="L30" s="69"/>
    </row>
    <row r="31" spans="1:21" x14ac:dyDescent="0.3">
      <c r="E31" s="12"/>
      <c r="F31" s="12"/>
      <c r="G31" s="12"/>
      <c r="H31" s="12"/>
      <c r="I31" s="12"/>
      <c r="J31" s="12"/>
      <c r="K31" s="12"/>
      <c r="L31" s="69"/>
    </row>
    <row r="32" spans="1:21" x14ac:dyDescent="0.3">
      <c r="A32" s="178" t="s">
        <v>187</v>
      </c>
      <c r="B32" s="195"/>
      <c r="C32" s="195"/>
      <c r="D32" s="196"/>
      <c r="E32" s="49">
        <f t="shared" ref="E32:K32" si="3">E22+E27+E24+E25-E29-E30+E26</f>
        <v>643</v>
      </c>
      <c r="F32" s="49">
        <f t="shared" si="3"/>
        <v>587</v>
      </c>
      <c r="G32" s="49">
        <f t="shared" si="3"/>
        <v>644</v>
      </c>
      <c r="H32" s="49">
        <f t="shared" si="3"/>
        <v>990</v>
      </c>
      <c r="I32" s="49">
        <f t="shared" si="3"/>
        <v>1028</v>
      </c>
      <c r="J32" s="49">
        <f t="shared" si="3"/>
        <v>966</v>
      </c>
      <c r="K32" s="49">
        <f t="shared" si="3"/>
        <v>1739</v>
      </c>
      <c r="L32" s="90"/>
      <c r="M32" s="91"/>
      <c r="N32" s="91"/>
      <c r="O32" s="91"/>
      <c r="P32" s="91"/>
      <c r="Q32" s="91"/>
      <c r="R32" s="91"/>
      <c r="S32" s="91"/>
      <c r="T32" s="91"/>
      <c r="U32" s="91"/>
    </row>
    <row r="33" spans="1:21" x14ac:dyDescent="0.3">
      <c r="F33" s="46">
        <f>F32+600</f>
        <v>1187</v>
      </c>
      <c r="M33" s="91"/>
      <c r="N33" s="91"/>
      <c r="O33" s="91"/>
      <c r="P33" s="91"/>
      <c r="Q33" s="91"/>
      <c r="R33" s="91"/>
      <c r="S33" s="91"/>
      <c r="T33" s="91"/>
      <c r="U33" s="91"/>
    </row>
    <row r="34" spans="1:21" x14ac:dyDescent="0.3">
      <c r="M34" s="91"/>
      <c r="N34" s="91"/>
      <c r="O34" s="91"/>
      <c r="P34" s="91"/>
      <c r="Q34" s="91"/>
      <c r="R34" s="91"/>
      <c r="S34" s="91"/>
      <c r="T34" s="91"/>
      <c r="U34" s="91"/>
    </row>
    <row r="35" spans="1:21" x14ac:dyDescent="0.3">
      <c r="A35" s="225" t="s">
        <v>194</v>
      </c>
      <c r="B35" s="225"/>
      <c r="C35" s="225"/>
      <c r="D35" s="225"/>
      <c r="E35" s="48" t="s">
        <v>195</v>
      </c>
      <c r="M35" s="91"/>
      <c r="N35" s="91"/>
      <c r="O35" s="91"/>
      <c r="P35" s="91"/>
      <c r="Q35" s="91"/>
      <c r="R35" s="91"/>
      <c r="S35" s="91"/>
      <c r="T35" s="91"/>
      <c r="U35" s="91"/>
    </row>
    <row r="36" spans="1:21" x14ac:dyDescent="0.3">
      <c r="A36" s="225" t="s">
        <v>196</v>
      </c>
      <c r="B36" s="225"/>
      <c r="C36" s="225"/>
      <c r="D36" s="225"/>
      <c r="E36" s="48" t="s">
        <v>197</v>
      </c>
      <c r="M36" s="91"/>
      <c r="N36" s="91"/>
      <c r="O36" s="91"/>
      <c r="P36" s="91"/>
      <c r="Q36" s="91"/>
      <c r="R36" s="91"/>
      <c r="S36" s="91"/>
      <c r="T36" s="91"/>
      <c r="U36" s="91"/>
    </row>
    <row r="37" spans="1:21" x14ac:dyDescent="0.3">
      <c r="M37" s="91"/>
      <c r="N37" s="91"/>
      <c r="O37" s="91"/>
      <c r="P37" s="91"/>
      <c r="Q37" s="91"/>
      <c r="R37" s="91"/>
      <c r="S37" s="91"/>
      <c r="T37" s="91"/>
      <c r="U37" s="91"/>
    </row>
    <row r="38" spans="1:21" x14ac:dyDescent="0.3">
      <c r="A38" s="226" t="s">
        <v>236</v>
      </c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M38" s="91"/>
      <c r="N38" s="91"/>
      <c r="O38" s="91"/>
      <c r="P38" s="91"/>
      <c r="Q38" s="91"/>
      <c r="R38" s="91"/>
      <c r="S38" s="91"/>
      <c r="T38" s="91"/>
      <c r="U38" s="91"/>
    </row>
    <row r="39" spans="1:21" x14ac:dyDescent="0.3">
      <c r="A39" s="226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M39" s="91"/>
      <c r="N39" s="91"/>
      <c r="O39" s="91"/>
      <c r="P39" s="91"/>
      <c r="Q39" s="91"/>
      <c r="R39" s="91"/>
      <c r="S39" s="91"/>
      <c r="T39" s="91"/>
      <c r="U39" s="91"/>
    </row>
    <row r="40" spans="1:21" x14ac:dyDescent="0.3">
      <c r="M40" s="91"/>
      <c r="N40" s="91"/>
      <c r="O40" s="91"/>
      <c r="P40" s="91"/>
      <c r="Q40" s="91"/>
      <c r="R40" s="91"/>
      <c r="S40" s="91"/>
      <c r="T40" s="91"/>
      <c r="U40" s="91"/>
    </row>
    <row r="41" spans="1:21" x14ac:dyDescent="0.3">
      <c r="M41" s="91"/>
      <c r="N41" s="91"/>
      <c r="O41" s="91"/>
      <c r="P41" s="91"/>
      <c r="Q41" s="91"/>
      <c r="R41" s="91"/>
      <c r="S41" s="91"/>
      <c r="T41" s="91"/>
      <c r="U41" s="91"/>
    </row>
  </sheetData>
  <mergeCells count="11">
    <mergeCell ref="A36:D36"/>
    <mergeCell ref="A38:K39"/>
    <mergeCell ref="A29:D29"/>
    <mergeCell ref="A30:D30"/>
    <mergeCell ref="A22:D22"/>
    <mergeCell ref="A32:D32"/>
    <mergeCell ref="A35:D35"/>
    <mergeCell ref="A24:D24"/>
    <mergeCell ref="A25:D25"/>
    <mergeCell ref="A26:D26"/>
    <mergeCell ref="A27:D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thang 3</vt:lpstr>
      <vt:lpstr>Sheet1</vt:lpstr>
      <vt:lpstr>Sheet3</vt:lpstr>
      <vt:lpstr>Sheet4</vt:lpstr>
      <vt:lpstr>Sheet5</vt:lpstr>
      <vt:lpstr>Sheet2</vt:lpstr>
      <vt:lpstr>Sheet6</vt:lpstr>
      <vt:lpstr>Sheet7</vt:lpstr>
      <vt:lpstr>Sheet8</vt:lpstr>
      <vt:lpstr>Sheet9</vt:lpstr>
      <vt:lpstr>compare_host_result</vt:lpstr>
      <vt:lpstr>Sheet10</vt:lpstr>
      <vt:lpstr>Sheet11</vt:lpstr>
      <vt:lpstr>Sheet12</vt:lpstr>
      <vt:lpstr>Sheet13</vt:lpstr>
      <vt:lpstr>Sheet14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Pham Quy</dc:creator>
  <cp:lastModifiedBy>Anh Pham Quy</cp:lastModifiedBy>
  <cp:lastPrinted>2016-04-06T14:16:36Z</cp:lastPrinted>
  <dcterms:created xsi:type="dcterms:W3CDTF">2016-02-26T09:40:15Z</dcterms:created>
  <dcterms:modified xsi:type="dcterms:W3CDTF">2016-05-05T13:24:12Z</dcterms:modified>
</cp:coreProperties>
</file>