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lsdb\AnalyzingFootballTeams\data\"/>
    </mc:Choice>
  </mc:AlternateContent>
  <xr:revisionPtr revIDLastSave="0" documentId="13_ncr:1_{480E4033-3498-45F9-99F1-ACA0E76357FF}" xr6:coauthVersionLast="47" xr6:coauthVersionMax="47" xr10:uidLastSave="{00000000-0000-0000-0000-000000000000}"/>
  <bookViews>
    <workbookView xWindow="2688" yWindow="2688" windowWidth="17280" windowHeight="9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97" i="1" l="1"/>
  <c r="AD197" i="1"/>
  <c r="AE196" i="1"/>
  <c r="AD196" i="1"/>
  <c r="AE195" i="1"/>
  <c r="AD195" i="1"/>
  <c r="AE194" i="1"/>
  <c r="AD194" i="1"/>
  <c r="AE193" i="1"/>
  <c r="AD193" i="1"/>
  <c r="AE192" i="1"/>
  <c r="AD192" i="1"/>
  <c r="AE191" i="1"/>
  <c r="AD191" i="1"/>
  <c r="AE190" i="1"/>
  <c r="AD190" i="1"/>
  <c r="AE189" i="1"/>
  <c r="AD189" i="1"/>
  <c r="AE188" i="1"/>
  <c r="AD188" i="1"/>
  <c r="AE187" i="1"/>
  <c r="AD187" i="1"/>
  <c r="AE186" i="1"/>
  <c r="AD186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70" i="1"/>
  <c r="AD170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K116" i="1"/>
  <c r="AJ116" i="1"/>
  <c r="AH116" i="1"/>
  <c r="AG116" i="1"/>
  <c r="AE116" i="1"/>
  <c r="AD116" i="1"/>
  <c r="AK115" i="1"/>
  <c r="AJ115" i="1"/>
  <c r="AH115" i="1"/>
  <c r="AG115" i="1"/>
  <c r="AE115" i="1"/>
  <c r="AD115" i="1"/>
  <c r="AK114" i="1"/>
  <c r="AJ114" i="1"/>
  <c r="AH114" i="1"/>
  <c r="AG114" i="1"/>
  <c r="AE114" i="1"/>
  <c r="AD114" i="1"/>
  <c r="AK113" i="1"/>
  <c r="AJ113" i="1"/>
  <c r="AH113" i="1"/>
  <c r="AG113" i="1"/>
  <c r="AE113" i="1"/>
  <c r="AD113" i="1"/>
  <c r="AK112" i="1"/>
  <c r="AJ112" i="1"/>
  <c r="AH112" i="1"/>
  <c r="AG112" i="1"/>
  <c r="AE112" i="1"/>
  <c r="AD112" i="1"/>
  <c r="AA112" i="1"/>
  <c r="AK111" i="1"/>
  <c r="AJ111" i="1"/>
  <c r="AH111" i="1"/>
  <c r="AG111" i="1"/>
  <c r="AE111" i="1"/>
  <c r="AD111" i="1"/>
  <c r="AA111" i="1"/>
  <c r="AK110" i="1"/>
  <c r="AJ110" i="1"/>
  <c r="AH110" i="1"/>
  <c r="AG110" i="1"/>
  <c r="AE110" i="1"/>
  <c r="AD110" i="1"/>
  <c r="AA110" i="1"/>
  <c r="AK109" i="1"/>
  <c r="AJ109" i="1"/>
  <c r="AH109" i="1"/>
  <c r="AG109" i="1"/>
  <c r="AE109" i="1"/>
  <c r="AD109" i="1"/>
  <c r="AA109" i="1"/>
  <c r="AK108" i="1"/>
  <c r="AJ108" i="1"/>
  <c r="AH108" i="1"/>
  <c r="AG108" i="1"/>
  <c r="AE108" i="1"/>
  <c r="AD108" i="1"/>
  <c r="AA108" i="1"/>
  <c r="AK107" i="1"/>
  <c r="AJ107" i="1"/>
  <c r="AH107" i="1"/>
  <c r="AG107" i="1"/>
  <c r="AE107" i="1"/>
  <c r="AD107" i="1"/>
  <c r="AA107" i="1"/>
  <c r="AK106" i="1"/>
  <c r="AJ106" i="1"/>
  <c r="AH106" i="1"/>
  <c r="AG106" i="1"/>
  <c r="AE106" i="1"/>
  <c r="AD106" i="1"/>
  <c r="AA106" i="1"/>
  <c r="AK105" i="1"/>
  <c r="AJ105" i="1"/>
  <c r="AH105" i="1"/>
  <c r="AG105" i="1"/>
  <c r="AE105" i="1"/>
  <c r="AD105" i="1"/>
  <c r="AA105" i="1"/>
  <c r="AK104" i="1"/>
  <c r="AJ104" i="1"/>
  <c r="AH104" i="1"/>
  <c r="AG104" i="1"/>
  <c r="AE104" i="1"/>
  <c r="AD104" i="1"/>
  <c r="AA104" i="1"/>
  <c r="AK103" i="1"/>
  <c r="AJ103" i="1"/>
  <c r="AH103" i="1"/>
  <c r="AG103" i="1"/>
  <c r="AE103" i="1"/>
  <c r="AD103" i="1"/>
  <c r="AA103" i="1"/>
  <c r="AK102" i="1"/>
  <c r="AJ102" i="1"/>
  <c r="AH102" i="1"/>
  <c r="AG102" i="1"/>
  <c r="AE102" i="1"/>
  <c r="AD102" i="1"/>
  <c r="AA102" i="1"/>
  <c r="AK101" i="1"/>
  <c r="AJ101" i="1"/>
  <c r="AH101" i="1"/>
  <c r="AG101" i="1"/>
  <c r="AE101" i="1"/>
  <c r="AD101" i="1"/>
  <c r="AA101" i="1"/>
  <c r="AK100" i="1"/>
  <c r="AJ100" i="1"/>
  <c r="AH100" i="1"/>
  <c r="AG100" i="1"/>
  <c r="AE100" i="1"/>
  <c r="AD100" i="1"/>
  <c r="AA100" i="1"/>
  <c r="AK99" i="1"/>
  <c r="AJ99" i="1"/>
  <c r="AH99" i="1"/>
  <c r="AG99" i="1"/>
  <c r="AE99" i="1"/>
  <c r="AD99" i="1"/>
  <c r="AA99" i="1"/>
  <c r="AK98" i="1"/>
  <c r="AJ98" i="1"/>
  <c r="AH98" i="1"/>
  <c r="AG98" i="1"/>
  <c r="AE98" i="1"/>
  <c r="AD98" i="1"/>
  <c r="AA98" i="1"/>
  <c r="AK97" i="1"/>
  <c r="AJ97" i="1"/>
  <c r="AH97" i="1"/>
  <c r="AG97" i="1"/>
  <c r="AE97" i="1"/>
  <c r="AD97" i="1"/>
  <c r="AA97" i="1"/>
  <c r="AK96" i="1"/>
  <c r="AJ96" i="1"/>
  <c r="AH96" i="1"/>
  <c r="AG96" i="1"/>
  <c r="AE96" i="1"/>
  <c r="AD96" i="1"/>
  <c r="AA96" i="1"/>
  <c r="AK95" i="1"/>
  <c r="AJ95" i="1"/>
  <c r="AH95" i="1"/>
  <c r="AG95" i="1"/>
  <c r="AE95" i="1"/>
  <c r="AD95" i="1"/>
  <c r="AA95" i="1"/>
  <c r="AK94" i="1"/>
  <c r="AJ94" i="1"/>
  <c r="AH94" i="1"/>
  <c r="AG94" i="1"/>
  <c r="AE94" i="1"/>
  <c r="AD94" i="1"/>
  <c r="AA94" i="1"/>
  <c r="AK93" i="1"/>
  <c r="AJ93" i="1"/>
  <c r="AH93" i="1"/>
  <c r="AG93" i="1"/>
  <c r="AE93" i="1"/>
  <c r="AD93" i="1"/>
  <c r="AA93" i="1"/>
  <c r="AK92" i="1"/>
  <c r="AJ92" i="1"/>
  <c r="AH92" i="1"/>
  <c r="AG92" i="1"/>
  <c r="AE92" i="1"/>
  <c r="AD92" i="1"/>
  <c r="AA92" i="1"/>
  <c r="AK91" i="1"/>
  <c r="AJ91" i="1"/>
  <c r="AH91" i="1"/>
  <c r="AG91" i="1"/>
  <c r="AE91" i="1"/>
  <c r="AD91" i="1"/>
  <c r="AA91" i="1"/>
  <c r="AK90" i="1"/>
  <c r="AJ90" i="1"/>
  <c r="AH90" i="1"/>
  <c r="AG90" i="1"/>
  <c r="AE90" i="1"/>
  <c r="AD90" i="1"/>
  <c r="AA90" i="1"/>
  <c r="AK89" i="1"/>
  <c r="AJ89" i="1"/>
  <c r="AH89" i="1"/>
  <c r="AG89" i="1"/>
  <c r="AE89" i="1"/>
  <c r="AD89" i="1"/>
  <c r="AA89" i="1"/>
  <c r="AK88" i="1"/>
  <c r="AJ88" i="1"/>
  <c r="AH88" i="1"/>
  <c r="AG88" i="1"/>
  <c r="AE88" i="1"/>
  <c r="AD88" i="1"/>
  <c r="AA88" i="1"/>
  <c r="AK87" i="1"/>
  <c r="AJ87" i="1"/>
  <c r="AH87" i="1"/>
  <c r="AG87" i="1"/>
  <c r="AE87" i="1"/>
  <c r="AD87" i="1"/>
  <c r="AA87" i="1"/>
  <c r="AK86" i="1"/>
  <c r="AJ86" i="1"/>
  <c r="AH86" i="1"/>
  <c r="AG86" i="1"/>
  <c r="AE86" i="1"/>
  <c r="AD86" i="1"/>
  <c r="AA86" i="1"/>
  <c r="AK85" i="1"/>
  <c r="AJ85" i="1"/>
  <c r="AH85" i="1"/>
  <c r="AG85" i="1"/>
  <c r="AE85" i="1"/>
  <c r="AD85" i="1"/>
  <c r="AA85" i="1"/>
  <c r="AK84" i="1"/>
  <c r="AJ84" i="1"/>
  <c r="AH84" i="1"/>
  <c r="AG84" i="1"/>
  <c r="AE84" i="1"/>
  <c r="AD84" i="1"/>
  <c r="AA84" i="1"/>
  <c r="AK83" i="1"/>
  <c r="AJ83" i="1"/>
  <c r="AH83" i="1"/>
  <c r="AG83" i="1"/>
  <c r="AE83" i="1"/>
  <c r="AD83" i="1"/>
  <c r="AA83" i="1"/>
  <c r="AK82" i="1"/>
  <c r="AJ82" i="1"/>
  <c r="AH82" i="1"/>
  <c r="AG82" i="1"/>
  <c r="AE82" i="1"/>
  <c r="AD82" i="1"/>
  <c r="AA82" i="1"/>
  <c r="AK81" i="1"/>
  <c r="AJ81" i="1"/>
  <c r="AH81" i="1"/>
  <c r="AG81" i="1"/>
  <c r="AE81" i="1"/>
  <c r="AD81" i="1"/>
  <c r="AA81" i="1"/>
  <c r="AK80" i="1"/>
  <c r="AJ80" i="1"/>
  <c r="AH80" i="1"/>
  <c r="AG80" i="1"/>
  <c r="AE80" i="1"/>
  <c r="AD80" i="1"/>
  <c r="AA80" i="1"/>
  <c r="AK79" i="1"/>
  <c r="AJ79" i="1"/>
  <c r="AH79" i="1"/>
  <c r="AG79" i="1"/>
  <c r="AE79" i="1"/>
  <c r="AD79" i="1"/>
  <c r="AA79" i="1"/>
  <c r="AK78" i="1"/>
  <c r="AJ78" i="1"/>
  <c r="AH78" i="1"/>
  <c r="AG78" i="1"/>
  <c r="AE78" i="1"/>
  <c r="AD78" i="1"/>
  <c r="AA78" i="1"/>
  <c r="AK77" i="1"/>
  <c r="AJ77" i="1"/>
  <c r="AH77" i="1"/>
  <c r="AG77" i="1"/>
  <c r="AE77" i="1"/>
  <c r="AD77" i="1"/>
  <c r="AA77" i="1"/>
  <c r="AK76" i="1"/>
  <c r="AJ76" i="1"/>
  <c r="AH76" i="1"/>
  <c r="AG76" i="1"/>
  <c r="AE76" i="1"/>
  <c r="AD76" i="1"/>
  <c r="AA76" i="1"/>
  <c r="AK75" i="1"/>
  <c r="AJ75" i="1"/>
  <c r="AH75" i="1"/>
  <c r="AG75" i="1"/>
  <c r="AE75" i="1"/>
  <c r="AD75" i="1"/>
  <c r="AA75" i="1"/>
  <c r="AK74" i="1"/>
  <c r="AJ74" i="1"/>
  <c r="AH74" i="1"/>
  <c r="AG74" i="1"/>
  <c r="AE74" i="1"/>
  <c r="AD74" i="1"/>
  <c r="AA74" i="1"/>
  <c r="AK73" i="1"/>
  <c r="AJ73" i="1"/>
  <c r="AH73" i="1"/>
  <c r="AG73" i="1"/>
  <c r="AE73" i="1"/>
  <c r="AD73" i="1"/>
  <c r="AA73" i="1"/>
  <c r="AK72" i="1"/>
  <c r="AJ72" i="1"/>
  <c r="AH72" i="1"/>
  <c r="AG72" i="1"/>
  <c r="AE72" i="1"/>
  <c r="AD72" i="1"/>
  <c r="AA72" i="1"/>
  <c r="AK71" i="1"/>
  <c r="AH71" i="1"/>
  <c r="AG71" i="1"/>
  <c r="AE71" i="1"/>
  <c r="AD71" i="1"/>
  <c r="AA71" i="1"/>
  <c r="AK70" i="1"/>
  <c r="AJ70" i="1"/>
  <c r="AH70" i="1"/>
  <c r="AG70" i="1"/>
  <c r="AE70" i="1"/>
  <c r="AD70" i="1"/>
  <c r="AA70" i="1"/>
  <c r="AK69" i="1"/>
  <c r="AJ69" i="1"/>
  <c r="AH69" i="1"/>
  <c r="AG69" i="1"/>
  <c r="AE69" i="1"/>
  <c r="AD69" i="1"/>
  <c r="AA69" i="1"/>
  <c r="AK68" i="1"/>
  <c r="AJ68" i="1"/>
  <c r="AH68" i="1"/>
  <c r="AG68" i="1"/>
  <c r="AE68" i="1"/>
  <c r="AD68" i="1"/>
  <c r="AA68" i="1"/>
  <c r="AK67" i="1"/>
  <c r="AJ67" i="1"/>
  <c r="AH67" i="1"/>
  <c r="AG67" i="1"/>
  <c r="AE67" i="1"/>
  <c r="AD67" i="1"/>
  <c r="AA67" i="1"/>
  <c r="AK66" i="1"/>
  <c r="AJ66" i="1"/>
  <c r="AH66" i="1"/>
  <c r="AG66" i="1"/>
  <c r="AE66" i="1"/>
  <c r="AD66" i="1"/>
  <c r="AA66" i="1"/>
  <c r="AK65" i="1"/>
  <c r="AJ65" i="1"/>
  <c r="AH65" i="1"/>
  <c r="AG65" i="1"/>
  <c r="AE65" i="1"/>
  <c r="AD65" i="1"/>
  <c r="AA65" i="1"/>
  <c r="AK64" i="1"/>
  <c r="AJ64" i="1"/>
  <c r="AH64" i="1"/>
  <c r="AG64" i="1"/>
  <c r="AE64" i="1"/>
  <c r="AD64" i="1"/>
  <c r="AA64" i="1"/>
  <c r="AK63" i="1"/>
  <c r="AJ63" i="1"/>
  <c r="AH63" i="1"/>
  <c r="AG63" i="1"/>
  <c r="AE63" i="1"/>
  <c r="AD63" i="1"/>
  <c r="AA63" i="1"/>
  <c r="AK62" i="1"/>
  <c r="AJ62" i="1"/>
  <c r="AH62" i="1"/>
  <c r="AG62" i="1"/>
  <c r="AE62" i="1"/>
  <c r="AD62" i="1"/>
  <c r="AA62" i="1"/>
  <c r="AK61" i="1"/>
  <c r="AJ61" i="1"/>
  <c r="AH61" i="1"/>
  <c r="AG61" i="1"/>
  <c r="AE61" i="1"/>
  <c r="AD61" i="1"/>
  <c r="AA61" i="1"/>
  <c r="AK60" i="1"/>
  <c r="AJ60" i="1"/>
  <c r="AH60" i="1"/>
  <c r="AG60" i="1"/>
  <c r="AE60" i="1"/>
  <c r="AD60" i="1"/>
  <c r="AA60" i="1"/>
  <c r="AK59" i="1"/>
  <c r="AJ59" i="1"/>
  <c r="AH59" i="1"/>
  <c r="AG59" i="1"/>
  <c r="AE59" i="1"/>
  <c r="AD59" i="1"/>
  <c r="AA59" i="1"/>
  <c r="AK58" i="1"/>
  <c r="AJ58" i="1"/>
  <c r="AH58" i="1"/>
  <c r="AG58" i="1"/>
  <c r="AE58" i="1"/>
  <c r="AD58" i="1"/>
  <c r="AA58" i="1"/>
  <c r="AK57" i="1"/>
  <c r="AJ57" i="1"/>
  <c r="AH57" i="1"/>
  <c r="AG57" i="1"/>
  <c r="AE57" i="1"/>
  <c r="AD57" i="1"/>
  <c r="AA57" i="1"/>
  <c r="AK56" i="1"/>
  <c r="AJ56" i="1"/>
  <c r="AH56" i="1"/>
  <c r="AG56" i="1"/>
  <c r="AE56" i="1"/>
  <c r="AD56" i="1"/>
  <c r="AA56" i="1"/>
  <c r="AK55" i="1"/>
  <c r="AJ55" i="1"/>
  <c r="AH55" i="1"/>
  <c r="AG55" i="1"/>
  <c r="AE55" i="1"/>
  <c r="AD55" i="1"/>
  <c r="AA55" i="1"/>
  <c r="AK54" i="1"/>
  <c r="AJ54" i="1"/>
  <c r="AH54" i="1"/>
  <c r="AG54" i="1"/>
  <c r="AE54" i="1"/>
  <c r="AD54" i="1"/>
  <c r="AA54" i="1"/>
  <c r="AK53" i="1"/>
  <c r="AJ53" i="1"/>
  <c r="AH53" i="1"/>
  <c r="AG53" i="1"/>
  <c r="AE53" i="1"/>
  <c r="AD53" i="1"/>
  <c r="AA53" i="1"/>
  <c r="AK52" i="1"/>
  <c r="AJ52" i="1"/>
  <c r="AH52" i="1"/>
  <c r="AG52" i="1"/>
  <c r="AE52" i="1"/>
  <c r="AD52" i="1"/>
  <c r="AA52" i="1"/>
  <c r="AK51" i="1"/>
  <c r="AJ51" i="1"/>
  <c r="AH51" i="1"/>
  <c r="AG51" i="1"/>
  <c r="AE51" i="1"/>
  <c r="AD51" i="1"/>
  <c r="AA51" i="1"/>
  <c r="AK50" i="1"/>
  <c r="AJ50" i="1"/>
  <c r="AH50" i="1"/>
  <c r="AG50" i="1"/>
  <c r="AE50" i="1"/>
  <c r="AD50" i="1"/>
  <c r="AA50" i="1"/>
  <c r="AK49" i="1"/>
  <c r="AJ49" i="1"/>
  <c r="AH49" i="1"/>
  <c r="AG49" i="1"/>
  <c r="AE49" i="1"/>
  <c r="AD49" i="1"/>
  <c r="AA49" i="1"/>
  <c r="AK48" i="1"/>
  <c r="AJ48" i="1"/>
  <c r="AH48" i="1"/>
  <c r="AG48" i="1"/>
  <c r="AE48" i="1"/>
  <c r="AD48" i="1"/>
  <c r="AA48" i="1"/>
  <c r="AK47" i="1"/>
  <c r="AJ47" i="1"/>
  <c r="AH47" i="1"/>
  <c r="AG47" i="1"/>
  <c r="AE47" i="1"/>
  <c r="AD47" i="1"/>
  <c r="AA47" i="1"/>
  <c r="AK46" i="1"/>
  <c r="AJ46" i="1"/>
  <c r="AH46" i="1"/>
  <c r="AG46" i="1"/>
  <c r="AE46" i="1"/>
  <c r="AD46" i="1"/>
  <c r="AA46" i="1"/>
  <c r="AK45" i="1"/>
  <c r="AJ45" i="1"/>
  <c r="AH45" i="1"/>
  <c r="AG45" i="1"/>
  <c r="AE45" i="1"/>
  <c r="AD45" i="1"/>
  <c r="AK44" i="1"/>
  <c r="AJ44" i="1"/>
  <c r="AH44" i="1"/>
  <c r="AG44" i="1"/>
  <c r="AE44" i="1"/>
  <c r="AD44" i="1"/>
  <c r="AA44" i="1"/>
  <c r="AK43" i="1"/>
  <c r="AJ43" i="1"/>
  <c r="AH43" i="1"/>
  <c r="AG43" i="1"/>
  <c r="AE43" i="1"/>
  <c r="AD43" i="1"/>
  <c r="AA43" i="1"/>
  <c r="AK42" i="1"/>
  <c r="AJ42" i="1"/>
  <c r="AH42" i="1"/>
  <c r="AG42" i="1"/>
  <c r="AE42" i="1"/>
  <c r="AD42" i="1"/>
  <c r="AA42" i="1"/>
  <c r="AK41" i="1"/>
  <c r="AJ41" i="1"/>
  <c r="AH41" i="1"/>
  <c r="AG41" i="1"/>
  <c r="AE41" i="1"/>
  <c r="AD41" i="1"/>
  <c r="AA41" i="1"/>
  <c r="AK40" i="1"/>
  <c r="AJ40" i="1"/>
  <c r="AH40" i="1"/>
  <c r="AG40" i="1"/>
  <c r="AE40" i="1"/>
  <c r="AD40" i="1"/>
  <c r="AA40" i="1"/>
  <c r="AK39" i="1"/>
  <c r="AJ39" i="1"/>
  <c r="AH39" i="1"/>
  <c r="AG39" i="1"/>
  <c r="AE39" i="1"/>
  <c r="AD39" i="1"/>
  <c r="AA39" i="1"/>
  <c r="AK38" i="1"/>
  <c r="AJ38" i="1"/>
  <c r="AH38" i="1"/>
  <c r="AG38" i="1"/>
  <c r="AE38" i="1"/>
  <c r="AD38" i="1"/>
  <c r="AA38" i="1"/>
  <c r="AK37" i="1"/>
  <c r="AJ37" i="1"/>
  <c r="AH37" i="1"/>
  <c r="AG37" i="1"/>
  <c r="AE37" i="1"/>
  <c r="AD37" i="1"/>
  <c r="AA37" i="1"/>
  <c r="AK36" i="1"/>
  <c r="AJ36" i="1"/>
  <c r="AH36" i="1"/>
  <c r="AG36" i="1"/>
  <c r="AE36" i="1"/>
  <c r="AD36" i="1"/>
  <c r="AA36" i="1"/>
  <c r="AK35" i="1"/>
  <c r="AJ35" i="1"/>
  <c r="AH35" i="1"/>
  <c r="AG35" i="1"/>
  <c r="AE35" i="1"/>
  <c r="AD35" i="1"/>
  <c r="AA35" i="1"/>
  <c r="AK34" i="1"/>
  <c r="AJ34" i="1"/>
  <c r="AH34" i="1"/>
  <c r="AG34" i="1"/>
  <c r="AE34" i="1"/>
  <c r="AD34" i="1"/>
  <c r="AA34" i="1"/>
  <c r="AK33" i="1"/>
  <c r="AJ33" i="1"/>
  <c r="AH33" i="1"/>
  <c r="AG33" i="1"/>
  <c r="AE33" i="1"/>
  <c r="AD33" i="1"/>
  <c r="AA33" i="1"/>
  <c r="AK32" i="1"/>
  <c r="AJ32" i="1"/>
  <c r="AH32" i="1"/>
  <c r="AG32" i="1"/>
  <c r="AE32" i="1"/>
  <c r="AD32" i="1"/>
  <c r="AA32" i="1"/>
  <c r="AK31" i="1"/>
  <c r="AJ31" i="1"/>
  <c r="AH31" i="1"/>
  <c r="AG31" i="1"/>
  <c r="AE31" i="1"/>
  <c r="AD31" i="1"/>
  <c r="AA31" i="1"/>
  <c r="AK30" i="1"/>
  <c r="AJ30" i="1"/>
  <c r="AH30" i="1"/>
  <c r="AG30" i="1"/>
  <c r="AE30" i="1"/>
  <c r="AD30" i="1"/>
  <c r="AA30" i="1"/>
  <c r="AK29" i="1"/>
  <c r="AJ29" i="1"/>
  <c r="AH29" i="1"/>
  <c r="AG29" i="1"/>
  <c r="AE29" i="1"/>
  <c r="AD29" i="1"/>
  <c r="AA29" i="1"/>
  <c r="AK28" i="1"/>
  <c r="AJ28" i="1"/>
  <c r="AH28" i="1"/>
  <c r="AG28" i="1"/>
  <c r="AE28" i="1"/>
  <c r="AD28" i="1"/>
  <c r="AA28" i="1"/>
  <c r="AK27" i="1"/>
  <c r="AJ27" i="1"/>
  <c r="AH27" i="1"/>
  <c r="AG27" i="1"/>
  <c r="AE27" i="1"/>
  <c r="AD27" i="1"/>
  <c r="AA27" i="1"/>
  <c r="AK26" i="1"/>
  <c r="AJ26" i="1"/>
  <c r="AH26" i="1"/>
  <c r="AG26" i="1"/>
  <c r="AE26" i="1"/>
  <c r="AD26" i="1"/>
  <c r="AA26" i="1"/>
  <c r="AK25" i="1"/>
  <c r="AJ25" i="1"/>
  <c r="AH25" i="1"/>
  <c r="AG25" i="1"/>
  <c r="AE25" i="1"/>
  <c r="AD25" i="1"/>
  <c r="AA25" i="1"/>
  <c r="AK24" i="1"/>
  <c r="AJ24" i="1"/>
  <c r="AH24" i="1"/>
  <c r="AG24" i="1"/>
  <c r="AE24" i="1"/>
  <c r="AD24" i="1"/>
  <c r="AA24" i="1"/>
  <c r="AK23" i="1"/>
  <c r="AJ23" i="1"/>
  <c r="AH23" i="1"/>
  <c r="AG23" i="1"/>
  <c r="AE23" i="1"/>
  <c r="AD23" i="1"/>
  <c r="AA23" i="1"/>
  <c r="AK22" i="1"/>
  <c r="AJ22" i="1"/>
  <c r="AH22" i="1"/>
  <c r="AG22" i="1"/>
  <c r="AE22" i="1"/>
  <c r="AD22" i="1"/>
  <c r="AA22" i="1"/>
  <c r="AK21" i="1"/>
  <c r="AJ21" i="1"/>
  <c r="AH21" i="1"/>
  <c r="AG21" i="1"/>
  <c r="AE21" i="1"/>
  <c r="AD21" i="1"/>
  <c r="AA21" i="1"/>
  <c r="AK20" i="1"/>
  <c r="AJ20" i="1"/>
  <c r="AH20" i="1"/>
  <c r="AG20" i="1"/>
  <c r="AE20" i="1"/>
  <c r="AD20" i="1"/>
  <c r="AA20" i="1"/>
  <c r="AK19" i="1"/>
  <c r="AJ19" i="1"/>
  <c r="AH19" i="1"/>
  <c r="AG19" i="1"/>
  <c r="AE19" i="1"/>
  <c r="AD19" i="1"/>
  <c r="AA19" i="1"/>
  <c r="AK18" i="1"/>
  <c r="AJ18" i="1"/>
  <c r="AH18" i="1"/>
  <c r="AG18" i="1"/>
  <c r="AE18" i="1"/>
  <c r="AD18" i="1"/>
  <c r="AA18" i="1"/>
  <c r="AK17" i="1"/>
  <c r="AJ17" i="1"/>
  <c r="AH17" i="1"/>
  <c r="AG17" i="1"/>
  <c r="AE17" i="1"/>
  <c r="AD17" i="1"/>
  <c r="AA17" i="1"/>
  <c r="AK16" i="1"/>
  <c r="AJ16" i="1"/>
  <c r="AH16" i="1"/>
  <c r="AG16" i="1"/>
  <c r="AE16" i="1"/>
  <c r="AD16" i="1"/>
  <c r="AA16" i="1"/>
  <c r="AK15" i="1"/>
  <c r="AJ15" i="1"/>
  <c r="AH15" i="1"/>
  <c r="AG15" i="1"/>
  <c r="AE15" i="1"/>
  <c r="AD15" i="1"/>
  <c r="AA15" i="1"/>
  <c r="AK14" i="1"/>
  <c r="AJ14" i="1"/>
  <c r="AH14" i="1"/>
  <c r="AG14" i="1"/>
  <c r="AE14" i="1"/>
  <c r="AD14" i="1"/>
  <c r="AA14" i="1"/>
  <c r="AK13" i="1"/>
  <c r="AJ13" i="1"/>
  <c r="AH13" i="1"/>
  <c r="AG13" i="1"/>
  <c r="AE13" i="1"/>
  <c r="AD13" i="1"/>
  <c r="AA13" i="1"/>
  <c r="AK12" i="1"/>
  <c r="AJ12" i="1"/>
  <c r="AH12" i="1"/>
  <c r="AG12" i="1"/>
  <c r="AE12" i="1"/>
  <c r="AD12" i="1"/>
  <c r="AA12" i="1"/>
  <c r="AK11" i="1"/>
  <c r="AJ11" i="1"/>
  <c r="AH11" i="1"/>
  <c r="AG11" i="1"/>
  <c r="AE11" i="1"/>
  <c r="AD11" i="1"/>
  <c r="AA11" i="1"/>
  <c r="AK10" i="1"/>
  <c r="AJ10" i="1"/>
  <c r="AH10" i="1"/>
  <c r="AG10" i="1"/>
  <c r="AE10" i="1"/>
  <c r="AD10" i="1"/>
  <c r="AA10" i="1"/>
  <c r="AK9" i="1"/>
  <c r="AJ9" i="1"/>
  <c r="AH9" i="1"/>
  <c r="AG9" i="1"/>
  <c r="AE9" i="1"/>
  <c r="AD9" i="1"/>
  <c r="AA9" i="1"/>
  <c r="AK8" i="1"/>
  <c r="AJ8" i="1"/>
  <c r="AH8" i="1"/>
  <c r="AG8" i="1"/>
  <c r="AE8" i="1"/>
  <c r="AD8" i="1"/>
  <c r="AA8" i="1"/>
  <c r="AK7" i="1"/>
  <c r="AJ7" i="1"/>
  <c r="AH7" i="1"/>
  <c r="AG7" i="1"/>
  <c r="AE7" i="1"/>
  <c r="AD7" i="1"/>
  <c r="AA7" i="1"/>
  <c r="AK6" i="1"/>
  <c r="AJ6" i="1"/>
  <c r="AH6" i="1"/>
  <c r="AG6" i="1"/>
  <c r="AE6" i="1"/>
  <c r="AD6" i="1"/>
  <c r="AA6" i="1"/>
  <c r="AK5" i="1"/>
  <c r="AJ5" i="1"/>
  <c r="AH5" i="1"/>
  <c r="AG5" i="1"/>
  <c r="AE5" i="1"/>
  <c r="AD5" i="1"/>
  <c r="AA5" i="1"/>
  <c r="AK4" i="1"/>
  <c r="AJ4" i="1"/>
  <c r="AH4" i="1"/>
  <c r="AG4" i="1"/>
  <c r="AE4" i="1"/>
  <c r="AD4" i="1"/>
  <c r="AA4" i="1"/>
  <c r="AK3" i="1"/>
  <c r="AJ3" i="1"/>
  <c r="AH3" i="1"/>
  <c r="AG3" i="1"/>
  <c r="AE3" i="1"/>
  <c r="AD3" i="1"/>
  <c r="AA3" i="1"/>
</calcChain>
</file>

<file path=xl/sharedStrings.xml><?xml version="1.0" encoding="utf-8"?>
<sst xmlns="http://schemas.openxmlformats.org/spreadsheetml/2006/main" count="1087" uniqueCount="480">
  <si>
    <t>날짜</t>
  </si>
  <si>
    <t>폴란드</t>
  </si>
  <si>
    <t>벨기에</t>
  </si>
  <si>
    <t>안도라</t>
  </si>
  <si>
    <t>이란</t>
  </si>
  <si>
    <t>-</t>
  </si>
  <si>
    <t>헝가리</t>
  </si>
  <si>
    <t>구분</t>
  </si>
  <si>
    <t>스웨덴</t>
  </si>
  <si>
    <t>파울수</t>
  </si>
  <si>
    <t>키패스</t>
  </si>
  <si>
    <t>터키</t>
  </si>
  <si>
    <t>국가</t>
  </si>
  <si>
    <t>체코</t>
  </si>
  <si>
    <t>튀니지</t>
  </si>
  <si>
    <t>스위스</t>
  </si>
  <si>
    <t>덴마크</t>
  </si>
  <si>
    <t>코소보</t>
  </si>
  <si>
    <t>이라크</t>
  </si>
  <si>
    <t>핀란드</t>
  </si>
  <si>
    <t>그리스</t>
  </si>
  <si>
    <t>멕시코</t>
  </si>
  <si>
    <t>시리아</t>
  </si>
  <si>
    <t>스페인</t>
  </si>
  <si>
    <t>카타르</t>
  </si>
  <si>
    <t>파나마</t>
  </si>
  <si>
    <t>프랑스</t>
  </si>
  <si>
    <t>중국</t>
  </si>
  <si>
    <t>페루</t>
  </si>
  <si>
    <t>독일</t>
  </si>
  <si>
    <t>레바논</t>
  </si>
  <si>
    <t>세네갈</t>
  </si>
  <si>
    <t>몰타</t>
  </si>
  <si>
    <t>2017.09.04</t>
  </si>
  <si>
    <t>52,58,86</t>
  </si>
  <si>
    <t>75,83,89</t>
  </si>
  <si>
    <t>34,53,79</t>
  </si>
  <si>
    <t>54,66,66,87</t>
  </si>
  <si>
    <t>57,74,83</t>
  </si>
  <si>
    <t>60,74,81</t>
  </si>
  <si>
    <t>70,82,85</t>
  </si>
  <si>
    <t>61,67,81</t>
  </si>
  <si>
    <t>56,76,86</t>
  </si>
  <si>
    <t>2017.11.11</t>
  </si>
  <si>
    <t>66,73,82</t>
  </si>
  <si>
    <t>46,66,75</t>
  </si>
  <si>
    <t>68,71,77</t>
  </si>
  <si>
    <t>2017.11.14</t>
  </si>
  <si>
    <t>62,62,76</t>
  </si>
  <si>
    <t>4-1-2--3</t>
  </si>
  <si>
    <t>46,46,84</t>
  </si>
  <si>
    <t>2017.10.11</t>
  </si>
  <si>
    <t>74,78,90</t>
  </si>
  <si>
    <t>55,72,79</t>
  </si>
  <si>
    <t>12,35,70</t>
  </si>
  <si>
    <t>68,69,79</t>
  </si>
  <si>
    <t>67,69,85</t>
  </si>
  <si>
    <t>2018.06.16</t>
  </si>
  <si>
    <t>28,66,73</t>
  </si>
  <si>
    <t>83,84,90+3</t>
  </si>
  <si>
    <t>27,120+1</t>
  </si>
  <si>
    <t>49,69,79,79</t>
  </si>
  <si>
    <t>2018.06.26</t>
  </si>
  <si>
    <t>2018.06.19</t>
  </si>
  <si>
    <t>2021.09.02</t>
  </si>
  <si>
    <t>2017.10.06</t>
  </si>
  <si>
    <t>24,46,60</t>
  </si>
  <si>
    <t>2021.10.13</t>
  </si>
  <si>
    <t>46,46,72</t>
  </si>
  <si>
    <t>18,72,78,84</t>
  </si>
  <si>
    <t>2021.03.29</t>
  </si>
  <si>
    <t>60,73,73,79</t>
  </si>
  <si>
    <t>2021.04.01</t>
  </si>
  <si>
    <t>2021.09.06</t>
  </si>
  <si>
    <t>86,89,90</t>
  </si>
  <si>
    <t>2022.11.21</t>
  </si>
  <si>
    <t>2021.09.03</t>
  </si>
  <si>
    <t>2021.11.13</t>
  </si>
  <si>
    <t>2021.09.09</t>
  </si>
  <si>
    <t>84,88,88</t>
  </si>
  <si>
    <t>2021.11.17</t>
  </si>
  <si>
    <t>64,77,84</t>
  </si>
  <si>
    <t>2021.11.11</t>
  </si>
  <si>
    <t>2021.11.16</t>
  </si>
  <si>
    <t>55,63,69,87</t>
  </si>
  <si>
    <t>57,90,90</t>
  </si>
  <si>
    <t>66,70,82</t>
  </si>
  <si>
    <t>2018.07.16</t>
  </si>
  <si>
    <t>2021년A매치</t>
  </si>
  <si>
    <t>62,62,62</t>
  </si>
  <si>
    <t>2021.10.10</t>
  </si>
  <si>
    <t>63,63,76</t>
  </si>
  <si>
    <t>경고횟수(옐로카드)</t>
  </si>
  <si>
    <t>2021.03.26</t>
  </si>
  <si>
    <t>68,80,90+3</t>
  </si>
  <si>
    <t>65,90+13</t>
  </si>
  <si>
    <t>67,80,90,90</t>
  </si>
  <si>
    <t>46,66,84</t>
  </si>
  <si>
    <t>6,15,27,32,39,42,58,69,78,79</t>
  </si>
  <si>
    <t>2022.03.24</t>
  </si>
  <si>
    <t>82,82,90+1</t>
  </si>
  <si>
    <t>2018.06.22</t>
  </si>
  <si>
    <t>보스니 헤르체고비나</t>
  </si>
  <si>
    <t>65,84,90+2</t>
  </si>
  <si>
    <t>2017.10.09</t>
  </si>
  <si>
    <t>61,78,83</t>
  </si>
  <si>
    <t>74,74,74</t>
  </si>
  <si>
    <t>46,46,68</t>
  </si>
  <si>
    <t>2021.11.12</t>
  </si>
  <si>
    <t>2018.07.03</t>
  </si>
  <si>
    <t>54,64,72,72</t>
  </si>
  <si>
    <t>2017.03.28</t>
  </si>
  <si>
    <t>54,74,87</t>
  </si>
  <si>
    <t>2018.06.24</t>
  </si>
  <si>
    <t>16,74,85</t>
  </si>
  <si>
    <t>71,71,75,84</t>
  </si>
  <si>
    <t>2017.10.04</t>
  </si>
  <si>
    <t>46,59,76</t>
  </si>
  <si>
    <t>2017.06.11</t>
  </si>
  <si>
    <t>2017.03.26</t>
  </si>
  <si>
    <t>2017.09.05</t>
  </si>
  <si>
    <t>81,81,87,87</t>
  </si>
  <si>
    <t>2021.11.15</t>
  </si>
  <si>
    <t>2018.06.18</t>
  </si>
  <si>
    <t>80,88,90+3</t>
  </si>
  <si>
    <t>64,64,83</t>
  </si>
  <si>
    <t>65,69,71</t>
  </si>
  <si>
    <t>70,70,78</t>
  </si>
  <si>
    <t>59,59,81</t>
  </si>
  <si>
    <t>57,68,80</t>
  </si>
  <si>
    <t>70,73,87,87</t>
  </si>
  <si>
    <t>2017.03.23</t>
  </si>
  <si>
    <t>74,78,87</t>
  </si>
  <si>
    <t>90+3,90+6</t>
  </si>
  <si>
    <t>18,38,59,65</t>
  </si>
  <si>
    <t>2018.07.07</t>
  </si>
  <si>
    <t>2021.06.05</t>
  </si>
  <si>
    <t>13,57,64,68</t>
  </si>
  <si>
    <t>58,58,77,87</t>
  </si>
  <si>
    <t>2022.02.01</t>
  </si>
  <si>
    <t>29,62,79</t>
  </si>
  <si>
    <t>24,84,90+3</t>
  </si>
  <si>
    <t>2022.03.30</t>
  </si>
  <si>
    <t>77,85,90+1</t>
  </si>
  <si>
    <t>61,66,84,84</t>
  </si>
  <si>
    <t>46,46,82</t>
  </si>
  <si>
    <t>2021.09.07</t>
  </si>
  <si>
    <t>2021.10.12</t>
  </si>
  <si>
    <t>65,65,85</t>
  </si>
  <si>
    <t>아랍 에미리트 연합국</t>
  </si>
  <si>
    <t>63,63,73,85</t>
  </si>
  <si>
    <t>56,68,83</t>
  </si>
  <si>
    <t>64,72,84</t>
  </si>
  <si>
    <t>2017.09.01</t>
  </si>
  <si>
    <t>63,63,70</t>
  </si>
  <si>
    <t>2022.01.27</t>
  </si>
  <si>
    <t>50,62,74</t>
  </si>
  <si>
    <t>76,77,88</t>
  </si>
  <si>
    <t>46,67,81</t>
  </si>
  <si>
    <t>71,77,81</t>
  </si>
  <si>
    <t>65,75,89</t>
  </si>
  <si>
    <t>28,37,77</t>
  </si>
  <si>
    <t>46,71,71</t>
  </si>
  <si>
    <t>50,68,78</t>
  </si>
  <si>
    <t>12,33,79</t>
  </si>
  <si>
    <t>2022.11.24</t>
  </si>
  <si>
    <t>55,64,76</t>
  </si>
  <si>
    <t>34,76,84</t>
  </si>
  <si>
    <t>62,78,83</t>
  </si>
  <si>
    <t>25,54,85</t>
  </si>
  <si>
    <t>2017.06.14</t>
  </si>
  <si>
    <t>4-4-2</t>
  </si>
  <si>
    <t>슈팅시도수</t>
  </si>
  <si>
    <t>파울수(반칙)</t>
  </si>
  <si>
    <t>어웨이팀</t>
  </si>
  <si>
    <t>4-3-3</t>
  </si>
  <si>
    <t>4-4-3</t>
  </si>
  <si>
    <t>잉글랜드</t>
  </si>
  <si>
    <t>그루지야</t>
  </si>
  <si>
    <t>19,85</t>
  </si>
  <si>
    <t>포메이션</t>
  </si>
  <si>
    <t>전반우세여부</t>
  </si>
  <si>
    <t>오프사이드횟수</t>
  </si>
  <si>
    <t>38,63</t>
  </si>
  <si>
    <t>알바니아</t>
  </si>
  <si>
    <t>골기퍼세이브수</t>
  </si>
  <si>
    <t>득점시간</t>
  </si>
  <si>
    <t>실점시간</t>
  </si>
  <si>
    <t>61,77</t>
  </si>
  <si>
    <t>82,86</t>
  </si>
  <si>
    <t>51,65</t>
  </si>
  <si>
    <t>61,81</t>
  </si>
  <si>
    <t>슬로베니아</t>
  </si>
  <si>
    <t>90+3</t>
  </si>
  <si>
    <t>5,20</t>
  </si>
  <si>
    <t>4-1-3-2</t>
  </si>
  <si>
    <t>후반우세여부</t>
  </si>
  <si>
    <t>후반실점수</t>
  </si>
  <si>
    <t>30,59</t>
  </si>
  <si>
    <t>37,59</t>
  </si>
  <si>
    <t>43,90+3</t>
  </si>
  <si>
    <t>투르크메니스탄</t>
  </si>
  <si>
    <t>62,78</t>
  </si>
  <si>
    <t>49,89</t>
  </si>
  <si>
    <t>스리랑카</t>
  </si>
  <si>
    <t>7,67,80</t>
  </si>
  <si>
    <t>4-1-2-3</t>
  </si>
  <si>
    <t>76,87</t>
  </si>
  <si>
    <t>2017.06.10</t>
  </si>
  <si>
    <t>2021.03.25</t>
  </si>
  <si>
    <t>63,63,79,85</t>
  </si>
  <si>
    <t>59,59,87</t>
  </si>
  <si>
    <t>2018.07.14</t>
  </si>
  <si>
    <t>2021.10.07</t>
  </si>
  <si>
    <t>46,58,58,69</t>
  </si>
  <si>
    <t>2021.03.28</t>
  </si>
  <si>
    <t>71,75,83</t>
  </si>
  <si>
    <t>75,83,86</t>
  </si>
  <si>
    <t>64,72,82,82</t>
  </si>
  <si>
    <t>74.90.90</t>
  </si>
  <si>
    <t>62,69,69</t>
  </si>
  <si>
    <t>2018.07.04</t>
  </si>
  <si>
    <t>2021.03.31</t>
  </si>
  <si>
    <t>62,69,73,74</t>
  </si>
  <si>
    <t>2022.11.26</t>
  </si>
  <si>
    <t>2018.06.29</t>
  </si>
  <si>
    <t>15,34,46,81</t>
  </si>
  <si>
    <t>75,77</t>
  </si>
  <si>
    <t>76,81</t>
  </si>
  <si>
    <t>32,69</t>
  </si>
  <si>
    <t>46,90+2</t>
  </si>
  <si>
    <t>노르웨이</t>
  </si>
  <si>
    <t>28,69</t>
  </si>
  <si>
    <t>4-4-1-1</t>
  </si>
  <si>
    <t>라트비아</t>
  </si>
  <si>
    <t>65,76</t>
  </si>
  <si>
    <t>75,83</t>
  </si>
  <si>
    <t>73,89</t>
  </si>
  <si>
    <t>몬테네그로</t>
  </si>
  <si>
    <t>45+1</t>
  </si>
  <si>
    <t>4-1-4-1</t>
  </si>
  <si>
    <t>4-2-1-3</t>
  </si>
  <si>
    <t>네덜란드</t>
  </si>
  <si>
    <t>25,54</t>
  </si>
  <si>
    <t>46,64</t>
  </si>
  <si>
    <t>4-4-1</t>
  </si>
  <si>
    <t>48,90+5</t>
  </si>
  <si>
    <t>우크라이나</t>
  </si>
  <si>
    <t>84,90+1</t>
  </si>
  <si>
    <t>이탈리아</t>
  </si>
  <si>
    <t>스코틀렌드</t>
  </si>
  <si>
    <t>4,82</t>
  </si>
  <si>
    <t>4-5-1</t>
  </si>
  <si>
    <t>에콰도르</t>
  </si>
  <si>
    <t>우루과이</t>
  </si>
  <si>
    <t>아르헨티나</t>
  </si>
  <si>
    <t>45+2,32</t>
  </si>
  <si>
    <t>59,59,68</t>
  </si>
  <si>
    <t>75,80,89</t>
  </si>
  <si>
    <t>82,82,90,90</t>
  </si>
  <si>
    <t>55,68,85</t>
  </si>
  <si>
    <t>8,22,36,40,45+1,62</t>
  </si>
  <si>
    <t>2018년 러시아 월드컵 16강전</t>
  </si>
  <si>
    <t>75,84,85,90+1,90+1</t>
  </si>
  <si>
    <t>9,21,45+3,48,75,86</t>
  </si>
  <si>
    <t>2018년 러시아 월드컵 8강전</t>
  </si>
  <si>
    <t>35,43,45+1,62,71,80</t>
  </si>
  <si>
    <t>83,83,97,97,97,101</t>
  </si>
  <si>
    <t>68,79,79,90+2,90+2</t>
  </si>
  <si>
    <t>46,46,65,86,90+1</t>
  </si>
  <si>
    <t>20,46,46,46,63,77</t>
  </si>
  <si>
    <t>2018년 러시아 월드컵 준결승전</t>
  </si>
  <si>
    <t>1,16,38,54,80,90</t>
  </si>
  <si>
    <t>2018년 러시아 월드컵 결승전</t>
  </si>
  <si>
    <t>60,60</t>
  </si>
  <si>
    <t>74,86</t>
  </si>
  <si>
    <t>64,85</t>
  </si>
  <si>
    <t>25,53</t>
  </si>
  <si>
    <t>19,44</t>
  </si>
  <si>
    <t>11,90+1</t>
  </si>
  <si>
    <t>29,44</t>
  </si>
  <si>
    <t>40,61</t>
  </si>
  <si>
    <t>리투아니아</t>
  </si>
  <si>
    <t>66,76</t>
  </si>
  <si>
    <t>22,36</t>
  </si>
  <si>
    <t>카자흐스탄</t>
  </si>
  <si>
    <t>59,69</t>
  </si>
  <si>
    <t>우즈베키스탄</t>
  </si>
  <si>
    <t>85,86</t>
  </si>
  <si>
    <t>72,80</t>
  </si>
  <si>
    <t>48,87</t>
  </si>
  <si>
    <t>71,81</t>
  </si>
  <si>
    <t>교체횟수</t>
  </si>
  <si>
    <t>75,76</t>
  </si>
  <si>
    <t>후반득점수</t>
  </si>
  <si>
    <t>전반실점수</t>
  </si>
  <si>
    <t>전반득점수</t>
  </si>
  <si>
    <t>90+2</t>
  </si>
  <si>
    <t>퇴장횟수</t>
  </si>
  <si>
    <t>프리킥수</t>
  </si>
  <si>
    <t>산마리노</t>
  </si>
  <si>
    <t>3-4-3</t>
  </si>
  <si>
    <t>경고횟수</t>
  </si>
  <si>
    <t>코너킥수</t>
  </si>
  <si>
    <t>3-5-2</t>
  </si>
  <si>
    <t>4-2-3-1</t>
  </si>
  <si>
    <t>패스횟수</t>
  </si>
  <si>
    <t>평균연령</t>
  </si>
  <si>
    <t>벨로루시</t>
  </si>
  <si>
    <t>4-3-2-1</t>
  </si>
  <si>
    <t>뺏김횟수</t>
  </si>
  <si>
    <t>콜롬비아</t>
  </si>
  <si>
    <t>1(4)</t>
  </si>
  <si>
    <t>키패스성공횟수</t>
  </si>
  <si>
    <t>47,88</t>
  </si>
  <si>
    <t>오스트레일리아</t>
  </si>
  <si>
    <t>5-3-2</t>
  </si>
  <si>
    <t>3-4-1-2</t>
  </si>
  <si>
    <t>3-4-2-1</t>
  </si>
  <si>
    <t>크로아티아</t>
  </si>
  <si>
    <t>패스성공횟수</t>
  </si>
  <si>
    <t>교체시간</t>
  </si>
  <si>
    <t xml:space="preserve"> 스웨덴</t>
  </si>
  <si>
    <t>50,72</t>
  </si>
  <si>
    <t>84,90+9</t>
  </si>
  <si>
    <t>54,72</t>
  </si>
  <si>
    <t>71,90+5</t>
  </si>
  <si>
    <t>59,90</t>
  </si>
  <si>
    <t>90+4</t>
  </si>
  <si>
    <t>지브롤터</t>
  </si>
  <si>
    <t>5-4-1</t>
  </si>
  <si>
    <t>70,90+3</t>
  </si>
  <si>
    <t>26,66</t>
  </si>
  <si>
    <t>16,40</t>
  </si>
  <si>
    <t>3-2-4-1</t>
  </si>
  <si>
    <t>41,48</t>
  </si>
  <si>
    <t>87,90</t>
  </si>
  <si>
    <t>불가리아</t>
  </si>
  <si>
    <t>27,33</t>
  </si>
  <si>
    <t>58,81</t>
  </si>
  <si>
    <t>슬로바키아</t>
  </si>
  <si>
    <t>76,90+1</t>
  </si>
  <si>
    <t>73,73</t>
  </si>
  <si>
    <t>62,70</t>
  </si>
  <si>
    <t>대한민국</t>
  </si>
  <si>
    <t>46,79</t>
  </si>
  <si>
    <t>1(3)</t>
  </si>
  <si>
    <t>룩셈부르크</t>
  </si>
  <si>
    <t>53,71</t>
  </si>
  <si>
    <t>77,86,86</t>
  </si>
  <si>
    <t>69,74,85</t>
  </si>
  <si>
    <t>2021.09.12</t>
  </si>
  <si>
    <t>2022.03.29</t>
  </si>
  <si>
    <t>31,46,87</t>
  </si>
  <si>
    <t>2017.09.06</t>
  </si>
  <si>
    <t>67,79,87</t>
  </si>
  <si>
    <t>18,24,91,84</t>
  </si>
  <si>
    <t>60,60,68,85</t>
  </si>
  <si>
    <t>2021.09.10</t>
  </si>
  <si>
    <t>2018.07.12</t>
  </si>
  <si>
    <t>2021.06.09</t>
  </si>
  <si>
    <t>2018.06.30</t>
  </si>
  <si>
    <t>2018.07.06</t>
  </si>
  <si>
    <t>67,67,80,80</t>
  </si>
  <si>
    <t>54,73,86</t>
  </si>
  <si>
    <t>46,69,90,90</t>
  </si>
  <si>
    <t>2018.06.27</t>
  </si>
  <si>
    <t>44,64,78</t>
  </si>
  <si>
    <t>2017.08.31</t>
  </si>
  <si>
    <t>60,75,90+2</t>
  </si>
  <si>
    <t>39,60,78</t>
  </si>
  <si>
    <t>25,51,74</t>
  </si>
  <si>
    <t>46,61,78</t>
  </si>
  <si>
    <t>19,49,57,78</t>
  </si>
  <si>
    <t>70,81,81</t>
  </si>
  <si>
    <t>56,69,79</t>
  </si>
  <si>
    <t>2022.11.23</t>
  </si>
  <si>
    <t>68,76,81</t>
  </si>
  <si>
    <t>64,76,76,88</t>
  </si>
  <si>
    <t>2017.10.08</t>
  </si>
  <si>
    <t>33,74,80</t>
  </si>
  <si>
    <t>2018.07.11</t>
  </si>
  <si>
    <t>2017.03.27</t>
  </si>
  <si>
    <t>2021.06.13</t>
  </si>
  <si>
    <t>59,59,73</t>
  </si>
  <si>
    <t>2017년A매치</t>
  </si>
  <si>
    <t>2022년A매치</t>
  </si>
  <si>
    <t>63,63,79</t>
  </si>
  <si>
    <t>46,69,76</t>
  </si>
  <si>
    <t>58,63,78</t>
  </si>
  <si>
    <t>60,80,90+1</t>
  </si>
  <si>
    <t>63,63,77</t>
  </si>
  <si>
    <t>2017.09.02</t>
  </si>
  <si>
    <t>73,84,89</t>
  </si>
  <si>
    <t>60,60,78</t>
  </si>
  <si>
    <t>27,32,68,71</t>
  </si>
  <si>
    <t>73,77,83</t>
  </si>
  <si>
    <t>2021.11.14</t>
  </si>
  <si>
    <t>55,73,81</t>
  </si>
  <si>
    <t>72,79,86</t>
  </si>
  <si>
    <t>46,65,79</t>
  </si>
  <si>
    <t>67,86,88</t>
  </si>
  <si>
    <t>64,73,73,83</t>
  </si>
  <si>
    <t>2021.09.05</t>
  </si>
  <si>
    <t>2021.09.08</t>
  </si>
  <si>
    <t>2022.11.22</t>
  </si>
  <si>
    <t>2022.03.25</t>
  </si>
  <si>
    <t>64,64,98,79,90</t>
  </si>
  <si>
    <t>66,74,74,85,85</t>
  </si>
  <si>
    <t>46,54,76,86,86</t>
  </si>
  <si>
    <t>13,77,77,89,89</t>
  </si>
  <si>
    <t>46,46,46,74,80</t>
  </si>
  <si>
    <t>14,21,31,53,83</t>
  </si>
  <si>
    <t>67,68,82,83,90</t>
  </si>
  <si>
    <t>62,69,69,82,82</t>
  </si>
  <si>
    <t>9,45+2,56,62,72</t>
  </si>
  <si>
    <t>59,59,59,71,89</t>
  </si>
  <si>
    <t>63,63,73,73,81</t>
  </si>
  <si>
    <t>70,70,81,81,90</t>
  </si>
  <si>
    <t>46,46,46,46,63</t>
  </si>
  <si>
    <t>31,63,63,63,82</t>
  </si>
  <si>
    <t>2022년 카타르 월드컵</t>
  </si>
  <si>
    <t>62,76,76,90+2</t>
  </si>
  <si>
    <t>46,46,62,80,88</t>
  </si>
  <si>
    <t>55,55,71,79,79</t>
  </si>
  <si>
    <t>70,70,70,70,75</t>
  </si>
  <si>
    <t>41,74,74,81,81</t>
  </si>
  <si>
    <t>49,49,79,85,87</t>
  </si>
  <si>
    <t>17,40,59,79,86</t>
  </si>
  <si>
    <t>63,68,80,80,80</t>
  </si>
  <si>
    <t>46,46,46,62,73</t>
  </si>
  <si>
    <t>9,18,28,33,45+2</t>
  </si>
  <si>
    <t>49,51,63,63,77</t>
  </si>
  <si>
    <t>63,63,63,77,77</t>
  </si>
  <si>
    <t>12,17,46,46,86</t>
  </si>
  <si>
    <t>41,46,64,88,89</t>
  </si>
  <si>
    <t>65,65,83,83,88</t>
  </si>
  <si>
    <t>62,79,79,90+4</t>
  </si>
  <si>
    <t>66,73,73,89,89</t>
  </si>
  <si>
    <t>46,53,76,76,90</t>
  </si>
  <si>
    <t>2018년 러시아 월드컵</t>
  </si>
  <si>
    <t>25,73,88,90+1</t>
  </si>
  <si>
    <t>46,59,59,72,89</t>
  </si>
  <si>
    <t>46,60,60,78,84</t>
  </si>
  <si>
    <t>62,62,68,68,77</t>
  </si>
  <si>
    <t>46,87,87,67,86</t>
  </si>
  <si>
    <t>46,62,66,82,82</t>
  </si>
  <si>
    <t>71,71,74,83,83</t>
  </si>
  <si>
    <t>79,79,79,84,90</t>
  </si>
  <si>
    <t>68,73,74,84,84</t>
  </si>
  <si>
    <t>14,73,88,90+1</t>
  </si>
  <si>
    <t>71,71,79,79,88</t>
  </si>
  <si>
    <t>61,79,88,116</t>
  </si>
  <si>
    <t>59,59,59,82,90</t>
  </si>
  <si>
    <t>81,84,84,89,89</t>
  </si>
  <si>
    <t>56,73,73,85,85</t>
  </si>
  <si>
    <t>27,46,63,63,63</t>
  </si>
  <si>
    <t>46,46,71,71,80</t>
  </si>
  <si>
    <t>62,62,69,69,80</t>
  </si>
  <si>
    <t>46,66,78,78,90</t>
  </si>
  <si>
    <t>59,59,73,89,89</t>
  </si>
  <si>
    <t>46,46,73,73,87</t>
  </si>
  <si>
    <t>46,54,76,81,81</t>
  </si>
  <si>
    <t>66,76,77,88,88</t>
  </si>
  <si>
    <t>67,82,82,87,88</t>
  </si>
  <si>
    <t>46,61,61,71,71</t>
  </si>
  <si>
    <t>60,60,78,78,84</t>
  </si>
  <si>
    <t>81,88,102,113</t>
  </si>
  <si>
    <t>21,34,62,70,84</t>
  </si>
  <si>
    <t>53,86,90+1,90+2</t>
  </si>
  <si>
    <t>14,22,43,52,76</t>
  </si>
  <si>
    <t>74,91,97,112</t>
  </si>
  <si>
    <t>10,18,37,54,60,67,71,76</t>
  </si>
  <si>
    <t>42,55,61,62,64,85,88</t>
  </si>
  <si>
    <t>61,61,72,107,115,115</t>
  </si>
  <si>
    <t>38,32,70,73,76,77,83</t>
  </si>
  <si>
    <t>76,76,83,90+2,90+2,111</t>
  </si>
  <si>
    <t>61,91,95,101,106,118</t>
  </si>
  <si>
    <t>6,12,32,55,59,75,84,87</t>
  </si>
  <si>
    <t>2018년 러시아 월드컵 3위 결정전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</si>
</sst>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_ "/>
  </numFmts>
  <fonts count="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AF3DB"/>
        <bgColor indexed="64"/>
      </patternFill>
    </fill>
    <fill>
      <patternFill patternType="solid">
        <fgColor rgb="FFFF843A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3" borderId="0" xfId="0" applyNumberFormat="1" applyFont="1" applyFill="1" applyBorder="1" applyAlignment="1" applyProtection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197"/>
  <sheetViews>
    <sheetView tabSelected="1" zoomScale="60" zoomScaleNormal="60" zoomScaleSheetLayoutView="75" workbookViewId="0">
      <selection activeCell="D5" sqref="D5"/>
    </sheetView>
  </sheetViews>
  <sheetFormatPr defaultColWidth="9" defaultRowHeight="17.399999999999999" x14ac:dyDescent="0.4"/>
  <cols>
    <col min="1" max="1" width="10.3984375" style="1" bestFit="1" customWidth="1"/>
    <col min="2" max="2" width="29.296875" style="1" bestFit="1" customWidth="1"/>
    <col min="3" max="3" width="21" style="1" customWidth="1"/>
    <col min="4" max="5" width="15.09765625" style="1" bestFit="1" customWidth="1"/>
    <col min="6" max="6" width="17.19921875" style="1" bestFit="1" customWidth="1"/>
    <col min="7" max="8" width="15.09765625" style="1" bestFit="1" customWidth="1"/>
    <col min="9" max="9" width="17.19921875" style="1" bestFit="1" customWidth="1"/>
    <col min="10" max="10" width="24.09765625" style="1" bestFit="1" customWidth="1"/>
    <col min="11" max="11" width="15.09765625" style="1" bestFit="1" customWidth="1"/>
    <col min="12" max="14" width="13" style="1" bestFit="1" customWidth="1"/>
    <col min="15" max="15" width="19.19921875" style="1" bestFit="1" customWidth="1"/>
    <col min="16" max="16" width="13" style="1" bestFit="1" customWidth="1"/>
    <col min="17" max="17" width="17.19921875" style="1" customWidth="1"/>
    <col min="18" max="18" width="13" style="1" customWidth="1"/>
    <col min="19" max="19" width="15.19921875" style="1" customWidth="1"/>
    <col min="20" max="20" width="19.19921875" style="1" bestFit="1" customWidth="1"/>
    <col min="21" max="21" width="21.3984375" style="1" bestFit="1" customWidth="1"/>
    <col min="22" max="22" width="13" style="1" bestFit="1" customWidth="1"/>
    <col min="23" max="23" width="17.19921875" style="1" bestFit="1" customWidth="1"/>
    <col min="24" max="24" width="13" style="1" bestFit="1" customWidth="1"/>
    <col min="25" max="25" width="17.19921875" style="1" bestFit="1" customWidth="1"/>
    <col min="26" max="26" width="19.09765625" style="1" bestFit="1" customWidth="1"/>
    <col min="27" max="27" width="15.09765625" style="2" bestFit="1" customWidth="1"/>
    <col min="28" max="28" width="15.09765625" style="1" bestFit="1" customWidth="1"/>
    <col min="29" max="29" width="18.796875" style="1" bestFit="1" customWidth="1"/>
    <col min="30" max="30" width="19.19921875" style="1" bestFit="1" customWidth="1"/>
    <col min="31" max="31" width="23.5" style="1" bestFit="1" customWidth="1"/>
    <col min="32" max="32" width="21.3984375" style="1" bestFit="1" customWidth="1"/>
    <col min="33" max="34" width="19.19921875" style="1" bestFit="1" customWidth="1"/>
    <col min="35" max="35" width="21.3984375" style="1" bestFit="1" customWidth="1"/>
    <col min="36" max="36" width="17.19921875" style="1" bestFit="1" customWidth="1"/>
    <col min="37" max="37" width="24.09765625" style="1" bestFit="1" customWidth="1"/>
    <col min="38" max="38" width="15.09765625" style="1" bestFit="1" customWidth="1"/>
    <col min="39" max="40" width="17.19921875" style="1" bestFit="1" customWidth="1"/>
    <col min="41" max="41" width="23.5" style="1" bestFit="1" customWidth="1"/>
    <col min="42" max="42" width="17.19921875" style="1" bestFit="1" customWidth="1"/>
    <col min="43" max="43" width="21.3984375" style="1" bestFit="1" customWidth="1"/>
    <col min="44" max="44" width="15.09765625" style="1" bestFit="1" customWidth="1"/>
    <col min="45" max="45" width="23.5" style="1" bestFit="1" customWidth="1"/>
    <col min="46" max="46" width="19.19921875" style="1" bestFit="1" customWidth="1"/>
    <col min="47" max="47" width="23.5" style="1" bestFit="1" customWidth="1"/>
    <col min="48" max="51" width="17.19921875" style="1" bestFit="1" customWidth="1"/>
    <col min="52" max="52" width="21.69921875" style="1" bestFit="1" customWidth="1"/>
    <col min="53" max="53" width="17.19921875" style="2" bestFit="1" customWidth="1"/>
    <col min="54" max="54" width="17.19921875" style="1" bestFit="1" customWidth="1"/>
    <col min="55" max="16384" width="9" style="1"/>
  </cols>
  <sheetData>
    <row r="1" spans="1:53" x14ac:dyDescent="0.4"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 t="s">
        <v>174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3" x14ac:dyDescent="0.4">
      <c r="A2" s="1" t="s">
        <v>0</v>
      </c>
      <c r="B2" s="1" t="s">
        <v>7</v>
      </c>
      <c r="C2" s="1" t="s">
        <v>12</v>
      </c>
      <c r="D2" s="1" t="s">
        <v>296</v>
      </c>
      <c r="E2" s="1" t="s">
        <v>295</v>
      </c>
      <c r="F2" s="1" t="s">
        <v>181</v>
      </c>
      <c r="G2" s="1" t="s">
        <v>294</v>
      </c>
      <c r="H2" s="1" t="s">
        <v>197</v>
      </c>
      <c r="I2" s="1" t="s">
        <v>196</v>
      </c>
      <c r="J2" s="1" t="s">
        <v>186</v>
      </c>
      <c r="K2" s="1" t="s">
        <v>187</v>
      </c>
      <c r="L2" s="1" t="s">
        <v>173</v>
      </c>
      <c r="M2" s="1" t="s">
        <v>302</v>
      </c>
      <c r="N2" s="1" t="s">
        <v>298</v>
      </c>
      <c r="O2" s="1" t="s">
        <v>182</v>
      </c>
      <c r="P2" s="1" t="s">
        <v>306</v>
      </c>
      <c r="Q2" s="1" t="s">
        <v>320</v>
      </c>
      <c r="R2" s="9"/>
      <c r="S2" s="7"/>
      <c r="T2" s="1" t="s">
        <v>172</v>
      </c>
      <c r="U2" s="1" t="s">
        <v>185</v>
      </c>
      <c r="V2" s="1" t="s">
        <v>303</v>
      </c>
      <c r="W2" s="1" t="s">
        <v>299</v>
      </c>
      <c r="X2" s="1" t="s">
        <v>180</v>
      </c>
      <c r="Y2" s="1" t="s">
        <v>292</v>
      </c>
      <c r="Z2" s="1" t="s">
        <v>321</v>
      </c>
      <c r="AA2" s="2" t="s">
        <v>307</v>
      </c>
      <c r="AB2" s="1" t="s">
        <v>310</v>
      </c>
      <c r="AC2" s="1" t="s">
        <v>12</v>
      </c>
      <c r="AD2" s="1" t="s">
        <v>296</v>
      </c>
      <c r="AE2" s="1" t="s">
        <v>295</v>
      </c>
      <c r="AF2" s="1" t="s">
        <v>181</v>
      </c>
      <c r="AG2" s="1" t="s">
        <v>294</v>
      </c>
      <c r="AH2" s="1" t="s">
        <v>197</v>
      </c>
      <c r="AI2" s="1" t="s">
        <v>196</v>
      </c>
      <c r="AJ2" s="1" t="s">
        <v>186</v>
      </c>
      <c r="AK2" s="1" t="s">
        <v>187</v>
      </c>
      <c r="AL2" s="1" t="s">
        <v>9</v>
      </c>
      <c r="AM2" s="1" t="s">
        <v>92</v>
      </c>
      <c r="AN2" s="1" t="s">
        <v>298</v>
      </c>
      <c r="AO2" s="1" t="s">
        <v>182</v>
      </c>
      <c r="AP2" s="1" t="s">
        <v>306</v>
      </c>
      <c r="AQ2" s="1" t="s">
        <v>320</v>
      </c>
      <c r="AR2" s="1" t="s">
        <v>10</v>
      </c>
      <c r="AS2" s="1" t="s">
        <v>313</v>
      </c>
      <c r="AT2" s="1" t="s">
        <v>172</v>
      </c>
      <c r="AU2" s="1" t="s">
        <v>185</v>
      </c>
      <c r="AV2" s="1" t="s">
        <v>303</v>
      </c>
      <c r="AW2" s="1" t="s">
        <v>299</v>
      </c>
      <c r="AX2" s="1" t="s">
        <v>180</v>
      </c>
      <c r="AY2" s="1" t="s">
        <v>292</v>
      </c>
      <c r="AZ2" s="1" t="s">
        <v>321</v>
      </c>
      <c r="BA2" s="1" t="s">
        <v>310</v>
      </c>
    </row>
    <row r="3" spans="1:53" x14ac:dyDescent="0.4">
      <c r="A3" s="1" t="s">
        <v>93</v>
      </c>
      <c r="B3" s="1" t="s">
        <v>88</v>
      </c>
      <c r="C3" s="1" t="s">
        <v>177</v>
      </c>
      <c r="D3" s="1">
        <v>3</v>
      </c>
      <c r="E3" s="1">
        <v>0</v>
      </c>
      <c r="G3" s="1">
        <v>2</v>
      </c>
      <c r="H3" s="1">
        <v>0</v>
      </c>
      <c r="J3" s="1" t="s">
        <v>412</v>
      </c>
      <c r="K3" s="1" t="s">
        <v>5</v>
      </c>
      <c r="L3" s="1">
        <v>8</v>
      </c>
      <c r="M3" s="1">
        <v>1</v>
      </c>
      <c r="N3" s="1">
        <v>0</v>
      </c>
      <c r="O3" s="1">
        <v>4</v>
      </c>
      <c r="P3" s="1">
        <v>914</v>
      </c>
      <c r="Q3" s="1">
        <v>863</v>
      </c>
      <c r="S3" s="8"/>
      <c r="T3" s="1">
        <v>31</v>
      </c>
      <c r="U3" s="1">
        <v>0</v>
      </c>
      <c r="V3" s="1">
        <v>7</v>
      </c>
      <c r="W3" s="1">
        <v>6</v>
      </c>
      <c r="X3" s="1" t="s">
        <v>305</v>
      </c>
      <c r="Y3" s="1">
        <v>5</v>
      </c>
      <c r="Z3" s="1" t="s">
        <v>419</v>
      </c>
      <c r="AA3" s="2">
        <f t="shared" ref="AA3:AA12" si="0">SUM(27,29,23,28,27,23,28,,27,25,22,31,30,22,25,21,18,31,21,19,22,26,23,25,27)/25</f>
        <v>24</v>
      </c>
      <c r="AC3" s="1" t="s">
        <v>300</v>
      </c>
      <c r="AD3" s="1">
        <f>E3</f>
        <v>0</v>
      </c>
      <c r="AE3" s="1">
        <f>D3</f>
        <v>3</v>
      </c>
      <c r="AG3" s="1">
        <f>H3</f>
        <v>0</v>
      </c>
      <c r="AH3" s="1">
        <f>G3</f>
        <v>2</v>
      </c>
      <c r="AJ3" s="1" t="str">
        <f>K3</f>
        <v>-</v>
      </c>
      <c r="AK3" s="1" t="str">
        <f>J3</f>
        <v>14,21,31,53,83</v>
      </c>
      <c r="AL3" s="1">
        <v>8</v>
      </c>
      <c r="AM3" s="1">
        <v>0</v>
      </c>
      <c r="AN3" s="1">
        <v>0</v>
      </c>
      <c r="AO3" s="1">
        <v>0</v>
      </c>
      <c r="AP3" s="1">
        <v>159</v>
      </c>
      <c r="AQ3" s="1">
        <v>95</v>
      </c>
      <c r="AT3" s="1">
        <v>1</v>
      </c>
      <c r="AU3" s="1">
        <v>10</v>
      </c>
      <c r="AV3" s="1">
        <v>1</v>
      </c>
      <c r="AW3" s="1">
        <v>12</v>
      </c>
      <c r="AX3" s="1" t="s">
        <v>305</v>
      </c>
      <c r="AY3" s="1">
        <v>5</v>
      </c>
      <c r="AZ3" s="1" t="s">
        <v>424</v>
      </c>
    </row>
    <row r="4" spans="1:53" x14ac:dyDescent="0.4">
      <c r="A4" s="1" t="s">
        <v>70</v>
      </c>
      <c r="B4" s="1" t="s">
        <v>88</v>
      </c>
      <c r="C4" s="1" t="s">
        <v>177</v>
      </c>
      <c r="D4" s="1">
        <v>1</v>
      </c>
      <c r="E4" s="1">
        <v>0</v>
      </c>
      <c r="G4" s="1">
        <v>1</v>
      </c>
      <c r="H4" s="1">
        <v>0</v>
      </c>
      <c r="J4" s="1" t="s">
        <v>183</v>
      </c>
      <c r="K4" s="1" t="s">
        <v>5</v>
      </c>
      <c r="M4" s="1">
        <v>2</v>
      </c>
      <c r="N4" s="1">
        <v>0</v>
      </c>
      <c r="O4" s="1">
        <v>0</v>
      </c>
      <c r="P4" s="1">
        <v>797</v>
      </c>
      <c r="Q4" s="1">
        <v>718</v>
      </c>
      <c r="T4" s="1">
        <v>9</v>
      </c>
      <c r="U4" s="1">
        <v>0</v>
      </c>
      <c r="V4" s="1">
        <v>5</v>
      </c>
      <c r="W4" s="1">
        <v>16</v>
      </c>
      <c r="X4" s="3" t="s">
        <v>175</v>
      </c>
      <c r="Y4" s="1">
        <v>2</v>
      </c>
      <c r="Z4" s="1">
        <v>71.81</v>
      </c>
      <c r="AA4" s="2">
        <f t="shared" si="0"/>
        <v>24</v>
      </c>
      <c r="AC4" s="1" t="s">
        <v>184</v>
      </c>
      <c r="AD4" s="1">
        <f t="shared" ref="AD4:AD5" si="1">E4</f>
        <v>0</v>
      </c>
      <c r="AE4" s="1">
        <f t="shared" ref="AE4:AE5" si="2">D4</f>
        <v>1</v>
      </c>
      <c r="AG4" s="1">
        <f t="shared" ref="AG4:AG5" si="3">H4</f>
        <v>0</v>
      </c>
      <c r="AH4" s="1">
        <f t="shared" ref="AH4:AH5" si="4">G4</f>
        <v>1</v>
      </c>
      <c r="AJ4" s="1" t="str">
        <f t="shared" ref="AJ4:AJ5" si="5">K4</f>
        <v>-</v>
      </c>
      <c r="AK4" s="1" t="str">
        <f t="shared" ref="AK4:AK5" si="6">J4</f>
        <v>38,63</v>
      </c>
      <c r="AL4" s="1">
        <v>13</v>
      </c>
      <c r="AM4" s="1">
        <v>3</v>
      </c>
      <c r="AN4" s="1">
        <v>0</v>
      </c>
      <c r="AO4" s="1">
        <v>3</v>
      </c>
      <c r="AP4" s="1">
        <v>325</v>
      </c>
      <c r="AQ4" s="1">
        <v>256</v>
      </c>
      <c r="AT4" s="1">
        <v>2</v>
      </c>
      <c r="AU4" s="1">
        <v>2</v>
      </c>
      <c r="AV4" s="1">
        <v>1</v>
      </c>
      <c r="AW4" s="1">
        <v>13</v>
      </c>
      <c r="AX4" s="3" t="s">
        <v>175</v>
      </c>
      <c r="AY4" s="1">
        <v>5</v>
      </c>
      <c r="AZ4" s="1" t="s">
        <v>416</v>
      </c>
    </row>
    <row r="5" spans="1:53" x14ac:dyDescent="0.4">
      <c r="A5" s="1" t="s">
        <v>72</v>
      </c>
      <c r="B5" s="1" t="s">
        <v>88</v>
      </c>
      <c r="C5" s="1" t="s">
        <v>177</v>
      </c>
      <c r="D5" s="1">
        <v>1</v>
      </c>
      <c r="E5" s="1">
        <v>0</v>
      </c>
      <c r="G5" s="1">
        <v>1</v>
      </c>
      <c r="H5" s="1">
        <v>1</v>
      </c>
      <c r="J5" s="1" t="s">
        <v>179</v>
      </c>
      <c r="K5" s="1">
        <v>58</v>
      </c>
      <c r="L5" s="1">
        <v>11</v>
      </c>
      <c r="M5" s="1">
        <v>0</v>
      </c>
      <c r="N5" s="1">
        <v>0</v>
      </c>
      <c r="O5" s="1">
        <v>3</v>
      </c>
      <c r="P5" s="1">
        <v>605</v>
      </c>
      <c r="Q5" s="1">
        <v>552</v>
      </c>
      <c r="T5" s="1">
        <v>10</v>
      </c>
      <c r="U5" s="1">
        <v>0</v>
      </c>
      <c r="V5" s="1">
        <v>7</v>
      </c>
      <c r="W5" s="1">
        <v>18</v>
      </c>
      <c r="X5" s="3" t="s">
        <v>175</v>
      </c>
      <c r="Y5" s="1">
        <v>3</v>
      </c>
      <c r="Z5" s="1" t="s">
        <v>74</v>
      </c>
      <c r="AA5" s="2">
        <f t="shared" si="0"/>
        <v>24</v>
      </c>
      <c r="AC5" s="1" t="s">
        <v>2</v>
      </c>
      <c r="AD5" s="1">
        <f t="shared" si="1"/>
        <v>0</v>
      </c>
      <c r="AE5" s="1">
        <f t="shared" si="2"/>
        <v>1</v>
      </c>
      <c r="AG5" s="1">
        <f t="shared" si="3"/>
        <v>1</v>
      </c>
      <c r="AH5" s="1">
        <f t="shared" si="4"/>
        <v>1</v>
      </c>
      <c r="AJ5" s="1">
        <f t="shared" si="5"/>
        <v>58</v>
      </c>
      <c r="AK5" s="1" t="str">
        <f t="shared" si="6"/>
        <v>19,85</v>
      </c>
      <c r="AL5" s="1">
        <v>17</v>
      </c>
      <c r="AM5" s="1">
        <v>1</v>
      </c>
      <c r="AN5" s="1">
        <v>0</v>
      </c>
      <c r="AO5" s="1">
        <v>1</v>
      </c>
      <c r="AP5" s="1">
        <v>347</v>
      </c>
      <c r="AQ5" s="1">
        <v>269</v>
      </c>
      <c r="AT5" s="1">
        <v>4</v>
      </c>
      <c r="AU5" s="1">
        <v>2</v>
      </c>
      <c r="AV5" s="1">
        <v>0</v>
      </c>
      <c r="AW5" s="1">
        <v>13</v>
      </c>
      <c r="AX5" s="3" t="s">
        <v>301</v>
      </c>
      <c r="AY5" s="1">
        <v>5</v>
      </c>
      <c r="AZ5" s="1" t="s">
        <v>409</v>
      </c>
    </row>
    <row r="6" spans="1:53" x14ac:dyDescent="0.4">
      <c r="A6" s="1" t="s">
        <v>76</v>
      </c>
      <c r="B6" s="1" t="s">
        <v>88</v>
      </c>
      <c r="C6" s="1" t="s">
        <v>177</v>
      </c>
      <c r="D6" s="1">
        <v>0</v>
      </c>
      <c r="E6" s="1">
        <v>0</v>
      </c>
      <c r="G6" s="1">
        <v>4</v>
      </c>
      <c r="H6" s="1">
        <v>0</v>
      </c>
      <c r="J6" s="1" t="s">
        <v>84</v>
      </c>
      <c r="K6" s="1" t="s">
        <v>5</v>
      </c>
      <c r="L6" s="1">
        <v>10</v>
      </c>
      <c r="M6" s="1">
        <v>2</v>
      </c>
      <c r="N6" s="1">
        <v>0</v>
      </c>
      <c r="O6" s="1">
        <v>2</v>
      </c>
      <c r="P6" s="1">
        <v>669</v>
      </c>
      <c r="Q6" s="1">
        <v>596</v>
      </c>
      <c r="T6" s="1">
        <v>12</v>
      </c>
      <c r="U6" s="1">
        <v>1</v>
      </c>
      <c r="V6" s="1">
        <v>6</v>
      </c>
      <c r="W6" s="1">
        <v>14</v>
      </c>
      <c r="X6" s="1" t="s">
        <v>305</v>
      </c>
      <c r="Y6" s="1">
        <v>3</v>
      </c>
      <c r="Z6" s="1" t="s">
        <v>79</v>
      </c>
      <c r="AA6" s="2">
        <f t="shared" si="0"/>
        <v>24</v>
      </c>
      <c r="AC6" s="1" t="s">
        <v>6</v>
      </c>
      <c r="AD6" s="1">
        <f>E6</f>
        <v>0</v>
      </c>
      <c r="AE6" s="1">
        <f>D6</f>
        <v>0</v>
      </c>
      <c r="AG6" s="1">
        <f>H6</f>
        <v>0</v>
      </c>
      <c r="AH6" s="1">
        <f>G6</f>
        <v>4</v>
      </c>
      <c r="AJ6" s="1" t="str">
        <f>K6</f>
        <v>-</v>
      </c>
      <c r="AK6" s="1" t="str">
        <f>J6</f>
        <v>55,63,69,87</v>
      </c>
      <c r="AL6" s="1">
        <v>13</v>
      </c>
      <c r="AM6" s="1">
        <v>3</v>
      </c>
      <c r="AN6" s="1">
        <v>0</v>
      </c>
      <c r="AO6" s="1">
        <v>0</v>
      </c>
      <c r="AP6" s="1">
        <v>372</v>
      </c>
      <c r="AQ6" s="1">
        <v>304</v>
      </c>
      <c r="AT6" s="1">
        <v>4</v>
      </c>
      <c r="AU6" s="1">
        <v>4</v>
      </c>
      <c r="AV6" s="1">
        <v>0</v>
      </c>
      <c r="AW6" s="1">
        <v>11</v>
      </c>
      <c r="AX6" s="1" t="s">
        <v>318</v>
      </c>
      <c r="AY6" s="1">
        <v>3</v>
      </c>
      <c r="AZ6" s="1" t="s">
        <v>86</v>
      </c>
      <c r="BA6" s="1"/>
    </row>
    <row r="7" spans="1:53" x14ac:dyDescent="0.4">
      <c r="A7" s="1" t="s">
        <v>73</v>
      </c>
      <c r="B7" s="1" t="s">
        <v>88</v>
      </c>
      <c r="C7" s="1" t="s">
        <v>177</v>
      </c>
      <c r="D7" s="1">
        <v>1</v>
      </c>
      <c r="E7" s="1">
        <v>0</v>
      </c>
      <c r="G7" s="1">
        <v>3</v>
      </c>
      <c r="H7" s="1">
        <v>0</v>
      </c>
      <c r="J7" s="1" t="s">
        <v>69</v>
      </c>
      <c r="K7" s="1" t="s">
        <v>5</v>
      </c>
      <c r="L7" s="1">
        <v>13</v>
      </c>
      <c r="M7" s="1">
        <v>1</v>
      </c>
      <c r="N7" s="1">
        <v>0</v>
      </c>
      <c r="O7" s="1">
        <v>6</v>
      </c>
      <c r="P7" s="1">
        <v>793</v>
      </c>
      <c r="Q7" s="1">
        <v>726</v>
      </c>
      <c r="T7" s="1">
        <v>19</v>
      </c>
      <c r="U7" s="1">
        <v>0</v>
      </c>
      <c r="V7" s="1">
        <v>5</v>
      </c>
      <c r="W7" s="1">
        <v>11</v>
      </c>
      <c r="X7" s="3" t="s">
        <v>175</v>
      </c>
      <c r="Y7" s="1">
        <v>3</v>
      </c>
      <c r="Z7" s="1" t="s">
        <v>89</v>
      </c>
      <c r="AA7" s="2">
        <f t="shared" si="0"/>
        <v>24</v>
      </c>
      <c r="AC7" s="1" t="s">
        <v>3</v>
      </c>
      <c r="AD7" s="1">
        <f>E7</f>
        <v>0</v>
      </c>
      <c r="AE7" s="1">
        <f t="shared" ref="AE7:AE197" si="7">D7</f>
        <v>1</v>
      </c>
      <c r="AG7" s="1">
        <f t="shared" ref="AG7:AG116" si="8">H7</f>
        <v>0</v>
      </c>
      <c r="AH7" s="1">
        <f t="shared" ref="AH7:AH116" si="9">G7</f>
        <v>3</v>
      </c>
      <c r="AJ7" s="1" t="str">
        <f t="shared" ref="AJ7:AJ116" si="10">K7</f>
        <v>-</v>
      </c>
      <c r="AK7" s="1" t="str">
        <f t="shared" ref="AK7:AK116" si="11">J7</f>
        <v>18,72,78,84</v>
      </c>
      <c r="AL7" s="1">
        <v>16</v>
      </c>
      <c r="AM7" s="1">
        <v>4</v>
      </c>
      <c r="AN7" s="1">
        <v>0</v>
      </c>
      <c r="AO7" s="1">
        <v>0</v>
      </c>
      <c r="AP7" s="1">
        <v>119</v>
      </c>
      <c r="AQ7" s="1">
        <v>50</v>
      </c>
      <c r="AT7" s="1">
        <v>1</v>
      </c>
      <c r="AU7" s="1">
        <v>1</v>
      </c>
      <c r="AV7" s="1">
        <v>0</v>
      </c>
      <c r="AW7" s="1">
        <v>19</v>
      </c>
      <c r="AX7" s="3" t="s">
        <v>316</v>
      </c>
      <c r="AY7" s="1">
        <v>5</v>
      </c>
      <c r="AZ7" s="1" t="s">
        <v>408</v>
      </c>
      <c r="BA7" s="1"/>
    </row>
    <row r="8" spans="1:53" x14ac:dyDescent="0.4">
      <c r="A8" s="1" t="s">
        <v>78</v>
      </c>
      <c r="B8" s="1" t="s">
        <v>88</v>
      </c>
      <c r="C8" s="1" t="s">
        <v>177</v>
      </c>
      <c r="D8" s="1">
        <v>0</v>
      </c>
      <c r="E8" s="1">
        <v>0</v>
      </c>
      <c r="G8" s="1">
        <v>1</v>
      </c>
      <c r="H8" s="1">
        <v>1</v>
      </c>
      <c r="J8" s="1">
        <v>72</v>
      </c>
      <c r="K8" s="1" t="s">
        <v>297</v>
      </c>
      <c r="L8" s="1">
        <v>8</v>
      </c>
      <c r="M8" s="1">
        <v>2</v>
      </c>
      <c r="N8" s="1">
        <v>0</v>
      </c>
      <c r="O8" s="1">
        <v>3</v>
      </c>
      <c r="P8" s="1">
        <v>534</v>
      </c>
      <c r="Q8" s="1">
        <v>465</v>
      </c>
      <c r="T8" s="1">
        <v>13</v>
      </c>
      <c r="U8" s="1">
        <v>3</v>
      </c>
      <c r="V8" s="1">
        <v>3</v>
      </c>
      <c r="W8" s="1">
        <v>19</v>
      </c>
      <c r="X8" s="1" t="s">
        <v>305</v>
      </c>
      <c r="Y8" s="1">
        <v>0</v>
      </c>
      <c r="Z8" s="1" t="s">
        <v>5</v>
      </c>
      <c r="AA8" s="2">
        <f t="shared" si="0"/>
        <v>24</v>
      </c>
      <c r="AC8" s="1" t="s">
        <v>1</v>
      </c>
      <c r="AD8" s="1">
        <f t="shared" ref="AD8:AD197" si="12">E8</f>
        <v>0</v>
      </c>
      <c r="AE8" s="1">
        <f t="shared" si="7"/>
        <v>0</v>
      </c>
      <c r="AG8" s="1">
        <f t="shared" si="8"/>
        <v>1</v>
      </c>
      <c r="AH8" s="1">
        <f t="shared" si="9"/>
        <v>1</v>
      </c>
      <c r="AJ8" s="1" t="str">
        <f t="shared" si="10"/>
        <v>90+2</v>
      </c>
      <c r="AK8" s="1">
        <f t="shared" si="11"/>
        <v>72</v>
      </c>
      <c r="AL8" s="1">
        <v>2</v>
      </c>
      <c r="AM8" s="1">
        <v>5</v>
      </c>
      <c r="AN8" s="1">
        <v>0</v>
      </c>
      <c r="AO8" s="1">
        <v>2</v>
      </c>
      <c r="AP8" s="1">
        <v>325</v>
      </c>
      <c r="AQ8" s="1">
        <v>266</v>
      </c>
      <c r="AT8" s="1">
        <v>11</v>
      </c>
      <c r="AU8" s="1">
        <v>1</v>
      </c>
      <c r="AV8" s="1">
        <v>1</v>
      </c>
      <c r="AW8" s="1">
        <v>11</v>
      </c>
      <c r="AX8" s="3" t="s">
        <v>171</v>
      </c>
      <c r="AY8" s="1">
        <v>5</v>
      </c>
      <c r="AZ8" s="1" t="s">
        <v>429</v>
      </c>
      <c r="BA8" s="1"/>
    </row>
    <row r="9" spans="1:53" x14ac:dyDescent="0.4">
      <c r="A9" s="1" t="s">
        <v>90</v>
      </c>
      <c r="B9" s="1" t="s">
        <v>88</v>
      </c>
      <c r="C9" s="1" t="s">
        <v>177</v>
      </c>
      <c r="D9" s="1">
        <v>2</v>
      </c>
      <c r="E9" s="1">
        <v>0</v>
      </c>
      <c r="G9" s="1">
        <v>3</v>
      </c>
      <c r="H9" s="1">
        <v>0</v>
      </c>
      <c r="J9" s="1" t="s">
        <v>428</v>
      </c>
      <c r="K9" s="1" t="s">
        <v>5</v>
      </c>
      <c r="L9" s="1">
        <v>9</v>
      </c>
      <c r="M9" s="1">
        <v>3</v>
      </c>
      <c r="N9" s="1">
        <v>0</v>
      </c>
      <c r="O9" s="1">
        <v>7</v>
      </c>
      <c r="P9" s="1">
        <v>690</v>
      </c>
      <c r="Q9" s="1">
        <v>644</v>
      </c>
      <c r="T9" s="1">
        <v>19</v>
      </c>
      <c r="U9" s="1">
        <v>0</v>
      </c>
      <c r="V9" s="1">
        <v>7</v>
      </c>
      <c r="W9" s="1">
        <v>21</v>
      </c>
      <c r="X9" s="3" t="s">
        <v>171</v>
      </c>
      <c r="Y9" s="1">
        <v>4</v>
      </c>
      <c r="Z9" s="1" t="s">
        <v>71</v>
      </c>
      <c r="AA9" s="2">
        <f t="shared" si="0"/>
        <v>24</v>
      </c>
      <c r="AC9" s="1" t="s">
        <v>3</v>
      </c>
      <c r="AD9" s="1">
        <f t="shared" si="12"/>
        <v>0</v>
      </c>
      <c r="AE9" s="1">
        <f t="shared" si="7"/>
        <v>2</v>
      </c>
      <c r="AG9" s="1">
        <f t="shared" si="8"/>
        <v>0</v>
      </c>
      <c r="AH9" s="1">
        <f t="shared" si="9"/>
        <v>3</v>
      </c>
      <c r="AJ9" s="1" t="str">
        <f t="shared" si="10"/>
        <v>-</v>
      </c>
      <c r="AK9" s="1" t="str">
        <f t="shared" si="11"/>
        <v>17,40,59,79,86</v>
      </c>
      <c r="AL9" s="1">
        <v>20</v>
      </c>
      <c r="AM9" s="1">
        <v>2</v>
      </c>
      <c r="AN9" s="1">
        <v>0</v>
      </c>
      <c r="AO9" s="1">
        <v>3</v>
      </c>
      <c r="AP9" s="1">
        <v>103</v>
      </c>
      <c r="AQ9" s="1">
        <v>54</v>
      </c>
      <c r="AT9" s="1">
        <v>19</v>
      </c>
      <c r="AU9" s="1">
        <v>0</v>
      </c>
      <c r="AV9" s="1">
        <v>7</v>
      </c>
      <c r="AW9" s="1">
        <v>21</v>
      </c>
      <c r="AX9" s="3" t="s">
        <v>171</v>
      </c>
      <c r="AY9" s="1">
        <v>5</v>
      </c>
      <c r="AZ9" s="1" t="s">
        <v>420</v>
      </c>
      <c r="BA9" s="1"/>
    </row>
    <row r="10" spans="1:53" x14ac:dyDescent="0.4">
      <c r="A10" s="1" t="s">
        <v>67</v>
      </c>
      <c r="B10" s="1" t="s">
        <v>88</v>
      </c>
      <c r="C10" s="1" t="s">
        <v>177</v>
      </c>
      <c r="D10" s="1">
        <v>1</v>
      </c>
      <c r="E10" s="1">
        <v>1</v>
      </c>
      <c r="G10" s="1">
        <v>0</v>
      </c>
      <c r="H10" s="1">
        <v>0</v>
      </c>
      <c r="J10" s="1">
        <v>37</v>
      </c>
      <c r="K10" s="1">
        <v>24</v>
      </c>
      <c r="L10" s="1">
        <v>8</v>
      </c>
      <c r="M10" s="1">
        <v>1</v>
      </c>
      <c r="N10" s="1">
        <v>0</v>
      </c>
      <c r="O10" s="1">
        <v>2</v>
      </c>
      <c r="P10" s="1">
        <v>640</v>
      </c>
      <c r="Q10" s="1">
        <v>585</v>
      </c>
      <c r="T10" s="1">
        <v>12</v>
      </c>
      <c r="U10" s="1">
        <v>0</v>
      </c>
      <c r="V10" s="1">
        <v>8</v>
      </c>
      <c r="W10" s="1">
        <v>11</v>
      </c>
      <c r="X10" s="3" t="s">
        <v>175</v>
      </c>
      <c r="Y10" s="1">
        <v>4</v>
      </c>
      <c r="Z10" s="1" t="s">
        <v>422</v>
      </c>
      <c r="AA10" s="2">
        <f t="shared" si="0"/>
        <v>24</v>
      </c>
      <c r="AC10" s="1" t="s">
        <v>6</v>
      </c>
      <c r="AD10" s="1">
        <f t="shared" si="12"/>
        <v>1</v>
      </c>
      <c r="AE10" s="1">
        <f t="shared" si="7"/>
        <v>1</v>
      </c>
      <c r="AG10" s="1">
        <f t="shared" si="8"/>
        <v>0</v>
      </c>
      <c r="AH10" s="1">
        <f t="shared" si="9"/>
        <v>0</v>
      </c>
      <c r="AJ10" s="1">
        <f t="shared" si="10"/>
        <v>24</v>
      </c>
      <c r="AK10" s="1">
        <f t="shared" si="11"/>
        <v>37</v>
      </c>
      <c r="AL10" s="1">
        <v>2</v>
      </c>
      <c r="AM10" s="1">
        <v>1</v>
      </c>
      <c r="AN10" s="1">
        <v>0</v>
      </c>
      <c r="AO10" s="1">
        <v>2</v>
      </c>
      <c r="AP10" s="1">
        <v>640</v>
      </c>
      <c r="AQ10" s="1">
        <v>585</v>
      </c>
      <c r="AT10" s="1">
        <v>6</v>
      </c>
      <c r="AU10" s="1">
        <v>4</v>
      </c>
      <c r="AV10" s="1">
        <v>2</v>
      </c>
      <c r="AW10" s="1">
        <v>8</v>
      </c>
      <c r="AX10" s="3" t="s">
        <v>176</v>
      </c>
      <c r="AY10" s="1">
        <v>5</v>
      </c>
      <c r="AZ10" s="1" t="s">
        <v>268</v>
      </c>
    </row>
    <row r="11" spans="1:53" x14ac:dyDescent="0.4">
      <c r="A11" s="1" t="s">
        <v>77</v>
      </c>
      <c r="B11" s="1" t="s">
        <v>88</v>
      </c>
      <c r="C11" s="1" t="s">
        <v>177</v>
      </c>
      <c r="D11" s="1">
        <v>5</v>
      </c>
      <c r="E11" s="1">
        <v>0</v>
      </c>
      <c r="G11" s="1">
        <v>0</v>
      </c>
      <c r="H11" s="1">
        <v>0</v>
      </c>
      <c r="J11" s="1" t="s">
        <v>431</v>
      </c>
      <c r="K11" s="1" t="s">
        <v>5</v>
      </c>
      <c r="L11" s="1">
        <v>3</v>
      </c>
      <c r="M11" s="1">
        <v>0</v>
      </c>
      <c r="N11" s="1">
        <v>0</v>
      </c>
      <c r="O11" s="1">
        <v>1</v>
      </c>
      <c r="P11" s="1">
        <v>668</v>
      </c>
      <c r="Q11" s="1">
        <v>583</v>
      </c>
      <c r="T11" s="1">
        <v>15</v>
      </c>
      <c r="U11" s="1">
        <v>4</v>
      </c>
      <c r="V11" s="1">
        <v>4</v>
      </c>
      <c r="W11" s="1">
        <v>22</v>
      </c>
      <c r="X11" s="3" t="s">
        <v>301</v>
      </c>
      <c r="Y11" s="1">
        <v>5</v>
      </c>
      <c r="Z11" s="1" t="s">
        <v>433</v>
      </c>
      <c r="AA11" s="2">
        <f t="shared" si="0"/>
        <v>24</v>
      </c>
      <c r="AC11" s="1" t="s">
        <v>184</v>
      </c>
      <c r="AD11" s="1">
        <f t="shared" si="12"/>
        <v>0</v>
      </c>
      <c r="AE11" s="1">
        <f t="shared" si="7"/>
        <v>5</v>
      </c>
      <c r="AG11" s="1">
        <f t="shared" si="8"/>
        <v>0</v>
      </c>
      <c r="AH11" s="1">
        <f t="shared" si="9"/>
        <v>0</v>
      </c>
      <c r="AJ11" s="1" t="str">
        <f t="shared" si="10"/>
        <v>-</v>
      </c>
      <c r="AK11" s="1" t="str">
        <f t="shared" si="11"/>
        <v>9,18,28,33,45+2</v>
      </c>
      <c r="AL11" s="1">
        <v>14</v>
      </c>
      <c r="AM11" s="1">
        <v>4</v>
      </c>
      <c r="AN11" s="1">
        <v>0</v>
      </c>
      <c r="AO11" s="1">
        <v>3</v>
      </c>
      <c r="AP11" s="1">
        <v>388</v>
      </c>
      <c r="AQ11" s="1">
        <v>314</v>
      </c>
      <c r="AT11" s="1">
        <v>5</v>
      </c>
      <c r="AU11" s="1">
        <v>1</v>
      </c>
      <c r="AV11" s="1">
        <v>0</v>
      </c>
      <c r="AW11" s="1">
        <v>4</v>
      </c>
      <c r="AX11" s="3" t="s">
        <v>304</v>
      </c>
      <c r="AY11" s="1">
        <v>5</v>
      </c>
      <c r="AZ11" s="1" t="s">
        <v>434</v>
      </c>
    </row>
    <row r="12" spans="1:53" x14ac:dyDescent="0.4">
      <c r="A12" s="1" t="s">
        <v>83</v>
      </c>
      <c r="B12" s="1" t="s">
        <v>88</v>
      </c>
      <c r="C12" s="1" t="s">
        <v>177</v>
      </c>
      <c r="D12" s="1">
        <v>6</v>
      </c>
      <c r="E12" s="1">
        <v>0</v>
      </c>
      <c r="G12" s="1">
        <v>4</v>
      </c>
      <c r="H12" s="1">
        <v>0</v>
      </c>
      <c r="J12" s="1" t="s">
        <v>98</v>
      </c>
      <c r="K12" s="1" t="s">
        <v>5</v>
      </c>
      <c r="L12" s="1">
        <v>8</v>
      </c>
      <c r="M12" s="1">
        <v>1</v>
      </c>
      <c r="N12" s="1">
        <v>0</v>
      </c>
      <c r="O12" s="1">
        <v>0</v>
      </c>
      <c r="P12" s="1">
        <v>886</v>
      </c>
      <c r="Q12" s="1">
        <v>822</v>
      </c>
      <c r="T12" s="1">
        <v>22</v>
      </c>
      <c r="U12" s="1">
        <v>1</v>
      </c>
      <c r="V12" s="1">
        <v>4</v>
      </c>
      <c r="W12" s="1">
        <v>16</v>
      </c>
      <c r="X12" s="3" t="s">
        <v>304</v>
      </c>
      <c r="Y12" s="1">
        <v>5</v>
      </c>
      <c r="Z12" s="1" t="s">
        <v>430</v>
      </c>
      <c r="AA12" s="2">
        <f t="shared" si="0"/>
        <v>24</v>
      </c>
      <c r="AC12" s="1" t="s">
        <v>300</v>
      </c>
      <c r="AD12" s="1">
        <f t="shared" si="12"/>
        <v>0</v>
      </c>
      <c r="AE12" s="1">
        <f t="shared" si="7"/>
        <v>6</v>
      </c>
      <c r="AG12" s="1">
        <f t="shared" si="8"/>
        <v>0</v>
      </c>
      <c r="AH12" s="1">
        <f t="shared" si="9"/>
        <v>4</v>
      </c>
      <c r="AJ12" s="1" t="str">
        <f t="shared" si="10"/>
        <v>-</v>
      </c>
      <c r="AK12" s="1" t="str">
        <f t="shared" si="11"/>
        <v>6,15,27,32,39,42,58,69,78,79</v>
      </c>
      <c r="AL12" s="1">
        <v>8</v>
      </c>
      <c r="AM12" s="1">
        <v>5</v>
      </c>
      <c r="AN12" s="1">
        <v>1</v>
      </c>
      <c r="AO12" s="1">
        <v>0</v>
      </c>
      <c r="AP12" s="1">
        <v>886</v>
      </c>
      <c r="AQ12" s="1">
        <v>822</v>
      </c>
      <c r="AT12" s="1">
        <v>22</v>
      </c>
      <c r="AU12" s="1">
        <v>1</v>
      </c>
      <c r="AV12" s="1">
        <v>4</v>
      </c>
      <c r="AW12" s="1">
        <v>16</v>
      </c>
      <c r="AX12" s="3" t="s">
        <v>304</v>
      </c>
      <c r="AY12" s="1">
        <v>5</v>
      </c>
      <c r="AZ12" s="1" t="s">
        <v>411</v>
      </c>
    </row>
    <row r="13" spans="1:53" x14ac:dyDescent="0.4">
      <c r="A13" s="1" t="s">
        <v>75</v>
      </c>
      <c r="B13" s="1" t="s">
        <v>421</v>
      </c>
      <c r="C13" s="1" t="s">
        <v>177</v>
      </c>
      <c r="D13" s="1">
        <v>3</v>
      </c>
      <c r="E13" s="1">
        <v>0</v>
      </c>
      <c r="G13" s="1">
        <v>3</v>
      </c>
      <c r="H13" s="1">
        <v>2</v>
      </c>
      <c r="J13" s="1" t="s">
        <v>266</v>
      </c>
      <c r="K13" s="1" t="s">
        <v>95</v>
      </c>
      <c r="L13" s="1">
        <v>9</v>
      </c>
      <c r="M13" s="1">
        <v>0</v>
      </c>
      <c r="N13" s="1">
        <v>0</v>
      </c>
      <c r="O13" s="1">
        <v>2</v>
      </c>
      <c r="P13" s="1">
        <v>809</v>
      </c>
      <c r="Q13" s="1">
        <v>730</v>
      </c>
      <c r="T13" s="1">
        <v>13</v>
      </c>
      <c r="U13" s="1">
        <v>1</v>
      </c>
      <c r="V13" s="1">
        <v>8</v>
      </c>
      <c r="W13" s="1">
        <v>16</v>
      </c>
      <c r="X13" s="1" t="s">
        <v>305</v>
      </c>
      <c r="Y13" s="1">
        <v>5</v>
      </c>
      <c r="Z13" s="1" t="s">
        <v>425</v>
      </c>
      <c r="AA13" s="2">
        <f>SUM(24,28,30,25,28,29,28,29,27,24,32,32,23,26,22,19,22,32,21,23,25,27,25,29,30)/25</f>
        <v>26.4</v>
      </c>
      <c r="AC13" s="1" t="s">
        <v>4</v>
      </c>
      <c r="AD13" s="1">
        <f t="shared" si="12"/>
        <v>0</v>
      </c>
      <c r="AE13" s="1">
        <f t="shared" si="7"/>
        <v>3</v>
      </c>
      <c r="AG13" s="1">
        <f t="shared" si="8"/>
        <v>2</v>
      </c>
      <c r="AH13" s="1">
        <f t="shared" si="9"/>
        <v>3</v>
      </c>
      <c r="AJ13" s="1" t="str">
        <f t="shared" si="10"/>
        <v>65,90+13</v>
      </c>
      <c r="AK13" s="1" t="str">
        <f t="shared" si="11"/>
        <v>35,43,45+1,62,71,80</v>
      </c>
      <c r="AL13" s="1">
        <v>14</v>
      </c>
      <c r="AM13" s="1">
        <v>2</v>
      </c>
      <c r="AN13" s="1">
        <v>1</v>
      </c>
      <c r="AO13" s="1">
        <v>2</v>
      </c>
      <c r="AP13" s="1">
        <v>224</v>
      </c>
      <c r="AQ13" s="1">
        <v>154</v>
      </c>
      <c r="AT13" s="1">
        <v>8</v>
      </c>
      <c r="AU13" s="1">
        <v>1</v>
      </c>
      <c r="AV13" s="1">
        <v>0</v>
      </c>
      <c r="AW13" s="1">
        <v>11</v>
      </c>
      <c r="AX13" s="3" t="s">
        <v>175</v>
      </c>
      <c r="AY13" s="1">
        <v>6</v>
      </c>
      <c r="AZ13" s="1" t="s">
        <v>270</v>
      </c>
    </row>
    <row r="14" spans="1:53" x14ac:dyDescent="0.4">
      <c r="A14" s="1" t="s">
        <v>209</v>
      </c>
      <c r="B14" s="1" t="s">
        <v>88</v>
      </c>
      <c r="C14" s="1" t="s">
        <v>242</v>
      </c>
      <c r="D14" s="1">
        <v>0</v>
      </c>
      <c r="E14" s="1">
        <v>2</v>
      </c>
      <c r="G14" s="1">
        <v>2</v>
      </c>
      <c r="H14" s="1">
        <v>2</v>
      </c>
      <c r="J14" s="1" t="s">
        <v>227</v>
      </c>
      <c r="K14" s="1" t="s">
        <v>226</v>
      </c>
      <c r="L14" s="1">
        <v>11</v>
      </c>
      <c r="M14" s="1">
        <v>1</v>
      </c>
      <c r="N14" s="1">
        <v>0</v>
      </c>
      <c r="O14" s="1">
        <v>1</v>
      </c>
      <c r="P14" s="1">
        <v>594</v>
      </c>
      <c r="Q14" s="1">
        <v>520</v>
      </c>
      <c r="T14" s="1">
        <v>20</v>
      </c>
      <c r="U14" s="1">
        <v>2</v>
      </c>
      <c r="V14" s="1">
        <v>11</v>
      </c>
      <c r="W14" s="1">
        <v>16</v>
      </c>
      <c r="X14" s="3" t="s">
        <v>175</v>
      </c>
      <c r="Y14" s="1">
        <v>5</v>
      </c>
      <c r="Z14" s="1" t="s">
        <v>414</v>
      </c>
      <c r="AA14" s="2">
        <f>SUM(25,24,23,28,31,21,30,28,23,22,29,27,30,22,23,29,26,29,21,20)/20</f>
        <v>25.55</v>
      </c>
      <c r="AC14" s="1" t="s">
        <v>11</v>
      </c>
      <c r="AD14" s="1">
        <f t="shared" si="12"/>
        <v>2</v>
      </c>
      <c r="AE14" s="1">
        <f t="shared" si="7"/>
        <v>0</v>
      </c>
      <c r="AG14" s="1">
        <f t="shared" si="8"/>
        <v>2</v>
      </c>
      <c r="AH14" s="1">
        <f t="shared" si="9"/>
        <v>2</v>
      </c>
      <c r="AJ14" s="1" t="str">
        <f t="shared" si="10"/>
        <v>15,34,46,81</v>
      </c>
      <c r="AK14" s="1" t="str">
        <f t="shared" si="11"/>
        <v>75,77</v>
      </c>
      <c r="AL14" s="1">
        <v>18</v>
      </c>
      <c r="AM14" s="1">
        <v>5</v>
      </c>
      <c r="AN14" s="1">
        <v>0</v>
      </c>
      <c r="AO14" s="1">
        <v>1</v>
      </c>
      <c r="AP14" s="1">
        <v>294</v>
      </c>
      <c r="AQ14" s="1">
        <v>237</v>
      </c>
      <c r="AT14" s="1">
        <v>9</v>
      </c>
      <c r="AU14" s="1">
        <v>7</v>
      </c>
      <c r="AV14" s="1">
        <v>4</v>
      </c>
      <c r="AW14" s="1">
        <v>12</v>
      </c>
      <c r="AX14" s="1" t="s">
        <v>240</v>
      </c>
      <c r="AY14" s="1">
        <v>5</v>
      </c>
      <c r="AZ14" s="1" t="s">
        <v>407</v>
      </c>
    </row>
    <row r="15" spans="1:53" x14ac:dyDescent="0.4">
      <c r="A15" s="1" t="s">
        <v>215</v>
      </c>
      <c r="B15" s="1" t="s">
        <v>88</v>
      </c>
      <c r="C15" s="1" t="s">
        <v>242</v>
      </c>
      <c r="D15" s="1">
        <v>1</v>
      </c>
      <c r="E15" s="1">
        <v>0</v>
      </c>
      <c r="G15" s="1">
        <v>1</v>
      </c>
      <c r="H15" s="1">
        <v>0</v>
      </c>
      <c r="J15" s="1" t="s">
        <v>229</v>
      </c>
      <c r="K15" s="1" t="s">
        <v>5</v>
      </c>
      <c r="L15" s="1">
        <v>2</v>
      </c>
      <c r="M15" s="1">
        <v>2</v>
      </c>
      <c r="N15" s="1">
        <v>0</v>
      </c>
      <c r="O15" s="1">
        <v>2</v>
      </c>
      <c r="P15" s="1">
        <v>769</v>
      </c>
      <c r="Q15" s="1">
        <v>694</v>
      </c>
      <c r="T15" s="1">
        <v>35</v>
      </c>
      <c r="U15" s="1">
        <v>1</v>
      </c>
      <c r="V15" s="1">
        <v>16</v>
      </c>
      <c r="W15" s="1">
        <v>12</v>
      </c>
      <c r="X15" s="3" t="s">
        <v>175</v>
      </c>
      <c r="Y15" s="1">
        <v>5</v>
      </c>
      <c r="Z15" s="1" t="s">
        <v>448</v>
      </c>
      <c r="AA15" s="2">
        <f t="shared" ref="AA15:AA23" si="13">SUM(25,24,23,28,31,21,30,28,23,22,29,27,30,22,23,29,26,29,21,20)/20</f>
        <v>25.55</v>
      </c>
      <c r="AC15" s="1" t="s">
        <v>234</v>
      </c>
      <c r="AD15" s="1">
        <f t="shared" si="12"/>
        <v>0</v>
      </c>
      <c r="AE15" s="1">
        <f t="shared" si="7"/>
        <v>1</v>
      </c>
      <c r="AG15" s="1">
        <f t="shared" si="8"/>
        <v>0</v>
      </c>
      <c r="AH15" s="1">
        <f t="shared" si="9"/>
        <v>1</v>
      </c>
      <c r="AJ15" s="1" t="str">
        <f t="shared" si="10"/>
        <v>-</v>
      </c>
      <c r="AK15" s="1" t="str">
        <f t="shared" si="11"/>
        <v>32,69</v>
      </c>
      <c r="AL15" s="1">
        <v>11</v>
      </c>
      <c r="AM15" s="1">
        <v>2</v>
      </c>
      <c r="AN15" s="1">
        <v>0</v>
      </c>
      <c r="AO15" s="1">
        <v>1</v>
      </c>
      <c r="AP15" s="1">
        <v>239</v>
      </c>
      <c r="AQ15" s="1">
        <v>158</v>
      </c>
      <c r="AT15" s="1">
        <v>4</v>
      </c>
      <c r="AU15" s="1">
        <v>7</v>
      </c>
      <c r="AV15" s="1">
        <v>0</v>
      </c>
      <c r="AW15" s="1">
        <v>7</v>
      </c>
      <c r="AX15" s="1" t="s">
        <v>305</v>
      </c>
      <c r="AY15" s="1">
        <v>5</v>
      </c>
      <c r="AZ15" s="1" t="s">
        <v>427</v>
      </c>
    </row>
    <row r="16" spans="1:53" x14ac:dyDescent="0.4">
      <c r="A16" s="1" t="s">
        <v>222</v>
      </c>
      <c r="B16" s="1" t="s">
        <v>88</v>
      </c>
      <c r="C16" s="1" t="s">
        <v>242</v>
      </c>
      <c r="D16" s="1">
        <v>1</v>
      </c>
      <c r="E16" s="1">
        <v>0</v>
      </c>
      <c r="G16" s="1">
        <v>6</v>
      </c>
      <c r="H16" s="1">
        <v>0</v>
      </c>
      <c r="J16" s="1" t="s">
        <v>473</v>
      </c>
      <c r="K16" s="1" t="s">
        <v>5</v>
      </c>
      <c r="L16" s="1">
        <v>11</v>
      </c>
      <c r="M16" s="1">
        <v>2</v>
      </c>
      <c r="N16" s="1">
        <v>0</v>
      </c>
      <c r="O16" s="1">
        <v>3</v>
      </c>
      <c r="P16" s="1">
        <v>723</v>
      </c>
      <c r="Q16" s="1">
        <v>655</v>
      </c>
      <c r="T16" s="1">
        <v>36</v>
      </c>
      <c r="U16" s="1">
        <v>0</v>
      </c>
      <c r="V16" s="1">
        <v>9</v>
      </c>
      <c r="W16" s="1">
        <v>14</v>
      </c>
      <c r="X16" s="3" t="s">
        <v>175</v>
      </c>
      <c r="Y16" s="1">
        <v>5</v>
      </c>
      <c r="Z16" s="1" t="s">
        <v>462</v>
      </c>
      <c r="AA16" s="2">
        <f t="shared" si="13"/>
        <v>25.55</v>
      </c>
      <c r="AC16" s="1" t="s">
        <v>329</v>
      </c>
      <c r="AD16" s="1">
        <f t="shared" si="12"/>
        <v>0</v>
      </c>
      <c r="AE16" s="1">
        <f t="shared" si="7"/>
        <v>1</v>
      </c>
      <c r="AG16" s="1">
        <f t="shared" si="8"/>
        <v>0</v>
      </c>
      <c r="AH16" s="1">
        <f t="shared" si="9"/>
        <v>6</v>
      </c>
      <c r="AJ16" s="1" t="str">
        <f t="shared" si="10"/>
        <v>-</v>
      </c>
      <c r="AK16" s="1" t="str">
        <f t="shared" si="11"/>
        <v>42,55,61,62,64,85,88</v>
      </c>
      <c r="AL16" s="1">
        <v>13</v>
      </c>
      <c r="AM16" s="1">
        <v>2</v>
      </c>
      <c r="AN16" s="1">
        <v>0</v>
      </c>
      <c r="AO16" s="1">
        <v>0</v>
      </c>
      <c r="AP16" s="1">
        <v>186</v>
      </c>
      <c r="AQ16" s="1">
        <v>100</v>
      </c>
      <c r="AT16" s="1">
        <v>0</v>
      </c>
      <c r="AU16" s="1">
        <v>9</v>
      </c>
      <c r="AV16" s="1">
        <v>3</v>
      </c>
      <c r="AW16" s="1">
        <v>12</v>
      </c>
      <c r="AX16" s="3" t="s">
        <v>330</v>
      </c>
      <c r="AY16" s="1">
        <v>5</v>
      </c>
      <c r="AZ16" s="1" t="s">
        <v>426</v>
      </c>
    </row>
    <row r="17" spans="1:52" x14ac:dyDescent="0.4">
      <c r="A17" s="1" t="s">
        <v>64</v>
      </c>
      <c r="B17" s="1" t="s">
        <v>88</v>
      </c>
      <c r="C17" s="1" t="s">
        <v>242</v>
      </c>
      <c r="D17" s="1">
        <v>1</v>
      </c>
      <c r="E17" s="1">
        <v>1</v>
      </c>
      <c r="G17" s="1">
        <v>0</v>
      </c>
      <c r="H17" s="1">
        <v>0</v>
      </c>
      <c r="J17" s="1">
        <v>37</v>
      </c>
      <c r="K17" s="1">
        <v>20</v>
      </c>
      <c r="L17" s="1">
        <v>11</v>
      </c>
      <c r="M17" s="1">
        <v>2</v>
      </c>
      <c r="N17" s="1">
        <v>0</v>
      </c>
      <c r="O17" s="1">
        <v>1</v>
      </c>
      <c r="P17" s="1">
        <v>646</v>
      </c>
      <c r="Q17" s="1">
        <v>565</v>
      </c>
      <c r="T17" s="1">
        <v>16</v>
      </c>
      <c r="U17" s="1">
        <v>1</v>
      </c>
      <c r="V17" s="1">
        <v>4</v>
      </c>
      <c r="W17" s="1">
        <v>14</v>
      </c>
      <c r="X17" s="3" t="s">
        <v>175</v>
      </c>
      <c r="Y17" s="1">
        <v>2</v>
      </c>
      <c r="Z17" s="1" t="s">
        <v>230</v>
      </c>
      <c r="AA17" s="2">
        <f t="shared" si="13"/>
        <v>25.55</v>
      </c>
      <c r="AC17" s="1" t="s">
        <v>231</v>
      </c>
      <c r="AD17" s="1">
        <f t="shared" si="12"/>
        <v>1</v>
      </c>
      <c r="AE17" s="1">
        <f t="shared" si="7"/>
        <v>1</v>
      </c>
      <c r="AG17" s="1">
        <f t="shared" si="8"/>
        <v>0</v>
      </c>
      <c r="AH17" s="1">
        <f t="shared" si="9"/>
        <v>0</v>
      </c>
      <c r="AJ17" s="1">
        <f t="shared" si="10"/>
        <v>20</v>
      </c>
      <c r="AK17" s="1">
        <f t="shared" si="11"/>
        <v>37</v>
      </c>
      <c r="AL17" s="1">
        <v>12</v>
      </c>
      <c r="AM17" s="1">
        <v>3</v>
      </c>
      <c r="AN17" s="1">
        <v>0</v>
      </c>
      <c r="AO17" s="1">
        <v>2</v>
      </c>
      <c r="AP17" s="1">
        <v>338</v>
      </c>
      <c r="AQ17" s="1">
        <v>248</v>
      </c>
      <c r="AT17" s="1">
        <v>7</v>
      </c>
      <c r="AU17" s="1">
        <v>4</v>
      </c>
      <c r="AV17" s="1">
        <v>3</v>
      </c>
      <c r="AW17" s="1">
        <v>13</v>
      </c>
      <c r="AX17" s="1" t="s">
        <v>305</v>
      </c>
      <c r="AY17" s="1">
        <v>3</v>
      </c>
      <c r="AZ17" s="1" t="s">
        <v>257</v>
      </c>
    </row>
    <row r="18" spans="1:52" x14ac:dyDescent="0.4">
      <c r="A18" s="1" t="s">
        <v>403</v>
      </c>
      <c r="B18" s="1" t="s">
        <v>88</v>
      </c>
      <c r="C18" s="1" t="s">
        <v>242</v>
      </c>
      <c r="D18" s="1">
        <v>1</v>
      </c>
      <c r="E18" s="1">
        <v>0</v>
      </c>
      <c r="G18" s="1">
        <v>3</v>
      </c>
      <c r="H18" s="1">
        <v>0</v>
      </c>
      <c r="J18" s="1" t="s">
        <v>475</v>
      </c>
      <c r="K18" s="1" t="s">
        <v>5</v>
      </c>
      <c r="L18" s="1">
        <v>13</v>
      </c>
      <c r="M18" s="1">
        <v>1</v>
      </c>
      <c r="N18" s="1">
        <v>0</v>
      </c>
      <c r="O18" s="1">
        <v>1</v>
      </c>
      <c r="P18" s="1">
        <v>710</v>
      </c>
      <c r="Q18" s="1">
        <v>647</v>
      </c>
      <c r="T18" s="1">
        <v>28</v>
      </c>
      <c r="U18" s="1">
        <v>1</v>
      </c>
      <c r="V18" s="1">
        <v>9</v>
      </c>
      <c r="W18" s="1">
        <v>10</v>
      </c>
      <c r="X18" s="3" t="s">
        <v>175</v>
      </c>
      <c r="Y18" s="1">
        <v>3</v>
      </c>
      <c r="Z18" s="1" t="s">
        <v>396</v>
      </c>
      <c r="AA18" s="2">
        <f t="shared" si="13"/>
        <v>25.55</v>
      </c>
      <c r="AC18" s="1" t="s">
        <v>238</v>
      </c>
      <c r="AD18" s="1">
        <f t="shared" si="12"/>
        <v>0</v>
      </c>
      <c r="AE18" s="1">
        <f t="shared" si="7"/>
        <v>1</v>
      </c>
      <c r="AG18" s="1">
        <f t="shared" si="8"/>
        <v>0</v>
      </c>
      <c r="AH18" s="1">
        <f t="shared" si="9"/>
        <v>3</v>
      </c>
      <c r="AJ18" s="1" t="str">
        <f t="shared" si="10"/>
        <v>-</v>
      </c>
      <c r="AK18" s="1" t="str">
        <f t="shared" si="11"/>
        <v>38,32,70,73,76,77,83</v>
      </c>
      <c r="AL18" s="1">
        <v>11</v>
      </c>
      <c r="AM18" s="1">
        <v>4</v>
      </c>
      <c r="AN18" s="1">
        <v>0</v>
      </c>
      <c r="AO18" s="1">
        <v>0</v>
      </c>
      <c r="AP18" s="1">
        <v>273</v>
      </c>
      <c r="AQ18" s="1">
        <v>194</v>
      </c>
      <c r="AT18" s="1">
        <v>4</v>
      </c>
      <c r="AU18" s="1">
        <v>8</v>
      </c>
      <c r="AV18" s="1">
        <v>0</v>
      </c>
      <c r="AW18" s="1">
        <v>15</v>
      </c>
      <c r="AX18" s="3" t="s">
        <v>171</v>
      </c>
      <c r="AY18" s="1">
        <v>5</v>
      </c>
      <c r="AZ18" s="1" t="s">
        <v>432</v>
      </c>
    </row>
    <row r="19" spans="1:52" x14ac:dyDescent="0.4">
      <c r="A19" s="1" t="s">
        <v>404</v>
      </c>
      <c r="B19" s="1" t="s">
        <v>88</v>
      </c>
      <c r="C19" s="1" t="s">
        <v>242</v>
      </c>
      <c r="D19" s="1">
        <v>3</v>
      </c>
      <c r="E19" s="1">
        <v>0</v>
      </c>
      <c r="G19" s="1">
        <v>3</v>
      </c>
      <c r="H19" s="1">
        <v>1</v>
      </c>
      <c r="J19" s="1" t="s">
        <v>272</v>
      </c>
      <c r="K19" s="1" t="s">
        <v>297</v>
      </c>
      <c r="L19" s="1">
        <v>12</v>
      </c>
      <c r="M19" s="1">
        <v>2</v>
      </c>
      <c r="N19" s="1">
        <v>0</v>
      </c>
      <c r="O19" s="1">
        <v>1</v>
      </c>
      <c r="P19" s="1">
        <v>650</v>
      </c>
      <c r="Q19" s="1">
        <v>597</v>
      </c>
      <c r="T19" s="1">
        <v>29</v>
      </c>
      <c r="U19" s="1">
        <v>1</v>
      </c>
      <c r="V19" s="1">
        <v>3</v>
      </c>
      <c r="W19" s="1">
        <v>8</v>
      </c>
      <c r="X19" s="3" t="s">
        <v>175</v>
      </c>
      <c r="Y19" s="1">
        <v>5</v>
      </c>
      <c r="Z19" s="1" t="s">
        <v>465</v>
      </c>
      <c r="AA19" s="2">
        <f t="shared" si="13"/>
        <v>25.55</v>
      </c>
      <c r="AC19" s="1" t="s">
        <v>11</v>
      </c>
      <c r="AD19" s="1">
        <f t="shared" si="12"/>
        <v>0</v>
      </c>
      <c r="AE19" s="1">
        <f t="shared" si="7"/>
        <v>3</v>
      </c>
      <c r="AG19" s="1">
        <f t="shared" si="8"/>
        <v>1</v>
      </c>
      <c r="AH19" s="1">
        <f t="shared" si="9"/>
        <v>3</v>
      </c>
      <c r="AJ19" s="1" t="str">
        <f t="shared" si="10"/>
        <v>90+2</v>
      </c>
      <c r="AK19" s="1" t="str">
        <f t="shared" si="11"/>
        <v>1,16,38,54,80,90</v>
      </c>
      <c r="AL19" s="1">
        <v>12</v>
      </c>
      <c r="AM19" s="1">
        <v>5</v>
      </c>
      <c r="AN19" s="1">
        <v>1</v>
      </c>
      <c r="AO19" s="1">
        <v>1</v>
      </c>
      <c r="AP19" s="1">
        <v>313</v>
      </c>
      <c r="AQ19" s="1">
        <v>243</v>
      </c>
      <c r="AT19" s="1">
        <v>10</v>
      </c>
      <c r="AU19" s="1">
        <v>7</v>
      </c>
      <c r="AV19" s="1">
        <v>0</v>
      </c>
      <c r="AW19" s="1">
        <v>3</v>
      </c>
      <c r="AX19" s="1" t="s">
        <v>305</v>
      </c>
      <c r="AY19" s="1">
        <v>5</v>
      </c>
      <c r="AZ19" s="1" t="s">
        <v>269</v>
      </c>
    </row>
    <row r="20" spans="1:52" x14ac:dyDescent="0.4">
      <c r="A20" s="1" t="s">
        <v>358</v>
      </c>
      <c r="B20" s="1" t="s">
        <v>88</v>
      </c>
      <c r="C20" s="1" t="s">
        <v>242</v>
      </c>
      <c r="D20" s="1">
        <v>1</v>
      </c>
      <c r="E20" s="1">
        <v>0</v>
      </c>
      <c r="G20" s="1">
        <v>0</v>
      </c>
      <c r="H20" s="1">
        <v>0</v>
      </c>
      <c r="J20" s="1">
        <v>19</v>
      </c>
      <c r="K20" s="1" t="s">
        <v>5</v>
      </c>
      <c r="L20" s="1">
        <v>9</v>
      </c>
      <c r="M20" s="1">
        <v>0</v>
      </c>
      <c r="N20" s="1">
        <v>0</v>
      </c>
      <c r="O20" s="1">
        <v>0</v>
      </c>
      <c r="P20" s="1">
        <v>760</v>
      </c>
      <c r="Q20" s="1">
        <v>689</v>
      </c>
      <c r="T20" s="1">
        <v>20</v>
      </c>
      <c r="U20" s="1">
        <v>1</v>
      </c>
      <c r="V20" s="1">
        <v>7</v>
      </c>
      <c r="W20" s="1">
        <v>15</v>
      </c>
      <c r="X20" s="3" t="s">
        <v>175</v>
      </c>
      <c r="Y20" s="1">
        <v>3</v>
      </c>
      <c r="Z20" s="1" t="s">
        <v>48</v>
      </c>
      <c r="AA20" s="2">
        <f t="shared" si="13"/>
        <v>25.55</v>
      </c>
      <c r="AC20" s="1" t="s">
        <v>234</v>
      </c>
      <c r="AD20" s="1">
        <f t="shared" si="12"/>
        <v>0</v>
      </c>
      <c r="AE20" s="1">
        <f t="shared" si="7"/>
        <v>1</v>
      </c>
      <c r="AG20" s="1">
        <f t="shared" si="8"/>
        <v>0</v>
      </c>
      <c r="AH20" s="1">
        <f t="shared" si="9"/>
        <v>0</v>
      </c>
      <c r="AJ20" s="1" t="str">
        <f t="shared" si="10"/>
        <v>-</v>
      </c>
      <c r="AK20" s="1">
        <f t="shared" si="11"/>
        <v>19</v>
      </c>
      <c r="AL20" s="1">
        <v>13</v>
      </c>
      <c r="AM20" s="1">
        <v>0</v>
      </c>
      <c r="AN20" s="1">
        <v>0</v>
      </c>
      <c r="AO20" s="1">
        <v>1</v>
      </c>
      <c r="AP20" s="1">
        <v>220</v>
      </c>
      <c r="AQ20" s="1">
        <v>140</v>
      </c>
      <c r="AT20" s="1">
        <v>9</v>
      </c>
      <c r="AU20" s="1">
        <v>4</v>
      </c>
      <c r="AV20" s="1">
        <v>4</v>
      </c>
      <c r="AW20" s="1">
        <v>9</v>
      </c>
      <c r="AX20" s="1" t="s">
        <v>305</v>
      </c>
      <c r="AY20" s="1">
        <v>5</v>
      </c>
      <c r="AZ20" s="1" t="s">
        <v>454</v>
      </c>
    </row>
    <row r="21" spans="1:52" x14ac:dyDescent="0.4">
      <c r="A21" s="1" t="s">
        <v>351</v>
      </c>
      <c r="B21" s="1" t="s">
        <v>88</v>
      </c>
      <c r="C21" s="1" t="s">
        <v>242</v>
      </c>
      <c r="D21" s="1">
        <v>3</v>
      </c>
      <c r="E21" s="1">
        <v>0</v>
      </c>
      <c r="G21" s="1">
        <v>3</v>
      </c>
      <c r="H21" s="1">
        <v>0</v>
      </c>
      <c r="J21" s="1" t="s">
        <v>264</v>
      </c>
      <c r="K21" s="1" t="s">
        <v>5</v>
      </c>
      <c r="L21" s="1">
        <v>8</v>
      </c>
      <c r="M21" s="1">
        <v>0</v>
      </c>
      <c r="N21" s="1">
        <v>0</v>
      </c>
      <c r="O21" s="1">
        <v>7</v>
      </c>
      <c r="P21" s="1">
        <v>725</v>
      </c>
      <c r="Q21" s="1">
        <v>661</v>
      </c>
      <c r="T21" s="1">
        <v>31</v>
      </c>
      <c r="U21" s="1">
        <v>0</v>
      </c>
      <c r="V21" s="1">
        <v>16</v>
      </c>
      <c r="W21" s="1">
        <v>3</v>
      </c>
      <c r="X21" s="3" t="s">
        <v>175</v>
      </c>
      <c r="Y21" s="1">
        <v>3</v>
      </c>
      <c r="Z21" s="1" t="s">
        <v>394</v>
      </c>
      <c r="AA21" s="2">
        <f t="shared" si="13"/>
        <v>25.55</v>
      </c>
      <c r="AC21" s="1" t="s">
        <v>329</v>
      </c>
      <c r="AD21" s="1">
        <f t="shared" si="12"/>
        <v>0</v>
      </c>
      <c r="AE21" s="1">
        <f t="shared" si="7"/>
        <v>3</v>
      </c>
      <c r="AG21" s="1">
        <f t="shared" si="8"/>
        <v>0</v>
      </c>
      <c r="AH21" s="1">
        <f t="shared" si="9"/>
        <v>3</v>
      </c>
      <c r="AJ21" s="1" t="str">
        <f t="shared" si="10"/>
        <v>-</v>
      </c>
      <c r="AK21" s="1" t="str">
        <f t="shared" si="11"/>
        <v>9,21,45+3,48,75,86</v>
      </c>
      <c r="AL21" s="1">
        <v>2</v>
      </c>
      <c r="AM21" s="1">
        <v>1</v>
      </c>
      <c r="AN21" s="1">
        <v>0</v>
      </c>
      <c r="AO21" s="1">
        <v>3</v>
      </c>
      <c r="AP21" s="1">
        <v>164</v>
      </c>
      <c r="AQ21" s="1">
        <v>89</v>
      </c>
      <c r="AT21" s="1">
        <v>1</v>
      </c>
      <c r="AU21" s="1">
        <v>5</v>
      </c>
      <c r="AV21" s="1">
        <v>0</v>
      </c>
      <c r="AW21" s="1">
        <v>15</v>
      </c>
      <c r="AX21" s="3" t="s">
        <v>175</v>
      </c>
      <c r="AY21" s="1">
        <v>5</v>
      </c>
      <c r="AZ21" s="1" t="s">
        <v>423</v>
      </c>
    </row>
    <row r="22" spans="1:52" x14ac:dyDescent="0.4">
      <c r="A22" s="1" t="s">
        <v>397</v>
      </c>
      <c r="B22" s="1" t="s">
        <v>88</v>
      </c>
      <c r="C22" s="1" t="s">
        <v>242</v>
      </c>
      <c r="D22" s="1">
        <v>1</v>
      </c>
      <c r="E22" s="1">
        <v>0</v>
      </c>
      <c r="G22" s="1">
        <v>1</v>
      </c>
      <c r="H22" s="1">
        <v>2</v>
      </c>
      <c r="J22" s="1" t="s">
        <v>243</v>
      </c>
      <c r="K22" s="1" t="s">
        <v>189</v>
      </c>
      <c r="L22" s="1">
        <v>11</v>
      </c>
      <c r="M22" s="1">
        <v>1</v>
      </c>
      <c r="N22" s="1">
        <v>0</v>
      </c>
      <c r="O22" s="1">
        <v>2</v>
      </c>
      <c r="P22" s="1">
        <v>694</v>
      </c>
      <c r="Q22" s="1">
        <v>625</v>
      </c>
      <c r="T22" s="1">
        <v>9</v>
      </c>
      <c r="U22" s="1">
        <v>1</v>
      </c>
      <c r="V22" s="1">
        <v>1</v>
      </c>
      <c r="W22" s="1">
        <v>15</v>
      </c>
      <c r="X22" s="3" t="s">
        <v>175</v>
      </c>
      <c r="Y22" s="1">
        <v>5</v>
      </c>
      <c r="Z22" s="1" t="s">
        <v>459</v>
      </c>
      <c r="AA22" s="2">
        <f t="shared" si="13"/>
        <v>25.55</v>
      </c>
      <c r="AC22" s="1" t="s">
        <v>238</v>
      </c>
      <c r="AD22" s="1">
        <f t="shared" si="12"/>
        <v>0</v>
      </c>
      <c r="AE22" s="1">
        <f t="shared" si="7"/>
        <v>1</v>
      </c>
      <c r="AG22" s="1">
        <f t="shared" si="8"/>
        <v>2</v>
      </c>
      <c r="AH22" s="1">
        <f t="shared" si="9"/>
        <v>1</v>
      </c>
      <c r="AJ22" s="1" t="str">
        <f t="shared" si="10"/>
        <v>82,86</v>
      </c>
      <c r="AK22" s="1" t="str">
        <f t="shared" si="11"/>
        <v>25,54</v>
      </c>
      <c r="AL22" s="1">
        <v>16</v>
      </c>
      <c r="AM22" s="1">
        <v>2</v>
      </c>
      <c r="AN22" s="1">
        <v>0</v>
      </c>
      <c r="AO22" s="1">
        <v>0</v>
      </c>
      <c r="AP22" s="1">
        <v>232</v>
      </c>
      <c r="AQ22" s="1">
        <v>168</v>
      </c>
      <c r="AT22" s="1">
        <v>10</v>
      </c>
      <c r="AU22" s="1">
        <v>1</v>
      </c>
      <c r="AV22" s="1">
        <v>5</v>
      </c>
      <c r="AW22" s="1">
        <v>12</v>
      </c>
      <c r="AX22" s="3" t="s">
        <v>171</v>
      </c>
      <c r="AY22" s="1">
        <v>5</v>
      </c>
      <c r="AZ22" s="1" t="s">
        <v>458</v>
      </c>
    </row>
    <row r="23" spans="1:52" x14ac:dyDescent="0.4">
      <c r="A23" s="1" t="s">
        <v>80</v>
      </c>
      <c r="B23" s="1" t="s">
        <v>88</v>
      </c>
      <c r="C23" s="1" t="s">
        <v>242</v>
      </c>
      <c r="D23" s="1">
        <v>0</v>
      </c>
      <c r="E23" s="1">
        <v>0</v>
      </c>
      <c r="G23" s="1">
        <v>2</v>
      </c>
      <c r="H23" s="1">
        <v>0</v>
      </c>
      <c r="J23" s="1" t="s">
        <v>248</v>
      </c>
      <c r="K23" s="1" t="s">
        <v>5</v>
      </c>
      <c r="L23" s="1">
        <v>5</v>
      </c>
      <c r="M23" s="1">
        <v>2</v>
      </c>
      <c r="N23" s="1">
        <v>0</v>
      </c>
      <c r="O23" s="1">
        <v>1</v>
      </c>
      <c r="P23" s="1">
        <v>584</v>
      </c>
      <c r="Q23" s="1">
        <v>500</v>
      </c>
      <c r="T23" s="1">
        <v>10</v>
      </c>
      <c r="U23" s="1">
        <v>0</v>
      </c>
      <c r="V23" s="1">
        <v>1</v>
      </c>
      <c r="W23" s="1">
        <v>19</v>
      </c>
      <c r="X23" s="3" t="s">
        <v>171</v>
      </c>
      <c r="Y23" s="1">
        <v>2</v>
      </c>
      <c r="Z23" s="1" t="s">
        <v>237</v>
      </c>
      <c r="AA23" s="2">
        <f t="shared" si="13"/>
        <v>25.55</v>
      </c>
      <c r="AC23" s="1" t="s">
        <v>231</v>
      </c>
      <c r="AD23" s="1">
        <f t="shared" si="12"/>
        <v>0</v>
      </c>
      <c r="AE23" s="1">
        <f t="shared" si="7"/>
        <v>0</v>
      </c>
      <c r="AG23" s="1">
        <f t="shared" si="8"/>
        <v>0</v>
      </c>
      <c r="AH23" s="1">
        <f t="shared" si="9"/>
        <v>2</v>
      </c>
      <c r="AJ23" s="1" t="str">
        <f t="shared" si="10"/>
        <v>-</v>
      </c>
      <c r="AK23" s="1" t="str">
        <f t="shared" si="11"/>
        <v>84,90+1</v>
      </c>
      <c r="AL23" s="1">
        <v>17</v>
      </c>
      <c r="AM23" s="1">
        <v>2</v>
      </c>
      <c r="AN23" s="1">
        <v>0</v>
      </c>
      <c r="AO23" s="1">
        <v>2</v>
      </c>
      <c r="AP23" s="1">
        <v>318</v>
      </c>
      <c r="AQ23" s="1">
        <v>244</v>
      </c>
      <c r="AT23" s="1">
        <v>2</v>
      </c>
      <c r="AU23" s="1">
        <v>4</v>
      </c>
      <c r="AV23" s="1">
        <v>2</v>
      </c>
      <c r="AW23" s="1">
        <v>6</v>
      </c>
      <c r="AX23" s="3" t="s">
        <v>175</v>
      </c>
      <c r="AY23" s="1">
        <v>5</v>
      </c>
      <c r="AZ23" s="1" t="s">
        <v>461</v>
      </c>
    </row>
    <row r="24" spans="1:52" x14ac:dyDescent="0.4">
      <c r="A24" s="1" t="s">
        <v>405</v>
      </c>
      <c r="B24" s="1" t="s">
        <v>421</v>
      </c>
      <c r="C24" s="1" t="s">
        <v>242</v>
      </c>
      <c r="D24" s="1">
        <v>0</v>
      </c>
      <c r="E24" s="1">
        <v>0</v>
      </c>
      <c r="G24" s="1">
        <v>2</v>
      </c>
      <c r="H24" s="1">
        <v>0</v>
      </c>
      <c r="J24" s="1" t="s">
        <v>324</v>
      </c>
      <c r="K24" s="1" t="s">
        <v>5</v>
      </c>
      <c r="L24" s="1">
        <v>13</v>
      </c>
      <c r="M24" s="1">
        <v>1</v>
      </c>
      <c r="N24" s="1">
        <v>0</v>
      </c>
      <c r="O24" s="1">
        <v>1</v>
      </c>
      <c r="P24" s="1">
        <v>438</v>
      </c>
      <c r="Q24" s="1">
        <v>374</v>
      </c>
      <c r="T24" s="1">
        <v>9</v>
      </c>
      <c r="U24" s="1">
        <v>3</v>
      </c>
      <c r="V24" s="1">
        <v>7</v>
      </c>
      <c r="W24" s="1">
        <v>15</v>
      </c>
      <c r="X24" s="3" t="s">
        <v>316</v>
      </c>
      <c r="Y24" s="1">
        <v>4</v>
      </c>
      <c r="Z24" s="1" t="s">
        <v>437</v>
      </c>
      <c r="AA24" s="2">
        <f>SUM(39,21,23,31,27,30,25,23,32,28,30,23,24,29,31,23,32,28,30,24,25,26,28,20,19,21)/26</f>
        <v>26.615384615384617</v>
      </c>
      <c r="AC24" s="1" t="s">
        <v>31</v>
      </c>
      <c r="AD24" s="1">
        <f t="shared" si="12"/>
        <v>0</v>
      </c>
      <c r="AE24" s="1">
        <f t="shared" si="7"/>
        <v>0</v>
      </c>
      <c r="AG24" s="1">
        <f t="shared" si="8"/>
        <v>0</v>
      </c>
      <c r="AH24" s="1">
        <f t="shared" si="9"/>
        <v>2</v>
      </c>
      <c r="AJ24" s="1" t="str">
        <f t="shared" si="10"/>
        <v>-</v>
      </c>
      <c r="AK24" s="1" t="str">
        <f t="shared" si="11"/>
        <v>84,90+9</v>
      </c>
      <c r="AL24" s="1">
        <v>13</v>
      </c>
      <c r="AM24" s="1">
        <v>2</v>
      </c>
      <c r="AN24" s="1">
        <v>0</v>
      </c>
      <c r="AO24" s="1">
        <v>2</v>
      </c>
      <c r="AP24" s="1">
        <v>383</v>
      </c>
      <c r="AQ24" s="1">
        <v>313</v>
      </c>
      <c r="AT24" s="1">
        <v>14</v>
      </c>
      <c r="AU24" s="1">
        <v>1</v>
      </c>
      <c r="AV24" s="1">
        <v>6</v>
      </c>
      <c r="AW24" s="1">
        <v>14</v>
      </c>
      <c r="AX24" s="3" t="s">
        <v>175</v>
      </c>
      <c r="AY24" s="1">
        <v>4</v>
      </c>
      <c r="AZ24" s="1" t="s">
        <v>223</v>
      </c>
    </row>
    <row r="25" spans="1:52" x14ac:dyDescent="0.4">
      <c r="A25" s="1" t="s">
        <v>224</v>
      </c>
      <c r="B25" s="1" t="s">
        <v>421</v>
      </c>
      <c r="C25" s="1" t="s">
        <v>242</v>
      </c>
      <c r="D25" s="1">
        <v>1</v>
      </c>
      <c r="E25" s="1">
        <v>0</v>
      </c>
      <c r="G25" s="1">
        <v>0</v>
      </c>
      <c r="H25" s="1">
        <v>1</v>
      </c>
      <c r="J25" s="1">
        <v>6</v>
      </c>
      <c r="K25" s="1">
        <v>49</v>
      </c>
      <c r="L25" s="1">
        <v>15</v>
      </c>
      <c r="M25" s="1">
        <v>0</v>
      </c>
      <c r="N25" s="1">
        <v>0</v>
      </c>
      <c r="O25" s="1">
        <v>1</v>
      </c>
      <c r="P25" s="1">
        <v>535</v>
      </c>
      <c r="Q25" s="1">
        <v>459</v>
      </c>
      <c r="T25" s="1">
        <v>2</v>
      </c>
      <c r="U25" s="1">
        <v>3</v>
      </c>
      <c r="V25" s="1">
        <v>2</v>
      </c>
      <c r="W25" s="1">
        <v>16</v>
      </c>
      <c r="X25" s="1" t="s">
        <v>317</v>
      </c>
      <c r="Y25" s="1">
        <v>3</v>
      </c>
      <c r="Z25" s="1" t="s">
        <v>61</v>
      </c>
      <c r="AA25" s="2">
        <f>SUM(39,21,23,31,27,30,25,23,32,28,30,23,24,29,31,23,32,28,30,24,25,26,28,20,19,21)/26</f>
        <v>26.615384615384617</v>
      </c>
      <c r="AC25" s="1" t="s">
        <v>253</v>
      </c>
      <c r="AD25" s="1">
        <f t="shared" si="12"/>
        <v>0</v>
      </c>
      <c r="AE25" s="1">
        <f t="shared" si="7"/>
        <v>1</v>
      </c>
      <c r="AG25" s="1">
        <f t="shared" si="8"/>
        <v>1</v>
      </c>
      <c r="AH25" s="1">
        <f t="shared" si="9"/>
        <v>0</v>
      </c>
      <c r="AJ25" s="1">
        <f t="shared" si="10"/>
        <v>49</v>
      </c>
      <c r="AK25" s="1">
        <f t="shared" si="11"/>
        <v>6</v>
      </c>
      <c r="AL25" s="1">
        <v>15</v>
      </c>
      <c r="AM25" s="1">
        <v>1</v>
      </c>
      <c r="AN25" s="1">
        <v>0</v>
      </c>
      <c r="AO25" s="1">
        <v>4</v>
      </c>
      <c r="AP25" s="1">
        <v>430</v>
      </c>
      <c r="AQ25" s="1">
        <v>353</v>
      </c>
      <c r="AT25" s="1">
        <v>14</v>
      </c>
      <c r="AU25" s="1">
        <v>0</v>
      </c>
      <c r="AV25" s="1">
        <v>5</v>
      </c>
      <c r="AW25" s="1">
        <v>16</v>
      </c>
      <c r="AX25" s="3" t="s">
        <v>301</v>
      </c>
      <c r="AY25" s="1">
        <v>3</v>
      </c>
      <c r="AZ25" s="1" t="s">
        <v>219</v>
      </c>
    </row>
    <row r="26" spans="1:52" x14ac:dyDescent="0.4">
      <c r="A26" s="1" t="s">
        <v>209</v>
      </c>
      <c r="B26" s="1" t="s">
        <v>88</v>
      </c>
      <c r="C26" s="1" t="s">
        <v>26</v>
      </c>
      <c r="D26" s="1">
        <v>1</v>
      </c>
      <c r="E26" s="1">
        <v>0</v>
      </c>
      <c r="G26" s="1">
        <v>0</v>
      </c>
      <c r="H26" s="1">
        <v>1</v>
      </c>
      <c r="J26" s="1">
        <v>19</v>
      </c>
      <c r="K26" s="1">
        <v>57</v>
      </c>
      <c r="L26" s="1">
        <v>17</v>
      </c>
      <c r="M26" s="1">
        <v>1</v>
      </c>
      <c r="N26" s="1">
        <v>0</v>
      </c>
      <c r="O26" s="1">
        <v>6</v>
      </c>
      <c r="P26" s="1">
        <v>829</v>
      </c>
      <c r="Q26" s="1">
        <v>753</v>
      </c>
      <c r="T26" s="1">
        <v>18</v>
      </c>
      <c r="U26" s="1">
        <v>0</v>
      </c>
      <c r="V26" s="1">
        <v>12</v>
      </c>
      <c r="W26" s="1">
        <v>3</v>
      </c>
      <c r="X26" s="3" t="s">
        <v>171</v>
      </c>
      <c r="Y26" s="1">
        <v>3</v>
      </c>
      <c r="Z26" s="1" t="s">
        <v>391</v>
      </c>
      <c r="AA26" s="2">
        <f>SUM(23,18,28,23,25,25,22,36,28,26,24,22,34,21,30,22,22,28,25,34)/20</f>
        <v>25.8</v>
      </c>
      <c r="AC26" s="1" t="s">
        <v>247</v>
      </c>
      <c r="AD26" s="1">
        <f t="shared" si="12"/>
        <v>0</v>
      </c>
      <c r="AE26" s="1">
        <f t="shared" si="7"/>
        <v>1</v>
      </c>
      <c r="AG26" s="1">
        <f t="shared" si="8"/>
        <v>1</v>
      </c>
      <c r="AH26" s="1">
        <f t="shared" si="9"/>
        <v>0</v>
      </c>
      <c r="AJ26" s="1">
        <f t="shared" si="10"/>
        <v>57</v>
      </c>
      <c r="AK26" s="1">
        <f t="shared" si="11"/>
        <v>19</v>
      </c>
      <c r="AL26" s="1">
        <v>3</v>
      </c>
      <c r="AM26" s="1">
        <v>0</v>
      </c>
      <c r="AN26" s="1">
        <v>0</v>
      </c>
      <c r="AO26" s="1">
        <v>0</v>
      </c>
      <c r="AP26" s="1">
        <v>478</v>
      </c>
      <c r="AQ26" s="1">
        <v>402</v>
      </c>
      <c r="AT26" s="1">
        <v>4</v>
      </c>
      <c r="AU26" s="1">
        <v>2</v>
      </c>
      <c r="AV26" s="1">
        <v>0</v>
      </c>
      <c r="AW26" s="1">
        <v>22</v>
      </c>
      <c r="AX26" s="3" t="s">
        <v>175</v>
      </c>
      <c r="AY26" s="1">
        <v>3</v>
      </c>
      <c r="AZ26" s="1" t="s">
        <v>399</v>
      </c>
    </row>
    <row r="27" spans="1:52" x14ac:dyDescent="0.4">
      <c r="A27" s="1" t="s">
        <v>215</v>
      </c>
      <c r="B27" s="1" t="s">
        <v>88</v>
      </c>
      <c r="C27" s="1" t="s">
        <v>26</v>
      </c>
      <c r="D27" s="1">
        <v>2</v>
      </c>
      <c r="E27" s="1">
        <v>0</v>
      </c>
      <c r="G27" s="1">
        <v>0</v>
      </c>
      <c r="H27" s="1">
        <v>0</v>
      </c>
      <c r="J27" s="1" t="s">
        <v>278</v>
      </c>
      <c r="K27" s="1" t="s">
        <v>5</v>
      </c>
      <c r="L27" s="1">
        <v>17</v>
      </c>
      <c r="M27" s="1">
        <v>1</v>
      </c>
      <c r="N27" s="1">
        <v>0</v>
      </c>
      <c r="O27" s="1">
        <v>4</v>
      </c>
      <c r="P27" s="1">
        <v>701</v>
      </c>
      <c r="Q27" s="1">
        <v>620</v>
      </c>
      <c r="T27" s="1">
        <v>13</v>
      </c>
      <c r="U27" s="1">
        <v>0</v>
      </c>
      <c r="V27" s="1">
        <v>9</v>
      </c>
      <c r="W27" s="1">
        <v>4</v>
      </c>
      <c r="X27" s="1" t="s">
        <v>305</v>
      </c>
      <c r="Y27" s="1">
        <v>5</v>
      </c>
      <c r="Z27" s="1" t="s">
        <v>453</v>
      </c>
      <c r="AA27" s="2">
        <f t="shared" ref="AA27:AA33" si="14">SUM(23,18,28,23,25,25,22,36,28,26,24,22,34,21,30,22,22,28,25,34)/20</f>
        <v>25.8</v>
      </c>
      <c r="AC27" s="1" t="s">
        <v>285</v>
      </c>
      <c r="AD27" s="1">
        <f t="shared" si="12"/>
        <v>0</v>
      </c>
      <c r="AE27" s="1">
        <f t="shared" si="7"/>
        <v>2</v>
      </c>
      <c r="AG27" s="1">
        <f t="shared" si="8"/>
        <v>0</v>
      </c>
      <c r="AH27" s="1">
        <f t="shared" si="9"/>
        <v>0</v>
      </c>
      <c r="AJ27" s="1" t="str">
        <f t="shared" si="10"/>
        <v>-</v>
      </c>
      <c r="AK27" s="1" t="str">
        <f t="shared" si="11"/>
        <v>19,44</v>
      </c>
      <c r="AL27" s="1">
        <v>13</v>
      </c>
      <c r="AM27" s="1">
        <v>0</v>
      </c>
      <c r="AN27" s="1">
        <v>0</v>
      </c>
      <c r="AO27" s="1">
        <v>4</v>
      </c>
      <c r="AP27" s="1">
        <v>418</v>
      </c>
      <c r="AQ27" s="1">
        <v>343</v>
      </c>
      <c r="AT27" s="1">
        <v>0</v>
      </c>
      <c r="AU27" s="1">
        <v>7</v>
      </c>
      <c r="AV27" s="1">
        <v>0</v>
      </c>
      <c r="AW27" s="1">
        <v>21</v>
      </c>
      <c r="AX27" s="3" t="s">
        <v>330</v>
      </c>
      <c r="AY27" s="1">
        <v>5</v>
      </c>
      <c r="AZ27" s="1" t="s">
        <v>436</v>
      </c>
    </row>
    <row r="28" spans="1:52" x14ac:dyDescent="0.4">
      <c r="A28" s="1" t="s">
        <v>72</v>
      </c>
      <c r="B28" s="1" t="s">
        <v>88</v>
      </c>
      <c r="C28" s="1" t="s">
        <v>26</v>
      </c>
      <c r="D28" s="1">
        <v>0</v>
      </c>
      <c r="E28" s="1">
        <v>0</v>
      </c>
      <c r="G28" s="1">
        <v>1</v>
      </c>
      <c r="H28" s="1">
        <v>0</v>
      </c>
      <c r="J28" s="1">
        <v>60</v>
      </c>
      <c r="K28" s="1" t="s">
        <v>5</v>
      </c>
      <c r="L28" s="1">
        <v>10</v>
      </c>
      <c r="M28" s="1">
        <v>3</v>
      </c>
      <c r="N28" s="1">
        <v>0</v>
      </c>
      <c r="O28" s="1">
        <v>3</v>
      </c>
      <c r="P28" s="1">
        <v>558</v>
      </c>
      <c r="Q28" s="1">
        <v>491</v>
      </c>
      <c r="T28" s="1">
        <v>13</v>
      </c>
      <c r="U28" s="1">
        <v>2</v>
      </c>
      <c r="V28" s="1">
        <v>8</v>
      </c>
      <c r="W28" s="1">
        <v>13</v>
      </c>
      <c r="X28" s="3" t="s">
        <v>171</v>
      </c>
      <c r="Y28" s="1">
        <v>2</v>
      </c>
      <c r="Z28" s="1" t="s">
        <v>327</v>
      </c>
      <c r="AA28" s="2">
        <f t="shared" si="14"/>
        <v>25.8</v>
      </c>
      <c r="AC28" s="1" t="s">
        <v>102</v>
      </c>
      <c r="AD28" s="1">
        <f t="shared" si="12"/>
        <v>0</v>
      </c>
      <c r="AE28" s="1">
        <f t="shared" si="7"/>
        <v>0</v>
      </c>
      <c r="AG28" s="1">
        <f t="shared" si="8"/>
        <v>0</v>
      </c>
      <c r="AH28" s="1">
        <f t="shared" si="9"/>
        <v>1</v>
      </c>
      <c r="AJ28" s="1" t="str">
        <f t="shared" si="10"/>
        <v>-</v>
      </c>
      <c r="AK28" s="1">
        <f t="shared" si="11"/>
        <v>60</v>
      </c>
      <c r="AL28" s="1">
        <v>12</v>
      </c>
      <c r="AM28" s="1">
        <v>3</v>
      </c>
      <c r="AN28" s="1">
        <v>0</v>
      </c>
      <c r="AO28" s="1">
        <v>1</v>
      </c>
      <c r="AP28" s="1">
        <v>439</v>
      </c>
      <c r="AQ28" s="1">
        <v>371</v>
      </c>
      <c r="AT28" s="1">
        <v>4</v>
      </c>
      <c r="AU28" s="1">
        <v>1</v>
      </c>
      <c r="AV28" s="1">
        <v>4</v>
      </c>
      <c r="AW28" s="1">
        <v>13</v>
      </c>
      <c r="AX28" s="3" t="s">
        <v>304</v>
      </c>
      <c r="AY28" s="1">
        <v>3</v>
      </c>
      <c r="AZ28" s="1" t="s">
        <v>349</v>
      </c>
    </row>
    <row r="29" spans="1:52" x14ac:dyDescent="0.4">
      <c r="A29" s="1" t="s">
        <v>64</v>
      </c>
      <c r="B29" s="1" t="s">
        <v>88</v>
      </c>
      <c r="C29" s="1" t="s">
        <v>26</v>
      </c>
      <c r="D29" s="1">
        <v>1</v>
      </c>
      <c r="E29" s="1">
        <v>1</v>
      </c>
      <c r="G29" s="1">
        <v>0</v>
      </c>
      <c r="H29" s="1">
        <v>0</v>
      </c>
      <c r="J29" s="1">
        <v>40</v>
      </c>
      <c r="K29" s="1">
        <v>36</v>
      </c>
      <c r="L29" s="1">
        <v>10</v>
      </c>
      <c r="M29" s="1">
        <v>1</v>
      </c>
      <c r="N29" s="1">
        <v>1</v>
      </c>
      <c r="O29" s="1">
        <v>2</v>
      </c>
      <c r="P29" s="1">
        <v>610</v>
      </c>
      <c r="Q29" s="1">
        <v>543</v>
      </c>
      <c r="T29" s="1">
        <v>10</v>
      </c>
      <c r="U29" s="1">
        <v>1</v>
      </c>
      <c r="V29" s="1">
        <v>4</v>
      </c>
      <c r="W29" s="1">
        <v>7</v>
      </c>
      <c r="X29" s="3" t="s">
        <v>175</v>
      </c>
      <c r="Y29" s="1">
        <v>5</v>
      </c>
      <c r="Z29" s="1" t="s">
        <v>439</v>
      </c>
      <c r="AA29" s="2">
        <f t="shared" si="14"/>
        <v>25.8</v>
      </c>
      <c r="AC29" s="1" t="s">
        <v>102</v>
      </c>
      <c r="AD29" s="1">
        <f t="shared" si="12"/>
        <v>1</v>
      </c>
      <c r="AE29" s="1">
        <f t="shared" si="7"/>
        <v>1</v>
      </c>
      <c r="AG29" s="1">
        <f t="shared" si="8"/>
        <v>0</v>
      </c>
      <c r="AH29" s="1">
        <f t="shared" si="9"/>
        <v>0</v>
      </c>
      <c r="AJ29" s="1">
        <f t="shared" si="10"/>
        <v>36</v>
      </c>
      <c r="AK29" s="1">
        <f t="shared" si="11"/>
        <v>40</v>
      </c>
      <c r="AL29" s="1">
        <v>0</v>
      </c>
      <c r="AM29" s="1">
        <v>1</v>
      </c>
      <c r="AN29" s="1">
        <v>0</v>
      </c>
      <c r="AO29" s="1">
        <v>1</v>
      </c>
      <c r="AP29" s="1">
        <v>506</v>
      </c>
      <c r="AQ29" s="1">
        <v>427</v>
      </c>
      <c r="AT29" s="1">
        <v>6</v>
      </c>
      <c r="AU29" s="1">
        <v>0</v>
      </c>
      <c r="AV29" s="1">
        <v>6</v>
      </c>
      <c r="AW29" s="1">
        <v>11</v>
      </c>
      <c r="AX29" s="3" t="s">
        <v>304</v>
      </c>
      <c r="AY29" s="1">
        <v>4</v>
      </c>
      <c r="AZ29" s="1" t="s">
        <v>110</v>
      </c>
    </row>
    <row r="30" spans="1:52" x14ac:dyDescent="0.4">
      <c r="A30" s="1" t="s">
        <v>403</v>
      </c>
      <c r="B30" s="1" t="s">
        <v>88</v>
      </c>
      <c r="C30" s="1" t="s">
        <v>26</v>
      </c>
      <c r="D30" s="1">
        <v>0</v>
      </c>
      <c r="E30" s="1">
        <v>1</v>
      </c>
      <c r="G30" s="1">
        <v>1</v>
      </c>
      <c r="H30" s="1">
        <v>0</v>
      </c>
      <c r="J30" s="1">
        <v>50</v>
      </c>
      <c r="K30" s="1">
        <v>44</v>
      </c>
      <c r="L30" s="1">
        <v>6</v>
      </c>
      <c r="M30" s="1">
        <v>1</v>
      </c>
      <c r="N30" s="1">
        <v>0</v>
      </c>
      <c r="O30" s="1">
        <v>1</v>
      </c>
      <c r="P30" s="1">
        <v>674</v>
      </c>
      <c r="Q30" s="1">
        <v>621</v>
      </c>
      <c r="T30" s="1">
        <v>15</v>
      </c>
      <c r="U30" s="1">
        <v>2</v>
      </c>
      <c r="V30" s="1">
        <v>3</v>
      </c>
      <c r="W30" s="1">
        <v>10</v>
      </c>
      <c r="X30" s="1" t="s">
        <v>233</v>
      </c>
      <c r="Y30" s="1">
        <v>3</v>
      </c>
      <c r="Z30" s="1" t="s">
        <v>125</v>
      </c>
      <c r="AA30" s="2">
        <f t="shared" si="14"/>
        <v>25.8</v>
      </c>
      <c r="AC30" s="1" t="s">
        <v>247</v>
      </c>
      <c r="AD30" s="1">
        <f t="shared" si="12"/>
        <v>1</v>
      </c>
      <c r="AE30" s="1">
        <f t="shared" si="7"/>
        <v>0</v>
      </c>
      <c r="AG30" s="1">
        <f t="shared" si="8"/>
        <v>0</v>
      </c>
      <c r="AH30" s="1">
        <f t="shared" si="9"/>
        <v>1</v>
      </c>
      <c r="AJ30" s="1">
        <f t="shared" si="10"/>
        <v>44</v>
      </c>
      <c r="AK30" s="1">
        <f t="shared" si="11"/>
        <v>50</v>
      </c>
      <c r="AL30" s="1">
        <v>9</v>
      </c>
      <c r="AM30" s="1">
        <v>2</v>
      </c>
      <c r="AN30" s="1">
        <v>0</v>
      </c>
      <c r="AO30" s="1">
        <v>1</v>
      </c>
      <c r="AP30" s="1">
        <v>417</v>
      </c>
      <c r="AQ30" s="1">
        <v>366</v>
      </c>
      <c r="AT30" s="1">
        <v>9</v>
      </c>
      <c r="AU30" s="1">
        <v>4</v>
      </c>
      <c r="AV30" s="1">
        <v>3</v>
      </c>
      <c r="AW30" s="1">
        <v>7</v>
      </c>
      <c r="AX30" s="3" t="s">
        <v>301</v>
      </c>
      <c r="AY30" s="1">
        <v>4</v>
      </c>
      <c r="AZ30" s="1" t="s">
        <v>259</v>
      </c>
    </row>
    <row r="31" spans="1:52" x14ac:dyDescent="0.4">
      <c r="A31" s="1" t="s">
        <v>404</v>
      </c>
      <c r="B31" s="1" t="s">
        <v>88</v>
      </c>
      <c r="C31" s="1" t="s">
        <v>26</v>
      </c>
      <c r="D31" s="1">
        <v>1</v>
      </c>
      <c r="E31" s="1">
        <v>0</v>
      </c>
      <c r="G31" s="1">
        <v>1</v>
      </c>
      <c r="H31" s="1">
        <v>0</v>
      </c>
      <c r="J31" s="1" t="s">
        <v>277</v>
      </c>
      <c r="K31" s="1" t="s">
        <v>5</v>
      </c>
      <c r="L31" s="1">
        <v>7</v>
      </c>
      <c r="M31" s="1">
        <v>0</v>
      </c>
      <c r="N31" s="1">
        <v>0</v>
      </c>
      <c r="O31" s="1">
        <v>0</v>
      </c>
      <c r="P31" s="1">
        <v>766</v>
      </c>
      <c r="Q31" s="1">
        <v>719</v>
      </c>
      <c r="T31" s="1">
        <v>20</v>
      </c>
      <c r="U31" s="1">
        <v>0</v>
      </c>
      <c r="V31" s="1">
        <v>9</v>
      </c>
      <c r="W31" s="1">
        <v>10</v>
      </c>
      <c r="X31" s="1" t="s">
        <v>317</v>
      </c>
      <c r="Y31" s="1">
        <v>4</v>
      </c>
      <c r="Z31" s="1" t="s">
        <v>96</v>
      </c>
      <c r="AA31" s="2">
        <f t="shared" si="14"/>
        <v>25.8</v>
      </c>
      <c r="AC31" s="1" t="s">
        <v>19</v>
      </c>
      <c r="AD31" s="1">
        <f t="shared" si="12"/>
        <v>0</v>
      </c>
      <c r="AE31" s="1">
        <f t="shared" si="7"/>
        <v>1</v>
      </c>
      <c r="AG31" s="1">
        <f t="shared" si="8"/>
        <v>0</v>
      </c>
      <c r="AH31" s="1">
        <f t="shared" si="9"/>
        <v>1</v>
      </c>
      <c r="AJ31" s="1" t="str">
        <f t="shared" si="10"/>
        <v>-</v>
      </c>
      <c r="AK31" s="1" t="str">
        <f t="shared" si="11"/>
        <v>25,53</v>
      </c>
      <c r="AL31" s="1">
        <v>10</v>
      </c>
      <c r="AM31" s="1">
        <v>3</v>
      </c>
      <c r="AN31" s="1">
        <v>0</v>
      </c>
      <c r="AO31" s="1">
        <v>1</v>
      </c>
      <c r="AP31" s="1">
        <v>426</v>
      </c>
      <c r="AQ31" s="1">
        <v>368</v>
      </c>
      <c r="AT31" s="1">
        <v>3</v>
      </c>
      <c r="AU31" s="1">
        <v>3</v>
      </c>
      <c r="AV31" s="1">
        <v>4</v>
      </c>
      <c r="AW31" s="1">
        <v>7</v>
      </c>
      <c r="AX31" s="3" t="s">
        <v>316</v>
      </c>
      <c r="AY31" s="1">
        <v>5</v>
      </c>
      <c r="AZ31" s="1" t="s">
        <v>417</v>
      </c>
    </row>
    <row r="32" spans="1:52" x14ac:dyDescent="0.4">
      <c r="A32" s="1" t="s">
        <v>397</v>
      </c>
      <c r="B32" s="1" t="s">
        <v>88</v>
      </c>
      <c r="C32" s="1" t="s">
        <v>26</v>
      </c>
      <c r="D32" s="1">
        <v>3</v>
      </c>
      <c r="E32" s="1">
        <v>0</v>
      </c>
      <c r="G32" s="1">
        <v>5</v>
      </c>
      <c r="H32" s="1">
        <v>0</v>
      </c>
      <c r="J32" s="1" t="s">
        <v>478</v>
      </c>
      <c r="K32" s="1" t="s">
        <v>5</v>
      </c>
      <c r="L32" s="1">
        <v>13</v>
      </c>
      <c r="M32" s="1">
        <v>1</v>
      </c>
      <c r="N32" s="1">
        <v>0</v>
      </c>
      <c r="O32" s="1">
        <v>2</v>
      </c>
      <c r="P32" s="1">
        <v>719</v>
      </c>
      <c r="Q32" s="1">
        <v>662</v>
      </c>
      <c r="T32" s="1">
        <v>20</v>
      </c>
      <c r="U32" s="1">
        <v>3</v>
      </c>
      <c r="V32" s="1">
        <v>6</v>
      </c>
      <c r="W32" s="1">
        <v>9</v>
      </c>
      <c r="X32" s="1" t="s">
        <v>317</v>
      </c>
      <c r="Y32" s="1">
        <v>5</v>
      </c>
      <c r="Z32" s="1" t="s">
        <v>451</v>
      </c>
      <c r="AA32" s="2">
        <f t="shared" si="14"/>
        <v>25.8</v>
      </c>
      <c r="AC32" s="1" t="s">
        <v>285</v>
      </c>
      <c r="AD32" s="1">
        <f t="shared" si="12"/>
        <v>0</v>
      </c>
      <c r="AE32" s="1">
        <f t="shared" si="7"/>
        <v>3</v>
      </c>
      <c r="AG32" s="1">
        <f t="shared" si="8"/>
        <v>0</v>
      </c>
      <c r="AH32" s="1">
        <f t="shared" si="9"/>
        <v>5</v>
      </c>
      <c r="AJ32" s="1" t="str">
        <f t="shared" si="10"/>
        <v>-</v>
      </c>
      <c r="AK32" s="1" t="str">
        <f t="shared" si="11"/>
        <v>6,12,32,55,59,75,84,87</v>
      </c>
      <c r="AL32" s="1">
        <v>9</v>
      </c>
      <c r="AM32" s="1">
        <v>2</v>
      </c>
      <c r="AN32" s="1">
        <v>0</v>
      </c>
      <c r="AO32" s="1">
        <v>0</v>
      </c>
      <c r="AP32" s="1">
        <v>371</v>
      </c>
      <c r="AQ32" s="1">
        <v>309</v>
      </c>
      <c r="AT32" s="1">
        <v>5</v>
      </c>
      <c r="AU32" s="1">
        <v>6</v>
      </c>
      <c r="AV32" s="1">
        <v>1</v>
      </c>
      <c r="AW32" s="1">
        <v>21</v>
      </c>
      <c r="AX32" s="3" t="s">
        <v>316</v>
      </c>
      <c r="AY32" s="1">
        <v>4</v>
      </c>
      <c r="AZ32" s="1" t="s">
        <v>357</v>
      </c>
    </row>
    <row r="33" spans="1:52" x14ac:dyDescent="0.4">
      <c r="A33" s="1" t="s">
        <v>80</v>
      </c>
      <c r="B33" s="1" t="s">
        <v>88</v>
      </c>
      <c r="C33" s="1" t="s">
        <v>26</v>
      </c>
      <c r="D33" s="1">
        <v>0</v>
      </c>
      <c r="E33" s="1">
        <v>0</v>
      </c>
      <c r="G33" s="1">
        <v>2</v>
      </c>
      <c r="H33" s="1">
        <v>0</v>
      </c>
      <c r="J33" s="1" t="s">
        <v>283</v>
      </c>
      <c r="K33" s="1" t="s">
        <v>5</v>
      </c>
      <c r="L33" s="1">
        <v>4</v>
      </c>
      <c r="M33" s="1">
        <v>0</v>
      </c>
      <c r="N33" s="1">
        <v>0</v>
      </c>
      <c r="O33" s="1">
        <v>2</v>
      </c>
      <c r="P33" s="1">
        <v>553</v>
      </c>
      <c r="Q33" s="1">
        <v>481</v>
      </c>
      <c r="T33" s="1">
        <v>8</v>
      </c>
      <c r="U33" s="1">
        <v>1</v>
      </c>
      <c r="V33" s="1">
        <v>1</v>
      </c>
      <c r="W33" s="1">
        <v>4</v>
      </c>
      <c r="X33" s="1" t="s">
        <v>317</v>
      </c>
      <c r="Y33" s="1">
        <v>5</v>
      </c>
      <c r="Z33" s="1" t="s">
        <v>445</v>
      </c>
      <c r="AA33" s="2">
        <f t="shared" si="14"/>
        <v>25.8</v>
      </c>
      <c r="AC33" s="1" t="s">
        <v>19</v>
      </c>
      <c r="AD33" s="1">
        <f t="shared" si="12"/>
        <v>0</v>
      </c>
      <c r="AE33" s="1">
        <f t="shared" si="7"/>
        <v>0</v>
      </c>
      <c r="AG33" s="1">
        <f t="shared" si="8"/>
        <v>0</v>
      </c>
      <c r="AH33" s="1">
        <f t="shared" si="9"/>
        <v>2</v>
      </c>
      <c r="AJ33" s="1" t="str">
        <f t="shared" si="10"/>
        <v>-</v>
      </c>
      <c r="AK33" s="1" t="str">
        <f t="shared" si="11"/>
        <v>66,76</v>
      </c>
      <c r="AL33" s="1">
        <v>3</v>
      </c>
      <c r="AM33" s="1">
        <v>1</v>
      </c>
      <c r="AN33" s="1">
        <v>0</v>
      </c>
      <c r="AO33" s="1">
        <v>1</v>
      </c>
      <c r="AP33" s="1">
        <v>503</v>
      </c>
      <c r="AQ33" s="1">
        <v>420</v>
      </c>
      <c r="AT33" s="1">
        <v>8</v>
      </c>
      <c r="AU33" s="1">
        <v>3</v>
      </c>
      <c r="AV33" s="1">
        <v>6</v>
      </c>
      <c r="AW33" s="1">
        <v>6</v>
      </c>
      <c r="AX33" s="3" t="s">
        <v>316</v>
      </c>
      <c r="AY33" s="1">
        <v>5</v>
      </c>
      <c r="AZ33" s="1" t="s">
        <v>218</v>
      </c>
    </row>
    <row r="34" spans="1:52" x14ac:dyDescent="0.4">
      <c r="A34" s="1" t="s">
        <v>376</v>
      </c>
      <c r="B34" s="1" t="s">
        <v>421</v>
      </c>
      <c r="C34" s="1" t="s">
        <v>26</v>
      </c>
      <c r="D34" s="1">
        <v>2</v>
      </c>
      <c r="E34" s="1">
        <v>1</v>
      </c>
      <c r="G34" s="1">
        <v>2</v>
      </c>
      <c r="H34" s="1">
        <v>0</v>
      </c>
      <c r="J34" s="1" t="s">
        <v>395</v>
      </c>
      <c r="K34" s="1">
        <v>9</v>
      </c>
      <c r="L34" s="1">
        <v>5</v>
      </c>
      <c r="M34" s="1">
        <v>0</v>
      </c>
      <c r="N34" s="1">
        <v>0</v>
      </c>
      <c r="O34" s="1">
        <v>0</v>
      </c>
      <c r="P34" s="1">
        <v>734</v>
      </c>
      <c r="Q34" s="1">
        <v>672</v>
      </c>
      <c r="T34" s="1">
        <v>22</v>
      </c>
      <c r="U34" s="1">
        <v>0</v>
      </c>
      <c r="V34" s="1">
        <v>8</v>
      </c>
      <c r="W34" s="1">
        <v>11</v>
      </c>
      <c r="X34" s="1" t="s">
        <v>206</v>
      </c>
      <c r="Y34" s="1">
        <v>5</v>
      </c>
      <c r="Z34" s="1" t="s">
        <v>410</v>
      </c>
      <c r="AA34" s="2">
        <f>SUM(25,20,23,29,25,26,26,24,21,37,29,27,23,23,25,23,36,22,31,23,24,29,24,26,35)/25</f>
        <v>26.24</v>
      </c>
      <c r="AC34" s="1" t="s">
        <v>315</v>
      </c>
      <c r="AD34" s="1">
        <f t="shared" si="12"/>
        <v>1</v>
      </c>
      <c r="AE34" s="1">
        <f t="shared" si="7"/>
        <v>2</v>
      </c>
      <c r="AG34" s="1">
        <f t="shared" si="8"/>
        <v>0</v>
      </c>
      <c r="AH34" s="1">
        <f t="shared" si="9"/>
        <v>2</v>
      </c>
      <c r="AJ34" s="1">
        <f t="shared" si="10"/>
        <v>9</v>
      </c>
      <c r="AK34" s="1" t="str">
        <f t="shared" si="11"/>
        <v>27,32,68,71</v>
      </c>
      <c r="AL34" s="1">
        <v>11</v>
      </c>
      <c r="AM34" s="1">
        <v>3</v>
      </c>
      <c r="AN34" s="1">
        <v>0</v>
      </c>
      <c r="AO34" s="1">
        <v>0</v>
      </c>
      <c r="AP34" s="1">
        <v>466</v>
      </c>
      <c r="AQ34" s="1">
        <v>399</v>
      </c>
      <c r="AT34" s="1">
        <v>4</v>
      </c>
      <c r="AU34" s="1">
        <v>3</v>
      </c>
      <c r="AV34" s="1">
        <v>1</v>
      </c>
      <c r="AW34" s="1">
        <v>5</v>
      </c>
      <c r="AX34" s="1" t="s">
        <v>206</v>
      </c>
      <c r="AY34" s="1">
        <v>5</v>
      </c>
      <c r="AZ34" s="1" t="s">
        <v>455</v>
      </c>
    </row>
    <row r="35" spans="1:52" x14ac:dyDescent="0.4">
      <c r="A35" s="1" t="s">
        <v>93</v>
      </c>
      <c r="B35" s="1" t="s">
        <v>88</v>
      </c>
      <c r="C35" s="1" t="s">
        <v>8</v>
      </c>
      <c r="D35" s="1">
        <v>1</v>
      </c>
      <c r="E35" s="1">
        <v>0</v>
      </c>
      <c r="G35" s="1">
        <v>0</v>
      </c>
      <c r="H35" s="1">
        <v>0</v>
      </c>
      <c r="J35" s="1">
        <v>35</v>
      </c>
      <c r="K35" s="1" t="s">
        <v>5</v>
      </c>
      <c r="L35" s="1">
        <v>19</v>
      </c>
      <c r="M35" s="1">
        <v>3</v>
      </c>
      <c r="N35" s="1">
        <v>0</v>
      </c>
      <c r="O35" s="1">
        <v>0</v>
      </c>
      <c r="P35" s="1">
        <v>545</v>
      </c>
      <c r="Q35" s="1">
        <v>563</v>
      </c>
      <c r="T35" s="1">
        <v>20</v>
      </c>
      <c r="U35" s="1">
        <v>3</v>
      </c>
      <c r="V35" s="1">
        <v>4</v>
      </c>
      <c r="W35" s="1">
        <v>10</v>
      </c>
      <c r="X35" s="3" t="s">
        <v>171</v>
      </c>
      <c r="Y35" s="1">
        <v>5</v>
      </c>
      <c r="Z35" s="1" t="s">
        <v>449</v>
      </c>
      <c r="AA35" s="2">
        <f>SUM(22,33,29,27,27,23,29,27,24,29,22,22,23,20,31,24,31,30,28,25,23,28,26,32)/24</f>
        <v>26.458333333333332</v>
      </c>
      <c r="AC35" s="1" t="s">
        <v>178</v>
      </c>
      <c r="AD35" s="1">
        <f t="shared" si="12"/>
        <v>0</v>
      </c>
      <c r="AE35" s="1">
        <f t="shared" si="7"/>
        <v>1</v>
      </c>
      <c r="AG35" s="1">
        <f t="shared" si="8"/>
        <v>0</v>
      </c>
      <c r="AH35" s="1">
        <f t="shared" si="9"/>
        <v>0</v>
      </c>
      <c r="AJ35" s="1" t="str">
        <f t="shared" si="10"/>
        <v>-</v>
      </c>
      <c r="AK35" s="1">
        <f t="shared" si="11"/>
        <v>35</v>
      </c>
      <c r="AL35" s="1">
        <v>9</v>
      </c>
      <c r="AM35" s="1">
        <v>1</v>
      </c>
      <c r="AN35" s="1">
        <v>0</v>
      </c>
      <c r="AO35" s="1">
        <v>1</v>
      </c>
      <c r="AP35" s="1">
        <v>451</v>
      </c>
      <c r="AQ35" s="1">
        <v>382</v>
      </c>
      <c r="AT35" s="1">
        <v>8</v>
      </c>
      <c r="AU35" s="1">
        <v>3</v>
      </c>
      <c r="AV35" s="1">
        <v>2</v>
      </c>
      <c r="AW35" s="1">
        <v>19</v>
      </c>
      <c r="AX35" s="1" t="s">
        <v>305</v>
      </c>
      <c r="AY35" s="1">
        <v>5</v>
      </c>
      <c r="AZ35" s="1" t="s">
        <v>443</v>
      </c>
    </row>
    <row r="36" spans="1:52" x14ac:dyDescent="0.4">
      <c r="A36" s="1" t="s">
        <v>70</v>
      </c>
      <c r="B36" s="1" t="s">
        <v>88</v>
      </c>
      <c r="C36" s="1" t="s">
        <v>8</v>
      </c>
      <c r="D36" s="1">
        <v>2</v>
      </c>
      <c r="E36" s="1">
        <v>0</v>
      </c>
      <c r="G36" s="1">
        <v>1</v>
      </c>
      <c r="H36" s="1">
        <v>0</v>
      </c>
      <c r="J36" s="1" t="s">
        <v>54</v>
      </c>
      <c r="K36" s="1" t="s">
        <v>5</v>
      </c>
      <c r="L36" s="1">
        <v>12</v>
      </c>
      <c r="M36" s="1">
        <v>1</v>
      </c>
      <c r="N36" s="1">
        <v>0</v>
      </c>
      <c r="O36" s="1">
        <v>2</v>
      </c>
      <c r="P36" s="1">
        <v>450</v>
      </c>
      <c r="Q36" s="1">
        <v>359</v>
      </c>
      <c r="T36" s="1">
        <v>21</v>
      </c>
      <c r="U36" s="1">
        <v>0</v>
      </c>
      <c r="V36" s="1">
        <v>4</v>
      </c>
      <c r="W36" s="1">
        <v>11</v>
      </c>
      <c r="X36" s="3" t="s">
        <v>171</v>
      </c>
      <c r="Y36" s="1">
        <v>5</v>
      </c>
      <c r="Z36" s="1" t="s">
        <v>413</v>
      </c>
      <c r="AA36" s="2">
        <f t="shared" ref="AA36:AA44" si="15">SUM(22,33,29,27,27,23,29,27,24,29,22,22,23,20,31,24,31,30,28,25,23,28,26,32)/24</f>
        <v>26.458333333333332</v>
      </c>
      <c r="AC36" s="1" t="s">
        <v>17</v>
      </c>
      <c r="AD36" s="1">
        <f t="shared" si="12"/>
        <v>0</v>
      </c>
      <c r="AE36" s="1">
        <f t="shared" si="7"/>
        <v>2</v>
      </c>
      <c r="AG36" s="1">
        <f t="shared" si="8"/>
        <v>0</v>
      </c>
      <c r="AH36" s="1">
        <f t="shared" si="9"/>
        <v>1</v>
      </c>
      <c r="AJ36" s="1" t="str">
        <f t="shared" si="10"/>
        <v>-</v>
      </c>
      <c r="AK36" s="1" t="str">
        <f t="shared" si="11"/>
        <v>12,35,70</v>
      </c>
      <c r="AL36" s="1">
        <v>9</v>
      </c>
      <c r="AM36" s="1">
        <v>6</v>
      </c>
      <c r="AN36" s="1">
        <v>1</v>
      </c>
      <c r="AO36" s="1">
        <v>5</v>
      </c>
      <c r="AP36" s="1">
        <v>438</v>
      </c>
      <c r="AQ36" s="1">
        <v>353</v>
      </c>
      <c r="AT36" s="1">
        <v>7</v>
      </c>
      <c r="AU36" s="1">
        <v>7</v>
      </c>
      <c r="AV36" s="1">
        <v>2</v>
      </c>
      <c r="AW36" s="1">
        <v>14</v>
      </c>
      <c r="AX36" s="1" t="s">
        <v>305</v>
      </c>
      <c r="AY36" s="1">
        <v>3</v>
      </c>
      <c r="AZ36" s="1" t="s">
        <v>216</v>
      </c>
    </row>
    <row r="37" spans="1:52" x14ac:dyDescent="0.4">
      <c r="A37" s="1" t="s">
        <v>76</v>
      </c>
      <c r="B37" s="1" t="s">
        <v>88</v>
      </c>
      <c r="C37" s="1" t="s">
        <v>8</v>
      </c>
      <c r="D37" s="1">
        <v>1</v>
      </c>
      <c r="E37" s="1">
        <v>1</v>
      </c>
      <c r="G37" s="1">
        <v>0</v>
      </c>
      <c r="H37" s="1">
        <v>1</v>
      </c>
      <c r="J37" s="1">
        <v>43</v>
      </c>
      <c r="K37" s="1" t="s">
        <v>60</v>
      </c>
      <c r="L37" s="1">
        <v>11</v>
      </c>
      <c r="M37" s="1">
        <v>2</v>
      </c>
      <c r="N37" s="1">
        <v>1</v>
      </c>
      <c r="O37" s="1">
        <v>2</v>
      </c>
      <c r="P37" s="1">
        <v>671</v>
      </c>
      <c r="Q37" s="1">
        <v>557</v>
      </c>
      <c r="T37" s="1">
        <v>13</v>
      </c>
      <c r="U37" s="1">
        <v>2</v>
      </c>
      <c r="V37" s="1">
        <v>6</v>
      </c>
      <c r="W37" s="1">
        <v>12</v>
      </c>
      <c r="X37" s="3" t="s">
        <v>171</v>
      </c>
      <c r="Y37" s="1">
        <v>6</v>
      </c>
      <c r="Z37" s="1" t="s">
        <v>267</v>
      </c>
      <c r="AA37" s="2">
        <f t="shared" si="15"/>
        <v>26.458333333333332</v>
      </c>
      <c r="AC37" s="1" t="s">
        <v>247</v>
      </c>
      <c r="AD37" s="1">
        <f t="shared" si="12"/>
        <v>1</v>
      </c>
      <c r="AE37" s="1">
        <f t="shared" si="7"/>
        <v>1</v>
      </c>
      <c r="AG37" s="1">
        <f t="shared" si="8"/>
        <v>1</v>
      </c>
      <c r="AH37" s="1">
        <f t="shared" si="9"/>
        <v>0</v>
      </c>
      <c r="AJ37" s="1" t="str">
        <f t="shared" si="10"/>
        <v>27,120+1</v>
      </c>
      <c r="AK37" s="1">
        <f t="shared" si="11"/>
        <v>43</v>
      </c>
      <c r="AL37" s="1">
        <v>7</v>
      </c>
      <c r="AM37" s="1">
        <v>2</v>
      </c>
      <c r="AN37" s="1">
        <v>0</v>
      </c>
      <c r="AO37" s="1">
        <v>3</v>
      </c>
      <c r="AP37" s="1">
        <v>766</v>
      </c>
      <c r="AQ37" s="1">
        <v>676</v>
      </c>
      <c r="AT37" s="1">
        <v>15</v>
      </c>
      <c r="AU37" s="1">
        <v>2</v>
      </c>
      <c r="AV37" s="1">
        <v>2</v>
      </c>
      <c r="AW37" s="1">
        <v>18</v>
      </c>
      <c r="AX37" s="3" t="s">
        <v>175</v>
      </c>
      <c r="AY37" s="1">
        <v>6</v>
      </c>
      <c r="AZ37" s="1" t="s">
        <v>477</v>
      </c>
    </row>
    <row r="38" spans="1:52" x14ac:dyDescent="0.4">
      <c r="A38" s="1" t="s">
        <v>78</v>
      </c>
      <c r="B38" s="1" t="s">
        <v>88</v>
      </c>
      <c r="C38" s="1" t="s">
        <v>8</v>
      </c>
      <c r="D38" s="1">
        <v>0</v>
      </c>
      <c r="E38" s="1">
        <v>0</v>
      </c>
      <c r="G38" s="1">
        <v>1</v>
      </c>
      <c r="H38" s="1">
        <v>2</v>
      </c>
      <c r="J38" s="1">
        <v>80</v>
      </c>
      <c r="K38" s="1" t="s">
        <v>202</v>
      </c>
      <c r="L38" s="1">
        <v>11</v>
      </c>
      <c r="M38" s="1">
        <v>4</v>
      </c>
      <c r="N38" s="1">
        <v>0</v>
      </c>
      <c r="O38" s="1">
        <v>0</v>
      </c>
      <c r="P38" s="1">
        <v>427</v>
      </c>
      <c r="Q38" s="1">
        <v>339</v>
      </c>
      <c r="T38" s="1">
        <v>17</v>
      </c>
      <c r="U38" s="1">
        <v>0</v>
      </c>
      <c r="V38" s="1">
        <v>9</v>
      </c>
      <c r="W38" s="1">
        <v>10</v>
      </c>
      <c r="X38" s="3" t="s">
        <v>171</v>
      </c>
      <c r="Y38" s="1">
        <v>5</v>
      </c>
      <c r="Z38" s="1" t="s">
        <v>463</v>
      </c>
      <c r="AA38" s="2">
        <f t="shared" si="15"/>
        <v>26.458333333333332</v>
      </c>
      <c r="AC38" s="1" t="s">
        <v>20</v>
      </c>
      <c r="AD38" s="1">
        <f t="shared" si="12"/>
        <v>0</v>
      </c>
      <c r="AE38" s="1">
        <f t="shared" si="7"/>
        <v>0</v>
      </c>
      <c r="AG38" s="1">
        <f t="shared" si="8"/>
        <v>2</v>
      </c>
      <c r="AH38" s="1">
        <f t="shared" si="9"/>
        <v>1</v>
      </c>
      <c r="AJ38" s="1" t="str">
        <f t="shared" si="10"/>
        <v>62,78</v>
      </c>
      <c r="AK38" s="1">
        <f t="shared" si="11"/>
        <v>80</v>
      </c>
      <c r="AL38" s="1">
        <v>12</v>
      </c>
      <c r="AM38" s="1">
        <v>2</v>
      </c>
      <c r="AN38" s="1">
        <v>0</v>
      </c>
      <c r="AO38" s="1">
        <v>1</v>
      </c>
      <c r="AP38" s="1">
        <v>400</v>
      </c>
      <c r="AQ38" s="1">
        <v>321</v>
      </c>
      <c r="AT38" s="1">
        <v>16</v>
      </c>
      <c r="AU38" s="1">
        <v>4</v>
      </c>
      <c r="AV38" s="1">
        <v>8</v>
      </c>
      <c r="AW38" s="1">
        <v>10</v>
      </c>
      <c r="AX38" s="3" t="s">
        <v>301</v>
      </c>
      <c r="AY38" s="1">
        <v>2</v>
      </c>
      <c r="AZ38" s="1" t="s">
        <v>326</v>
      </c>
    </row>
    <row r="39" spans="1:52" x14ac:dyDescent="0.4">
      <c r="A39" s="1" t="s">
        <v>90</v>
      </c>
      <c r="B39" s="1" t="s">
        <v>88</v>
      </c>
      <c r="C39" s="1" t="s">
        <v>8</v>
      </c>
      <c r="D39" s="1">
        <v>1</v>
      </c>
      <c r="E39" s="1">
        <v>0</v>
      </c>
      <c r="G39" s="1">
        <v>2</v>
      </c>
      <c r="H39" s="1">
        <v>0</v>
      </c>
      <c r="J39" s="1" t="s">
        <v>140</v>
      </c>
      <c r="K39" s="1" t="s">
        <v>5</v>
      </c>
      <c r="L39" s="1">
        <v>17</v>
      </c>
      <c r="M39" s="1">
        <v>3</v>
      </c>
      <c r="N39" s="1">
        <v>0</v>
      </c>
      <c r="O39" s="1">
        <v>1</v>
      </c>
      <c r="P39" s="1">
        <v>458</v>
      </c>
      <c r="Q39" s="1">
        <v>384</v>
      </c>
      <c r="T39" s="1">
        <v>20</v>
      </c>
      <c r="U39" s="1">
        <v>3</v>
      </c>
      <c r="V39" s="1">
        <v>8</v>
      </c>
      <c r="W39" s="1">
        <v>15</v>
      </c>
      <c r="X39" s="3" t="s">
        <v>171</v>
      </c>
      <c r="Y39" s="1">
        <v>5</v>
      </c>
      <c r="Z39" s="1" t="s">
        <v>263</v>
      </c>
      <c r="AA39" s="2">
        <f t="shared" si="15"/>
        <v>26.458333333333332</v>
      </c>
      <c r="AC39" s="1" t="s">
        <v>17</v>
      </c>
      <c r="AD39" s="1">
        <f t="shared" si="12"/>
        <v>0</v>
      </c>
      <c r="AE39" s="1">
        <f t="shared" si="7"/>
        <v>1</v>
      </c>
      <c r="AG39" s="1">
        <f t="shared" si="8"/>
        <v>0</v>
      </c>
      <c r="AH39" s="1">
        <f t="shared" si="9"/>
        <v>2</v>
      </c>
      <c r="AJ39" s="1" t="str">
        <f t="shared" si="10"/>
        <v>-</v>
      </c>
      <c r="AK39" s="1" t="str">
        <f t="shared" si="11"/>
        <v>29,62,79</v>
      </c>
      <c r="AL39" s="1">
        <v>14</v>
      </c>
      <c r="AM39" s="1">
        <v>4</v>
      </c>
      <c r="AN39" s="1">
        <v>0</v>
      </c>
      <c r="AO39" s="1">
        <v>3</v>
      </c>
      <c r="AP39" s="1">
        <v>360</v>
      </c>
      <c r="AQ39" s="1">
        <v>289</v>
      </c>
      <c r="AT39" s="1">
        <v>13</v>
      </c>
      <c r="AU39" s="1">
        <v>7</v>
      </c>
      <c r="AV39" s="1">
        <v>3</v>
      </c>
      <c r="AW39" s="1">
        <v>18</v>
      </c>
      <c r="AX39" s="3" t="s">
        <v>171</v>
      </c>
      <c r="AY39" s="1">
        <v>4</v>
      </c>
      <c r="AZ39" s="1" t="s">
        <v>130</v>
      </c>
    </row>
    <row r="40" spans="1:52" x14ac:dyDescent="0.4">
      <c r="A40" s="1" t="s">
        <v>67</v>
      </c>
      <c r="B40" s="1" t="s">
        <v>88</v>
      </c>
      <c r="C40" s="1" t="s">
        <v>8</v>
      </c>
      <c r="D40" s="1">
        <v>0</v>
      </c>
      <c r="E40" s="1">
        <v>0</v>
      </c>
      <c r="G40" s="1">
        <v>2</v>
      </c>
      <c r="H40" s="1">
        <v>0</v>
      </c>
      <c r="J40" s="1" t="s">
        <v>286</v>
      </c>
      <c r="K40" s="1" t="s">
        <v>5</v>
      </c>
      <c r="L40" s="1">
        <v>13</v>
      </c>
      <c r="M40" s="1">
        <v>2</v>
      </c>
      <c r="N40" s="1">
        <v>0</v>
      </c>
      <c r="O40" s="1">
        <v>0</v>
      </c>
      <c r="P40" s="1">
        <v>392</v>
      </c>
      <c r="Q40" s="1">
        <v>321</v>
      </c>
      <c r="T40" s="1">
        <v>8</v>
      </c>
      <c r="U40" s="1">
        <v>3</v>
      </c>
      <c r="V40" s="1">
        <v>5</v>
      </c>
      <c r="W40" s="1">
        <v>18</v>
      </c>
      <c r="X40" s="3" t="s">
        <v>171</v>
      </c>
      <c r="Y40" s="1">
        <v>4</v>
      </c>
      <c r="Z40" s="1" t="s">
        <v>121</v>
      </c>
      <c r="AA40" s="2">
        <f t="shared" si="15"/>
        <v>26.458333333333332</v>
      </c>
      <c r="AC40" s="1" t="s">
        <v>20</v>
      </c>
      <c r="AD40" s="1">
        <f t="shared" si="12"/>
        <v>0</v>
      </c>
      <c r="AE40" s="1">
        <f t="shared" si="7"/>
        <v>0</v>
      </c>
      <c r="AG40" s="1">
        <f t="shared" si="8"/>
        <v>0</v>
      </c>
      <c r="AH40" s="1">
        <f t="shared" si="9"/>
        <v>2</v>
      </c>
      <c r="AJ40" s="1" t="str">
        <f t="shared" si="10"/>
        <v>-</v>
      </c>
      <c r="AK40" s="1" t="str">
        <f t="shared" si="11"/>
        <v>59,69</v>
      </c>
      <c r="AL40" s="1">
        <v>15</v>
      </c>
      <c r="AM40" s="1">
        <v>4</v>
      </c>
      <c r="AN40" s="1">
        <v>1</v>
      </c>
      <c r="AO40" s="1">
        <v>5</v>
      </c>
      <c r="AP40" s="1">
        <v>553</v>
      </c>
      <c r="AQ40" s="1">
        <v>476</v>
      </c>
      <c r="AT40" s="1">
        <v>10</v>
      </c>
      <c r="AU40" s="1">
        <v>2</v>
      </c>
      <c r="AV40" s="1">
        <v>4</v>
      </c>
      <c r="AW40" s="1">
        <v>19</v>
      </c>
      <c r="AX40" s="3" t="s">
        <v>171</v>
      </c>
      <c r="AY40" s="1">
        <v>4</v>
      </c>
      <c r="AZ40" s="1" t="s">
        <v>115</v>
      </c>
    </row>
    <row r="41" spans="1:52" x14ac:dyDescent="0.4">
      <c r="A41" s="1" t="s">
        <v>108</v>
      </c>
      <c r="B41" s="1" t="s">
        <v>88</v>
      </c>
      <c r="C41" s="1" t="s">
        <v>8</v>
      </c>
      <c r="D41" s="1">
        <v>0</v>
      </c>
      <c r="E41" s="1">
        <v>0</v>
      </c>
      <c r="G41" s="1">
        <v>0</v>
      </c>
      <c r="H41" s="1">
        <v>2</v>
      </c>
      <c r="J41" s="1" t="s">
        <v>5</v>
      </c>
      <c r="K41" s="1" t="s">
        <v>188</v>
      </c>
      <c r="L41" s="1">
        <v>10</v>
      </c>
      <c r="M41" s="1">
        <v>1</v>
      </c>
      <c r="N41" s="1">
        <v>0</v>
      </c>
      <c r="O41" s="1">
        <v>9</v>
      </c>
      <c r="P41" s="1">
        <v>521</v>
      </c>
      <c r="Q41" s="1">
        <v>449</v>
      </c>
      <c r="T41" s="1">
        <v>20</v>
      </c>
      <c r="U41" s="1">
        <v>3</v>
      </c>
      <c r="V41" s="1">
        <v>8</v>
      </c>
      <c r="W41" s="1">
        <v>13</v>
      </c>
      <c r="X41" s="3" t="s">
        <v>171</v>
      </c>
      <c r="Y41" s="1">
        <v>3</v>
      </c>
      <c r="Z41" s="1" t="s">
        <v>132</v>
      </c>
      <c r="AA41" s="2">
        <f t="shared" si="15"/>
        <v>26.458333333333332</v>
      </c>
      <c r="AC41" s="1" t="s">
        <v>178</v>
      </c>
      <c r="AD41" s="1">
        <f t="shared" si="12"/>
        <v>0</v>
      </c>
      <c r="AE41" s="1">
        <f t="shared" si="7"/>
        <v>0</v>
      </c>
      <c r="AG41" s="1">
        <f t="shared" si="8"/>
        <v>2</v>
      </c>
      <c r="AH41" s="1">
        <f t="shared" si="9"/>
        <v>0</v>
      </c>
      <c r="AJ41" s="1" t="str">
        <f t="shared" si="10"/>
        <v>61,77</v>
      </c>
      <c r="AK41" s="1" t="str">
        <f t="shared" si="11"/>
        <v>-</v>
      </c>
      <c r="AL41" s="1">
        <v>14</v>
      </c>
      <c r="AM41" s="1">
        <v>3</v>
      </c>
      <c r="AN41" s="1">
        <v>0</v>
      </c>
      <c r="AO41" s="1">
        <v>2</v>
      </c>
      <c r="AP41" s="1">
        <v>358</v>
      </c>
      <c r="AQ41" s="1">
        <v>294</v>
      </c>
      <c r="AT41" s="1">
        <v>9</v>
      </c>
      <c r="AU41" s="1">
        <v>8</v>
      </c>
      <c r="AV41" s="1">
        <v>5</v>
      </c>
      <c r="AW41" s="1">
        <v>18</v>
      </c>
      <c r="AX41" s="1" t="s">
        <v>318</v>
      </c>
      <c r="AY41" s="1">
        <v>5</v>
      </c>
      <c r="AZ41" s="1" t="s">
        <v>418</v>
      </c>
    </row>
    <row r="42" spans="1:52" x14ac:dyDescent="0.4">
      <c r="A42" s="1" t="s">
        <v>122</v>
      </c>
      <c r="B42" s="1" t="s">
        <v>88</v>
      </c>
      <c r="C42" s="1" t="s">
        <v>8</v>
      </c>
      <c r="D42" s="1">
        <v>0</v>
      </c>
      <c r="E42" s="1">
        <v>0</v>
      </c>
      <c r="G42" s="1">
        <v>0</v>
      </c>
      <c r="H42" s="1">
        <v>1</v>
      </c>
      <c r="J42" s="1" t="s">
        <v>5</v>
      </c>
      <c r="K42" s="1">
        <v>86</v>
      </c>
      <c r="L42" s="1">
        <v>15</v>
      </c>
      <c r="M42" s="1">
        <v>2</v>
      </c>
      <c r="N42" s="1">
        <v>0</v>
      </c>
      <c r="O42" s="1">
        <v>1</v>
      </c>
      <c r="P42" s="1">
        <v>280</v>
      </c>
      <c r="Q42" s="1">
        <v>197</v>
      </c>
      <c r="T42" s="1">
        <v>8</v>
      </c>
      <c r="U42" s="1">
        <v>3</v>
      </c>
      <c r="V42" s="1">
        <v>4</v>
      </c>
      <c r="W42" s="1">
        <v>16</v>
      </c>
      <c r="X42" s="3" t="s">
        <v>171</v>
      </c>
      <c r="Y42" s="1">
        <v>4</v>
      </c>
      <c r="Z42" s="1" t="s">
        <v>150</v>
      </c>
      <c r="AA42" s="2">
        <f t="shared" si="15"/>
        <v>26.458333333333332</v>
      </c>
      <c r="AC42" s="1" t="s">
        <v>23</v>
      </c>
      <c r="AD42" s="1">
        <f t="shared" si="12"/>
        <v>0</v>
      </c>
      <c r="AE42" s="1">
        <f t="shared" si="7"/>
        <v>0</v>
      </c>
      <c r="AG42" s="1">
        <f t="shared" si="8"/>
        <v>1</v>
      </c>
      <c r="AH42" s="1">
        <f t="shared" si="9"/>
        <v>0</v>
      </c>
      <c r="AJ42" s="1">
        <f t="shared" si="10"/>
        <v>86</v>
      </c>
      <c r="AK42" s="1" t="str">
        <f t="shared" si="11"/>
        <v>-</v>
      </c>
      <c r="AL42" s="1">
        <v>13</v>
      </c>
      <c r="AM42" s="1">
        <v>1</v>
      </c>
      <c r="AN42" s="1">
        <v>0</v>
      </c>
      <c r="AO42" s="1">
        <v>3</v>
      </c>
      <c r="AP42" s="1">
        <v>746</v>
      </c>
      <c r="AQ42" s="1">
        <v>654</v>
      </c>
      <c r="AT42" s="1">
        <v>12</v>
      </c>
      <c r="AU42" s="1">
        <v>0</v>
      </c>
      <c r="AV42" s="1">
        <v>5</v>
      </c>
      <c r="AW42" s="1">
        <v>16</v>
      </c>
      <c r="AX42" s="3" t="s">
        <v>175</v>
      </c>
      <c r="AY42" s="1">
        <v>5</v>
      </c>
      <c r="AZ42" s="1" t="s">
        <v>460</v>
      </c>
    </row>
    <row r="43" spans="1:52" x14ac:dyDescent="0.4">
      <c r="A43" s="1" t="s">
        <v>406</v>
      </c>
      <c r="B43" s="1" t="s">
        <v>386</v>
      </c>
      <c r="C43" s="1" t="s">
        <v>8</v>
      </c>
      <c r="D43" s="1">
        <v>0</v>
      </c>
      <c r="E43" s="1">
        <v>0</v>
      </c>
      <c r="G43" s="1">
        <v>1</v>
      </c>
      <c r="H43" s="1">
        <v>0</v>
      </c>
      <c r="J43" s="1">
        <v>110</v>
      </c>
      <c r="K43" s="1" t="s">
        <v>5</v>
      </c>
      <c r="L43" s="1">
        <v>26</v>
      </c>
      <c r="M43" s="1">
        <v>5</v>
      </c>
      <c r="N43" s="1">
        <v>0</v>
      </c>
      <c r="O43" s="1">
        <v>2</v>
      </c>
      <c r="P43" s="1">
        <v>600</v>
      </c>
      <c r="Q43" s="1">
        <v>471</v>
      </c>
      <c r="T43" s="1">
        <v>10</v>
      </c>
      <c r="U43" s="1">
        <v>2</v>
      </c>
      <c r="V43" s="1">
        <v>7</v>
      </c>
      <c r="W43" s="1">
        <v>19</v>
      </c>
      <c r="X43" s="3" t="s">
        <v>171</v>
      </c>
      <c r="Y43" s="1">
        <v>6</v>
      </c>
      <c r="Z43" s="1" t="s">
        <v>474</v>
      </c>
      <c r="AA43" s="2">
        <f t="shared" si="15"/>
        <v>26.458333333333332</v>
      </c>
      <c r="AC43" s="1" t="s">
        <v>13</v>
      </c>
      <c r="AD43" s="1">
        <f t="shared" si="12"/>
        <v>0</v>
      </c>
      <c r="AE43" s="1">
        <f t="shared" si="7"/>
        <v>0</v>
      </c>
      <c r="AG43" s="1">
        <f t="shared" si="8"/>
        <v>0</v>
      </c>
      <c r="AH43" s="1">
        <f t="shared" si="9"/>
        <v>1</v>
      </c>
      <c r="AJ43" s="1" t="str">
        <f t="shared" si="10"/>
        <v>-</v>
      </c>
      <c r="AK43" s="1">
        <f t="shared" si="11"/>
        <v>110</v>
      </c>
      <c r="AL43" s="1">
        <v>18</v>
      </c>
      <c r="AM43" s="1">
        <v>4</v>
      </c>
      <c r="AN43" s="1">
        <v>0</v>
      </c>
      <c r="AO43" s="1">
        <v>2</v>
      </c>
      <c r="AP43" s="1">
        <v>443</v>
      </c>
      <c r="AQ43" s="1">
        <v>310</v>
      </c>
      <c r="AT43" s="1">
        <v>10</v>
      </c>
      <c r="AU43" s="1">
        <v>1</v>
      </c>
      <c r="AV43" s="1">
        <v>6</v>
      </c>
      <c r="AW43" s="1">
        <v>28</v>
      </c>
      <c r="AX43" s="3" t="s">
        <v>304</v>
      </c>
      <c r="AY43" s="1">
        <v>6</v>
      </c>
      <c r="AZ43" s="1" t="s">
        <v>476</v>
      </c>
    </row>
    <row r="44" spans="1:52" x14ac:dyDescent="0.4">
      <c r="A44" s="1" t="s">
        <v>142</v>
      </c>
      <c r="B44" s="1" t="s">
        <v>386</v>
      </c>
      <c r="C44" s="1" t="s">
        <v>8</v>
      </c>
      <c r="D44" s="1">
        <v>0</v>
      </c>
      <c r="E44" s="1">
        <v>0</v>
      </c>
      <c r="G44" s="1">
        <v>0</v>
      </c>
      <c r="H44" s="1">
        <v>2</v>
      </c>
      <c r="J44" s="1" t="s">
        <v>5</v>
      </c>
      <c r="K44" s="1" t="s">
        <v>323</v>
      </c>
      <c r="L44" s="1">
        <v>16</v>
      </c>
      <c r="M44" s="1">
        <v>2</v>
      </c>
      <c r="N44" s="1">
        <v>0</v>
      </c>
      <c r="O44" s="1">
        <v>2</v>
      </c>
      <c r="P44" s="1">
        <v>447</v>
      </c>
      <c r="Q44" s="1">
        <v>369</v>
      </c>
      <c r="T44" s="1">
        <v>12</v>
      </c>
      <c r="U44" s="1">
        <v>6</v>
      </c>
      <c r="V44" s="1">
        <v>7</v>
      </c>
      <c r="W44" s="1">
        <v>14</v>
      </c>
      <c r="X44" s="3" t="s">
        <v>171</v>
      </c>
      <c r="Y44" s="1">
        <v>4</v>
      </c>
      <c r="Z44" s="1" t="s">
        <v>363</v>
      </c>
      <c r="AA44" s="2">
        <f t="shared" si="15"/>
        <v>26.458333333333332</v>
      </c>
      <c r="AC44" s="1" t="s">
        <v>1</v>
      </c>
      <c r="AD44" s="1">
        <f t="shared" si="12"/>
        <v>0</v>
      </c>
      <c r="AE44" s="1">
        <f t="shared" si="7"/>
        <v>0</v>
      </c>
      <c r="AG44" s="1">
        <f t="shared" si="8"/>
        <v>2</v>
      </c>
      <c r="AH44" s="1">
        <f t="shared" si="9"/>
        <v>0</v>
      </c>
      <c r="AJ44" s="1" t="str">
        <f t="shared" si="10"/>
        <v>50,72</v>
      </c>
      <c r="AK44" s="1" t="str">
        <f t="shared" si="11"/>
        <v>-</v>
      </c>
      <c r="AL44" s="1">
        <v>10</v>
      </c>
      <c r="AM44" s="1">
        <v>4</v>
      </c>
      <c r="AN44" s="1">
        <v>0</v>
      </c>
      <c r="AO44" s="1">
        <v>3</v>
      </c>
      <c r="AP44" s="1">
        <v>284</v>
      </c>
      <c r="AQ44" s="1">
        <v>209</v>
      </c>
      <c r="AT44" s="1">
        <v>10</v>
      </c>
      <c r="AU44" s="1">
        <v>6</v>
      </c>
      <c r="AV44" s="1">
        <v>8</v>
      </c>
      <c r="AW44" s="1">
        <v>15</v>
      </c>
      <c r="AX44" s="1" t="s">
        <v>318</v>
      </c>
      <c r="AY44" s="1">
        <v>2</v>
      </c>
      <c r="AZ44" s="1" t="s">
        <v>203</v>
      </c>
    </row>
    <row r="45" spans="1:52" x14ac:dyDescent="0.4">
      <c r="B45" s="1" t="s">
        <v>421</v>
      </c>
      <c r="C45" s="1" t="s">
        <v>8</v>
      </c>
      <c r="AD45" s="1">
        <f t="shared" si="12"/>
        <v>0</v>
      </c>
      <c r="AE45" s="1">
        <f t="shared" si="7"/>
        <v>0</v>
      </c>
      <c r="AG45" s="1">
        <f t="shared" si="8"/>
        <v>0</v>
      </c>
      <c r="AH45" s="1">
        <f t="shared" si="9"/>
        <v>0</v>
      </c>
      <c r="AJ45" s="1">
        <f t="shared" si="10"/>
        <v>0</v>
      </c>
      <c r="AK45" s="1">
        <f t="shared" si="11"/>
        <v>0</v>
      </c>
    </row>
    <row r="46" spans="1:52" x14ac:dyDescent="0.4">
      <c r="A46" s="1" t="s">
        <v>136</v>
      </c>
      <c r="B46" s="1" t="s">
        <v>88</v>
      </c>
      <c r="C46" s="1" t="s">
        <v>344</v>
      </c>
      <c r="D46" s="1">
        <v>2</v>
      </c>
      <c r="E46" s="1">
        <v>0</v>
      </c>
      <c r="G46" s="1">
        <v>3</v>
      </c>
      <c r="H46" s="1">
        <v>0</v>
      </c>
      <c r="J46" s="1" t="s">
        <v>415</v>
      </c>
      <c r="K46" s="1" t="s">
        <v>5</v>
      </c>
      <c r="L46" s="1">
        <v>15</v>
      </c>
      <c r="M46" s="1">
        <v>1</v>
      </c>
      <c r="N46" s="1">
        <v>0</v>
      </c>
      <c r="O46" s="1">
        <v>0</v>
      </c>
      <c r="P46" s="1">
        <v>699</v>
      </c>
      <c r="T46" s="1">
        <v>27</v>
      </c>
      <c r="U46" s="1">
        <v>0</v>
      </c>
      <c r="V46" s="1">
        <v>10</v>
      </c>
      <c r="W46" s="1">
        <v>10</v>
      </c>
      <c r="X46" s="3" t="s">
        <v>171</v>
      </c>
      <c r="Y46" s="1">
        <v>5</v>
      </c>
      <c r="Z46" s="1" t="s">
        <v>447</v>
      </c>
      <c r="AA46" s="2">
        <f>SUM(32,26,28,22,30,28,22,20,27,26,29,18,28,26,24,24,27,32,28,27,28,30,23,30,33,29,26)/28</f>
        <v>25.821428571428573</v>
      </c>
      <c r="AC46" s="1" t="s">
        <v>201</v>
      </c>
      <c r="AD46" s="1">
        <f t="shared" si="12"/>
        <v>0</v>
      </c>
      <c r="AE46" s="1">
        <f t="shared" si="7"/>
        <v>2</v>
      </c>
      <c r="AG46" s="1">
        <f t="shared" si="8"/>
        <v>0</v>
      </c>
      <c r="AH46" s="1">
        <f t="shared" si="9"/>
        <v>3</v>
      </c>
      <c r="AJ46" s="1" t="str">
        <f t="shared" si="10"/>
        <v>-</v>
      </c>
      <c r="AK46" s="1" t="str">
        <f t="shared" si="11"/>
        <v>9,45+2,56,62,72</v>
      </c>
      <c r="AL46" s="1">
        <v>10</v>
      </c>
      <c r="AM46" s="1">
        <v>2</v>
      </c>
      <c r="AN46" s="1">
        <v>0</v>
      </c>
      <c r="AO46" s="1">
        <v>0</v>
      </c>
      <c r="AP46" s="1">
        <v>233</v>
      </c>
      <c r="AT46" s="1">
        <v>3</v>
      </c>
      <c r="AU46" s="1">
        <v>11</v>
      </c>
      <c r="AV46" s="1">
        <v>2</v>
      </c>
      <c r="AW46" s="1">
        <v>17</v>
      </c>
      <c r="AX46" s="3" t="s">
        <v>171</v>
      </c>
      <c r="AY46" s="1">
        <v>5</v>
      </c>
      <c r="AZ46" s="1" t="s">
        <v>444</v>
      </c>
    </row>
    <row r="47" spans="1:52" x14ac:dyDescent="0.4">
      <c r="A47" s="1" t="s">
        <v>360</v>
      </c>
      <c r="B47" s="1" t="s">
        <v>88</v>
      </c>
      <c r="C47" s="1" t="s">
        <v>344</v>
      </c>
      <c r="D47" s="1">
        <v>3</v>
      </c>
      <c r="E47" s="1">
        <v>0</v>
      </c>
      <c r="G47" s="1">
        <v>2</v>
      </c>
      <c r="H47" s="1">
        <v>0</v>
      </c>
      <c r="J47" s="1" t="s">
        <v>470</v>
      </c>
      <c r="K47" s="1" t="s">
        <v>5</v>
      </c>
      <c r="L47" s="1">
        <v>11</v>
      </c>
      <c r="M47" s="1">
        <v>1</v>
      </c>
      <c r="N47" s="1">
        <v>0</v>
      </c>
      <c r="O47" s="1">
        <v>4</v>
      </c>
      <c r="P47" s="1">
        <v>556</v>
      </c>
      <c r="T47" s="1">
        <v>8</v>
      </c>
      <c r="U47" s="1">
        <v>0</v>
      </c>
      <c r="V47" s="1">
        <v>7</v>
      </c>
      <c r="W47" s="1">
        <v>9</v>
      </c>
      <c r="X47" s="3" t="s">
        <v>301</v>
      </c>
      <c r="Y47" s="1">
        <v>5</v>
      </c>
      <c r="Z47" s="1" t="s">
        <v>457</v>
      </c>
      <c r="AA47" s="2">
        <f t="shared" ref="AA47:AA55" si="16">SUM(32,26,28,22,30,28,22,20,27,26,29,18,28,26,24,24,27,32,28,27,28,30,23,30,33,29,26)/28</f>
        <v>25.821428571428573</v>
      </c>
      <c r="AC47" s="1" t="s">
        <v>204</v>
      </c>
      <c r="AD47" s="1">
        <f t="shared" si="12"/>
        <v>0</v>
      </c>
      <c r="AE47" s="1">
        <f t="shared" si="7"/>
        <v>3</v>
      </c>
      <c r="AG47" s="1">
        <f t="shared" si="8"/>
        <v>0</v>
      </c>
      <c r="AH47" s="1">
        <f t="shared" si="9"/>
        <v>2</v>
      </c>
      <c r="AJ47" s="1" t="str">
        <f t="shared" si="10"/>
        <v>-</v>
      </c>
      <c r="AK47" s="1" t="str">
        <f t="shared" si="11"/>
        <v>14,22,43,52,76</v>
      </c>
      <c r="AL47" s="1">
        <v>10</v>
      </c>
      <c r="AM47" s="1">
        <v>4</v>
      </c>
      <c r="AN47" s="1">
        <v>1</v>
      </c>
      <c r="AO47" s="1">
        <v>1</v>
      </c>
      <c r="AP47" s="1">
        <v>149</v>
      </c>
      <c r="AT47" s="1">
        <v>2</v>
      </c>
      <c r="AU47" s="1">
        <v>3</v>
      </c>
      <c r="AV47" s="1">
        <v>1</v>
      </c>
      <c r="AW47" s="1">
        <v>14</v>
      </c>
      <c r="AX47" s="3" t="s">
        <v>316</v>
      </c>
      <c r="AY47" s="1">
        <v>4</v>
      </c>
      <c r="AZ47" s="1" t="s">
        <v>37</v>
      </c>
    </row>
    <row r="48" spans="1:52" x14ac:dyDescent="0.4">
      <c r="A48" s="1" t="s">
        <v>383</v>
      </c>
      <c r="B48" s="1" t="s">
        <v>88</v>
      </c>
      <c r="C48" s="1" t="s">
        <v>344</v>
      </c>
      <c r="D48" s="1">
        <v>0</v>
      </c>
      <c r="E48" s="1">
        <v>1</v>
      </c>
      <c r="G48" s="1">
        <v>2</v>
      </c>
      <c r="H48" s="1">
        <v>0</v>
      </c>
      <c r="J48" s="1" t="s">
        <v>190</v>
      </c>
      <c r="K48" s="1">
        <v>12</v>
      </c>
      <c r="L48" s="1">
        <v>13</v>
      </c>
      <c r="M48" s="1">
        <v>0</v>
      </c>
      <c r="N48" s="1">
        <v>0</v>
      </c>
      <c r="O48" s="1">
        <v>2</v>
      </c>
      <c r="T48" s="1">
        <v>12</v>
      </c>
      <c r="U48" s="1">
        <v>0</v>
      </c>
      <c r="V48" s="1">
        <v>13</v>
      </c>
      <c r="W48" s="1">
        <v>11</v>
      </c>
      <c r="X48" s="1" t="s">
        <v>305</v>
      </c>
      <c r="Y48" s="1">
        <v>5</v>
      </c>
      <c r="Z48" s="1" t="s">
        <v>446</v>
      </c>
      <c r="AA48" s="2">
        <f t="shared" si="16"/>
        <v>25.821428571428573</v>
      </c>
      <c r="AC48" s="1" t="s">
        <v>30</v>
      </c>
      <c r="AD48" s="1">
        <f t="shared" si="12"/>
        <v>1</v>
      </c>
      <c r="AE48" s="1">
        <f t="shared" si="7"/>
        <v>0</v>
      </c>
      <c r="AG48" s="1">
        <f t="shared" si="8"/>
        <v>0</v>
      </c>
      <c r="AH48" s="1">
        <f t="shared" si="9"/>
        <v>2</v>
      </c>
      <c r="AJ48" s="1">
        <f t="shared" si="10"/>
        <v>12</v>
      </c>
      <c r="AK48" s="1" t="str">
        <f t="shared" si="11"/>
        <v>51,65</v>
      </c>
      <c r="AL48" s="1">
        <v>9</v>
      </c>
      <c r="AM48" s="1">
        <v>0</v>
      </c>
      <c r="AN48" s="1">
        <v>0</v>
      </c>
      <c r="AO48" s="1">
        <v>1</v>
      </c>
      <c r="AT48" s="1">
        <v>2</v>
      </c>
      <c r="AU48" s="1">
        <v>5</v>
      </c>
      <c r="AV48" s="1">
        <v>1</v>
      </c>
      <c r="AW48" s="1">
        <v>15</v>
      </c>
      <c r="AX48" s="1" t="s">
        <v>305</v>
      </c>
      <c r="AY48" s="1">
        <v>5</v>
      </c>
      <c r="AZ48" s="1" t="s">
        <v>438</v>
      </c>
    </row>
    <row r="49" spans="1:52" x14ac:dyDescent="0.4">
      <c r="A49" s="1" t="s">
        <v>64</v>
      </c>
      <c r="B49" s="1" t="s">
        <v>88</v>
      </c>
      <c r="C49" s="1" t="s">
        <v>344</v>
      </c>
      <c r="D49" s="1">
        <v>0</v>
      </c>
      <c r="E49" s="1">
        <v>0</v>
      </c>
      <c r="G49" s="1">
        <v>0</v>
      </c>
      <c r="H49" s="1">
        <v>0</v>
      </c>
      <c r="J49" s="1" t="s">
        <v>5</v>
      </c>
      <c r="K49" s="1" t="s">
        <v>5</v>
      </c>
      <c r="L49" s="1">
        <v>11</v>
      </c>
      <c r="M49" s="1">
        <v>1</v>
      </c>
      <c r="N49" s="1">
        <v>0</v>
      </c>
      <c r="O49" s="1">
        <v>529</v>
      </c>
      <c r="P49" s="1">
        <v>40</v>
      </c>
      <c r="T49" s="1">
        <v>15</v>
      </c>
      <c r="U49" s="1">
        <v>0</v>
      </c>
      <c r="V49" s="1">
        <v>11</v>
      </c>
      <c r="W49" s="1">
        <v>16</v>
      </c>
      <c r="X49" s="1" t="s">
        <v>206</v>
      </c>
      <c r="Y49" s="1">
        <v>4</v>
      </c>
      <c r="Z49" s="1" t="s">
        <v>214</v>
      </c>
      <c r="AA49" s="2">
        <f t="shared" si="16"/>
        <v>25.821428571428573</v>
      </c>
      <c r="AC49" s="1" t="s">
        <v>18</v>
      </c>
      <c r="AD49" s="1">
        <f t="shared" si="12"/>
        <v>0</v>
      </c>
      <c r="AE49" s="1">
        <f t="shared" si="7"/>
        <v>0</v>
      </c>
      <c r="AG49" s="1">
        <f t="shared" si="8"/>
        <v>0</v>
      </c>
      <c r="AH49" s="1">
        <f t="shared" si="9"/>
        <v>0</v>
      </c>
      <c r="AJ49" s="1" t="str">
        <f t="shared" si="10"/>
        <v>-</v>
      </c>
      <c r="AK49" s="1" t="str">
        <f t="shared" si="11"/>
        <v>-</v>
      </c>
      <c r="AL49" s="1">
        <v>16</v>
      </c>
      <c r="AM49" s="1">
        <v>3</v>
      </c>
      <c r="AN49" s="1">
        <v>0</v>
      </c>
      <c r="AO49" s="1">
        <v>0</v>
      </c>
      <c r="AP49" s="1">
        <v>144</v>
      </c>
      <c r="AQ49" s="1">
        <v>172</v>
      </c>
      <c r="AT49" s="1">
        <v>2</v>
      </c>
      <c r="AU49" s="1">
        <v>5</v>
      </c>
      <c r="AV49" s="1">
        <v>5</v>
      </c>
      <c r="AW49" s="1">
        <v>9</v>
      </c>
      <c r="AX49" s="3" t="s">
        <v>252</v>
      </c>
      <c r="AY49" s="1">
        <v>4</v>
      </c>
      <c r="AZ49" s="1" t="s">
        <v>144</v>
      </c>
    </row>
    <row r="50" spans="1:52" x14ac:dyDescent="0.4">
      <c r="A50" s="1" t="s">
        <v>146</v>
      </c>
      <c r="B50" s="1" t="s">
        <v>88</v>
      </c>
      <c r="C50" s="1" t="s">
        <v>344</v>
      </c>
      <c r="D50" s="1">
        <v>0</v>
      </c>
      <c r="E50" s="1">
        <v>0</v>
      </c>
      <c r="G50" s="1">
        <v>1</v>
      </c>
      <c r="H50" s="1">
        <v>0</v>
      </c>
      <c r="J50" s="1">
        <v>59</v>
      </c>
      <c r="K50" s="1" t="s">
        <v>5</v>
      </c>
      <c r="L50" s="1">
        <v>10</v>
      </c>
      <c r="M50" s="1">
        <v>1</v>
      </c>
      <c r="N50" s="1">
        <v>0</v>
      </c>
      <c r="O50" s="1">
        <v>3</v>
      </c>
      <c r="P50" s="1">
        <v>593</v>
      </c>
      <c r="Q50" s="1">
        <v>509</v>
      </c>
      <c r="T50" s="1">
        <v>20</v>
      </c>
      <c r="U50" s="1">
        <v>3</v>
      </c>
      <c r="V50" s="1">
        <v>12</v>
      </c>
      <c r="W50" s="1">
        <v>11</v>
      </c>
      <c r="X50" s="1" t="s">
        <v>240</v>
      </c>
      <c r="Y50" s="1">
        <v>5</v>
      </c>
      <c r="Z50" s="1" t="s">
        <v>442</v>
      </c>
      <c r="AA50" s="2">
        <f t="shared" si="16"/>
        <v>25.821428571428573</v>
      </c>
      <c r="AC50" s="1" t="s">
        <v>30</v>
      </c>
      <c r="AD50" s="1">
        <f t="shared" si="12"/>
        <v>0</v>
      </c>
      <c r="AE50" s="1">
        <f t="shared" si="7"/>
        <v>0</v>
      </c>
      <c r="AG50" s="1">
        <f t="shared" si="8"/>
        <v>0</v>
      </c>
      <c r="AH50" s="1">
        <f t="shared" si="9"/>
        <v>1</v>
      </c>
      <c r="AJ50" s="1" t="str">
        <f t="shared" si="10"/>
        <v>-</v>
      </c>
      <c r="AK50" s="1">
        <f t="shared" si="11"/>
        <v>59</v>
      </c>
      <c r="AL50" s="1">
        <v>9</v>
      </c>
      <c r="AM50" s="1">
        <v>3</v>
      </c>
      <c r="AN50" s="1">
        <v>0</v>
      </c>
      <c r="AO50" s="1">
        <v>2</v>
      </c>
      <c r="AP50" s="1">
        <v>248</v>
      </c>
      <c r="AQ50" s="1">
        <v>157</v>
      </c>
      <c r="AT50" s="1">
        <v>7</v>
      </c>
      <c r="AU50" s="1">
        <v>6</v>
      </c>
      <c r="AV50" s="1">
        <v>1</v>
      </c>
      <c r="AW50" s="1">
        <v>13</v>
      </c>
      <c r="AX50" s="1" t="s">
        <v>305</v>
      </c>
      <c r="AY50" s="1">
        <v>4</v>
      </c>
      <c r="AZ50" s="1" t="s">
        <v>210</v>
      </c>
    </row>
    <row r="51" spans="1:52" x14ac:dyDescent="0.4">
      <c r="A51" s="1" t="s">
        <v>213</v>
      </c>
      <c r="B51" s="1" t="s">
        <v>88</v>
      </c>
      <c r="C51" s="1" t="s">
        <v>344</v>
      </c>
      <c r="D51" s="1">
        <v>0</v>
      </c>
      <c r="E51" s="1">
        <v>0</v>
      </c>
      <c r="G51" s="1">
        <v>2</v>
      </c>
      <c r="H51" s="1">
        <v>1</v>
      </c>
      <c r="J51" s="1" t="s">
        <v>314</v>
      </c>
      <c r="K51" s="1">
        <v>83</v>
      </c>
      <c r="L51" s="1">
        <v>9</v>
      </c>
      <c r="M51" s="1">
        <v>1</v>
      </c>
      <c r="N51" s="1">
        <v>0</v>
      </c>
      <c r="O51" s="1">
        <v>1</v>
      </c>
      <c r="P51" s="1">
        <v>579</v>
      </c>
      <c r="Q51" s="1">
        <v>514</v>
      </c>
      <c r="T51" s="1">
        <v>23</v>
      </c>
      <c r="U51" s="1">
        <v>3</v>
      </c>
      <c r="V51" s="1">
        <v>8</v>
      </c>
      <c r="W51" s="1">
        <v>9</v>
      </c>
      <c r="X51" s="3" t="s">
        <v>252</v>
      </c>
      <c r="Y51" s="1">
        <v>3</v>
      </c>
      <c r="Z51" s="1" t="s">
        <v>260</v>
      </c>
      <c r="AA51" s="2">
        <f t="shared" si="16"/>
        <v>25.821428571428573</v>
      </c>
      <c r="AC51" s="1" t="s">
        <v>22</v>
      </c>
      <c r="AD51" s="1">
        <f t="shared" si="12"/>
        <v>0</v>
      </c>
      <c r="AE51" s="1">
        <f t="shared" si="7"/>
        <v>0</v>
      </c>
      <c r="AG51" s="1">
        <f t="shared" si="8"/>
        <v>1</v>
      </c>
      <c r="AH51" s="1">
        <f t="shared" si="9"/>
        <v>2</v>
      </c>
      <c r="AJ51" s="1">
        <f t="shared" si="10"/>
        <v>83</v>
      </c>
      <c r="AK51" s="1" t="str">
        <f t="shared" si="11"/>
        <v>47,88</v>
      </c>
      <c r="AL51" s="1">
        <v>10</v>
      </c>
      <c r="AM51" s="1">
        <v>2</v>
      </c>
      <c r="AN51" s="1">
        <v>0</v>
      </c>
      <c r="AO51" s="1">
        <v>1</v>
      </c>
      <c r="AP51" s="1">
        <v>235</v>
      </c>
      <c r="AQ51" s="1">
        <v>153</v>
      </c>
      <c r="AT51" s="1">
        <v>7</v>
      </c>
      <c r="AU51" s="1">
        <v>4</v>
      </c>
      <c r="AV51" s="1">
        <v>1</v>
      </c>
      <c r="AW51" s="1">
        <v>9</v>
      </c>
      <c r="AX51" s="3" t="s">
        <v>171</v>
      </c>
      <c r="AY51" s="1">
        <v>3</v>
      </c>
      <c r="AZ51" s="1" t="s">
        <v>387</v>
      </c>
    </row>
    <row r="52" spans="1:52" x14ac:dyDescent="0.4">
      <c r="A52" s="1" t="s">
        <v>147</v>
      </c>
      <c r="B52" s="1" t="s">
        <v>88</v>
      </c>
      <c r="C52" s="1" t="s">
        <v>344</v>
      </c>
      <c r="D52" s="1">
        <v>0</v>
      </c>
      <c r="E52" s="1">
        <v>0</v>
      </c>
      <c r="G52" s="1">
        <v>1</v>
      </c>
      <c r="H52" s="1">
        <v>1</v>
      </c>
      <c r="J52" s="1">
        <v>48</v>
      </c>
      <c r="K52" s="1">
        <v>76</v>
      </c>
      <c r="L52" s="1">
        <v>13</v>
      </c>
      <c r="M52" s="1">
        <v>0</v>
      </c>
      <c r="N52" s="1">
        <v>0</v>
      </c>
      <c r="O52" s="1">
        <v>2</v>
      </c>
      <c r="P52" s="1">
        <v>509</v>
      </c>
      <c r="Q52" s="1">
        <v>423</v>
      </c>
      <c r="T52" s="1">
        <v>16</v>
      </c>
      <c r="U52" s="1">
        <v>2</v>
      </c>
      <c r="V52" s="1">
        <v>5</v>
      </c>
      <c r="W52" s="1">
        <v>19</v>
      </c>
      <c r="X52" s="3" t="s">
        <v>175</v>
      </c>
      <c r="Y52" s="1">
        <v>3</v>
      </c>
      <c r="Z52" s="1" t="s">
        <v>374</v>
      </c>
      <c r="AA52" s="2">
        <f t="shared" si="16"/>
        <v>25.821428571428573</v>
      </c>
      <c r="AC52" s="1" t="s">
        <v>4</v>
      </c>
      <c r="AD52" s="1">
        <f t="shared" si="12"/>
        <v>0</v>
      </c>
      <c r="AE52" s="1">
        <f t="shared" si="7"/>
        <v>0</v>
      </c>
      <c r="AG52" s="1">
        <f t="shared" si="8"/>
        <v>1</v>
      </c>
      <c r="AH52" s="1">
        <f t="shared" si="9"/>
        <v>1</v>
      </c>
      <c r="AJ52" s="1">
        <f t="shared" si="10"/>
        <v>76</v>
      </c>
      <c r="AK52" s="1">
        <f t="shared" si="11"/>
        <v>48</v>
      </c>
      <c r="AL52" s="1">
        <v>15</v>
      </c>
      <c r="AM52" s="1">
        <v>2</v>
      </c>
      <c r="AN52" s="1">
        <v>0</v>
      </c>
      <c r="AO52" s="1">
        <v>4</v>
      </c>
      <c r="AP52" s="1">
        <v>429</v>
      </c>
      <c r="AQ52" s="1">
        <v>334</v>
      </c>
      <c r="AT52" s="1">
        <v>12</v>
      </c>
      <c r="AU52" s="1">
        <v>3</v>
      </c>
      <c r="AV52" s="1">
        <v>3</v>
      </c>
      <c r="AW52" s="1">
        <v>14</v>
      </c>
      <c r="AX52" s="3" t="s">
        <v>301</v>
      </c>
      <c r="AY52" s="1">
        <v>3</v>
      </c>
      <c r="AZ52" s="1" t="s">
        <v>85</v>
      </c>
    </row>
    <row r="53" spans="1:52" x14ac:dyDescent="0.4">
      <c r="A53" s="1" t="s">
        <v>82</v>
      </c>
      <c r="B53" s="1" t="s">
        <v>88</v>
      </c>
      <c r="C53" s="1" t="s">
        <v>344</v>
      </c>
      <c r="D53" s="1">
        <v>1</v>
      </c>
      <c r="E53" s="1">
        <v>0</v>
      </c>
      <c r="G53" s="1">
        <v>0</v>
      </c>
      <c r="H53" s="1">
        <v>0</v>
      </c>
      <c r="J53" s="1">
        <v>36</v>
      </c>
      <c r="K53" s="1" t="s">
        <v>5</v>
      </c>
      <c r="L53" s="1">
        <v>18</v>
      </c>
      <c r="M53" s="1">
        <v>2</v>
      </c>
      <c r="N53" s="1">
        <v>0</v>
      </c>
      <c r="O53" s="1">
        <v>4</v>
      </c>
      <c r="P53" s="1">
        <v>529</v>
      </c>
      <c r="Q53" s="1">
        <v>476</v>
      </c>
      <c r="T53" s="1">
        <v>22</v>
      </c>
      <c r="U53" s="1">
        <v>1</v>
      </c>
      <c r="V53" s="1">
        <v>7</v>
      </c>
      <c r="W53" s="1">
        <v>9</v>
      </c>
      <c r="X53" s="1" t="s">
        <v>305</v>
      </c>
      <c r="Y53" s="1">
        <v>2</v>
      </c>
      <c r="Z53" s="1" t="s">
        <v>228</v>
      </c>
      <c r="AA53" s="2">
        <f t="shared" si="16"/>
        <v>25.821428571428573</v>
      </c>
      <c r="AC53" s="1" t="s">
        <v>149</v>
      </c>
      <c r="AD53" s="1">
        <f t="shared" si="12"/>
        <v>0</v>
      </c>
      <c r="AE53" s="1">
        <f t="shared" si="7"/>
        <v>1</v>
      </c>
      <c r="AG53" s="1">
        <f t="shared" si="8"/>
        <v>0</v>
      </c>
      <c r="AH53" s="1">
        <f t="shared" si="9"/>
        <v>0</v>
      </c>
      <c r="AJ53" s="1" t="str">
        <f t="shared" si="10"/>
        <v>-</v>
      </c>
      <c r="AK53" s="1">
        <f t="shared" si="11"/>
        <v>36</v>
      </c>
      <c r="AL53" s="1">
        <v>14</v>
      </c>
      <c r="AM53" s="1">
        <v>1</v>
      </c>
      <c r="AN53" s="1">
        <v>0</v>
      </c>
      <c r="AO53" s="1">
        <v>0</v>
      </c>
      <c r="AP53" s="1">
        <v>355</v>
      </c>
      <c r="AQ53" s="1">
        <v>285</v>
      </c>
      <c r="AT53" s="1">
        <v>4</v>
      </c>
      <c r="AU53" s="1">
        <v>5</v>
      </c>
      <c r="AV53" s="1">
        <v>1</v>
      </c>
      <c r="AW53" s="1">
        <v>22</v>
      </c>
      <c r="AX53" s="1" t="s">
        <v>305</v>
      </c>
      <c r="AY53" s="1">
        <v>1</v>
      </c>
      <c r="AZ53" s="1">
        <v>82</v>
      </c>
    </row>
    <row r="54" spans="1:52" x14ac:dyDescent="0.4">
      <c r="A54" s="1" t="s">
        <v>80</v>
      </c>
      <c r="B54" s="1" t="s">
        <v>88</v>
      </c>
      <c r="C54" s="1" t="s">
        <v>344</v>
      </c>
      <c r="D54" s="1">
        <v>1</v>
      </c>
      <c r="E54" s="1">
        <v>0</v>
      </c>
      <c r="G54" s="1">
        <v>2</v>
      </c>
      <c r="H54" s="1">
        <v>0</v>
      </c>
      <c r="J54" s="1" t="s">
        <v>380</v>
      </c>
      <c r="K54" s="1" t="s">
        <v>5</v>
      </c>
      <c r="L54" s="1">
        <v>12</v>
      </c>
      <c r="M54" s="1">
        <v>1</v>
      </c>
      <c r="N54" s="1">
        <v>0</v>
      </c>
      <c r="O54" s="1">
        <v>1</v>
      </c>
      <c r="P54" s="1">
        <v>688</v>
      </c>
      <c r="Q54" s="1">
        <v>612</v>
      </c>
      <c r="T54" s="1">
        <v>9</v>
      </c>
      <c r="U54" s="1">
        <v>2</v>
      </c>
      <c r="V54" s="1">
        <v>3</v>
      </c>
      <c r="W54" s="1">
        <v>11</v>
      </c>
      <c r="X54" s="1" t="s">
        <v>305</v>
      </c>
      <c r="Y54" s="1">
        <v>5</v>
      </c>
      <c r="Z54" s="1" t="s">
        <v>464</v>
      </c>
      <c r="AA54" s="2">
        <f t="shared" si="16"/>
        <v>25.821428571428573</v>
      </c>
      <c r="AC54" s="1" t="s">
        <v>18</v>
      </c>
      <c r="AD54" s="1">
        <f t="shared" si="12"/>
        <v>0</v>
      </c>
      <c r="AE54" s="1">
        <f t="shared" si="7"/>
        <v>1</v>
      </c>
      <c r="AG54" s="1">
        <f t="shared" si="8"/>
        <v>0</v>
      </c>
      <c r="AH54" s="1">
        <f t="shared" si="9"/>
        <v>2</v>
      </c>
      <c r="AJ54" s="1" t="str">
        <f t="shared" si="10"/>
        <v>-</v>
      </c>
      <c r="AK54" s="1" t="str">
        <f t="shared" si="11"/>
        <v>33,74,80</v>
      </c>
      <c r="AL54" s="1">
        <v>10</v>
      </c>
      <c r="AM54" s="1">
        <v>1</v>
      </c>
      <c r="AN54" s="1">
        <v>0</v>
      </c>
      <c r="AO54" s="1">
        <v>1</v>
      </c>
      <c r="AP54" s="1">
        <v>353</v>
      </c>
      <c r="AQ54" s="1">
        <v>268</v>
      </c>
      <c r="AT54" s="1">
        <v>6</v>
      </c>
      <c r="AU54" s="1">
        <v>4</v>
      </c>
      <c r="AV54" s="1">
        <v>2</v>
      </c>
      <c r="AW54" s="1">
        <v>12</v>
      </c>
      <c r="AX54" s="3" t="s">
        <v>171</v>
      </c>
      <c r="AY54" s="1">
        <v>5</v>
      </c>
      <c r="AZ54" s="1" t="s">
        <v>456</v>
      </c>
    </row>
    <row r="55" spans="1:52" x14ac:dyDescent="0.4">
      <c r="A55" s="1" t="s">
        <v>155</v>
      </c>
      <c r="B55" s="1" t="s">
        <v>386</v>
      </c>
      <c r="C55" s="1" t="s">
        <v>344</v>
      </c>
      <c r="D55" s="1">
        <v>1</v>
      </c>
      <c r="E55" s="1">
        <v>0</v>
      </c>
      <c r="G55" s="1">
        <v>0</v>
      </c>
      <c r="H55" s="1">
        <v>0</v>
      </c>
      <c r="J55" s="1" t="s">
        <v>239</v>
      </c>
      <c r="K55" s="1" t="s">
        <v>5</v>
      </c>
      <c r="L55" s="1">
        <v>17</v>
      </c>
      <c r="M55" s="1">
        <v>2</v>
      </c>
      <c r="N55" s="1">
        <v>0</v>
      </c>
      <c r="O55" s="1">
        <v>3</v>
      </c>
      <c r="P55" s="1">
        <v>592</v>
      </c>
      <c r="Q55" s="1">
        <v>515</v>
      </c>
      <c r="T55" s="1">
        <v>13</v>
      </c>
      <c r="U55" s="1">
        <v>0</v>
      </c>
      <c r="V55" s="1">
        <v>3</v>
      </c>
      <c r="W55" s="1">
        <v>14</v>
      </c>
      <c r="X55" s="1" t="s">
        <v>195</v>
      </c>
      <c r="Y55" s="1">
        <v>0</v>
      </c>
      <c r="Z55" s="1" t="s">
        <v>5</v>
      </c>
      <c r="AA55" s="2">
        <f t="shared" si="16"/>
        <v>25.821428571428573</v>
      </c>
      <c r="AC55" s="1" t="s">
        <v>30</v>
      </c>
      <c r="AD55" s="1">
        <f t="shared" si="12"/>
        <v>0</v>
      </c>
      <c r="AE55" s="1">
        <f t="shared" si="7"/>
        <v>1</v>
      </c>
      <c r="AG55" s="1">
        <f t="shared" si="8"/>
        <v>0</v>
      </c>
      <c r="AH55" s="1">
        <f t="shared" si="9"/>
        <v>0</v>
      </c>
      <c r="AJ55" s="1" t="str">
        <f t="shared" si="10"/>
        <v>-</v>
      </c>
      <c r="AK55" s="1" t="str">
        <f t="shared" si="11"/>
        <v>45+1</v>
      </c>
      <c r="AL55" s="1">
        <v>12</v>
      </c>
      <c r="AM55" s="1">
        <v>1</v>
      </c>
      <c r="AN55" s="1">
        <v>0</v>
      </c>
      <c r="AO55" s="1">
        <v>3</v>
      </c>
      <c r="AP55" s="1">
        <v>186</v>
      </c>
      <c r="AQ55" s="1">
        <v>113</v>
      </c>
      <c r="AT55" s="1">
        <v>7</v>
      </c>
      <c r="AU55" s="1">
        <v>4</v>
      </c>
      <c r="AV55" s="1">
        <v>4</v>
      </c>
      <c r="AW55" s="1">
        <v>17</v>
      </c>
      <c r="AX55" s="3" t="s">
        <v>330</v>
      </c>
      <c r="AY55" s="1">
        <v>4</v>
      </c>
      <c r="AZ55" s="1" t="s">
        <v>138</v>
      </c>
    </row>
    <row r="56" spans="1:52" x14ac:dyDescent="0.4">
      <c r="A56" s="1" t="s">
        <v>139</v>
      </c>
      <c r="B56" s="1" t="s">
        <v>386</v>
      </c>
      <c r="C56" s="1" t="s">
        <v>344</v>
      </c>
      <c r="D56" s="1">
        <v>0</v>
      </c>
      <c r="E56" s="1">
        <v>0</v>
      </c>
      <c r="G56" s="1">
        <v>2</v>
      </c>
      <c r="H56" s="1">
        <v>0</v>
      </c>
      <c r="J56" s="1" t="s">
        <v>348</v>
      </c>
      <c r="K56" s="1" t="s">
        <v>5</v>
      </c>
      <c r="L56" s="1">
        <v>12</v>
      </c>
      <c r="M56" s="1">
        <v>1</v>
      </c>
      <c r="N56" s="1">
        <v>0</v>
      </c>
      <c r="O56" s="1">
        <v>1</v>
      </c>
      <c r="P56" s="1">
        <v>560</v>
      </c>
      <c r="Q56" s="1">
        <v>488</v>
      </c>
      <c r="T56" s="1">
        <v>14</v>
      </c>
      <c r="U56" s="1">
        <v>0</v>
      </c>
      <c r="V56" s="1">
        <v>7</v>
      </c>
      <c r="W56" s="1">
        <v>11</v>
      </c>
      <c r="X56" s="3" t="s">
        <v>245</v>
      </c>
      <c r="Y56" s="1">
        <v>4</v>
      </c>
      <c r="Z56" s="1" t="s">
        <v>365</v>
      </c>
      <c r="AA56" s="2">
        <f>SUM(32,24,30,26,32,26,30,25,24,30,26,25,30,32,27,30,26,21,32,30,31,28,33,26,23,23)/26</f>
        <v>27.76923076923077</v>
      </c>
      <c r="AC56" s="1" t="s">
        <v>22</v>
      </c>
      <c r="AD56" s="1">
        <f t="shared" si="12"/>
        <v>0</v>
      </c>
      <c r="AE56" s="1">
        <f t="shared" si="7"/>
        <v>0</v>
      </c>
      <c r="AG56" s="1">
        <f t="shared" si="8"/>
        <v>0</v>
      </c>
      <c r="AH56" s="1">
        <f t="shared" si="9"/>
        <v>2</v>
      </c>
      <c r="AJ56" s="1" t="str">
        <f t="shared" si="10"/>
        <v>-</v>
      </c>
      <c r="AK56" s="1" t="str">
        <f t="shared" si="11"/>
        <v>53,71</v>
      </c>
      <c r="AL56" s="1">
        <v>15</v>
      </c>
      <c r="AM56" s="1">
        <v>2</v>
      </c>
      <c r="AN56" s="1">
        <v>0</v>
      </c>
      <c r="AO56" s="1">
        <v>2</v>
      </c>
      <c r="AP56" s="1">
        <v>266</v>
      </c>
      <c r="AQ56" s="1">
        <v>180</v>
      </c>
      <c r="AT56" s="1">
        <v>5</v>
      </c>
      <c r="AU56" s="1">
        <v>3</v>
      </c>
      <c r="AV56" s="1">
        <v>2</v>
      </c>
      <c r="AW56" s="1">
        <v>8</v>
      </c>
      <c r="AX56" s="1" t="s">
        <v>233</v>
      </c>
      <c r="AY56" s="1">
        <v>5</v>
      </c>
      <c r="AZ56" s="1" t="s">
        <v>466</v>
      </c>
    </row>
    <row r="57" spans="1:52" x14ac:dyDescent="0.4">
      <c r="A57" s="1" t="s">
        <v>99</v>
      </c>
      <c r="B57" s="1" t="s">
        <v>386</v>
      </c>
      <c r="C57" s="1" t="s">
        <v>344</v>
      </c>
      <c r="D57" s="1">
        <v>1</v>
      </c>
      <c r="E57" s="1">
        <v>0</v>
      </c>
      <c r="G57" s="1">
        <v>1</v>
      </c>
      <c r="H57" s="1">
        <v>0</v>
      </c>
      <c r="J57" s="1" t="s">
        <v>256</v>
      </c>
      <c r="K57" s="1" t="s">
        <v>5</v>
      </c>
      <c r="L57" s="1">
        <v>10</v>
      </c>
      <c r="M57" s="1">
        <v>0</v>
      </c>
      <c r="N57" s="1">
        <v>0</v>
      </c>
      <c r="O57" s="1">
        <v>1</v>
      </c>
      <c r="P57" s="1">
        <v>547</v>
      </c>
      <c r="Q57" s="1">
        <v>472</v>
      </c>
      <c r="T57" s="1">
        <v>13</v>
      </c>
      <c r="U57" s="1">
        <v>1</v>
      </c>
      <c r="V57" s="1">
        <v>3</v>
      </c>
      <c r="W57" s="1">
        <v>7</v>
      </c>
      <c r="X57" s="3" t="s">
        <v>252</v>
      </c>
      <c r="Y57" s="1">
        <v>3</v>
      </c>
      <c r="Z57" s="1" t="s">
        <v>355</v>
      </c>
      <c r="AA57" s="2">
        <f t="shared" ref="AA57:AA59" si="17">SUM(32,24,30,26,32,26,30,25,24,30,26,25,30,32,27,30,26,21,32,30,31,28,33,26,23,23)/26</f>
        <v>27.76923076923077</v>
      </c>
      <c r="AC57" s="1" t="s">
        <v>4</v>
      </c>
      <c r="AD57" s="1">
        <f t="shared" si="12"/>
        <v>0</v>
      </c>
      <c r="AE57" s="1">
        <f t="shared" si="7"/>
        <v>1</v>
      </c>
      <c r="AG57" s="1">
        <f t="shared" si="8"/>
        <v>0</v>
      </c>
      <c r="AH57" s="1">
        <f t="shared" si="9"/>
        <v>1</v>
      </c>
      <c r="AJ57" s="1" t="str">
        <f t="shared" si="10"/>
        <v>-</v>
      </c>
      <c r="AK57" s="1" t="str">
        <f t="shared" si="11"/>
        <v>45+2,32</v>
      </c>
      <c r="AL57" s="1">
        <v>13</v>
      </c>
      <c r="AM57" s="1">
        <v>1</v>
      </c>
      <c r="AN57" s="1">
        <v>0</v>
      </c>
      <c r="AO57" s="1">
        <v>3</v>
      </c>
      <c r="AP57" s="1">
        <v>405</v>
      </c>
      <c r="AQ57" s="1">
        <v>325</v>
      </c>
      <c r="AT57" s="1">
        <v>7</v>
      </c>
      <c r="AU57" s="1">
        <v>3</v>
      </c>
      <c r="AV57" s="1">
        <v>2</v>
      </c>
      <c r="AW57" s="1">
        <v>7</v>
      </c>
      <c r="AX57" s="3" t="s">
        <v>252</v>
      </c>
      <c r="AY57" s="1">
        <v>5</v>
      </c>
      <c r="AZ57" s="1" t="s">
        <v>435</v>
      </c>
    </row>
    <row r="58" spans="1:52" x14ac:dyDescent="0.4">
      <c r="A58" s="1" t="s">
        <v>352</v>
      </c>
      <c r="B58" s="1" t="s">
        <v>386</v>
      </c>
      <c r="C58" s="1" t="s">
        <v>344</v>
      </c>
      <c r="D58" s="1">
        <v>0</v>
      </c>
      <c r="E58" s="1">
        <v>0</v>
      </c>
      <c r="G58" s="1">
        <v>0</v>
      </c>
      <c r="H58" s="1">
        <v>1</v>
      </c>
      <c r="J58" s="1" t="s">
        <v>5</v>
      </c>
      <c r="K58" s="1">
        <v>54</v>
      </c>
      <c r="L58" s="1">
        <v>10</v>
      </c>
      <c r="M58" s="1">
        <v>2</v>
      </c>
      <c r="N58" s="1">
        <v>0</v>
      </c>
      <c r="O58" s="1">
        <v>2</v>
      </c>
      <c r="P58" s="1">
        <v>679</v>
      </c>
      <c r="Q58" s="1">
        <v>610</v>
      </c>
      <c r="T58" s="1">
        <v>9</v>
      </c>
      <c r="U58" s="1">
        <v>1</v>
      </c>
      <c r="V58" s="1">
        <v>16</v>
      </c>
      <c r="W58" s="1">
        <v>13</v>
      </c>
      <c r="X58" s="1" t="s">
        <v>195</v>
      </c>
      <c r="Y58" s="1">
        <v>2</v>
      </c>
      <c r="Z58" s="1" t="s">
        <v>188</v>
      </c>
      <c r="AA58" s="2">
        <f t="shared" si="17"/>
        <v>27.76923076923077</v>
      </c>
      <c r="AC58" s="1" t="s">
        <v>149</v>
      </c>
      <c r="AD58" s="1">
        <f t="shared" si="12"/>
        <v>0</v>
      </c>
      <c r="AE58" s="1">
        <f t="shared" si="7"/>
        <v>0</v>
      </c>
      <c r="AG58" s="1">
        <f t="shared" si="8"/>
        <v>1</v>
      </c>
      <c r="AH58" s="1">
        <f t="shared" si="9"/>
        <v>0</v>
      </c>
      <c r="AJ58" s="1">
        <f t="shared" si="10"/>
        <v>54</v>
      </c>
      <c r="AK58" s="1" t="str">
        <f t="shared" si="11"/>
        <v>-</v>
      </c>
      <c r="AL58" s="1">
        <v>13</v>
      </c>
      <c r="AM58" s="1">
        <v>1</v>
      </c>
      <c r="AN58" s="1">
        <v>0</v>
      </c>
      <c r="AO58" s="1">
        <v>1</v>
      </c>
      <c r="AP58" s="1">
        <v>207</v>
      </c>
      <c r="AQ58" s="1">
        <v>155</v>
      </c>
      <c r="AT58" s="1">
        <v>5</v>
      </c>
      <c r="AU58" s="1">
        <v>2</v>
      </c>
      <c r="AV58" s="1">
        <v>0</v>
      </c>
      <c r="AW58" s="1">
        <v>11</v>
      </c>
      <c r="AX58" s="1" t="s">
        <v>305</v>
      </c>
      <c r="AY58" s="1">
        <v>4</v>
      </c>
      <c r="AZ58" s="1" t="s">
        <v>402</v>
      </c>
    </row>
    <row r="59" spans="1:52" x14ac:dyDescent="0.4">
      <c r="A59" s="1" t="s">
        <v>165</v>
      </c>
      <c r="B59" s="1" t="s">
        <v>421</v>
      </c>
      <c r="C59" s="1" t="s">
        <v>344</v>
      </c>
      <c r="D59" s="1">
        <v>0</v>
      </c>
      <c r="E59" s="1">
        <v>0</v>
      </c>
      <c r="G59" s="1">
        <v>0</v>
      </c>
      <c r="H59" s="1">
        <v>0</v>
      </c>
      <c r="J59" s="1" t="s">
        <v>5</v>
      </c>
      <c r="K59" s="1" t="s">
        <v>5</v>
      </c>
      <c r="L59" s="1">
        <v>10</v>
      </c>
      <c r="M59" s="1">
        <v>1</v>
      </c>
      <c r="N59" s="1">
        <v>0</v>
      </c>
      <c r="O59" s="1">
        <v>0</v>
      </c>
      <c r="P59" s="1">
        <v>419</v>
      </c>
      <c r="Q59" s="1">
        <v>340</v>
      </c>
      <c r="T59" s="1">
        <v>6</v>
      </c>
      <c r="U59" s="1">
        <v>0</v>
      </c>
      <c r="V59" s="1">
        <v>3</v>
      </c>
      <c r="W59" s="1">
        <v>8</v>
      </c>
      <c r="X59" s="1" t="s">
        <v>206</v>
      </c>
      <c r="Y59" s="1">
        <v>3</v>
      </c>
      <c r="Z59" s="1" t="s">
        <v>106</v>
      </c>
      <c r="AA59" s="2">
        <f t="shared" si="17"/>
        <v>27.76923076923077</v>
      </c>
      <c r="AC59" s="1" t="s">
        <v>254</v>
      </c>
      <c r="AD59" s="1">
        <f t="shared" si="12"/>
        <v>0</v>
      </c>
      <c r="AE59" s="1">
        <f t="shared" si="7"/>
        <v>0</v>
      </c>
      <c r="AG59" s="1">
        <f t="shared" si="8"/>
        <v>0</v>
      </c>
      <c r="AH59" s="1">
        <f t="shared" si="9"/>
        <v>0</v>
      </c>
      <c r="AJ59" s="1" t="str">
        <f t="shared" si="10"/>
        <v>-</v>
      </c>
      <c r="AK59" s="1" t="str">
        <f t="shared" si="11"/>
        <v>-</v>
      </c>
      <c r="AL59" s="1">
        <v>7</v>
      </c>
      <c r="AM59" s="1">
        <v>1</v>
      </c>
      <c r="AN59" s="1">
        <v>0</v>
      </c>
      <c r="AO59" s="1">
        <v>1</v>
      </c>
      <c r="AP59" s="1">
        <v>528</v>
      </c>
      <c r="AQ59" s="1">
        <v>459</v>
      </c>
      <c r="AT59" s="1">
        <v>10</v>
      </c>
      <c r="AU59" s="1">
        <v>0</v>
      </c>
      <c r="AV59" s="1">
        <v>4</v>
      </c>
      <c r="AW59" s="1">
        <v>10</v>
      </c>
      <c r="AX59" s="1" t="s">
        <v>206</v>
      </c>
      <c r="AY59" s="1">
        <v>4</v>
      </c>
      <c r="AZ59" s="1" t="s">
        <v>378</v>
      </c>
    </row>
    <row r="60" spans="1:52" x14ac:dyDescent="0.4">
      <c r="A60" s="1" t="s">
        <v>382</v>
      </c>
      <c r="B60" s="1" t="s">
        <v>385</v>
      </c>
      <c r="C60" s="1" t="s">
        <v>177</v>
      </c>
      <c r="D60" s="1">
        <v>1</v>
      </c>
      <c r="E60" s="1">
        <v>0</v>
      </c>
      <c r="G60" s="1">
        <v>1</v>
      </c>
      <c r="H60" s="1">
        <v>0</v>
      </c>
      <c r="J60" s="1" t="s">
        <v>284</v>
      </c>
      <c r="K60" s="1" t="s">
        <v>5</v>
      </c>
      <c r="L60" s="1">
        <v>9</v>
      </c>
      <c r="M60" s="1">
        <v>1</v>
      </c>
      <c r="N60" s="1">
        <v>0</v>
      </c>
      <c r="O60" s="1">
        <v>1</v>
      </c>
      <c r="P60" s="1">
        <v>695</v>
      </c>
      <c r="Q60" s="1">
        <v>628</v>
      </c>
      <c r="T60" s="1">
        <v>23</v>
      </c>
      <c r="U60" s="1">
        <v>1</v>
      </c>
      <c r="V60" s="1">
        <v>3</v>
      </c>
      <c r="W60" s="1">
        <v>15</v>
      </c>
      <c r="X60" s="1" t="s">
        <v>49</v>
      </c>
      <c r="Y60" s="1">
        <v>2</v>
      </c>
      <c r="Z60" s="1" t="s">
        <v>274</v>
      </c>
      <c r="AA60" s="2">
        <f>SUM(23,27,21,23,24,27,23,22,19,26,23)/11</f>
        <v>23.454545454545453</v>
      </c>
      <c r="AC60" s="1" t="s">
        <v>282</v>
      </c>
      <c r="AD60" s="1">
        <f t="shared" si="12"/>
        <v>0</v>
      </c>
      <c r="AE60" s="1">
        <f t="shared" si="7"/>
        <v>1</v>
      </c>
      <c r="AG60" s="1">
        <f t="shared" si="8"/>
        <v>0</v>
      </c>
      <c r="AH60" s="1">
        <f t="shared" si="9"/>
        <v>1</v>
      </c>
      <c r="AJ60" s="1" t="str">
        <f t="shared" si="10"/>
        <v>-</v>
      </c>
      <c r="AK60" s="1" t="str">
        <f t="shared" si="11"/>
        <v>22,36</v>
      </c>
      <c r="AL60" s="1">
        <v>14</v>
      </c>
      <c r="AM60" s="1">
        <v>2</v>
      </c>
      <c r="AN60" s="1">
        <v>0</v>
      </c>
      <c r="AO60" s="1">
        <v>0</v>
      </c>
      <c r="AP60" s="1">
        <v>238</v>
      </c>
      <c r="AQ60" s="1">
        <v>162</v>
      </c>
      <c r="AT60" s="1">
        <v>4</v>
      </c>
      <c r="AU60" s="1">
        <v>7</v>
      </c>
      <c r="AV60" s="1">
        <v>2</v>
      </c>
      <c r="AW60" s="1">
        <v>10</v>
      </c>
      <c r="AX60" s="1" t="s">
        <v>305</v>
      </c>
      <c r="AY60" s="1">
        <v>3</v>
      </c>
      <c r="AZ60" s="1" t="s">
        <v>112</v>
      </c>
    </row>
    <row r="61" spans="1:52" x14ac:dyDescent="0.4">
      <c r="A61" s="1" t="s">
        <v>118</v>
      </c>
      <c r="B61" s="1" t="s">
        <v>385</v>
      </c>
      <c r="C61" s="1" t="s">
        <v>177</v>
      </c>
      <c r="D61" s="1">
        <v>0</v>
      </c>
      <c r="E61" s="1">
        <v>0</v>
      </c>
      <c r="G61" s="1">
        <v>2</v>
      </c>
      <c r="H61" s="1">
        <v>2</v>
      </c>
      <c r="J61" s="1" t="s">
        <v>331</v>
      </c>
      <c r="K61" s="1" t="s">
        <v>336</v>
      </c>
      <c r="L61" s="1">
        <v>9</v>
      </c>
      <c r="M61" s="1">
        <v>2</v>
      </c>
      <c r="N61" s="1">
        <v>0</v>
      </c>
      <c r="O61" s="1">
        <v>0</v>
      </c>
      <c r="P61" s="1">
        <v>486</v>
      </c>
      <c r="Q61" s="1">
        <v>315</v>
      </c>
      <c r="T61" s="1">
        <v>16</v>
      </c>
      <c r="U61" s="1">
        <v>1</v>
      </c>
      <c r="V61" s="1">
        <v>7</v>
      </c>
      <c r="W61" s="1">
        <v>9</v>
      </c>
      <c r="X61" s="3" t="s">
        <v>252</v>
      </c>
      <c r="Y61" s="1">
        <v>3</v>
      </c>
      <c r="Z61" s="1" t="s">
        <v>103</v>
      </c>
      <c r="AA61" s="2">
        <f t="shared" ref="AA61:AA65" si="18">SUM(23,27,21,23,24,27,23,22,19,26,23)/11</f>
        <v>23.454545454545453</v>
      </c>
      <c r="AC61" s="1" t="s">
        <v>250</v>
      </c>
      <c r="AD61" s="1">
        <f t="shared" si="12"/>
        <v>0</v>
      </c>
      <c r="AE61" s="1">
        <f t="shared" si="7"/>
        <v>0</v>
      </c>
      <c r="AG61" s="1">
        <f t="shared" si="8"/>
        <v>2</v>
      </c>
      <c r="AH61" s="1">
        <f t="shared" si="9"/>
        <v>2</v>
      </c>
      <c r="AJ61" s="1" t="str">
        <f t="shared" si="10"/>
        <v>87,90</v>
      </c>
      <c r="AK61" s="1" t="str">
        <f t="shared" si="11"/>
        <v>70,90+3</v>
      </c>
      <c r="AL61" s="1">
        <v>7</v>
      </c>
      <c r="AM61" s="1">
        <v>1</v>
      </c>
      <c r="AN61" s="1">
        <v>0</v>
      </c>
      <c r="AO61" s="1">
        <v>0</v>
      </c>
      <c r="AP61" s="1">
        <v>304</v>
      </c>
      <c r="AQ61" s="1">
        <v>234</v>
      </c>
      <c r="AT61" s="1">
        <v>8</v>
      </c>
      <c r="AU61" s="1">
        <v>7</v>
      </c>
      <c r="AV61" s="1">
        <v>4</v>
      </c>
      <c r="AW61" s="1">
        <v>9</v>
      </c>
      <c r="AX61" s="1" t="s">
        <v>305</v>
      </c>
      <c r="AY61" s="1">
        <v>3</v>
      </c>
      <c r="AZ61" s="1" t="s">
        <v>158</v>
      </c>
    </row>
    <row r="62" spans="1:52" x14ac:dyDescent="0.4">
      <c r="A62" s="1" t="s">
        <v>392</v>
      </c>
      <c r="B62" s="1" t="s">
        <v>385</v>
      </c>
      <c r="C62" s="1" t="s">
        <v>177</v>
      </c>
      <c r="D62" s="1">
        <v>0</v>
      </c>
      <c r="E62" s="1">
        <v>0</v>
      </c>
      <c r="G62" s="1">
        <v>4</v>
      </c>
      <c r="H62" s="1">
        <v>0</v>
      </c>
      <c r="J62" s="1" t="s">
        <v>469</v>
      </c>
      <c r="K62" s="1" t="s">
        <v>5</v>
      </c>
      <c r="L62" s="1">
        <v>13</v>
      </c>
      <c r="M62" s="1">
        <v>0</v>
      </c>
      <c r="N62" s="1">
        <v>0</v>
      </c>
      <c r="O62" s="1">
        <v>1</v>
      </c>
      <c r="P62" s="1">
        <v>671</v>
      </c>
      <c r="Q62" s="1">
        <v>608</v>
      </c>
      <c r="T62" s="1">
        <v>15</v>
      </c>
      <c r="U62" s="1">
        <v>0</v>
      </c>
      <c r="V62" s="1">
        <v>6</v>
      </c>
      <c r="W62" s="1">
        <v>11</v>
      </c>
      <c r="X62" s="1" t="s">
        <v>309</v>
      </c>
      <c r="Y62" s="1">
        <v>3</v>
      </c>
      <c r="Z62" s="1" t="s">
        <v>388</v>
      </c>
      <c r="AA62" s="2">
        <f t="shared" si="18"/>
        <v>23.454545454545453</v>
      </c>
      <c r="AC62" s="1" t="s">
        <v>32</v>
      </c>
      <c r="AD62" s="1">
        <f t="shared" si="12"/>
        <v>0</v>
      </c>
      <c r="AE62" s="1">
        <f t="shared" si="7"/>
        <v>0</v>
      </c>
      <c r="AG62" s="1">
        <f t="shared" si="8"/>
        <v>0</v>
      </c>
      <c r="AH62" s="1">
        <f t="shared" si="9"/>
        <v>4</v>
      </c>
      <c r="AJ62" s="1" t="str">
        <f t="shared" si="10"/>
        <v>-</v>
      </c>
      <c r="AK62" s="1" t="str">
        <f t="shared" si="11"/>
        <v>53,86,90+1,90+2</v>
      </c>
      <c r="AL62" s="1">
        <v>11</v>
      </c>
      <c r="AM62" s="1">
        <v>0</v>
      </c>
      <c r="AN62" s="1">
        <v>0</v>
      </c>
      <c r="AO62" s="1">
        <v>1</v>
      </c>
      <c r="AP62" s="1">
        <v>242</v>
      </c>
      <c r="AQ62" s="1">
        <v>171</v>
      </c>
      <c r="AT62" s="1">
        <v>4</v>
      </c>
      <c r="AU62" s="1">
        <v>6</v>
      </c>
      <c r="AV62" s="1">
        <v>0</v>
      </c>
      <c r="AW62" s="1">
        <v>14</v>
      </c>
      <c r="AX62" s="3" t="s">
        <v>316</v>
      </c>
      <c r="AY62" s="1">
        <v>3</v>
      </c>
      <c r="AZ62" s="1" t="s">
        <v>217</v>
      </c>
    </row>
    <row r="63" spans="1:52" x14ac:dyDescent="0.4">
      <c r="A63" s="1" t="s">
        <v>120</v>
      </c>
      <c r="B63" s="1" t="s">
        <v>385</v>
      </c>
      <c r="C63" s="1" t="s">
        <v>177</v>
      </c>
      <c r="D63" s="1">
        <v>1</v>
      </c>
      <c r="E63" s="1">
        <v>1</v>
      </c>
      <c r="G63" s="1">
        <v>1</v>
      </c>
      <c r="H63" s="1">
        <v>0</v>
      </c>
      <c r="J63" s="1" t="s">
        <v>199</v>
      </c>
      <c r="K63" s="1">
        <v>3</v>
      </c>
      <c r="L63" s="1">
        <v>15</v>
      </c>
      <c r="M63" s="1">
        <v>1</v>
      </c>
      <c r="N63" s="1">
        <v>0</v>
      </c>
      <c r="O63" s="1">
        <v>1</v>
      </c>
      <c r="P63" s="1">
        <v>523</v>
      </c>
      <c r="Q63" s="1">
        <v>457</v>
      </c>
      <c r="T63" s="1">
        <v>24</v>
      </c>
      <c r="U63" s="1">
        <v>1</v>
      </c>
      <c r="V63" s="1">
        <v>9</v>
      </c>
      <c r="W63" s="1">
        <v>9</v>
      </c>
      <c r="X63" s="1" t="s">
        <v>241</v>
      </c>
      <c r="Y63" s="1">
        <v>3</v>
      </c>
      <c r="Z63" s="1" t="s">
        <v>59</v>
      </c>
      <c r="AA63" s="2">
        <f t="shared" si="18"/>
        <v>23.454545454545453</v>
      </c>
      <c r="AC63" s="1" t="s">
        <v>340</v>
      </c>
      <c r="AD63" s="1">
        <f t="shared" si="12"/>
        <v>1</v>
      </c>
      <c r="AE63" s="1">
        <f t="shared" si="7"/>
        <v>1</v>
      </c>
      <c r="AG63" s="1">
        <f t="shared" si="8"/>
        <v>0</v>
      </c>
      <c r="AH63" s="1">
        <f t="shared" si="9"/>
        <v>1</v>
      </c>
      <c r="AJ63" s="1">
        <f t="shared" si="10"/>
        <v>3</v>
      </c>
      <c r="AK63" s="1" t="str">
        <f t="shared" si="11"/>
        <v>37,59</v>
      </c>
      <c r="AL63" s="1">
        <v>9</v>
      </c>
      <c r="AM63" s="1">
        <v>1</v>
      </c>
      <c r="AN63" s="1">
        <v>0</v>
      </c>
      <c r="AO63" s="1">
        <v>1</v>
      </c>
      <c r="AP63" s="1">
        <v>585</v>
      </c>
      <c r="AQ63" s="1">
        <v>506</v>
      </c>
      <c r="AT63" s="1">
        <v>5</v>
      </c>
      <c r="AU63" s="1">
        <v>8</v>
      </c>
      <c r="AV63" s="1">
        <v>1</v>
      </c>
      <c r="AW63" s="1">
        <v>16</v>
      </c>
      <c r="AX63" s="1" t="s">
        <v>305</v>
      </c>
      <c r="AY63" s="1">
        <v>3</v>
      </c>
      <c r="AZ63" s="1" t="s">
        <v>55</v>
      </c>
    </row>
    <row r="64" spans="1:52" x14ac:dyDescent="0.4">
      <c r="A64" s="1" t="s">
        <v>65</v>
      </c>
      <c r="B64" s="1" t="s">
        <v>385</v>
      </c>
      <c r="C64" s="1" t="s">
        <v>177</v>
      </c>
      <c r="D64" s="1">
        <v>0</v>
      </c>
      <c r="E64" s="1">
        <v>0</v>
      </c>
      <c r="G64" s="1">
        <v>1</v>
      </c>
      <c r="H64" s="1">
        <v>0</v>
      </c>
      <c r="J64" s="1" t="s">
        <v>328</v>
      </c>
      <c r="K64" s="1" t="s">
        <v>5</v>
      </c>
      <c r="L64" s="1">
        <v>11</v>
      </c>
      <c r="M64" s="1">
        <v>1</v>
      </c>
      <c r="N64" s="1">
        <v>0</v>
      </c>
      <c r="O64" s="1">
        <v>3</v>
      </c>
      <c r="P64" s="1">
        <v>597</v>
      </c>
      <c r="Q64" s="1">
        <v>515</v>
      </c>
      <c r="T64" s="1">
        <v>6</v>
      </c>
      <c r="U64" s="1">
        <v>1</v>
      </c>
      <c r="V64" s="1">
        <v>10</v>
      </c>
      <c r="W64" s="1">
        <v>19</v>
      </c>
      <c r="X64" s="1" t="s">
        <v>305</v>
      </c>
      <c r="Y64" s="1">
        <v>2</v>
      </c>
      <c r="Z64" s="1" t="s">
        <v>276</v>
      </c>
      <c r="AA64" s="2">
        <f t="shared" si="18"/>
        <v>23.454545454545453</v>
      </c>
      <c r="AC64" s="1" t="s">
        <v>192</v>
      </c>
      <c r="AD64" s="1">
        <f t="shared" si="12"/>
        <v>0</v>
      </c>
      <c r="AE64" s="1">
        <f t="shared" si="7"/>
        <v>0</v>
      </c>
      <c r="AG64" s="1">
        <f t="shared" si="8"/>
        <v>0</v>
      </c>
      <c r="AH64" s="1">
        <f t="shared" si="9"/>
        <v>1</v>
      </c>
      <c r="AJ64" s="1" t="str">
        <f t="shared" si="10"/>
        <v>-</v>
      </c>
      <c r="AK64" s="1" t="str">
        <f t="shared" si="11"/>
        <v>90+4</v>
      </c>
      <c r="AL64" s="1">
        <v>17</v>
      </c>
      <c r="AM64" s="1">
        <v>5</v>
      </c>
      <c r="AN64" s="1">
        <v>0</v>
      </c>
      <c r="AO64" s="1">
        <v>2</v>
      </c>
      <c r="AP64" s="1">
        <v>303</v>
      </c>
      <c r="AQ64" s="1">
        <v>221</v>
      </c>
      <c r="AT64" s="1">
        <v>5</v>
      </c>
      <c r="AU64" s="1">
        <v>4</v>
      </c>
      <c r="AV64" s="1">
        <v>4</v>
      </c>
      <c r="AW64" s="1">
        <v>14</v>
      </c>
      <c r="AX64" s="1" t="s">
        <v>305</v>
      </c>
      <c r="AY64" s="1">
        <v>3</v>
      </c>
      <c r="AZ64" s="1" t="s">
        <v>53</v>
      </c>
    </row>
    <row r="65" spans="1:52" x14ac:dyDescent="0.4">
      <c r="A65" s="1" t="s">
        <v>104</v>
      </c>
      <c r="B65" s="1" t="s">
        <v>385</v>
      </c>
      <c r="C65" s="1" t="s">
        <v>177</v>
      </c>
      <c r="D65" s="1">
        <v>1</v>
      </c>
      <c r="E65" s="1">
        <v>0</v>
      </c>
      <c r="G65" s="1">
        <v>0</v>
      </c>
      <c r="H65" s="1">
        <v>0</v>
      </c>
      <c r="J65" s="1">
        <v>27</v>
      </c>
      <c r="K65" s="1" t="s">
        <v>5</v>
      </c>
      <c r="L65" s="1">
        <v>9</v>
      </c>
      <c r="M65" s="1">
        <v>0</v>
      </c>
      <c r="N65" s="1">
        <v>0</v>
      </c>
      <c r="O65" s="1">
        <v>1</v>
      </c>
      <c r="P65" s="1">
        <v>724</v>
      </c>
      <c r="Q65" s="1">
        <v>650</v>
      </c>
      <c r="T65" s="1">
        <v>19</v>
      </c>
      <c r="U65" s="1">
        <v>2</v>
      </c>
      <c r="V65" s="1">
        <v>10</v>
      </c>
      <c r="W65" s="1">
        <v>9</v>
      </c>
      <c r="X65" s="3" t="s">
        <v>301</v>
      </c>
      <c r="Y65" s="1">
        <v>2</v>
      </c>
      <c r="Z65" s="1" t="s">
        <v>289</v>
      </c>
      <c r="AA65" s="2">
        <f t="shared" si="18"/>
        <v>23.454545454545453</v>
      </c>
      <c r="AC65" s="1" t="s">
        <v>282</v>
      </c>
      <c r="AD65" s="1">
        <f t="shared" si="12"/>
        <v>0</v>
      </c>
      <c r="AE65" s="1">
        <f t="shared" si="7"/>
        <v>1</v>
      </c>
      <c r="AG65" s="1">
        <f t="shared" si="8"/>
        <v>0</v>
      </c>
      <c r="AH65" s="1">
        <f t="shared" si="9"/>
        <v>0</v>
      </c>
      <c r="AJ65" s="1" t="str">
        <f t="shared" si="10"/>
        <v>-</v>
      </c>
      <c r="AK65" s="1">
        <f t="shared" si="11"/>
        <v>27</v>
      </c>
      <c r="AL65" s="1">
        <v>8</v>
      </c>
      <c r="AM65" s="1">
        <v>1</v>
      </c>
      <c r="AN65" s="1">
        <v>0</v>
      </c>
      <c r="AO65" s="1">
        <v>2</v>
      </c>
      <c r="AP65" s="1">
        <v>284</v>
      </c>
      <c r="AQ65" s="1">
        <v>208</v>
      </c>
      <c r="AT65" s="1">
        <v>9</v>
      </c>
      <c r="AU65" s="1">
        <v>3</v>
      </c>
      <c r="AV65" s="1">
        <v>3</v>
      </c>
      <c r="AW65" s="1">
        <v>10</v>
      </c>
      <c r="AX65" s="1" t="s">
        <v>334</v>
      </c>
      <c r="AY65" s="1">
        <v>2</v>
      </c>
      <c r="AZ65" s="1" t="s">
        <v>341</v>
      </c>
    </row>
    <row r="66" spans="1:52" x14ac:dyDescent="0.4">
      <c r="A66" s="1" t="s">
        <v>63</v>
      </c>
      <c r="B66" s="1" t="s">
        <v>440</v>
      </c>
      <c r="C66" s="1" t="s">
        <v>177</v>
      </c>
      <c r="D66" s="1">
        <v>1</v>
      </c>
      <c r="E66" s="1">
        <v>1</v>
      </c>
      <c r="G66" s="1">
        <v>1</v>
      </c>
      <c r="H66" s="1">
        <v>0</v>
      </c>
      <c r="J66" s="1" t="s">
        <v>279</v>
      </c>
      <c r="K66" s="1">
        <v>35</v>
      </c>
      <c r="L66" s="1">
        <v>8</v>
      </c>
      <c r="M66" s="1">
        <v>1</v>
      </c>
      <c r="N66" s="1">
        <v>0</v>
      </c>
      <c r="O66" s="1">
        <v>3</v>
      </c>
      <c r="P66" s="1">
        <v>492</v>
      </c>
      <c r="Q66" s="1">
        <v>446</v>
      </c>
      <c r="T66" s="1">
        <v>17</v>
      </c>
      <c r="U66" s="1">
        <v>0</v>
      </c>
      <c r="V66" s="1">
        <v>7</v>
      </c>
      <c r="W66" s="1">
        <v>16</v>
      </c>
      <c r="X66" s="3" t="s">
        <v>304</v>
      </c>
      <c r="Y66" s="1">
        <v>3</v>
      </c>
      <c r="Z66" s="1" t="s">
        <v>94</v>
      </c>
      <c r="AA66" s="2">
        <f>SUM(19,24,26,27,20,23,24,28,25,24,28,24)/12</f>
        <v>24.333333333333332</v>
      </c>
      <c r="AC66" s="1" t="s">
        <v>14</v>
      </c>
      <c r="AD66" s="1">
        <f t="shared" si="12"/>
        <v>1</v>
      </c>
      <c r="AE66" s="1">
        <f t="shared" si="7"/>
        <v>1</v>
      </c>
      <c r="AG66" s="1">
        <f t="shared" si="8"/>
        <v>0</v>
      </c>
      <c r="AH66" s="1">
        <f t="shared" si="9"/>
        <v>1</v>
      </c>
      <c r="AJ66" s="1">
        <f t="shared" si="10"/>
        <v>35</v>
      </c>
      <c r="AK66" s="1" t="str">
        <f t="shared" si="11"/>
        <v>11,90+1</v>
      </c>
      <c r="AL66" s="1">
        <v>14</v>
      </c>
      <c r="AM66" s="1">
        <v>0</v>
      </c>
      <c r="AN66" s="1">
        <v>0</v>
      </c>
      <c r="AO66" s="1">
        <v>2</v>
      </c>
      <c r="AP66" s="1">
        <v>326</v>
      </c>
      <c r="AQ66" s="1">
        <v>266</v>
      </c>
      <c r="AT66" s="1">
        <v>6</v>
      </c>
      <c r="AU66" s="1">
        <v>5</v>
      </c>
      <c r="AV66" s="1">
        <v>2</v>
      </c>
      <c r="AW66" s="1">
        <v>10</v>
      </c>
      <c r="AX66" s="3" t="s">
        <v>175</v>
      </c>
      <c r="AY66" s="1">
        <v>3</v>
      </c>
      <c r="AZ66" s="1" t="s">
        <v>114</v>
      </c>
    </row>
    <row r="67" spans="1:52" x14ac:dyDescent="0.4">
      <c r="A67" s="1" t="s">
        <v>113</v>
      </c>
      <c r="B67" s="1" t="s">
        <v>440</v>
      </c>
      <c r="C67" s="1" t="s">
        <v>177</v>
      </c>
      <c r="D67" s="1">
        <v>5</v>
      </c>
      <c r="E67" s="1">
        <v>0</v>
      </c>
      <c r="G67" s="1">
        <v>1</v>
      </c>
      <c r="H67" s="1">
        <v>1</v>
      </c>
      <c r="J67" s="1" t="s">
        <v>261</v>
      </c>
      <c r="K67" s="1">
        <v>78</v>
      </c>
      <c r="L67" s="1">
        <v>14</v>
      </c>
      <c r="M67" s="1">
        <v>1</v>
      </c>
      <c r="N67" s="1">
        <v>0</v>
      </c>
      <c r="O67" s="1">
        <v>3</v>
      </c>
      <c r="P67" s="1">
        <v>593</v>
      </c>
      <c r="Q67" s="1">
        <v>557</v>
      </c>
      <c r="T67" s="1">
        <v>12</v>
      </c>
      <c r="U67" s="1">
        <v>1</v>
      </c>
      <c r="V67" s="1">
        <v>3</v>
      </c>
      <c r="W67" s="1">
        <v>12</v>
      </c>
      <c r="X67" s="3" t="s">
        <v>304</v>
      </c>
      <c r="Y67" s="1">
        <v>3</v>
      </c>
      <c r="Z67" s="1" t="s">
        <v>154</v>
      </c>
      <c r="AA67" s="2">
        <f t="shared" ref="AA67:AA72" si="19">SUM(19,24,26,27,20,23,24,28,25,24,28,24)/12</f>
        <v>24.333333333333332</v>
      </c>
      <c r="AC67" s="1" t="s">
        <v>25</v>
      </c>
      <c r="AD67" s="1">
        <f t="shared" si="12"/>
        <v>0</v>
      </c>
      <c r="AE67" s="1">
        <f t="shared" si="7"/>
        <v>5</v>
      </c>
      <c r="AG67" s="1">
        <f t="shared" si="8"/>
        <v>1</v>
      </c>
      <c r="AH67" s="1">
        <f t="shared" si="9"/>
        <v>1</v>
      </c>
      <c r="AJ67" s="1">
        <f t="shared" si="10"/>
        <v>78</v>
      </c>
      <c r="AK67" s="1" t="str">
        <f t="shared" si="11"/>
        <v>8,22,36,40,45+1,62</v>
      </c>
      <c r="AL67" s="1">
        <v>13</v>
      </c>
      <c r="AM67" s="1">
        <v>3</v>
      </c>
      <c r="AN67" s="1">
        <v>0</v>
      </c>
      <c r="AO67" s="1">
        <v>0</v>
      </c>
      <c r="AP67" s="1">
        <v>398</v>
      </c>
      <c r="AQ67" s="1">
        <v>352</v>
      </c>
      <c r="AT67" s="1">
        <v>8</v>
      </c>
      <c r="AU67" s="1">
        <v>1</v>
      </c>
      <c r="AV67" s="1">
        <v>2</v>
      </c>
      <c r="AW67" s="1">
        <v>16</v>
      </c>
      <c r="AX67" s="3" t="s">
        <v>252</v>
      </c>
      <c r="AY67" s="1">
        <v>3</v>
      </c>
      <c r="AZ67" s="1" t="s">
        <v>220</v>
      </c>
    </row>
    <row r="68" spans="1:52" x14ac:dyDescent="0.4">
      <c r="A68" s="1" t="s">
        <v>225</v>
      </c>
      <c r="B68" s="1" t="s">
        <v>440</v>
      </c>
      <c r="C68" s="1" t="s">
        <v>177</v>
      </c>
      <c r="D68" s="1">
        <v>0</v>
      </c>
      <c r="E68" s="1">
        <v>0</v>
      </c>
      <c r="G68" s="1">
        <v>0</v>
      </c>
      <c r="H68" s="1">
        <v>1</v>
      </c>
      <c r="J68" s="1" t="s">
        <v>5</v>
      </c>
      <c r="K68" s="1">
        <v>51</v>
      </c>
      <c r="L68" s="1">
        <v>11</v>
      </c>
      <c r="M68" s="1">
        <v>0</v>
      </c>
      <c r="N68" s="1">
        <v>0</v>
      </c>
      <c r="O68" s="1">
        <v>3</v>
      </c>
      <c r="P68" s="1">
        <v>484</v>
      </c>
      <c r="Q68" s="1">
        <v>424</v>
      </c>
      <c r="T68" s="1">
        <v>13</v>
      </c>
      <c r="U68" s="1">
        <v>3</v>
      </c>
      <c r="V68" s="1">
        <v>7</v>
      </c>
      <c r="W68" s="1">
        <v>15</v>
      </c>
      <c r="X68" s="3" t="s">
        <v>304</v>
      </c>
      <c r="Y68" s="1">
        <v>2</v>
      </c>
      <c r="Z68" s="1" t="s">
        <v>345</v>
      </c>
      <c r="AA68" s="2">
        <f t="shared" si="19"/>
        <v>24.333333333333332</v>
      </c>
      <c r="AC68" s="1" t="s">
        <v>2</v>
      </c>
      <c r="AD68" s="1">
        <f t="shared" si="12"/>
        <v>0</v>
      </c>
      <c r="AE68" s="1">
        <f t="shared" si="7"/>
        <v>0</v>
      </c>
      <c r="AG68" s="1">
        <f t="shared" si="8"/>
        <v>1</v>
      </c>
      <c r="AH68" s="1">
        <f t="shared" si="9"/>
        <v>0</v>
      </c>
      <c r="AJ68" s="1">
        <f t="shared" si="10"/>
        <v>51</v>
      </c>
      <c r="AK68" s="1" t="str">
        <f t="shared" si="11"/>
        <v>-</v>
      </c>
      <c r="AL68" s="1">
        <v>14</v>
      </c>
      <c r="AM68" s="1">
        <v>2</v>
      </c>
      <c r="AN68" s="1">
        <v>0</v>
      </c>
      <c r="AO68" s="1">
        <v>1</v>
      </c>
      <c r="AP68" s="1">
        <v>556</v>
      </c>
      <c r="AQ68" s="1">
        <v>490</v>
      </c>
      <c r="AT68" s="1">
        <v>15</v>
      </c>
      <c r="AU68" s="1">
        <v>1</v>
      </c>
      <c r="AV68" s="1">
        <v>2</v>
      </c>
      <c r="AW68" s="1">
        <v>14</v>
      </c>
      <c r="AX68" s="3" t="s">
        <v>301</v>
      </c>
      <c r="AY68" s="1">
        <v>2</v>
      </c>
      <c r="AZ68" s="1" t="s">
        <v>275</v>
      </c>
    </row>
    <row r="69" spans="1:52" x14ac:dyDescent="0.4">
      <c r="A69" s="1" t="s">
        <v>221</v>
      </c>
      <c r="B69" s="1" t="s">
        <v>262</v>
      </c>
      <c r="C69" s="1" t="s">
        <v>177</v>
      </c>
      <c r="D69" s="1">
        <v>0</v>
      </c>
      <c r="E69" s="1">
        <v>0</v>
      </c>
      <c r="G69" s="1" t="s">
        <v>312</v>
      </c>
      <c r="H69" s="1" t="s">
        <v>346</v>
      </c>
      <c r="J69" s="1">
        <v>57</v>
      </c>
      <c r="K69" s="1" t="s">
        <v>193</v>
      </c>
      <c r="L69" s="1">
        <v>13</v>
      </c>
      <c r="M69" s="1">
        <v>2</v>
      </c>
      <c r="N69" s="1">
        <v>0</v>
      </c>
      <c r="O69" s="1">
        <v>2</v>
      </c>
      <c r="P69" s="1">
        <v>571</v>
      </c>
      <c r="Q69" s="1">
        <v>471</v>
      </c>
      <c r="T69" s="1">
        <v>16</v>
      </c>
      <c r="U69" s="1">
        <v>3</v>
      </c>
      <c r="V69" s="1">
        <v>7</v>
      </c>
      <c r="W69" s="1">
        <v>23</v>
      </c>
      <c r="X69" s="3" t="s">
        <v>304</v>
      </c>
      <c r="Y69" s="1">
        <v>4</v>
      </c>
      <c r="Z69" s="1" t="s">
        <v>467</v>
      </c>
      <c r="AA69" s="2">
        <f t="shared" si="19"/>
        <v>24.333333333333332</v>
      </c>
      <c r="AC69" s="1" t="s">
        <v>311</v>
      </c>
      <c r="AD69" s="1">
        <f t="shared" si="12"/>
        <v>0</v>
      </c>
      <c r="AE69" s="1">
        <f t="shared" si="7"/>
        <v>0</v>
      </c>
      <c r="AG69" s="1" t="str">
        <f t="shared" si="8"/>
        <v>1(3)</v>
      </c>
      <c r="AH69" s="1" t="str">
        <f t="shared" si="9"/>
        <v>1(4)</v>
      </c>
      <c r="AJ69" s="1" t="str">
        <f t="shared" si="10"/>
        <v>90+3</v>
      </c>
      <c r="AK69" s="1">
        <f t="shared" si="11"/>
        <v>57</v>
      </c>
      <c r="AL69" s="1">
        <v>23</v>
      </c>
      <c r="AM69" s="1">
        <v>6</v>
      </c>
      <c r="AN69" s="1">
        <v>0</v>
      </c>
      <c r="AO69" s="1">
        <v>1</v>
      </c>
      <c r="AP69" s="1">
        <v>516</v>
      </c>
      <c r="AQ69" s="1">
        <v>405</v>
      </c>
      <c r="AT69" s="1">
        <v>14</v>
      </c>
      <c r="AU69" s="1">
        <v>1</v>
      </c>
      <c r="AV69" s="1">
        <v>2</v>
      </c>
      <c r="AW69" s="1">
        <v>14</v>
      </c>
      <c r="AX69" s="1" t="s">
        <v>309</v>
      </c>
      <c r="AY69" s="1">
        <v>4</v>
      </c>
      <c r="AZ69" s="1" t="s">
        <v>452</v>
      </c>
    </row>
    <row r="70" spans="1:52" x14ac:dyDescent="0.4">
      <c r="A70" s="1" t="s">
        <v>135</v>
      </c>
      <c r="B70" s="1" t="s">
        <v>265</v>
      </c>
      <c r="C70" s="1" t="s">
        <v>177</v>
      </c>
      <c r="D70" s="1">
        <v>1</v>
      </c>
      <c r="E70" s="1">
        <v>0</v>
      </c>
      <c r="G70" s="1">
        <v>1</v>
      </c>
      <c r="H70" s="1">
        <v>0</v>
      </c>
      <c r="J70" s="1" t="s">
        <v>198</v>
      </c>
      <c r="K70" s="1" t="s">
        <v>5</v>
      </c>
      <c r="L70" s="1">
        <v>7</v>
      </c>
      <c r="M70" s="1">
        <v>1</v>
      </c>
      <c r="N70" s="1">
        <v>0</v>
      </c>
      <c r="O70" s="1">
        <v>1</v>
      </c>
      <c r="P70" s="1">
        <v>525</v>
      </c>
      <c r="Q70" s="1">
        <v>420</v>
      </c>
      <c r="T70" s="1">
        <v>12</v>
      </c>
      <c r="U70" s="1">
        <v>3</v>
      </c>
      <c r="V70" s="1">
        <v>3</v>
      </c>
      <c r="W70" s="1">
        <v>12</v>
      </c>
      <c r="X70" s="3" t="s">
        <v>304</v>
      </c>
      <c r="Y70" s="1">
        <v>3</v>
      </c>
      <c r="Z70" s="1" t="s">
        <v>143</v>
      </c>
      <c r="AA70" s="2">
        <f t="shared" si="19"/>
        <v>24.333333333333332</v>
      </c>
      <c r="AC70" s="1" t="s">
        <v>8</v>
      </c>
      <c r="AD70" s="1">
        <f t="shared" si="12"/>
        <v>0</v>
      </c>
      <c r="AE70" s="1">
        <f t="shared" si="7"/>
        <v>1</v>
      </c>
      <c r="AG70" s="1">
        <f t="shared" si="8"/>
        <v>0</v>
      </c>
      <c r="AH70" s="1">
        <f t="shared" si="9"/>
        <v>1</v>
      </c>
      <c r="AJ70" s="1" t="str">
        <f t="shared" si="10"/>
        <v>-</v>
      </c>
      <c r="AK70" s="1" t="str">
        <f t="shared" si="11"/>
        <v>30,59</v>
      </c>
      <c r="AL70" s="1">
        <v>10</v>
      </c>
      <c r="AM70" s="1">
        <v>2</v>
      </c>
      <c r="AN70" s="1">
        <v>0</v>
      </c>
      <c r="AO70" s="1">
        <v>2</v>
      </c>
      <c r="AP70" s="1">
        <v>379</v>
      </c>
      <c r="AQ70" s="1">
        <v>280</v>
      </c>
      <c r="AT70" s="1">
        <v>7</v>
      </c>
      <c r="AU70" s="1">
        <v>0</v>
      </c>
      <c r="AV70" s="1">
        <v>1</v>
      </c>
      <c r="AW70" s="1">
        <v>8</v>
      </c>
      <c r="AX70" s="3" t="s">
        <v>171</v>
      </c>
      <c r="AY70" s="1">
        <v>3</v>
      </c>
      <c r="AZ70" s="1" t="s">
        <v>148</v>
      </c>
    </row>
    <row r="71" spans="1:52" x14ac:dyDescent="0.4">
      <c r="A71" s="1" t="s">
        <v>359</v>
      </c>
      <c r="B71" s="1" t="s">
        <v>271</v>
      </c>
      <c r="C71" s="1" t="s">
        <v>177</v>
      </c>
      <c r="D71" s="1">
        <v>1</v>
      </c>
      <c r="E71" s="1">
        <v>0</v>
      </c>
      <c r="G71" s="1">
        <v>0</v>
      </c>
      <c r="H71" s="1">
        <v>2</v>
      </c>
      <c r="J71" s="1">
        <v>5</v>
      </c>
      <c r="K71" s="4">
        <v>68109</v>
      </c>
      <c r="L71" s="1">
        <v>14</v>
      </c>
      <c r="M71" s="1">
        <v>1</v>
      </c>
      <c r="N71" s="1">
        <v>0</v>
      </c>
      <c r="O71" s="1">
        <v>3</v>
      </c>
      <c r="P71" s="1">
        <v>479</v>
      </c>
      <c r="Q71" s="1">
        <v>377</v>
      </c>
      <c r="T71" s="1">
        <v>11</v>
      </c>
      <c r="U71" s="1">
        <v>5</v>
      </c>
      <c r="V71" s="1">
        <v>3</v>
      </c>
      <c r="W71" s="1">
        <v>4</v>
      </c>
      <c r="X71" s="3" t="s">
        <v>304</v>
      </c>
      <c r="Y71" s="1">
        <v>4</v>
      </c>
      <c r="Z71" s="1" t="s">
        <v>471</v>
      </c>
      <c r="AA71" s="2">
        <f t="shared" si="19"/>
        <v>24.333333333333332</v>
      </c>
      <c r="AC71" s="1" t="s">
        <v>319</v>
      </c>
      <c r="AD71" s="1">
        <f t="shared" si="12"/>
        <v>0</v>
      </c>
      <c r="AE71" s="1">
        <f t="shared" si="7"/>
        <v>1</v>
      </c>
      <c r="AG71" s="1">
        <f t="shared" si="8"/>
        <v>2</v>
      </c>
      <c r="AH71" s="1">
        <f t="shared" si="9"/>
        <v>0</v>
      </c>
      <c r="AJ71" s="4">
        <v>68109</v>
      </c>
      <c r="AK71" s="1">
        <f t="shared" si="11"/>
        <v>5</v>
      </c>
      <c r="AL71" s="1">
        <v>23</v>
      </c>
      <c r="AM71" s="1">
        <v>2</v>
      </c>
      <c r="AN71" s="1">
        <v>0</v>
      </c>
      <c r="AO71" s="1">
        <v>1</v>
      </c>
      <c r="AP71" s="1">
        <v>622</v>
      </c>
      <c r="AQ71" s="1">
        <v>494</v>
      </c>
      <c r="AT71" s="1">
        <v>22</v>
      </c>
      <c r="AU71" s="1">
        <v>0</v>
      </c>
      <c r="AV71" s="1">
        <v>8</v>
      </c>
      <c r="AW71" s="1">
        <v>17</v>
      </c>
      <c r="AX71" s="1" t="s">
        <v>305</v>
      </c>
      <c r="AY71" s="1">
        <v>4</v>
      </c>
      <c r="AZ71" s="4">
        <v>95101115119</v>
      </c>
    </row>
    <row r="72" spans="1:52" x14ac:dyDescent="0.4">
      <c r="A72" s="1" t="s">
        <v>212</v>
      </c>
      <c r="B72" s="1" t="s">
        <v>479</v>
      </c>
      <c r="C72" s="1" t="s">
        <v>177</v>
      </c>
      <c r="D72" s="1">
        <v>1</v>
      </c>
      <c r="E72" s="1">
        <v>0</v>
      </c>
      <c r="G72" s="1">
        <v>1</v>
      </c>
      <c r="H72" s="1">
        <v>0</v>
      </c>
      <c r="J72" s="1" t="s">
        <v>5</v>
      </c>
      <c r="K72" s="1" t="s">
        <v>251</v>
      </c>
      <c r="L72" s="1">
        <v>5</v>
      </c>
      <c r="M72" s="1">
        <v>2</v>
      </c>
      <c r="N72" s="1">
        <v>0</v>
      </c>
      <c r="O72" s="1">
        <v>0</v>
      </c>
      <c r="P72" s="1">
        <v>698</v>
      </c>
      <c r="Q72" s="1">
        <v>641</v>
      </c>
      <c r="T72" s="1">
        <v>15</v>
      </c>
      <c r="U72" s="1">
        <v>2</v>
      </c>
      <c r="V72" s="1">
        <v>5</v>
      </c>
      <c r="W72" s="1">
        <v>11</v>
      </c>
      <c r="X72" s="3" t="s">
        <v>304</v>
      </c>
      <c r="Y72" s="1">
        <v>3</v>
      </c>
      <c r="Z72" s="1" t="s">
        <v>50</v>
      </c>
      <c r="AA72" s="2">
        <f t="shared" si="19"/>
        <v>24.333333333333332</v>
      </c>
      <c r="AC72" s="1" t="s">
        <v>2</v>
      </c>
      <c r="AD72" s="1">
        <f t="shared" si="12"/>
        <v>0</v>
      </c>
      <c r="AE72" s="1">
        <f t="shared" si="7"/>
        <v>1</v>
      </c>
      <c r="AG72" s="1">
        <f t="shared" si="8"/>
        <v>0</v>
      </c>
      <c r="AH72" s="1">
        <f t="shared" si="9"/>
        <v>1</v>
      </c>
      <c r="AJ72" s="1" t="str">
        <f t="shared" si="10"/>
        <v>4,82</v>
      </c>
      <c r="AK72" s="1" t="str">
        <f t="shared" si="11"/>
        <v>-</v>
      </c>
      <c r="AL72" s="1">
        <v>11</v>
      </c>
      <c r="AM72" s="1">
        <v>1</v>
      </c>
      <c r="AN72" s="1">
        <v>0</v>
      </c>
      <c r="AO72" s="1">
        <v>1</v>
      </c>
      <c r="AP72" s="1">
        <v>510</v>
      </c>
      <c r="AQ72" s="1">
        <v>450</v>
      </c>
      <c r="AT72" s="1">
        <v>12</v>
      </c>
      <c r="AU72" s="1">
        <v>5</v>
      </c>
      <c r="AV72" s="1">
        <v>4</v>
      </c>
      <c r="AW72" s="1">
        <v>4</v>
      </c>
      <c r="AX72" s="3" t="s">
        <v>301</v>
      </c>
      <c r="AY72" s="1">
        <v>3</v>
      </c>
      <c r="AZ72" s="1" t="s">
        <v>370</v>
      </c>
    </row>
    <row r="73" spans="1:52" x14ac:dyDescent="0.4">
      <c r="A73" s="1" t="s">
        <v>119</v>
      </c>
      <c r="B73" s="1" t="s">
        <v>385</v>
      </c>
      <c r="C73" s="1" t="s">
        <v>242</v>
      </c>
      <c r="D73" s="1">
        <v>0</v>
      </c>
      <c r="E73" s="1">
        <v>2</v>
      </c>
      <c r="G73" s="1">
        <v>0</v>
      </c>
      <c r="H73" s="1">
        <v>0</v>
      </c>
      <c r="J73" s="1" t="s">
        <v>5</v>
      </c>
      <c r="K73" s="1" t="s">
        <v>194</v>
      </c>
      <c r="L73" s="1">
        <v>10</v>
      </c>
      <c r="M73" s="1">
        <v>0</v>
      </c>
      <c r="N73" s="1">
        <v>0</v>
      </c>
      <c r="O73" s="1">
        <v>1</v>
      </c>
      <c r="P73" s="1">
        <v>734</v>
      </c>
      <c r="Q73" s="1">
        <v>633</v>
      </c>
      <c r="T73" s="1">
        <v>10</v>
      </c>
      <c r="U73" s="1">
        <v>2</v>
      </c>
      <c r="V73" s="1">
        <v>3</v>
      </c>
      <c r="W73" s="1">
        <v>8</v>
      </c>
      <c r="X73" s="1" t="s">
        <v>305</v>
      </c>
      <c r="Y73" s="1">
        <v>3</v>
      </c>
      <c r="Z73" s="1" t="s">
        <v>107</v>
      </c>
      <c r="AA73" s="2">
        <f>SUM(27,24,18,24,22,26,26,22,29,25,22,32,32,24,26,16,21,20,21,24,27,19,28,32,22,23,23,21,25,27)/30</f>
        <v>24.266666666666666</v>
      </c>
      <c r="AC73" s="1" t="s">
        <v>337</v>
      </c>
      <c r="AD73" s="1">
        <f t="shared" si="12"/>
        <v>2</v>
      </c>
      <c r="AE73" s="1">
        <f t="shared" si="7"/>
        <v>0</v>
      </c>
      <c r="AG73" s="1">
        <f t="shared" si="8"/>
        <v>0</v>
      </c>
      <c r="AH73" s="1">
        <f t="shared" si="9"/>
        <v>0</v>
      </c>
      <c r="AJ73" s="1" t="str">
        <f t="shared" si="10"/>
        <v>5,20</v>
      </c>
      <c r="AK73" s="1" t="str">
        <f t="shared" si="11"/>
        <v>-</v>
      </c>
      <c r="AL73" s="1">
        <v>7</v>
      </c>
      <c r="AM73" s="1">
        <v>0</v>
      </c>
      <c r="AN73" s="1">
        <v>0</v>
      </c>
      <c r="AO73" s="1">
        <v>1</v>
      </c>
      <c r="AP73" s="1">
        <v>226</v>
      </c>
      <c r="AQ73" s="1">
        <v>130</v>
      </c>
      <c r="AT73" s="1">
        <v>6</v>
      </c>
      <c r="AU73" s="1">
        <v>3</v>
      </c>
      <c r="AV73" s="1">
        <v>3</v>
      </c>
      <c r="AW73" s="1">
        <v>11</v>
      </c>
      <c r="AX73" s="1" t="s">
        <v>240</v>
      </c>
      <c r="AY73" s="1">
        <v>3</v>
      </c>
      <c r="AZ73" s="1" t="s">
        <v>401</v>
      </c>
    </row>
    <row r="74" spans="1:52" x14ac:dyDescent="0.4">
      <c r="A74" s="1" t="s">
        <v>208</v>
      </c>
      <c r="B74" s="1" t="s">
        <v>385</v>
      </c>
      <c r="C74" s="1" t="s">
        <v>242</v>
      </c>
      <c r="D74" s="1">
        <v>2</v>
      </c>
      <c r="E74" s="1">
        <v>0</v>
      </c>
      <c r="G74" s="1">
        <v>3</v>
      </c>
      <c r="H74" s="1">
        <v>0</v>
      </c>
      <c r="J74" s="1" t="s">
        <v>468</v>
      </c>
      <c r="K74" s="1" t="s">
        <v>5</v>
      </c>
      <c r="L74" s="1">
        <v>13</v>
      </c>
      <c r="M74" s="1">
        <v>1</v>
      </c>
      <c r="N74" s="1">
        <v>0</v>
      </c>
      <c r="O74" s="1">
        <v>4</v>
      </c>
      <c r="P74" s="1">
        <v>657</v>
      </c>
      <c r="Q74" s="1">
        <v>581</v>
      </c>
      <c r="T74" s="1">
        <v>17</v>
      </c>
      <c r="U74" s="1">
        <v>4</v>
      </c>
      <c r="V74" s="1">
        <v>5</v>
      </c>
      <c r="W74" s="1">
        <v>19</v>
      </c>
      <c r="X74" s="3" t="s">
        <v>175</v>
      </c>
      <c r="Y74" s="1">
        <v>3</v>
      </c>
      <c r="Z74" s="1" t="s">
        <v>44</v>
      </c>
      <c r="AA74" s="2">
        <f t="shared" ref="AA74:AA78" si="20">SUM(27,24,18,24,22,26,26,22,29,25,22,32,32,24,26,16,21,20,21,24,27,19,28,32,22,23,23,21,25,27)/30</f>
        <v>24.266666666666666</v>
      </c>
      <c r="AC74" s="1" t="s">
        <v>347</v>
      </c>
      <c r="AD74" s="1">
        <f t="shared" si="12"/>
        <v>0</v>
      </c>
      <c r="AE74" s="1">
        <f t="shared" si="7"/>
        <v>2</v>
      </c>
      <c r="AG74" s="1">
        <f t="shared" si="8"/>
        <v>0</v>
      </c>
      <c r="AH74" s="1">
        <f t="shared" si="9"/>
        <v>3</v>
      </c>
      <c r="AJ74" s="1" t="str">
        <f t="shared" si="10"/>
        <v>-</v>
      </c>
      <c r="AK74" s="1" t="str">
        <f t="shared" si="11"/>
        <v>21,34,62,70,84</v>
      </c>
      <c r="AL74" s="1">
        <v>19</v>
      </c>
      <c r="AM74" s="1">
        <v>4</v>
      </c>
      <c r="AN74" s="1">
        <v>0</v>
      </c>
      <c r="AO74" s="1">
        <v>0</v>
      </c>
      <c r="AP74" s="1">
        <v>266</v>
      </c>
      <c r="AQ74" s="1">
        <v>181</v>
      </c>
      <c r="AT74" s="1">
        <v>9</v>
      </c>
      <c r="AU74" s="1">
        <v>5</v>
      </c>
      <c r="AV74" s="1">
        <v>2</v>
      </c>
      <c r="AW74" s="1">
        <v>16</v>
      </c>
      <c r="AX74" s="1" t="s">
        <v>240</v>
      </c>
      <c r="AY74" s="1">
        <v>3</v>
      </c>
      <c r="AZ74" s="1" t="s">
        <v>169</v>
      </c>
    </row>
    <row r="75" spans="1:52" x14ac:dyDescent="0.4">
      <c r="A75" s="1" t="s">
        <v>153</v>
      </c>
      <c r="B75" s="1" t="s">
        <v>385</v>
      </c>
      <c r="C75" s="1" t="s">
        <v>242</v>
      </c>
      <c r="D75" s="1">
        <v>0</v>
      </c>
      <c r="E75" s="1">
        <v>1</v>
      </c>
      <c r="G75" s="1">
        <v>0</v>
      </c>
      <c r="H75" s="1">
        <v>3</v>
      </c>
      <c r="J75" s="1" t="s">
        <v>5</v>
      </c>
      <c r="K75" s="1" t="s">
        <v>450</v>
      </c>
      <c r="L75" s="1">
        <v>12</v>
      </c>
      <c r="M75" s="1">
        <v>2</v>
      </c>
      <c r="N75" s="1">
        <v>1</v>
      </c>
      <c r="O75" s="1">
        <v>4</v>
      </c>
      <c r="P75" s="1">
        <v>374</v>
      </c>
      <c r="Q75" s="1">
        <v>289</v>
      </c>
      <c r="T75" s="1">
        <v>5</v>
      </c>
      <c r="U75" s="1">
        <v>9</v>
      </c>
      <c r="V75" s="1">
        <v>3</v>
      </c>
      <c r="W75" s="1">
        <v>11</v>
      </c>
      <c r="X75" s="1" t="s">
        <v>305</v>
      </c>
      <c r="Y75" s="1">
        <v>2</v>
      </c>
      <c r="Z75" s="1" t="s">
        <v>244</v>
      </c>
      <c r="AA75" s="2">
        <f t="shared" si="20"/>
        <v>24.266666666666666</v>
      </c>
      <c r="AC75" s="1" t="s">
        <v>26</v>
      </c>
      <c r="AD75" s="1">
        <f t="shared" si="12"/>
        <v>1</v>
      </c>
      <c r="AE75" s="1">
        <f t="shared" si="7"/>
        <v>0</v>
      </c>
      <c r="AG75" s="1">
        <f t="shared" si="8"/>
        <v>3</v>
      </c>
      <c r="AH75" s="1">
        <f t="shared" si="9"/>
        <v>0</v>
      </c>
      <c r="AJ75" s="1" t="str">
        <f t="shared" si="10"/>
        <v>14,73,88,90+1</v>
      </c>
      <c r="AK75" s="1" t="str">
        <f t="shared" si="11"/>
        <v>-</v>
      </c>
      <c r="AL75" s="1">
        <v>10</v>
      </c>
      <c r="AM75" s="1">
        <v>3</v>
      </c>
      <c r="AN75" s="1">
        <v>0</v>
      </c>
      <c r="AO75" s="1">
        <v>1</v>
      </c>
      <c r="AP75" s="1">
        <v>589</v>
      </c>
      <c r="AQ75" s="1">
        <v>508</v>
      </c>
      <c r="AT75" s="1">
        <v>20</v>
      </c>
      <c r="AU75" s="1">
        <v>1</v>
      </c>
      <c r="AV75" s="1">
        <v>7</v>
      </c>
      <c r="AW75" s="1">
        <v>16</v>
      </c>
      <c r="AX75" s="1" t="s">
        <v>305</v>
      </c>
      <c r="AY75" s="1">
        <v>3</v>
      </c>
      <c r="AZ75" s="1" t="s">
        <v>258</v>
      </c>
    </row>
    <row r="76" spans="1:52" x14ac:dyDescent="0.4">
      <c r="A76" s="1" t="s">
        <v>33</v>
      </c>
      <c r="B76" s="1" t="s">
        <v>385</v>
      </c>
      <c r="C76" s="1" t="s">
        <v>242</v>
      </c>
      <c r="D76" s="1">
        <v>1</v>
      </c>
      <c r="E76" s="1">
        <v>0</v>
      </c>
      <c r="G76" s="1">
        <v>2</v>
      </c>
      <c r="H76" s="1">
        <v>1</v>
      </c>
      <c r="J76" s="1" t="s">
        <v>205</v>
      </c>
      <c r="K76" s="1">
        <v>69</v>
      </c>
      <c r="L76" s="1">
        <v>19</v>
      </c>
      <c r="M76" s="1">
        <v>1</v>
      </c>
      <c r="N76" s="1">
        <v>0</v>
      </c>
      <c r="O76" s="1">
        <v>2</v>
      </c>
      <c r="P76" s="1">
        <v>561</v>
      </c>
      <c r="Q76" s="1">
        <v>479</v>
      </c>
      <c r="T76" s="1">
        <v>20</v>
      </c>
      <c r="U76" s="1">
        <v>1</v>
      </c>
      <c r="V76" s="1">
        <v>3</v>
      </c>
      <c r="W76" s="1">
        <v>19</v>
      </c>
      <c r="X76" s="1" t="s">
        <v>305</v>
      </c>
      <c r="Y76" s="1">
        <v>1</v>
      </c>
      <c r="Z76" s="1">
        <v>86</v>
      </c>
      <c r="AA76" s="2">
        <f t="shared" si="20"/>
        <v>24.266666666666666</v>
      </c>
      <c r="AC76" s="1" t="s">
        <v>337</v>
      </c>
      <c r="AD76" s="1">
        <f t="shared" si="12"/>
        <v>0</v>
      </c>
      <c r="AE76" s="1">
        <f t="shared" si="7"/>
        <v>1</v>
      </c>
      <c r="AG76" s="1">
        <f t="shared" si="8"/>
        <v>1</v>
      </c>
      <c r="AH76" s="1">
        <f t="shared" si="9"/>
        <v>2</v>
      </c>
      <c r="AJ76" s="1">
        <f t="shared" si="10"/>
        <v>69</v>
      </c>
      <c r="AK76" s="1" t="str">
        <f t="shared" si="11"/>
        <v>7,67,80</v>
      </c>
      <c r="AL76" s="1">
        <v>17</v>
      </c>
      <c r="AM76" s="1">
        <v>5</v>
      </c>
      <c r="AN76" s="1">
        <v>0</v>
      </c>
      <c r="AO76" s="1">
        <v>2</v>
      </c>
      <c r="AP76" s="1">
        <v>291</v>
      </c>
      <c r="AQ76" s="1">
        <v>198</v>
      </c>
      <c r="AT76" s="1">
        <v>9</v>
      </c>
      <c r="AU76" s="1">
        <v>2</v>
      </c>
      <c r="AV76" s="1">
        <v>4</v>
      </c>
      <c r="AW76" s="1">
        <v>21</v>
      </c>
      <c r="AX76" s="3" t="s">
        <v>171</v>
      </c>
      <c r="AY76" s="1">
        <v>3</v>
      </c>
      <c r="AZ76" s="1" t="s">
        <v>66</v>
      </c>
    </row>
    <row r="77" spans="1:52" x14ac:dyDescent="0.4">
      <c r="A77" s="1" t="s">
        <v>116</v>
      </c>
      <c r="B77" s="1" t="s">
        <v>385</v>
      </c>
      <c r="C77" s="1" t="s">
        <v>242</v>
      </c>
      <c r="D77" s="1">
        <v>1</v>
      </c>
      <c r="E77" s="1">
        <v>0</v>
      </c>
      <c r="G77" s="1">
        <v>2</v>
      </c>
      <c r="H77" s="1">
        <v>1</v>
      </c>
      <c r="J77" s="1" t="s">
        <v>141</v>
      </c>
      <c r="K77" s="1">
        <v>55</v>
      </c>
      <c r="L77" s="1">
        <v>12</v>
      </c>
      <c r="M77" s="1">
        <v>2</v>
      </c>
      <c r="N77" s="1">
        <v>0</v>
      </c>
      <c r="O77" s="1">
        <v>3</v>
      </c>
      <c r="P77" s="1">
        <v>510</v>
      </c>
      <c r="Q77" s="1">
        <v>417</v>
      </c>
      <c r="T77" s="1">
        <v>22</v>
      </c>
      <c r="U77" s="1">
        <v>4</v>
      </c>
      <c r="V77" s="1">
        <v>7</v>
      </c>
      <c r="W77" s="1">
        <v>15</v>
      </c>
      <c r="X77" s="3" t="s">
        <v>175</v>
      </c>
      <c r="Y77" s="1">
        <v>3</v>
      </c>
      <c r="Z77" s="1" t="s">
        <v>151</v>
      </c>
      <c r="AA77" s="2">
        <f t="shared" si="20"/>
        <v>24.266666666666666</v>
      </c>
      <c r="AC77" s="1" t="s">
        <v>308</v>
      </c>
      <c r="AD77" s="1">
        <f t="shared" si="12"/>
        <v>0</v>
      </c>
      <c r="AE77" s="1">
        <f t="shared" si="7"/>
        <v>1</v>
      </c>
      <c r="AG77" s="1">
        <f t="shared" si="8"/>
        <v>1</v>
      </c>
      <c r="AH77" s="1">
        <f t="shared" si="9"/>
        <v>2</v>
      </c>
      <c r="AJ77" s="1">
        <f t="shared" si="10"/>
        <v>55</v>
      </c>
      <c r="AK77" s="1" t="str">
        <f t="shared" si="11"/>
        <v>24,84,90+3</v>
      </c>
      <c r="AL77" s="1">
        <v>14</v>
      </c>
      <c r="AM77" s="1">
        <v>4</v>
      </c>
      <c r="AN77" s="1">
        <v>0</v>
      </c>
      <c r="AO77" s="1">
        <v>2</v>
      </c>
      <c r="AP77" s="1">
        <v>353</v>
      </c>
      <c r="AQ77" s="1">
        <v>268</v>
      </c>
      <c r="AT77" s="1">
        <v>14</v>
      </c>
      <c r="AU77" s="1">
        <v>5</v>
      </c>
      <c r="AV77" s="1">
        <v>5</v>
      </c>
      <c r="AW77" s="1">
        <v>15</v>
      </c>
      <c r="AX77" s="1" t="s">
        <v>305</v>
      </c>
      <c r="AY77" s="1">
        <v>2</v>
      </c>
      <c r="AZ77" s="1" t="s">
        <v>207</v>
      </c>
    </row>
    <row r="78" spans="1:52" x14ac:dyDescent="0.4">
      <c r="A78" s="1" t="s">
        <v>51</v>
      </c>
      <c r="B78" s="1" t="s">
        <v>385</v>
      </c>
      <c r="C78" s="1" t="s">
        <v>242</v>
      </c>
      <c r="D78" s="1">
        <v>2</v>
      </c>
      <c r="E78" s="1">
        <v>0</v>
      </c>
      <c r="G78" s="1">
        <v>0</v>
      </c>
      <c r="H78" s="1">
        <v>0</v>
      </c>
      <c r="J78" s="1" t="s">
        <v>333</v>
      </c>
      <c r="K78" s="1" t="s">
        <v>5</v>
      </c>
      <c r="L78" s="1">
        <v>9</v>
      </c>
      <c r="M78" s="1">
        <v>1</v>
      </c>
      <c r="N78" s="1">
        <v>0</v>
      </c>
      <c r="O78" s="1">
        <v>1</v>
      </c>
      <c r="P78" s="1">
        <v>639</v>
      </c>
      <c r="Q78" s="1">
        <v>563</v>
      </c>
      <c r="T78" s="1">
        <v>22</v>
      </c>
      <c r="U78" s="1">
        <v>1</v>
      </c>
      <c r="V78" s="1">
        <v>2</v>
      </c>
      <c r="W78" s="1">
        <v>13</v>
      </c>
      <c r="X78" s="3" t="s">
        <v>175</v>
      </c>
      <c r="Y78" s="1">
        <v>3</v>
      </c>
      <c r="Z78" s="1" t="s">
        <v>162</v>
      </c>
      <c r="AA78" s="2">
        <f t="shared" si="20"/>
        <v>24.266666666666666</v>
      </c>
      <c r="AC78" s="1" t="s">
        <v>8</v>
      </c>
      <c r="AD78" s="1">
        <f t="shared" si="12"/>
        <v>0</v>
      </c>
      <c r="AE78" s="1">
        <f t="shared" si="7"/>
        <v>2</v>
      </c>
      <c r="AG78" s="1">
        <f t="shared" si="8"/>
        <v>0</v>
      </c>
      <c r="AH78" s="1">
        <f t="shared" si="9"/>
        <v>0</v>
      </c>
      <c r="AJ78" s="1" t="str">
        <f t="shared" si="10"/>
        <v>-</v>
      </c>
      <c r="AK78" s="1" t="str">
        <f t="shared" si="11"/>
        <v>16,40</v>
      </c>
      <c r="AL78" s="1">
        <v>12</v>
      </c>
      <c r="AM78" s="1">
        <v>1</v>
      </c>
      <c r="AN78" s="1">
        <v>0</v>
      </c>
      <c r="AO78" s="1">
        <v>1</v>
      </c>
      <c r="AP78" s="1">
        <v>279</v>
      </c>
      <c r="AQ78" s="1">
        <v>203</v>
      </c>
      <c r="AT78" s="1">
        <v>6</v>
      </c>
      <c r="AU78" s="1">
        <v>6</v>
      </c>
      <c r="AV78" s="1">
        <v>1</v>
      </c>
      <c r="AW78" s="1">
        <v>10</v>
      </c>
      <c r="AX78" s="3" t="s">
        <v>171</v>
      </c>
      <c r="AY78" s="1">
        <v>3</v>
      </c>
      <c r="AZ78" s="1" t="s">
        <v>377</v>
      </c>
    </row>
    <row r="79" spans="1:52" x14ac:dyDescent="0.4">
      <c r="A79" s="1" t="s">
        <v>119</v>
      </c>
      <c r="B79" s="1" t="s">
        <v>385</v>
      </c>
      <c r="C79" s="1" t="s">
        <v>26</v>
      </c>
      <c r="D79" s="1">
        <v>2</v>
      </c>
      <c r="E79" s="1">
        <v>1</v>
      </c>
      <c r="G79" s="1">
        <v>1</v>
      </c>
      <c r="H79" s="1">
        <v>0</v>
      </c>
      <c r="J79" s="1" t="s">
        <v>161</v>
      </c>
      <c r="K79" s="1">
        <v>34</v>
      </c>
      <c r="L79" s="1">
        <v>9</v>
      </c>
      <c r="M79" s="1">
        <v>1</v>
      </c>
      <c r="N79" s="1">
        <v>0</v>
      </c>
      <c r="O79" s="1">
        <v>2</v>
      </c>
      <c r="P79" s="1">
        <v>469</v>
      </c>
      <c r="Q79" s="1">
        <v>412</v>
      </c>
      <c r="T79" s="1">
        <v>19</v>
      </c>
      <c r="U79" s="1">
        <v>1</v>
      </c>
      <c r="V79" s="1">
        <v>8</v>
      </c>
      <c r="W79" s="1">
        <v>20</v>
      </c>
      <c r="X79" s="1" t="s">
        <v>305</v>
      </c>
      <c r="Y79" s="1">
        <v>3</v>
      </c>
      <c r="Z79" s="1" t="s">
        <v>168</v>
      </c>
      <c r="AA79" s="2">
        <f>SUM(29,32,21,22,23,25,20,23,29,29,25,19,17,29,21,23,22,26,23,25,30,22,28)/23</f>
        <v>24.478260869565219</v>
      </c>
      <c r="AC79" s="1" t="s">
        <v>347</v>
      </c>
      <c r="AD79" s="1">
        <f t="shared" si="12"/>
        <v>1</v>
      </c>
      <c r="AE79" s="1">
        <f t="shared" si="7"/>
        <v>2</v>
      </c>
      <c r="AG79" s="1">
        <f t="shared" si="8"/>
        <v>0</v>
      </c>
      <c r="AH79" s="1">
        <f t="shared" si="9"/>
        <v>1</v>
      </c>
      <c r="AJ79" s="1">
        <f t="shared" si="10"/>
        <v>34</v>
      </c>
      <c r="AK79" s="1" t="str">
        <f t="shared" si="11"/>
        <v>28,37,77</v>
      </c>
      <c r="AL79" s="1">
        <v>19</v>
      </c>
      <c r="AM79" s="1">
        <v>3</v>
      </c>
      <c r="AN79" s="1">
        <v>0</v>
      </c>
      <c r="AO79" s="1">
        <v>2</v>
      </c>
      <c r="AP79" s="1">
        <v>284</v>
      </c>
      <c r="AQ79" s="1">
        <v>210</v>
      </c>
      <c r="AT79" s="1">
        <v>4</v>
      </c>
      <c r="AU79" s="1">
        <v>7</v>
      </c>
      <c r="AV79" s="1">
        <v>4</v>
      </c>
      <c r="AW79" s="1">
        <v>9</v>
      </c>
      <c r="AX79" s="1" t="s">
        <v>240</v>
      </c>
      <c r="AY79" s="1">
        <v>2</v>
      </c>
      <c r="AZ79" s="1" t="s">
        <v>191</v>
      </c>
    </row>
    <row r="80" spans="1:52" x14ac:dyDescent="0.4">
      <c r="A80" s="1" t="s">
        <v>208</v>
      </c>
      <c r="B80" s="1" t="s">
        <v>385</v>
      </c>
      <c r="C80" s="1" t="s">
        <v>26</v>
      </c>
      <c r="D80" s="1">
        <v>1</v>
      </c>
      <c r="E80" s="1">
        <v>1</v>
      </c>
      <c r="G80" s="1">
        <v>0</v>
      </c>
      <c r="H80" s="1">
        <v>1</v>
      </c>
      <c r="J80" s="1">
        <v>37</v>
      </c>
      <c r="K80" s="1" t="s">
        <v>200</v>
      </c>
      <c r="L80" s="1">
        <v>12</v>
      </c>
      <c r="M80" s="1">
        <v>1</v>
      </c>
      <c r="N80" s="1">
        <v>0</v>
      </c>
      <c r="O80" s="1">
        <v>0</v>
      </c>
      <c r="P80" s="1">
        <v>489</v>
      </c>
      <c r="Q80" s="1">
        <v>440</v>
      </c>
      <c r="T80" s="1">
        <v>15</v>
      </c>
      <c r="U80" s="1">
        <v>2</v>
      </c>
      <c r="V80" s="1">
        <v>6</v>
      </c>
      <c r="W80" s="1">
        <v>10</v>
      </c>
      <c r="X80" s="1" t="s">
        <v>305</v>
      </c>
      <c r="Y80" s="1">
        <v>2</v>
      </c>
      <c r="Z80" s="1" t="s">
        <v>293</v>
      </c>
      <c r="AA80" s="2">
        <f t="shared" ref="AA80:AA84" si="21">SUM(29,32,21,22,23,25,20,23,29,29,25,19,17,29,21,23,22,26,23,25,30,22,28)/23</f>
        <v>24.478260869565219</v>
      </c>
      <c r="AC80" s="1" t="s">
        <v>8</v>
      </c>
      <c r="AD80" s="1">
        <f t="shared" si="12"/>
        <v>1</v>
      </c>
      <c r="AE80" s="1">
        <f t="shared" si="7"/>
        <v>1</v>
      </c>
      <c r="AG80" s="1">
        <f t="shared" si="8"/>
        <v>1</v>
      </c>
      <c r="AH80" s="1">
        <f t="shared" si="9"/>
        <v>0</v>
      </c>
      <c r="AJ80" s="1" t="str">
        <f t="shared" si="10"/>
        <v>43,90+3</v>
      </c>
      <c r="AK80" s="1">
        <f t="shared" si="11"/>
        <v>37</v>
      </c>
      <c r="AL80" s="1">
        <v>7</v>
      </c>
      <c r="AM80" s="1">
        <v>0</v>
      </c>
      <c r="AN80" s="1">
        <v>0</v>
      </c>
      <c r="AO80" s="1">
        <v>3</v>
      </c>
      <c r="AP80" s="1">
        <v>381</v>
      </c>
      <c r="AQ80" s="1">
        <v>313</v>
      </c>
      <c r="AT80" s="1">
        <v>8</v>
      </c>
      <c r="AU80" s="1">
        <v>5</v>
      </c>
      <c r="AV80" s="1">
        <v>2</v>
      </c>
      <c r="AW80" s="1">
        <v>12</v>
      </c>
      <c r="AX80" s="3" t="s">
        <v>171</v>
      </c>
      <c r="AY80" s="1">
        <v>3</v>
      </c>
      <c r="AZ80" s="1" t="s">
        <v>157</v>
      </c>
    </row>
    <row r="81" spans="1:52" x14ac:dyDescent="0.4">
      <c r="A81" s="1" t="s">
        <v>153</v>
      </c>
      <c r="B81" s="1" t="s">
        <v>385</v>
      </c>
      <c r="C81" s="1" t="s">
        <v>26</v>
      </c>
      <c r="D81" s="1">
        <v>1</v>
      </c>
      <c r="E81" s="1">
        <v>0</v>
      </c>
      <c r="G81" s="1">
        <v>3</v>
      </c>
      <c r="H81" s="1">
        <v>0</v>
      </c>
      <c r="J81" s="1" t="s">
        <v>441</v>
      </c>
      <c r="K81" s="1" t="s">
        <v>5</v>
      </c>
      <c r="L81" s="1">
        <v>10</v>
      </c>
      <c r="M81" s="1">
        <v>3</v>
      </c>
      <c r="N81" s="1">
        <v>0</v>
      </c>
      <c r="O81" s="1">
        <v>1</v>
      </c>
      <c r="P81" s="1">
        <v>589</v>
      </c>
      <c r="Q81" s="1">
        <v>508</v>
      </c>
      <c r="T81" s="1">
        <v>20</v>
      </c>
      <c r="U81" s="1">
        <v>1</v>
      </c>
      <c r="V81" s="1">
        <v>7</v>
      </c>
      <c r="W81" s="1">
        <v>16</v>
      </c>
      <c r="X81" s="1" t="s">
        <v>305</v>
      </c>
      <c r="Y81" s="1">
        <v>3</v>
      </c>
      <c r="Z81" s="1" t="s">
        <v>258</v>
      </c>
      <c r="AA81" s="2">
        <f t="shared" si="21"/>
        <v>24.478260869565219</v>
      </c>
      <c r="AC81" s="1" t="s">
        <v>242</v>
      </c>
      <c r="AD81" s="1">
        <f t="shared" si="12"/>
        <v>0</v>
      </c>
      <c r="AE81" s="1">
        <f t="shared" si="7"/>
        <v>1</v>
      </c>
      <c r="AG81" s="1">
        <f t="shared" si="8"/>
        <v>0</v>
      </c>
      <c r="AH81" s="1">
        <f t="shared" si="9"/>
        <v>3</v>
      </c>
      <c r="AJ81" s="1" t="str">
        <f t="shared" si="10"/>
        <v>-</v>
      </c>
      <c r="AK81" s="1" t="str">
        <f t="shared" si="11"/>
        <v>25,73,88,90+1</v>
      </c>
      <c r="AL81" s="1">
        <v>12</v>
      </c>
      <c r="AM81" s="1">
        <v>2</v>
      </c>
      <c r="AN81" s="1">
        <v>1</v>
      </c>
      <c r="AO81" s="1">
        <v>4</v>
      </c>
      <c r="AP81" s="1">
        <v>374</v>
      </c>
      <c r="AQ81" s="1">
        <v>289</v>
      </c>
      <c r="AT81" s="1">
        <v>5</v>
      </c>
      <c r="AU81" s="1">
        <v>9</v>
      </c>
      <c r="AV81" s="1">
        <v>3</v>
      </c>
      <c r="AW81" s="1">
        <v>11</v>
      </c>
      <c r="AX81" s="1" t="s">
        <v>305</v>
      </c>
      <c r="AY81" s="1">
        <v>2</v>
      </c>
      <c r="AZ81" s="1" t="s">
        <v>244</v>
      </c>
    </row>
    <row r="82" spans="1:52" x14ac:dyDescent="0.4">
      <c r="A82" s="1" t="s">
        <v>33</v>
      </c>
      <c r="B82" s="1" t="s">
        <v>385</v>
      </c>
      <c r="C82" s="1" t="s">
        <v>26</v>
      </c>
      <c r="D82" s="1">
        <v>0</v>
      </c>
      <c r="E82" s="1">
        <v>0</v>
      </c>
      <c r="G82" s="1">
        <v>0</v>
      </c>
      <c r="H82" s="1">
        <v>0</v>
      </c>
      <c r="J82" s="1" t="s">
        <v>5</v>
      </c>
      <c r="K82" s="1" t="s">
        <v>5</v>
      </c>
      <c r="L82" s="1">
        <v>8</v>
      </c>
      <c r="M82" s="1">
        <v>1</v>
      </c>
      <c r="N82" s="1">
        <v>0</v>
      </c>
      <c r="O82" s="1">
        <v>0</v>
      </c>
      <c r="P82" s="1">
        <v>725</v>
      </c>
      <c r="Q82" s="1">
        <v>650</v>
      </c>
      <c r="T82" s="1">
        <v>32</v>
      </c>
      <c r="U82" s="1">
        <v>1</v>
      </c>
      <c r="V82" s="1">
        <v>10</v>
      </c>
      <c r="W82" s="1">
        <v>15</v>
      </c>
      <c r="X82" s="3" t="s">
        <v>171</v>
      </c>
      <c r="Y82" s="1">
        <v>3</v>
      </c>
      <c r="Z82" s="1" t="s">
        <v>128</v>
      </c>
      <c r="AA82" s="2">
        <f t="shared" si="21"/>
        <v>24.478260869565219</v>
      </c>
      <c r="AC82" s="1" t="s">
        <v>347</v>
      </c>
      <c r="AD82" s="1">
        <f t="shared" si="12"/>
        <v>0</v>
      </c>
      <c r="AE82" s="1">
        <f t="shared" si="7"/>
        <v>0</v>
      </c>
      <c r="AG82" s="1">
        <f t="shared" si="8"/>
        <v>0</v>
      </c>
      <c r="AH82" s="1">
        <f t="shared" si="9"/>
        <v>0</v>
      </c>
      <c r="AJ82" s="1" t="str">
        <f t="shared" si="10"/>
        <v>-</v>
      </c>
      <c r="AK82" s="1" t="str">
        <f t="shared" si="11"/>
        <v>-</v>
      </c>
      <c r="AL82" s="1">
        <v>14</v>
      </c>
      <c r="AM82" s="1">
        <v>3</v>
      </c>
      <c r="AN82" s="1">
        <v>0</v>
      </c>
      <c r="AO82" s="1">
        <v>3</v>
      </c>
      <c r="AP82" s="1">
        <v>234</v>
      </c>
      <c r="AQ82" s="1">
        <v>156</v>
      </c>
      <c r="AT82" s="1">
        <v>3</v>
      </c>
      <c r="AU82" s="1">
        <v>8</v>
      </c>
      <c r="AV82" s="1">
        <v>4</v>
      </c>
      <c r="AW82" s="1">
        <v>8</v>
      </c>
      <c r="AX82" s="3" t="s">
        <v>252</v>
      </c>
      <c r="AY82" s="1">
        <v>2</v>
      </c>
      <c r="AZ82" s="1" t="s">
        <v>211</v>
      </c>
    </row>
    <row r="83" spans="1:52" x14ac:dyDescent="0.4">
      <c r="A83" s="1" t="s">
        <v>379</v>
      </c>
      <c r="B83" s="1" t="s">
        <v>385</v>
      </c>
      <c r="C83" s="1" t="s">
        <v>26</v>
      </c>
      <c r="D83" s="1">
        <v>1</v>
      </c>
      <c r="E83" s="1">
        <v>0</v>
      </c>
      <c r="G83" s="1">
        <v>0</v>
      </c>
      <c r="H83" s="1">
        <v>0</v>
      </c>
      <c r="J83" s="1">
        <v>3</v>
      </c>
      <c r="K83" s="1" t="s">
        <v>5</v>
      </c>
      <c r="L83" s="1">
        <v>17</v>
      </c>
      <c r="M83" s="1">
        <v>1</v>
      </c>
      <c r="N83" s="1">
        <v>0</v>
      </c>
      <c r="O83" s="1">
        <v>1</v>
      </c>
      <c r="P83" s="1">
        <v>406</v>
      </c>
      <c r="Q83" s="1">
        <v>315</v>
      </c>
      <c r="T83" s="1">
        <v>10</v>
      </c>
      <c r="U83" s="1">
        <v>3</v>
      </c>
      <c r="V83" s="1">
        <v>4</v>
      </c>
      <c r="W83" s="1">
        <v>21</v>
      </c>
      <c r="X83" s="3" t="s">
        <v>175</v>
      </c>
      <c r="Y83" s="1">
        <v>3</v>
      </c>
      <c r="Z83" s="1" t="s">
        <v>167</v>
      </c>
      <c r="AA83" s="2">
        <f t="shared" si="21"/>
        <v>24.478260869565219</v>
      </c>
      <c r="AC83" s="1" t="s">
        <v>337</v>
      </c>
      <c r="AD83" s="1">
        <f t="shared" si="12"/>
        <v>0</v>
      </c>
      <c r="AE83" s="1">
        <f t="shared" si="7"/>
        <v>1</v>
      </c>
      <c r="AG83" s="1">
        <f t="shared" si="8"/>
        <v>0</v>
      </c>
      <c r="AH83" s="1">
        <f t="shared" si="9"/>
        <v>0</v>
      </c>
      <c r="AJ83" s="1" t="str">
        <f t="shared" si="10"/>
        <v>-</v>
      </c>
      <c r="AK83" s="1">
        <f t="shared" si="11"/>
        <v>3</v>
      </c>
      <c r="AL83" s="1">
        <v>20</v>
      </c>
      <c r="AM83" s="1">
        <v>4</v>
      </c>
      <c r="AN83" s="1">
        <v>0</v>
      </c>
      <c r="AO83" s="1">
        <v>2</v>
      </c>
      <c r="AP83" s="1">
        <v>353</v>
      </c>
      <c r="AQ83" s="1">
        <v>262</v>
      </c>
      <c r="AT83" s="1">
        <v>8</v>
      </c>
      <c r="AU83" s="1">
        <v>1</v>
      </c>
      <c r="AV83" s="1">
        <v>1</v>
      </c>
      <c r="AW83" s="1">
        <v>17</v>
      </c>
      <c r="AX83" s="3" t="s">
        <v>171</v>
      </c>
      <c r="AY83" s="1">
        <v>2</v>
      </c>
      <c r="AZ83" s="1" t="s">
        <v>290</v>
      </c>
    </row>
    <row r="84" spans="1:52" x14ac:dyDescent="0.4">
      <c r="A84" s="1" t="s">
        <v>51</v>
      </c>
      <c r="B84" s="1" t="s">
        <v>385</v>
      </c>
      <c r="C84" s="1" t="s">
        <v>26</v>
      </c>
      <c r="D84" s="1">
        <v>2</v>
      </c>
      <c r="E84" s="1">
        <v>1</v>
      </c>
      <c r="G84" s="1">
        <v>0</v>
      </c>
      <c r="H84" s="1">
        <v>0</v>
      </c>
      <c r="J84" s="1" t="s">
        <v>338</v>
      </c>
      <c r="K84" s="1">
        <v>44</v>
      </c>
      <c r="L84" s="1">
        <v>12</v>
      </c>
      <c r="M84" s="1">
        <v>1</v>
      </c>
      <c r="N84" s="1">
        <v>0</v>
      </c>
      <c r="O84" s="1">
        <v>3</v>
      </c>
      <c r="P84" s="1">
        <v>602</v>
      </c>
      <c r="Q84" s="1">
        <v>525</v>
      </c>
      <c r="T84" s="1">
        <v>13</v>
      </c>
      <c r="U84" s="1">
        <v>2</v>
      </c>
      <c r="V84" s="1">
        <v>6</v>
      </c>
      <c r="W84" s="1">
        <v>16</v>
      </c>
      <c r="X84" s="3" t="s">
        <v>171</v>
      </c>
      <c r="Y84" s="1">
        <v>3</v>
      </c>
      <c r="Z84" s="1" t="s">
        <v>105</v>
      </c>
      <c r="AA84" s="2">
        <f t="shared" si="21"/>
        <v>24.478260869565219</v>
      </c>
      <c r="AC84" s="1" t="s">
        <v>308</v>
      </c>
      <c r="AD84" s="1">
        <f t="shared" si="12"/>
        <v>1</v>
      </c>
      <c r="AE84" s="1">
        <f t="shared" si="7"/>
        <v>2</v>
      </c>
      <c r="AG84" s="1">
        <f t="shared" si="8"/>
        <v>0</v>
      </c>
      <c r="AH84" s="1">
        <f t="shared" si="9"/>
        <v>0</v>
      </c>
      <c r="AJ84" s="1">
        <f t="shared" si="10"/>
        <v>44</v>
      </c>
      <c r="AK84" s="1" t="str">
        <f t="shared" si="11"/>
        <v>27,33</v>
      </c>
      <c r="AL84" s="1">
        <v>14</v>
      </c>
      <c r="AM84" s="1">
        <v>3</v>
      </c>
      <c r="AN84" s="1">
        <v>0</v>
      </c>
      <c r="AO84" s="1">
        <v>1</v>
      </c>
      <c r="AP84" s="1">
        <v>357</v>
      </c>
      <c r="AQ84" s="1">
        <v>273</v>
      </c>
      <c r="AT84" s="1">
        <v>12</v>
      </c>
      <c r="AU84" s="1">
        <v>1</v>
      </c>
      <c r="AV84" s="1">
        <v>2</v>
      </c>
      <c r="AW84" s="1">
        <v>14</v>
      </c>
      <c r="AX84" s="1" t="s">
        <v>241</v>
      </c>
      <c r="AY84" s="1">
        <v>3</v>
      </c>
      <c r="AZ84" s="1" t="s">
        <v>400</v>
      </c>
    </row>
    <row r="85" spans="1:52" x14ac:dyDescent="0.4">
      <c r="A85" s="1" t="s">
        <v>57</v>
      </c>
      <c r="B85" s="1" t="s">
        <v>440</v>
      </c>
      <c r="C85" s="1" t="s">
        <v>26</v>
      </c>
      <c r="D85" s="1">
        <v>0</v>
      </c>
      <c r="E85" s="1">
        <v>0</v>
      </c>
      <c r="G85" s="1">
        <v>2</v>
      </c>
      <c r="H85" s="1">
        <v>1</v>
      </c>
      <c r="J85" s="1" t="s">
        <v>339</v>
      </c>
      <c r="K85" s="1">
        <v>62</v>
      </c>
      <c r="L85" s="1">
        <v>16</v>
      </c>
      <c r="M85" s="1">
        <v>1</v>
      </c>
      <c r="N85" s="1">
        <v>0</v>
      </c>
      <c r="O85" s="1">
        <v>0</v>
      </c>
      <c r="P85" s="1">
        <v>484</v>
      </c>
      <c r="Q85" s="1">
        <v>423</v>
      </c>
      <c r="T85" s="1">
        <v>13</v>
      </c>
      <c r="U85" s="1">
        <v>0</v>
      </c>
      <c r="V85" s="1">
        <v>5</v>
      </c>
      <c r="W85" s="1">
        <v>18</v>
      </c>
      <c r="X85" s="3" t="s">
        <v>175</v>
      </c>
      <c r="Y85" s="1">
        <v>3</v>
      </c>
      <c r="Z85" s="1" t="s">
        <v>127</v>
      </c>
      <c r="AA85" s="2">
        <f>SUM(30,21,21,24,23,24,26,21,30,18,20,22,26,30,28,32,31,23,24,24,21,22,24)/23</f>
        <v>24.565217391304348</v>
      </c>
      <c r="AC85" s="1" t="s">
        <v>315</v>
      </c>
      <c r="AD85" s="1">
        <f t="shared" si="12"/>
        <v>0</v>
      </c>
      <c r="AE85" s="1">
        <f t="shared" si="7"/>
        <v>0</v>
      </c>
      <c r="AG85" s="1">
        <f t="shared" si="8"/>
        <v>1</v>
      </c>
      <c r="AH85" s="1">
        <f t="shared" si="9"/>
        <v>2</v>
      </c>
      <c r="AJ85" s="1">
        <f t="shared" si="10"/>
        <v>62</v>
      </c>
      <c r="AK85" s="1" t="str">
        <f t="shared" si="11"/>
        <v>58,81</v>
      </c>
      <c r="AL85" s="1">
        <v>19</v>
      </c>
      <c r="AM85" s="1">
        <v>3</v>
      </c>
      <c r="AN85" s="1">
        <v>0</v>
      </c>
      <c r="AO85" s="1">
        <v>0</v>
      </c>
      <c r="AP85" s="1">
        <v>390</v>
      </c>
      <c r="AQ85" s="1">
        <v>332</v>
      </c>
      <c r="AT85" s="1">
        <v>4</v>
      </c>
      <c r="AU85" s="1">
        <v>4</v>
      </c>
      <c r="AV85" s="1">
        <v>1</v>
      </c>
      <c r="AW85" s="1">
        <v>15</v>
      </c>
      <c r="AX85" s="1" t="s">
        <v>305</v>
      </c>
      <c r="AY85" s="1">
        <v>3</v>
      </c>
      <c r="AZ85" s="1" t="s">
        <v>152</v>
      </c>
    </row>
    <row r="86" spans="1:52" x14ac:dyDescent="0.4">
      <c r="A86" s="1" t="s">
        <v>101</v>
      </c>
      <c r="B86" s="1" t="s">
        <v>440</v>
      </c>
      <c r="C86" s="1" t="s">
        <v>26</v>
      </c>
      <c r="D86" s="1">
        <v>1</v>
      </c>
      <c r="E86" s="1">
        <v>0</v>
      </c>
      <c r="G86" s="1">
        <v>0</v>
      </c>
      <c r="H86" s="1">
        <v>0</v>
      </c>
      <c r="J86" s="1">
        <v>34</v>
      </c>
      <c r="K86" s="1" t="s">
        <v>5</v>
      </c>
      <c r="L86" s="1">
        <v>11</v>
      </c>
      <c r="M86" s="1">
        <v>2</v>
      </c>
      <c r="N86" s="1">
        <v>0</v>
      </c>
      <c r="O86" s="1">
        <v>0</v>
      </c>
      <c r="P86" s="1">
        <v>405</v>
      </c>
      <c r="Q86" s="1">
        <v>311</v>
      </c>
      <c r="T86" s="1">
        <v>12</v>
      </c>
      <c r="U86" s="1">
        <v>2</v>
      </c>
      <c r="V86" s="1">
        <v>5</v>
      </c>
      <c r="W86" s="1">
        <v>16</v>
      </c>
      <c r="X86" s="1" t="s">
        <v>305</v>
      </c>
      <c r="Y86" s="1">
        <v>3</v>
      </c>
      <c r="Z86" s="1" t="s">
        <v>258</v>
      </c>
      <c r="AA86" s="2">
        <f t="shared" ref="AA86:AA91" si="22">SUM(30,21,21,24,23,24,26,21,30,18,20,22,26,30,28,32,31,23,24,24,21,22,24)/23</f>
        <v>24.565217391304348</v>
      </c>
      <c r="AC86" s="1" t="s">
        <v>28</v>
      </c>
      <c r="AD86" s="1">
        <f t="shared" si="12"/>
        <v>0</v>
      </c>
      <c r="AE86" s="1">
        <f t="shared" si="7"/>
        <v>1</v>
      </c>
      <c r="AG86" s="1">
        <f t="shared" si="8"/>
        <v>0</v>
      </c>
      <c r="AH86" s="1">
        <f t="shared" si="9"/>
        <v>0</v>
      </c>
      <c r="AJ86" s="1" t="str">
        <f t="shared" si="10"/>
        <v>-</v>
      </c>
      <c r="AK86" s="1">
        <f t="shared" si="11"/>
        <v>34</v>
      </c>
      <c r="AL86" s="1">
        <v>15</v>
      </c>
      <c r="AM86" s="1">
        <v>2</v>
      </c>
      <c r="AN86" s="1">
        <v>0</v>
      </c>
      <c r="AO86" s="1">
        <v>1</v>
      </c>
      <c r="AP86" s="1">
        <v>532</v>
      </c>
      <c r="AQ86" s="1">
        <v>431</v>
      </c>
      <c r="AT86" s="1">
        <v>10</v>
      </c>
      <c r="AU86" s="1">
        <v>3</v>
      </c>
      <c r="AV86" s="1">
        <v>3</v>
      </c>
      <c r="AW86" s="1">
        <v>11</v>
      </c>
      <c r="AX86" s="1" t="s">
        <v>305</v>
      </c>
      <c r="AY86" s="1">
        <v>2</v>
      </c>
      <c r="AZ86" s="1" t="s">
        <v>145</v>
      </c>
    </row>
    <row r="87" spans="1:52" x14ac:dyDescent="0.4">
      <c r="A87" s="1" t="s">
        <v>62</v>
      </c>
      <c r="B87" s="1" t="s">
        <v>440</v>
      </c>
      <c r="C87" s="1" t="s">
        <v>26</v>
      </c>
      <c r="D87" s="1">
        <v>0</v>
      </c>
      <c r="E87" s="1">
        <v>0</v>
      </c>
      <c r="G87" s="1">
        <v>0</v>
      </c>
      <c r="H87" s="1">
        <v>0</v>
      </c>
      <c r="J87" s="1" t="s">
        <v>5</v>
      </c>
      <c r="K87" s="1" t="s">
        <v>5</v>
      </c>
      <c r="L87" s="1">
        <v>10</v>
      </c>
      <c r="M87" s="1">
        <v>0</v>
      </c>
      <c r="N87" s="1">
        <v>0</v>
      </c>
      <c r="O87" s="1">
        <v>1</v>
      </c>
      <c r="P87" s="1">
        <v>667</v>
      </c>
      <c r="Q87" s="1">
        <v>581</v>
      </c>
      <c r="T87" s="1">
        <v>11</v>
      </c>
      <c r="U87" s="1">
        <v>1</v>
      </c>
      <c r="V87" s="1">
        <v>2</v>
      </c>
      <c r="W87" s="1">
        <v>10</v>
      </c>
      <c r="X87" s="1" t="s">
        <v>305</v>
      </c>
      <c r="Y87" s="1">
        <v>3</v>
      </c>
      <c r="Z87" s="1" t="s">
        <v>163</v>
      </c>
      <c r="AA87" s="2">
        <f t="shared" si="22"/>
        <v>24.565217391304348</v>
      </c>
      <c r="AC87" s="1" t="s">
        <v>16</v>
      </c>
      <c r="AD87" s="1">
        <f t="shared" si="12"/>
        <v>0</v>
      </c>
      <c r="AE87" s="1">
        <f t="shared" si="7"/>
        <v>0</v>
      </c>
      <c r="AG87" s="1">
        <f t="shared" si="8"/>
        <v>0</v>
      </c>
      <c r="AH87" s="1">
        <f t="shared" si="9"/>
        <v>0</v>
      </c>
      <c r="AJ87" s="1" t="str">
        <f t="shared" si="10"/>
        <v>-</v>
      </c>
      <c r="AK87" s="1" t="str">
        <f t="shared" si="11"/>
        <v>-</v>
      </c>
      <c r="AL87" s="1">
        <v>10</v>
      </c>
      <c r="AM87" s="1">
        <v>1</v>
      </c>
      <c r="AN87" s="1">
        <v>0</v>
      </c>
      <c r="AO87" s="1">
        <v>1</v>
      </c>
      <c r="AP87" s="1">
        <v>303</v>
      </c>
      <c r="AQ87" s="1">
        <v>224</v>
      </c>
      <c r="AT87" s="1">
        <v>5</v>
      </c>
      <c r="AU87" s="1">
        <v>4</v>
      </c>
      <c r="AV87" s="1">
        <v>4</v>
      </c>
      <c r="AW87" s="1">
        <v>11</v>
      </c>
      <c r="AX87" s="3" t="s">
        <v>175</v>
      </c>
      <c r="AY87" s="1">
        <v>3</v>
      </c>
      <c r="AZ87" s="1" t="s">
        <v>369</v>
      </c>
    </row>
    <row r="88" spans="1:52" x14ac:dyDescent="0.4">
      <c r="A88" s="1" t="s">
        <v>361</v>
      </c>
      <c r="B88" s="1" t="s">
        <v>262</v>
      </c>
      <c r="C88" s="1" t="s">
        <v>26</v>
      </c>
      <c r="D88" s="1">
        <v>1</v>
      </c>
      <c r="E88" s="1">
        <v>1</v>
      </c>
      <c r="G88" s="1">
        <v>3</v>
      </c>
      <c r="H88" s="1">
        <v>2</v>
      </c>
      <c r="J88" s="1" t="s">
        <v>137</v>
      </c>
      <c r="K88" s="1" t="s">
        <v>335</v>
      </c>
      <c r="L88" s="1">
        <v>21</v>
      </c>
      <c r="M88" s="1">
        <v>3</v>
      </c>
      <c r="N88" s="1">
        <v>0</v>
      </c>
      <c r="O88" s="1">
        <v>0</v>
      </c>
      <c r="P88" s="1">
        <v>351</v>
      </c>
      <c r="Q88" s="1">
        <v>295</v>
      </c>
      <c r="T88" s="1">
        <v>9</v>
      </c>
      <c r="U88" s="1">
        <v>1</v>
      </c>
      <c r="V88" s="1">
        <v>0</v>
      </c>
      <c r="W88" s="1">
        <v>15</v>
      </c>
      <c r="X88" s="1" t="s">
        <v>305</v>
      </c>
      <c r="Y88" s="1">
        <v>3</v>
      </c>
      <c r="Z88" s="1" t="s">
        <v>35</v>
      </c>
      <c r="AA88" s="2">
        <f t="shared" si="22"/>
        <v>24.565217391304348</v>
      </c>
      <c r="AC88" s="1" t="s">
        <v>255</v>
      </c>
      <c r="AD88" s="1">
        <f t="shared" si="12"/>
        <v>1</v>
      </c>
      <c r="AE88" s="1">
        <f t="shared" si="7"/>
        <v>1</v>
      </c>
      <c r="AG88" s="1">
        <f t="shared" si="8"/>
        <v>2</v>
      </c>
      <c r="AH88" s="1">
        <f t="shared" si="9"/>
        <v>3</v>
      </c>
      <c r="AJ88" s="1" t="str">
        <f t="shared" si="10"/>
        <v>41,48</v>
      </c>
      <c r="AK88" s="1" t="str">
        <f t="shared" si="11"/>
        <v>13,57,64,68</v>
      </c>
      <c r="AL88" s="1">
        <v>15</v>
      </c>
      <c r="AM88" s="1">
        <v>5</v>
      </c>
      <c r="AN88" s="1">
        <v>0</v>
      </c>
      <c r="AO88" s="1">
        <v>1</v>
      </c>
      <c r="AP88" s="1">
        <v>547</v>
      </c>
      <c r="AQ88" s="1">
        <v>471</v>
      </c>
      <c r="AT88" s="1">
        <v>9</v>
      </c>
      <c r="AU88" s="1">
        <v>0</v>
      </c>
      <c r="AV88" s="1">
        <v>4</v>
      </c>
      <c r="AW88" s="1">
        <v>21</v>
      </c>
      <c r="AX88" s="3" t="s">
        <v>175</v>
      </c>
      <c r="AY88" s="1">
        <v>3</v>
      </c>
      <c r="AZ88" s="1" t="s">
        <v>45</v>
      </c>
    </row>
    <row r="89" spans="1:52" x14ac:dyDescent="0.4">
      <c r="A89" s="1" t="s">
        <v>362</v>
      </c>
      <c r="B89" s="1" t="s">
        <v>265</v>
      </c>
      <c r="C89" s="1" t="s">
        <v>26</v>
      </c>
      <c r="D89" s="1">
        <v>1</v>
      </c>
      <c r="E89" s="1">
        <v>0</v>
      </c>
      <c r="G89" s="1">
        <v>1</v>
      </c>
      <c r="H89" s="1">
        <v>0</v>
      </c>
      <c r="J89" s="1" t="s">
        <v>281</v>
      </c>
      <c r="K89" s="1" t="s">
        <v>5</v>
      </c>
      <c r="L89" s="1">
        <v>15</v>
      </c>
      <c r="M89" s="1">
        <v>2</v>
      </c>
      <c r="N89" s="1">
        <v>0</v>
      </c>
      <c r="O89" s="1">
        <v>0</v>
      </c>
      <c r="P89" s="1">
        <v>524</v>
      </c>
      <c r="Q89" s="1">
        <v>427</v>
      </c>
      <c r="T89" s="1">
        <v>11</v>
      </c>
      <c r="U89" s="1">
        <v>4</v>
      </c>
      <c r="V89" s="1">
        <v>3</v>
      </c>
      <c r="W89" s="1">
        <v>17</v>
      </c>
      <c r="X89" s="1" t="s">
        <v>305</v>
      </c>
      <c r="Y89" s="1">
        <v>3</v>
      </c>
      <c r="Z89" s="1" t="s">
        <v>124</v>
      </c>
      <c r="AA89" s="2">
        <f t="shared" si="22"/>
        <v>24.565217391304348</v>
      </c>
      <c r="AC89" s="1" t="s">
        <v>254</v>
      </c>
      <c r="AD89" s="1">
        <f t="shared" si="12"/>
        <v>0</v>
      </c>
      <c r="AE89" s="1">
        <f t="shared" si="7"/>
        <v>1</v>
      </c>
      <c r="AG89" s="1">
        <f t="shared" si="8"/>
        <v>0</v>
      </c>
      <c r="AH89" s="1">
        <f t="shared" si="9"/>
        <v>1</v>
      </c>
      <c r="AJ89" s="1" t="str">
        <f t="shared" si="10"/>
        <v>-</v>
      </c>
      <c r="AK89" s="1" t="str">
        <f t="shared" si="11"/>
        <v>40,61</v>
      </c>
      <c r="AL89" s="1">
        <v>17</v>
      </c>
      <c r="AM89" s="1">
        <v>2</v>
      </c>
      <c r="AN89" s="1">
        <v>0</v>
      </c>
      <c r="AO89" s="1">
        <v>0</v>
      </c>
      <c r="AP89" s="1">
        <v>322</v>
      </c>
      <c r="AQ89" s="1">
        <v>215</v>
      </c>
      <c r="AT89" s="1">
        <v>11</v>
      </c>
      <c r="AU89" s="1">
        <v>0</v>
      </c>
      <c r="AV89" s="1">
        <v>4</v>
      </c>
      <c r="AW89" s="1">
        <v>15</v>
      </c>
      <c r="AX89" s="3" t="s">
        <v>171</v>
      </c>
      <c r="AY89" s="1">
        <v>3</v>
      </c>
      <c r="AZ89" s="1" t="s">
        <v>384</v>
      </c>
    </row>
    <row r="90" spans="1:52" x14ac:dyDescent="0.4">
      <c r="A90" s="1" t="s">
        <v>381</v>
      </c>
      <c r="B90" s="1" t="s">
        <v>271</v>
      </c>
      <c r="C90" s="1" t="s">
        <v>26</v>
      </c>
      <c r="D90" s="1">
        <v>0</v>
      </c>
      <c r="E90" s="1">
        <v>0</v>
      </c>
      <c r="G90" s="1">
        <v>1</v>
      </c>
      <c r="H90" s="1">
        <v>0</v>
      </c>
      <c r="J90" s="1">
        <v>51</v>
      </c>
      <c r="K90" s="1" t="s">
        <v>5</v>
      </c>
      <c r="L90" s="1">
        <v>6</v>
      </c>
      <c r="M90" s="1">
        <v>2</v>
      </c>
      <c r="N90" s="1">
        <v>0</v>
      </c>
      <c r="O90" s="1">
        <v>1</v>
      </c>
      <c r="P90" s="1">
        <v>342</v>
      </c>
      <c r="Q90" s="1">
        <v>294</v>
      </c>
      <c r="T90" s="1">
        <v>19</v>
      </c>
      <c r="U90" s="1">
        <v>3</v>
      </c>
      <c r="V90" s="1">
        <v>4</v>
      </c>
      <c r="W90" s="1">
        <v>17</v>
      </c>
      <c r="X90" s="1" t="s">
        <v>305</v>
      </c>
      <c r="Y90" s="1">
        <v>2</v>
      </c>
      <c r="Z90" s="1" t="s">
        <v>288</v>
      </c>
      <c r="AA90" s="2">
        <f t="shared" si="22"/>
        <v>24.565217391304348</v>
      </c>
      <c r="AC90" s="1" t="s">
        <v>2</v>
      </c>
      <c r="AD90" s="1">
        <f t="shared" si="12"/>
        <v>0</v>
      </c>
      <c r="AE90" s="1">
        <f t="shared" si="7"/>
        <v>0</v>
      </c>
      <c r="AG90" s="1">
        <f t="shared" si="8"/>
        <v>0</v>
      </c>
      <c r="AH90" s="1">
        <f t="shared" si="9"/>
        <v>1</v>
      </c>
      <c r="AJ90" s="1" t="str">
        <f t="shared" si="10"/>
        <v>-</v>
      </c>
      <c r="AK90" s="1">
        <f t="shared" si="11"/>
        <v>51</v>
      </c>
      <c r="AL90" s="1">
        <v>16</v>
      </c>
      <c r="AM90" s="1">
        <v>3</v>
      </c>
      <c r="AN90" s="1">
        <v>0</v>
      </c>
      <c r="AO90" s="1">
        <v>1</v>
      </c>
      <c r="AP90" s="1">
        <v>629</v>
      </c>
      <c r="AQ90" s="1">
        <v>565</v>
      </c>
      <c r="AT90" s="1">
        <v>9</v>
      </c>
      <c r="AU90" s="1">
        <v>4</v>
      </c>
      <c r="AV90" s="1">
        <v>5</v>
      </c>
      <c r="AW90" s="1">
        <v>6</v>
      </c>
      <c r="AX90" s="3" t="s">
        <v>304</v>
      </c>
      <c r="AY90" s="1">
        <v>3</v>
      </c>
      <c r="AZ90" s="1" t="s">
        <v>390</v>
      </c>
    </row>
    <row r="91" spans="1:52" x14ac:dyDescent="0.4">
      <c r="A91" s="1" t="s">
        <v>87</v>
      </c>
      <c r="B91" s="1" t="s">
        <v>273</v>
      </c>
      <c r="C91" s="1" t="s">
        <v>26</v>
      </c>
      <c r="D91" s="1">
        <v>2</v>
      </c>
      <c r="E91" s="1">
        <v>1</v>
      </c>
      <c r="G91" s="1">
        <v>2</v>
      </c>
      <c r="H91" s="1">
        <v>1</v>
      </c>
      <c r="J91" s="1" t="s">
        <v>134</v>
      </c>
      <c r="K91" s="1" t="s">
        <v>232</v>
      </c>
      <c r="L91" s="1">
        <v>14</v>
      </c>
      <c r="M91" s="1">
        <v>2</v>
      </c>
      <c r="N91" s="1">
        <v>0</v>
      </c>
      <c r="O91" s="1">
        <v>1</v>
      </c>
      <c r="P91" s="1">
        <v>271</v>
      </c>
      <c r="Q91" s="1">
        <v>202</v>
      </c>
      <c r="T91" s="1">
        <v>8</v>
      </c>
      <c r="U91" s="1">
        <v>1</v>
      </c>
      <c r="V91" s="1">
        <v>2</v>
      </c>
      <c r="W91" s="1">
        <v>13</v>
      </c>
      <c r="X91" s="1" t="s">
        <v>305</v>
      </c>
      <c r="Y91" s="1">
        <v>2</v>
      </c>
      <c r="Z91" s="1" t="s">
        <v>398</v>
      </c>
      <c r="AA91" s="2">
        <f t="shared" si="22"/>
        <v>24.565217391304348</v>
      </c>
      <c r="AC91" s="1" t="s">
        <v>319</v>
      </c>
      <c r="AD91" s="1">
        <f t="shared" si="12"/>
        <v>1</v>
      </c>
      <c r="AE91" s="1">
        <f t="shared" si="7"/>
        <v>2</v>
      </c>
      <c r="AG91" s="1">
        <f t="shared" si="8"/>
        <v>1</v>
      </c>
      <c r="AH91" s="1">
        <f t="shared" si="9"/>
        <v>2</v>
      </c>
      <c r="AJ91" s="1" t="str">
        <f t="shared" si="10"/>
        <v>28,69</v>
      </c>
      <c r="AK91" s="1" t="str">
        <f t="shared" si="11"/>
        <v>18,38,59,65</v>
      </c>
      <c r="AL91" s="1">
        <v>13</v>
      </c>
      <c r="AM91" s="1">
        <v>1</v>
      </c>
      <c r="AN91" s="1">
        <v>0</v>
      </c>
      <c r="AO91" s="1">
        <v>1</v>
      </c>
      <c r="AP91" s="1">
        <v>547</v>
      </c>
      <c r="AQ91" s="1">
        <v>456</v>
      </c>
      <c r="AT91" s="1">
        <v>15</v>
      </c>
      <c r="AU91" s="1">
        <v>2</v>
      </c>
      <c r="AV91" s="1">
        <v>6</v>
      </c>
      <c r="AW91" s="1">
        <v>14</v>
      </c>
      <c r="AX91" s="1" t="s">
        <v>305</v>
      </c>
      <c r="AY91" s="1">
        <v>2</v>
      </c>
      <c r="AZ91" s="1" t="s">
        <v>291</v>
      </c>
    </row>
    <row r="92" spans="1:52" x14ac:dyDescent="0.4">
      <c r="A92" s="1" t="s">
        <v>119</v>
      </c>
      <c r="B92" s="1" t="s">
        <v>385</v>
      </c>
      <c r="C92" s="1" t="s">
        <v>322</v>
      </c>
      <c r="D92" s="1">
        <v>1</v>
      </c>
      <c r="E92" s="1">
        <v>0</v>
      </c>
      <c r="G92" s="1">
        <v>3</v>
      </c>
      <c r="H92" s="1">
        <v>0</v>
      </c>
      <c r="J92" s="1" t="s">
        <v>373</v>
      </c>
      <c r="K92" s="1" t="s">
        <v>5</v>
      </c>
      <c r="L92" s="1">
        <v>9</v>
      </c>
      <c r="M92" s="1">
        <v>0</v>
      </c>
      <c r="N92" s="1">
        <v>0</v>
      </c>
      <c r="O92" s="1">
        <v>1</v>
      </c>
      <c r="P92" s="1">
        <v>553</v>
      </c>
      <c r="Q92" s="1">
        <v>514</v>
      </c>
      <c r="T92" s="1">
        <v>16</v>
      </c>
      <c r="U92" s="1">
        <v>1</v>
      </c>
      <c r="V92" s="1">
        <v>5</v>
      </c>
      <c r="W92" s="1">
        <v>14</v>
      </c>
      <c r="X92" s="3" t="s">
        <v>171</v>
      </c>
      <c r="Y92" s="1">
        <v>3</v>
      </c>
      <c r="Z92" s="1" t="s">
        <v>350</v>
      </c>
      <c r="AA92" s="2">
        <f>SUM(32,23,28,23,25,28,30,31,24,31,20,23,22,22,29,24,27,29,23,27,27,29,33,22)/24</f>
        <v>26.333333333333332</v>
      </c>
      <c r="AC92" s="1" t="s">
        <v>308</v>
      </c>
      <c r="AD92" s="1">
        <f t="shared" si="12"/>
        <v>0</v>
      </c>
      <c r="AE92" s="1">
        <f t="shared" si="7"/>
        <v>1</v>
      </c>
      <c r="AG92" s="1">
        <f t="shared" si="8"/>
        <v>0</v>
      </c>
      <c r="AH92" s="1">
        <f t="shared" si="9"/>
        <v>3</v>
      </c>
      <c r="AJ92" s="1" t="str">
        <f t="shared" si="10"/>
        <v>-</v>
      </c>
      <c r="AK92" s="1" t="str">
        <f t="shared" si="11"/>
        <v>19,49,57,78</v>
      </c>
      <c r="AL92" s="1">
        <v>13</v>
      </c>
      <c r="AM92" s="1">
        <v>1</v>
      </c>
      <c r="AN92" s="1">
        <v>0</v>
      </c>
      <c r="AO92" s="1">
        <v>2</v>
      </c>
      <c r="AP92" s="1">
        <v>355</v>
      </c>
      <c r="AQ92" s="1">
        <v>298</v>
      </c>
      <c r="AT92" s="1">
        <v>5</v>
      </c>
      <c r="AU92" s="1">
        <v>3</v>
      </c>
      <c r="AV92" s="1">
        <v>4</v>
      </c>
      <c r="AW92" s="1">
        <v>10</v>
      </c>
      <c r="AX92" s="3" t="s">
        <v>330</v>
      </c>
      <c r="AY92" s="1">
        <v>3</v>
      </c>
      <c r="AZ92" s="1" t="s">
        <v>126</v>
      </c>
    </row>
    <row r="93" spans="1:52" x14ac:dyDescent="0.4">
      <c r="A93" s="1" t="s">
        <v>208</v>
      </c>
      <c r="B93" s="1" t="s">
        <v>385</v>
      </c>
      <c r="C93" s="1" t="s">
        <v>322</v>
      </c>
      <c r="D93" s="1">
        <v>1</v>
      </c>
      <c r="E93" s="1">
        <v>1</v>
      </c>
      <c r="G93" s="1">
        <v>1</v>
      </c>
      <c r="H93" s="1">
        <v>0</v>
      </c>
      <c r="J93" s="1" t="s">
        <v>200</v>
      </c>
      <c r="K93" s="1">
        <v>37</v>
      </c>
      <c r="L93" s="1">
        <v>7</v>
      </c>
      <c r="M93" s="1">
        <v>0</v>
      </c>
      <c r="N93" s="1">
        <v>0</v>
      </c>
      <c r="O93" s="1">
        <v>3</v>
      </c>
      <c r="P93" s="1">
        <v>381</v>
      </c>
      <c r="Q93" s="1">
        <v>313</v>
      </c>
      <c r="T93" s="1">
        <v>8</v>
      </c>
      <c r="U93" s="1">
        <v>5</v>
      </c>
      <c r="V93" s="1">
        <v>2</v>
      </c>
      <c r="W93" s="1">
        <v>12</v>
      </c>
      <c r="X93" s="3" t="s">
        <v>171</v>
      </c>
      <c r="Y93" s="1">
        <v>3</v>
      </c>
      <c r="Z93" s="1" t="s">
        <v>157</v>
      </c>
      <c r="AA93" s="2">
        <f t="shared" ref="AA93:AA99" si="23">SUM(32,23,28,23,25,28,30,31,24,31,20,23,22,22,29,24,27,29,23,27,27,29,33,22)/24</f>
        <v>26.333333333333332</v>
      </c>
      <c r="AC93" s="1" t="s">
        <v>26</v>
      </c>
      <c r="AD93" s="1">
        <f t="shared" si="12"/>
        <v>1</v>
      </c>
      <c r="AE93" s="1">
        <f t="shared" si="7"/>
        <v>1</v>
      </c>
      <c r="AG93" s="1">
        <f t="shared" si="8"/>
        <v>0</v>
      </c>
      <c r="AH93" s="1">
        <f t="shared" si="9"/>
        <v>1</v>
      </c>
      <c r="AJ93" s="1">
        <f t="shared" si="10"/>
        <v>37</v>
      </c>
      <c r="AK93" s="1" t="str">
        <f t="shared" si="11"/>
        <v>43,90+3</v>
      </c>
      <c r="AL93" s="1">
        <v>12</v>
      </c>
      <c r="AM93" s="1">
        <v>1</v>
      </c>
      <c r="AN93" s="1">
        <v>0</v>
      </c>
      <c r="AO93" s="1">
        <v>0</v>
      </c>
      <c r="AP93" s="1">
        <v>489</v>
      </c>
      <c r="AQ93" s="1">
        <v>440</v>
      </c>
      <c r="AT93" s="1">
        <v>15</v>
      </c>
      <c r="AU93" s="1">
        <v>2</v>
      </c>
      <c r="AV93" s="1">
        <v>6</v>
      </c>
      <c r="AW93" s="1">
        <v>10</v>
      </c>
      <c r="AX93" s="3" t="s">
        <v>305</v>
      </c>
      <c r="AY93" s="1">
        <v>2</v>
      </c>
      <c r="AZ93" s="1">
        <v>75.760000000000005</v>
      </c>
    </row>
    <row r="94" spans="1:52" x14ac:dyDescent="0.4">
      <c r="A94" s="1" t="s">
        <v>153</v>
      </c>
      <c r="B94" s="1" t="s">
        <v>385</v>
      </c>
      <c r="C94" s="1" t="s">
        <v>322</v>
      </c>
      <c r="D94" s="1">
        <v>2</v>
      </c>
      <c r="E94" s="1">
        <v>2</v>
      </c>
      <c r="G94" s="1">
        <v>0</v>
      </c>
      <c r="H94" s="1">
        <v>1</v>
      </c>
      <c r="J94" s="1" t="s">
        <v>280</v>
      </c>
      <c r="K94" s="1" t="s">
        <v>164</v>
      </c>
      <c r="L94" s="1">
        <v>12</v>
      </c>
      <c r="M94" s="1">
        <v>1</v>
      </c>
      <c r="N94" s="1">
        <v>0</v>
      </c>
      <c r="O94" s="1">
        <v>1</v>
      </c>
      <c r="P94" s="1">
        <v>421</v>
      </c>
      <c r="Q94" s="1">
        <v>369</v>
      </c>
      <c r="T94" s="1">
        <v>13</v>
      </c>
      <c r="U94" s="1">
        <v>2</v>
      </c>
      <c r="V94" s="1">
        <v>9</v>
      </c>
      <c r="W94" s="1">
        <v>13</v>
      </c>
      <c r="X94" s="3" t="s">
        <v>171</v>
      </c>
      <c r="Y94" s="1">
        <v>3</v>
      </c>
      <c r="Z94" s="1" t="s">
        <v>40</v>
      </c>
      <c r="AA94" s="2">
        <f t="shared" si="23"/>
        <v>26.333333333333332</v>
      </c>
      <c r="AC94" s="1" t="s">
        <v>337</v>
      </c>
      <c r="AD94" s="1">
        <f t="shared" si="12"/>
        <v>2</v>
      </c>
      <c r="AE94" s="1">
        <f t="shared" si="7"/>
        <v>2</v>
      </c>
      <c r="AG94" s="1">
        <f t="shared" si="8"/>
        <v>1</v>
      </c>
      <c r="AH94" s="1">
        <f t="shared" si="9"/>
        <v>0</v>
      </c>
      <c r="AJ94" s="1" t="str">
        <f t="shared" si="10"/>
        <v>12,33,79</v>
      </c>
      <c r="AK94" s="1" t="str">
        <f t="shared" si="11"/>
        <v>29,44</v>
      </c>
      <c r="AL94" s="1">
        <v>2</v>
      </c>
      <c r="AM94" s="1">
        <v>4</v>
      </c>
      <c r="AN94" s="1">
        <v>0</v>
      </c>
      <c r="AO94" s="1">
        <v>1</v>
      </c>
      <c r="AP94" s="1">
        <v>282</v>
      </c>
      <c r="AQ94" s="1">
        <v>218</v>
      </c>
      <c r="AT94" s="1">
        <v>9</v>
      </c>
      <c r="AU94" s="1">
        <v>6</v>
      </c>
      <c r="AV94" s="1">
        <v>12</v>
      </c>
      <c r="AW94" s="1">
        <v>2</v>
      </c>
      <c r="AX94" s="1" t="s">
        <v>233</v>
      </c>
      <c r="AY94" s="1">
        <v>2</v>
      </c>
      <c r="AZ94" s="1" t="s">
        <v>236</v>
      </c>
    </row>
    <row r="95" spans="1:52" x14ac:dyDescent="0.4">
      <c r="A95" s="1" t="s">
        <v>33</v>
      </c>
      <c r="B95" s="1" t="s">
        <v>385</v>
      </c>
      <c r="C95" s="1" t="s">
        <v>322</v>
      </c>
      <c r="D95" s="1">
        <v>3</v>
      </c>
      <c r="E95" s="1">
        <v>0</v>
      </c>
      <c r="G95" s="1">
        <v>1</v>
      </c>
      <c r="H95" s="1">
        <v>0</v>
      </c>
      <c r="J95" s="1" t="s">
        <v>356</v>
      </c>
      <c r="K95" s="1" t="s">
        <v>5</v>
      </c>
      <c r="L95" s="1">
        <v>15</v>
      </c>
      <c r="M95" s="1">
        <v>1</v>
      </c>
      <c r="N95" s="1">
        <v>0</v>
      </c>
      <c r="O95" s="1">
        <v>0</v>
      </c>
      <c r="P95" s="1">
        <v>456</v>
      </c>
      <c r="Q95" s="1">
        <v>374</v>
      </c>
      <c r="T95" s="1">
        <v>15</v>
      </c>
      <c r="U95" s="1">
        <v>3</v>
      </c>
      <c r="V95" s="1">
        <v>4</v>
      </c>
      <c r="W95" s="1">
        <v>19</v>
      </c>
      <c r="X95" s="3" t="s">
        <v>171</v>
      </c>
      <c r="Y95" s="1">
        <v>3</v>
      </c>
      <c r="Z95" s="1" t="s">
        <v>56</v>
      </c>
      <c r="AA95" s="2">
        <f t="shared" si="23"/>
        <v>26.333333333333332</v>
      </c>
      <c r="AC95" s="1" t="s">
        <v>308</v>
      </c>
      <c r="AD95" s="1">
        <f t="shared" si="12"/>
        <v>0</v>
      </c>
      <c r="AE95" s="1">
        <f t="shared" si="7"/>
        <v>3</v>
      </c>
      <c r="AG95" s="1">
        <f t="shared" si="8"/>
        <v>0</v>
      </c>
      <c r="AH95" s="1">
        <f t="shared" si="9"/>
        <v>1</v>
      </c>
      <c r="AJ95" s="1" t="str">
        <f t="shared" si="10"/>
        <v>-</v>
      </c>
      <c r="AK95" s="1" t="str">
        <f t="shared" si="11"/>
        <v>18,24,91,84</v>
      </c>
      <c r="AL95" s="1">
        <v>15</v>
      </c>
      <c r="AM95" s="1">
        <v>2</v>
      </c>
      <c r="AN95" s="1">
        <v>0</v>
      </c>
      <c r="AO95" s="1">
        <v>5</v>
      </c>
      <c r="AP95" s="1">
        <v>368</v>
      </c>
      <c r="AQ95" s="1">
        <v>287</v>
      </c>
      <c r="AT95" s="1">
        <v>8</v>
      </c>
      <c r="AU95" s="1">
        <v>1</v>
      </c>
      <c r="AV95" s="1">
        <v>6</v>
      </c>
      <c r="AW95" s="1">
        <v>15</v>
      </c>
      <c r="AX95" s="3" t="s">
        <v>316</v>
      </c>
      <c r="AY95" s="1">
        <v>3</v>
      </c>
      <c r="AZ95" s="1" t="s">
        <v>372</v>
      </c>
    </row>
    <row r="96" spans="1:52" x14ac:dyDescent="0.4">
      <c r="A96" s="1" t="s">
        <v>379</v>
      </c>
      <c r="B96" s="1" t="s">
        <v>385</v>
      </c>
      <c r="C96" s="1" t="s">
        <v>322</v>
      </c>
      <c r="D96" s="1">
        <v>3</v>
      </c>
      <c r="E96" s="1">
        <v>0</v>
      </c>
      <c r="G96" s="1">
        <v>5</v>
      </c>
      <c r="H96" s="1">
        <v>0</v>
      </c>
      <c r="J96" s="1" t="s">
        <v>472</v>
      </c>
      <c r="K96" s="1" t="s">
        <v>5</v>
      </c>
      <c r="L96" s="1">
        <v>13</v>
      </c>
      <c r="M96" s="1">
        <v>0</v>
      </c>
      <c r="N96" s="1">
        <v>0</v>
      </c>
      <c r="O96" s="1">
        <v>2</v>
      </c>
      <c r="P96" s="1">
        <v>539</v>
      </c>
      <c r="Q96" s="1">
        <v>468</v>
      </c>
      <c r="T96" s="1">
        <v>21</v>
      </c>
      <c r="U96" s="1">
        <v>2</v>
      </c>
      <c r="V96" s="1">
        <v>5</v>
      </c>
      <c r="W96" s="1">
        <v>9</v>
      </c>
      <c r="X96" s="3" t="s">
        <v>171</v>
      </c>
      <c r="Y96" s="1">
        <v>3</v>
      </c>
      <c r="Z96" s="1" t="s">
        <v>39</v>
      </c>
      <c r="AA96" s="2">
        <f t="shared" si="23"/>
        <v>26.333333333333332</v>
      </c>
      <c r="AC96" s="1" t="s">
        <v>347</v>
      </c>
      <c r="AD96" s="1">
        <f t="shared" si="12"/>
        <v>0</v>
      </c>
      <c r="AE96" s="1">
        <f t="shared" si="7"/>
        <v>3</v>
      </c>
      <c r="AG96" s="1">
        <f t="shared" si="8"/>
        <v>0</v>
      </c>
      <c r="AH96" s="1">
        <f t="shared" si="9"/>
        <v>5</v>
      </c>
      <c r="AJ96" s="1" t="str">
        <f t="shared" si="10"/>
        <v>-</v>
      </c>
      <c r="AK96" s="1" t="str">
        <f t="shared" si="11"/>
        <v>10,18,37,54,60,67,71,76</v>
      </c>
      <c r="AL96" s="1">
        <v>9</v>
      </c>
      <c r="AM96" s="1">
        <v>1</v>
      </c>
      <c r="AN96" s="1">
        <v>0</v>
      </c>
      <c r="AO96" s="1">
        <v>2</v>
      </c>
      <c r="AP96" s="1">
        <v>359</v>
      </c>
      <c r="AQ96" s="1">
        <v>281</v>
      </c>
      <c r="AT96" s="1">
        <v>6</v>
      </c>
      <c r="AU96" s="1">
        <v>6</v>
      </c>
      <c r="AV96" s="1">
        <v>3</v>
      </c>
      <c r="AW96" s="1">
        <v>15</v>
      </c>
      <c r="AX96" s="3" t="s">
        <v>175</v>
      </c>
      <c r="AY96" s="1">
        <v>3</v>
      </c>
      <c r="AZ96" s="1" t="s">
        <v>68</v>
      </c>
    </row>
    <row r="97" spans="1:52" x14ac:dyDescent="0.4">
      <c r="A97" s="1" t="s">
        <v>51</v>
      </c>
      <c r="B97" s="1" t="s">
        <v>385</v>
      </c>
      <c r="C97" s="1" t="s">
        <v>322</v>
      </c>
      <c r="D97" s="1">
        <v>0</v>
      </c>
      <c r="E97" s="1">
        <v>2</v>
      </c>
      <c r="G97" s="1">
        <v>0</v>
      </c>
      <c r="H97" s="1">
        <v>0</v>
      </c>
      <c r="J97" s="1" t="s">
        <v>5</v>
      </c>
      <c r="K97" s="1" t="s">
        <v>333</v>
      </c>
      <c r="L97" s="1">
        <v>12</v>
      </c>
      <c r="M97" s="1">
        <v>1</v>
      </c>
      <c r="N97" s="1">
        <v>0</v>
      </c>
      <c r="O97" s="1">
        <v>1</v>
      </c>
      <c r="P97" s="1">
        <v>279</v>
      </c>
      <c r="Q97" s="1">
        <v>203</v>
      </c>
      <c r="T97" s="1">
        <v>6</v>
      </c>
      <c r="U97" s="1">
        <v>6</v>
      </c>
      <c r="V97" s="1">
        <v>1</v>
      </c>
      <c r="W97" s="1">
        <v>10</v>
      </c>
      <c r="X97" s="3" t="s">
        <v>171</v>
      </c>
      <c r="Y97" s="1">
        <v>3</v>
      </c>
      <c r="Z97" s="1" t="s">
        <v>377</v>
      </c>
      <c r="AA97" s="2">
        <f t="shared" si="23"/>
        <v>26.333333333333332</v>
      </c>
      <c r="AC97" s="1" t="s">
        <v>242</v>
      </c>
      <c r="AD97" s="1">
        <f t="shared" si="12"/>
        <v>2</v>
      </c>
      <c r="AE97" s="1">
        <f t="shared" si="7"/>
        <v>0</v>
      </c>
      <c r="AG97" s="1">
        <f t="shared" si="8"/>
        <v>0</v>
      </c>
      <c r="AH97" s="1">
        <f t="shared" si="9"/>
        <v>0</v>
      </c>
      <c r="AJ97" s="1" t="str">
        <f t="shared" si="10"/>
        <v>16,40</v>
      </c>
      <c r="AK97" s="1" t="str">
        <f t="shared" si="11"/>
        <v>-</v>
      </c>
      <c r="AL97" s="1">
        <v>9</v>
      </c>
      <c r="AM97" s="1">
        <v>1</v>
      </c>
      <c r="AN97" s="1">
        <v>0</v>
      </c>
      <c r="AO97" s="1">
        <v>1</v>
      </c>
      <c r="AP97" s="1">
        <v>639</v>
      </c>
      <c r="AQ97" s="1">
        <v>563</v>
      </c>
      <c r="AT97" s="1">
        <v>22</v>
      </c>
      <c r="AU97" s="1">
        <v>2</v>
      </c>
      <c r="AV97" s="1">
        <v>2</v>
      </c>
      <c r="AW97" s="1">
        <v>13</v>
      </c>
      <c r="AX97" s="3" t="s">
        <v>175</v>
      </c>
      <c r="AY97" s="1">
        <v>3</v>
      </c>
      <c r="AZ97" s="1" t="s">
        <v>162</v>
      </c>
    </row>
    <row r="98" spans="1:52" x14ac:dyDescent="0.4">
      <c r="A98" s="1" t="s">
        <v>43</v>
      </c>
      <c r="B98" s="1" t="s">
        <v>385</v>
      </c>
      <c r="C98" s="1" t="s">
        <v>322</v>
      </c>
      <c r="D98" s="1">
        <v>0</v>
      </c>
      <c r="E98" s="1">
        <v>0</v>
      </c>
      <c r="G98" s="1">
        <v>1</v>
      </c>
      <c r="H98" s="1">
        <v>0</v>
      </c>
      <c r="J98" s="1">
        <v>61</v>
      </c>
      <c r="K98" s="1" t="s">
        <v>5</v>
      </c>
      <c r="L98" s="1">
        <v>13</v>
      </c>
      <c r="M98" s="1">
        <v>1</v>
      </c>
      <c r="N98" s="1">
        <v>0</v>
      </c>
      <c r="O98" s="1">
        <v>1</v>
      </c>
      <c r="P98" s="1">
        <v>337</v>
      </c>
      <c r="Q98" s="1">
        <v>264</v>
      </c>
      <c r="T98" s="1">
        <v>8</v>
      </c>
      <c r="U98" s="1">
        <v>2</v>
      </c>
      <c r="V98" s="1">
        <v>1</v>
      </c>
      <c r="W98" s="1">
        <v>16</v>
      </c>
      <c r="X98" s="3" t="s">
        <v>171</v>
      </c>
      <c r="Y98" s="1">
        <v>3</v>
      </c>
      <c r="Z98" s="1" t="s">
        <v>38</v>
      </c>
      <c r="AA98" s="2">
        <f t="shared" si="23"/>
        <v>26.333333333333332</v>
      </c>
      <c r="AC98" s="1" t="s">
        <v>249</v>
      </c>
      <c r="AD98" s="1">
        <f t="shared" si="12"/>
        <v>0</v>
      </c>
      <c r="AE98" s="1">
        <f t="shared" si="7"/>
        <v>0</v>
      </c>
      <c r="AG98" s="1">
        <f t="shared" si="8"/>
        <v>0</v>
      </c>
      <c r="AH98" s="1">
        <f t="shared" si="9"/>
        <v>1</v>
      </c>
      <c r="AJ98" s="1" t="str">
        <f t="shared" si="10"/>
        <v>-</v>
      </c>
      <c r="AK98" s="1">
        <f t="shared" si="11"/>
        <v>61</v>
      </c>
      <c r="AL98" s="1">
        <v>10</v>
      </c>
      <c r="AM98" s="1">
        <v>1</v>
      </c>
      <c r="AN98" s="1">
        <v>0</v>
      </c>
      <c r="AO98" s="1">
        <v>3</v>
      </c>
      <c r="AP98" s="1">
        <v>576</v>
      </c>
      <c r="AQ98" s="1">
        <v>498</v>
      </c>
      <c r="AT98" s="1">
        <v>10</v>
      </c>
      <c r="AU98" s="1">
        <v>2</v>
      </c>
      <c r="AV98" s="1">
        <v>7</v>
      </c>
      <c r="AW98" s="1">
        <v>13</v>
      </c>
      <c r="AX98" s="3" t="s">
        <v>304</v>
      </c>
      <c r="AY98" s="1">
        <v>2</v>
      </c>
      <c r="AZ98" s="1" t="s">
        <v>235</v>
      </c>
    </row>
    <row r="99" spans="1:52" x14ac:dyDescent="0.4">
      <c r="A99" s="1" t="s">
        <v>47</v>
      </c>
      <c r="B99" s="1" t="s">
        <v>385</v>
      </c>
      <c r="C99" s="1" t="s">
        <v>322</v>
      </c>
      <c r="D99" s="1">
        <v>0</v>
      </c>
      <c r="E99" s="1">
        <v>0</v>
      </c>
      <c r="G99" s="1">
        <v>0</v>
      </c>
      <c r="H99" s="1">
        <v>0</v>
      </c>
      <c r="J99" s="1" t="s">
        <v>5</v>
      </c>
      <c r="K99" s="1" t="s">
        <v>5</v>
      </c>
      <c r="L99" s="1">
        <v>15</v>
      </c>
      <c r="M99" s="1">
        <v>5</v>
      </c>
      <c r="N99" s="1">
        <v>0</v>
      </c>
      <c r="O99" s="1">
        <v>1</v>
      </c>
      <c r="P99" s="1">
        <v>194</v>
      </c>
      <c r="Q99" s="1">
        <v>117</v>
      </c>
      <c r="T99" s="1">
        <v>4</v>
      </c>
      <c r="U99" s="1">
        <v>6</v>
      </c>
      <c r="V99" s="1">
        <v>0</v>
      </c>
      <c r="W99" s="1">
        <v>22</v>
      </c>
      <c r="X99" s="3" t="s">
        <v>171</v>
      </c>
      <c r="Y99" s="1">
        <v>2</v>
      </c>
      <c r="Z99" s="1" t="s">
        <v>325</v>
      </c>
      <c r="AA99" s="2">
        <f t="shared" si="23"/>
        <v>26.333333333333332</v>
      </c>
      <c r="AC99" s="1" t="s">
        <v>249</v>
      </c>
      <c r="AD99" s="1">
        <f t="shared" si="12"/>
        <v>0</v>
      </c>
      <c r="AE99" s="1">
        <f t="shared" si="7"/>
        <v>0</v>
      </c>
      <c r="AG99" s="1">
        <f t="shared" si="8"/>
        <v>0</v>
      </c>
      <c r="AH99" s="1">
        <f t="shared" si="9"/>
        <v>0</v>
      </c>
      <c r="AJ99" s="1" t="str">
        <f t="shared" si="10"/>
        <v>-</v>
      </c>
      <c r="AK99" s="1" t="str">
        <f t="shared" si="11"/>
        <v>-</v>
      </c>
      <c r="AL99" s="1">
        <v>17</v>
      </c>
      <c r="AM99" s="1">
        <v>4</v>
      </c>
      <c r="AN99" s="1">
        <v>0</v>
      </c>
      <c r="AO99" s="1">
        <v>4</v>
      </c>
      <c r="AP99" s="1">
        <v>712</v>
      </c>
      <c r="AQ99" s="1">
        <v>631</v>
      </c>
      <c r="AT99" s="1">
        <v>26</v>
      </c>
      <c r="AU99" s="1">
        <v>1</v>
      </c>
      <c r="AV99" s="1">
        <v>8</v>
      </c>
      <c r="AW99" s="1">
        <v>16</v>
      </c>
      <c r="AX99" s="3" t="s">
        <v>304</v>
      </c>
      <c r="AY99" s="1">
        <v>3</v>
      </c>
      <c r="AZ99" s="1" t="s">
        <v>91</v>
      </c>
    </row>
    <row r="100" spans="1:52" x14ac:dyDescent="0.4">
      <c r="A100" s="1" t="s">
        <v>123</v>
      </c>
      <c r="B100" s="1" t="s">
        <v>440</v>
      </c>
      <c r="C100" s="1" t="s">
        <v>322</v>
      </c>
      <c r="D100" s="1">
        <v>0</v>
      </c>
      <c r="E100" s="1">
        <v>0</v>
      </c>
      <c r="G100" s="1">
        <v>1</v>
      </c>
      <c r="H100" s="1">
        <v>0</v>
      </c>
      <c r="J100" s="1">
        <v>65</v>
      </c>
      <c r="K100" s="1" t="s">
        <v>5</v>
      </c>
      <c r="L100" s="1">
        <v>20</v>
      </c>
      <c r="M100" s="1">
        <v>1</v>
      </c>
      <c r="N100" s="1">
        <v>0</v>
      </c>
      <c r="O100" s="1">
        <v>1</v>
      </c>
      <c r="P100" s="1">
        <v>417</v>
      </c>
      <c r="Q100" s="1">
        <v>352</v>
      </c>
      <c r="T100" s="1">
        <v>15</v>
      </c>
      <c r="U100" s="1">
        <v>0</v>
      </c>
      <c r="V100" s="1">
        <v>6</v>
      </c>
      <c r="W100" s="1">
        <v>21</v>
      </c>
      <c r="X100" s="3" t="s">
        <v>171</v>
      </c>
      <c r="Y100" s="1">
        <v>3</v>
      </c>
      <c r="Z100" s="1" t="s">
        <v>159</v>
      </c>
      <c r="AA100" s="2">
        <f>SUM(27,30,22,32,29,23,32,27,25,25,25,27,30,24,25,22,25,26,30,26,30,28,28)/23</f>
        <v>26.869565217391305</v>
      </c>
      <c r="AC100" s="1" t="s">
        <v>344</v>
      </c>
      <c r="AD100" s="1">
        <f t="shared" si="12"/>
        <v>0</v>
      </c>
      <c r="AE100" s="1">
        <f t="shared" si="7"/>
        <v>0</v>
      </c>
      <c r="AG100" s="1">
        <f t="shared" si="8"/>
        <v>0</v>
      </c>
      <c r="AH100" s="1">
        <f t="shared" si="9"/>
        <v>1</v>
      </c>
      <c r="AJ100" s="1" t="str">
        <f t="shared" si="10"/>
        <v>-</v>
      </c>
      <c r="AK100" s="1">
        <f t="shared" si="11"/>
        <v>65</v>
      </c>
      <c r="AL100" s="1">
        <v>23</v>
      </c>
      <c r="AM100" s="1">
        <v>2</v>
      </c>
      <c r="AN100" s="1">
        <v>0</v>
      </c>
      <c r="AO100" s="1">
        <v>0</v>
      </c>
      <c r="AP100" s="1">
        <v>351</v>
      </c>
      <c r="AQ100" s="1">
        <v>278</v>
      </c>
      <c r="AT100" s="1">
        <v>5</v>
      </c>
      <c r="AU100" s="1">
        <v>4</v>
      </c>
      <c r="AV100" s="1">
        <v>5</v>
      </c>
      <c r="AW100" s="1">
        <v>20</v>
      </c>
      <c r="AX100" s="3" t="s">
        <v>175</v>
      </c>
      <c r="AY100" s="1">
        <v>3</v>
      </c>
      <c r="AZ100" s="1" t="s">
        <v>58</v>
      </c>
    </row>
    <row r="101" spans="1:52" x14ac:dyDescent="0.4">
      <c r="A101" s="1" t="s">
        <v>113</v>
      </c>
      <c r="B101" s="1" t="s">
        <v>440</v>
      </c>
      <c r="C101" s="1" t="s">
        <v>322</v>
      </c>
      <c r="D101" s="1">
        <v>1</v>
      </c>
      <c r="E101" s="1">
        <v>0</v>
      </c>
      <c r="G101" s="1">
        <v>0</v>
      </c>
      <c r="H101" s="1">
        <v>2</v>
      </c>
      <c r="J101" s="1">
        <v>32</v>
      </c>
      <c r="K101" s="1" t="s">
        <v>246</v>
      </c>
      <c r="L101" s="1">
        <v>13</v>
      </c>
      <c r="M101" s="1">
        <v>2</v>
      </c>
      <c r="N101" s="1">
        <v>0</v>
      </c>
      <c r="O101" s="1">
        <v>2</v>
      </c>
      <c r="P101" s="1">
        <v>213</v>
      </c>
      <c r="Q101" s="1">
        <v>165</v>
      </c>
      <c r="T101" s="1">
        <v>8</v>
      </c>
      <c r="U101" s="1">
        <v>3</v>
      </c>
      <c r="V101" s="1">
        <v>3</v>
      </c>
      <c r="W101" s="1">
        <v>17</v>
      </c>
      <c r="X101" s="3" t="s">
        <v>171</v>
      </c>
      <c r="Y101" s="1">
        <v>3</v>
      </c>
      <c r="Z101" s="1" t="s">
        <v>52</v>
      </c>
      <c r="AA101" s="2">
        <f t="shared" ref="AA101:AA104" si="24">SUM(27,30,22,32,29,23,32,27,25,25,25,27,30,24,25,22,25,26,30,26,30,28,28)/23</f>
        <v>26.869565217391305</v>
      </c>
      <c r="AC101" s="1" t="s">
        <v>29</v>
      </c>
      <c r="AD101" s="1">
        <f t="shared" si="12"/>
        <v>0</v>
      </c>
      <c r="AE101" s="1">
        <f t="shared" si="7"/>
        <v>1</v>
      </c>
      <c r="AG101" s="1">
        <f t="shared" si="8"/>
        <v>2</v>
      </c>
      <c r="AH101" s="1">
        <f t="shared" si="9"/>
        <v>0</v>
      </c>
      <c r="AJ101" s="1" t="str">
        <f t="shared" si="10"/>
        <v>48,90+5</v>
      </c>
      <c r="AK101" s="1">
        <f t="shared" si="11"/>
        <v>32</v>
      </c>
      <c r="AL101" s="1">
        <v>12</v>
      </c>
      <c r="AM101" s="1">
        <v>2</v>
      </c>
      <c r="AN101" s="1">
        <v>1</v>
      </c>
      <c r="AO101" s="1">
        <v>5</v>
      </c>
      <c r="AP101" s="1">
        <v>699</v>
      </c>
      <c r="AQ101" s="1">
        <v>633</v>
      </c>
      <c r="AT101" s="1">
        <v>16</v>
      </c>
      <c r="AU101" s="1">
        <v>5</v>
      </c>
      <c r="AV101" s="1">
        <v>8</v>
      </c>
      <c r="AW101" s="1">
        <v>15</v>
      </c>
      <c r="AX101" s="1" t="s">
        <v>305</v>
      </c>
      <c r="AY101" s="1">
        <v>3</v>
      </c>
      <c r="AZ101" s="1" t="s">
        <v>353</v>
      </c>
    </row>
    <row r="102" spans="1:52" x14ac:dyDescent="0.4">
      <c r="A102" s="1" t="s">
        <v>366</v>
      </c>
      <c r="B102" s="1" t="s">
        <v>440</v>
      </c>
      <c r="C102" s="1" t="s">
        <v>322</v>
      </c>
      <c r="D102" s="1">
        <v>0</v>
      </c>
      <c r="E102" s="1">
        <v>0</v>
      </c>
      <c r="G102" s="1">
        <v>3</v>
      </c>
      <c r="H102" s="1">
        <v>0</v>
      </c>
      <c r="J102" s="1" t="s">
        <v>156</v>
      </c>
      <c r="K102" s="1" t="s">
        <v>5</v>
      </c>
      <c r="L102" s="1">
        <v>11</v>
      </c>
      <c r="M102" s="1">
        <v>2</v>
      </c>
      <c r="N102" s="1">
        <v>0</v>
      </c>
      <c r="O102" s="1">
        <v>0</v>
      </c>
      <c r="P102" s="1">
        <v>212</v>
      </c>
      <c r="Q102" s="1">
        <v>143</v>
      </c>
      <c r="T102" s="1">
        <v>13</v>
      </c>
      <c r="U102" s="1">
        <v>3</v>
      </c>
      <c r="V102" s="1">
        <v>3</v>
      </c>
      <c r="W102" s="1">
        <v>14</v>
      </c>
      <c r="X102" s="3" t="s">
        <v>171</v>
      </c>
      <c r="Y102" s="1">
        <v>3</v>
      </c>
      <c r="Z102" s="1" t="s">
        <v>129</v>
      </c>
      <c r="AA102" s="2">
        <f t="shared" si="24"/>
        <v>26.869565217391305</v>
      </c>
      <c r="AC102" s="1" t="s">
        <v>21</v>
      </c>
      <c r="AD102" s="1">
        <f t="shared" si="12"/>
        <v>0</v>
      </c>
      <c r="AE102" s="1">
        <f t="shared" si="7"/>
        <v>0</v>
      </c>
      <c r="AG102" s="1">
        <f t="shared" si="8"/>
        <v>0</v>
      </c>
      <c r="AH102" s="1">
        <f t="shared" si="9"/>
        <v>3</v>
      </c>
      <c r="AJ102" s="1" t="str">
        <f t="shared" si="10"/>
        <v>-</v>
      </c>
      <c r="AK102" s="1" t="str">
        <f t="shared" si="11"/>
        <v>50,62,74</v>
      </c>
      <c r="AL102" s="1">
        <v>14</v>
      </c>
      <c r="AM102" s="1">
        <v>3</v>
      </c>
      <c r="AN102" s="1">
        <v>0</v>
      </c>
      <c r="AO102" s="1">
        <v>2</v>
      </c>
      <c r="AP102" s="1">
        <v>487</v>
      </c>
      <c r="AQ102" s="1">
        <v>406</v>
      </c>
      <c r="AT102" s="1">
        <v>19</v>
      </c>
      <c r="AU102" s="1">
        <v>2</v>
      </c>
      <c r="AV102" s="1">
        <v>7</v>
      </c>
      <c r="AW102" s="1">
        <v>12</v>
      </c>
      <c r="AX102" s="1" t="s">
        <v>305</v>
      </c>
      <c r="AY102" s="1">
        <v>3</v>
      </c>
      <c r="AZ102" s="1" t="s">
        <v>160</v>
      </c>
    </row>
    <row r="103" spans="1:52" x14ac:dyDescent="0.4">
      <c r="A103" s="1" t="s">
        <v>109</v>
      </c>
      <c r="B103" s="1" t="s">
        <v>262</v>
      </c>
      <c r="C103" s="1" t="s">
        <v>322</v>
      </c>
      <c r="D103" s="1">
        <v>0</v>
      </c>
      <c r="E103" s="1">
        <v>0</v>
      </c>
      <c r="G103" s="1">
        <v>1</v>
      </c>
      <c r="H103" s="1">
        <v>0</v>
      </c>
      <c r="J103" s="1">
        <v>66</v>
      </c>
      <c r="K103" s="1" t="s">
        <v>5</v>
      </c>
      <c r="L103" s="1">
        <v>11</v>
      </c>
      <c r="M103" s="1">
        <v>1</v>
      </c>
      <c r="N103" s="1">
        <v>0</v>
      </c>
      <c r="O103" s="1">
        <v>1</v>
      </c>
      <c r="P103" s="1">
        <v>271</v>
      </c>
      <c r="Q103" s="1">
        <v>199</v>
      </c>
      <c r="T103" s="1">
        <v>12</v>
      </c>
      <c r="U103" s="1">
        <v>4</v>
      </c>
      <c r="V103" s="1">
        <v>3</v>
      </c>
      <c r="W103" s="1">
        <v>12</v>
      </c>
      <c r="X103" s="3" t="s">
        <v>171</v>
      </c>
      <c r="Y103" s="1">
        <v>3</v>
      </c>
      <c r="Z103" s="1" t="s">
        <v>100</v>
      </c>
      <c r="AA103" s="2">
        <f t="shared" si="24"/>
        <v>26.869565217391305</v>
      </c>
      <c r="AC103" s="1" t="s">
        <v>15</v>
      </c>
      <c r="AD103" s="1">
        <f t="shared" si="12"/>
        <v>0</v>
      </c>
      <c r="AE103" s="1">
        <f t="shared" si="7"/>
        <v>0</v>
      </c>
      <c r="AG103" s="1">
        <f t="shared" si="8"/>
        <v>0</v>
      </c>
      <c r="AH103" s="1">
        <f t="shared" si="9"/>
        <v>1</v>
      </c>
      <c r="AJ103" s="1" t="str">
        <f t="shared" si="10"/>
        <v>-</v>
      </c>
      <c r="AK103" s="1">
        <f t="shared" si="11"/>
        <v>66</v>
      </c>
      <c r="AL103" s="1">
        <v>13</v>
      </c>
      <c r="AM103" s="1">
        <v>2</v>
      </c>
      <c r="AN103" s="1">
        <v>1</v>
      </c>
      <c r="AO103" s="1">
        <v>0</v>
      </c>
      <c r="AP103" s="1">
        <v>599</v>
      </c>
      <c r="AQ103" s="1">
        <v>501</v>
      </c>
      <c r="AT103" s="1">
        <v>18</v>
      </c>
      <c r="AU103" s="1">
        <v>2</v>
      </c>
      <c r="AV103" s="1">
        <v>11</v>
      </c>
      <c r="AW103" s="1">
        <v>12</v>
      </c>
      <c r="AX103" s="1" t="s">
        <v>305</v>
      </c>
      <c r="AY103" s="1">
        <v>2</v>
      </c>
      <c r="AZ103" s="1" t="s">
        <v>342</v>
      </c>
    </row>
    <row r="104" spans="1:52" x14ac:dyDescent="0.4">
      <c r="A104" s="1" t="s">
        <v>135</v>
      </c>
      <c r="B104" s="1" t="s">
        <v>265</v>
      </c>
      <c r="C104" s="1" t="s">
        <v>322</v>
      </c>
      <c r="D104" s="1">
        <v>0</v>
      </c>
      <c r="E104" s="1">
        <v>1</v>
      </c>
      <c r="G104" s="1">
        <v>0</v>
      </c>
      <c r="H104" s="1">
        <v>1</v>
      </c>
      <c r="J104" s="1" t="s">
        <v>5</v>
      </c>
      <c r="K104" s="1" t="s">
        <v>198</v>
      </c>
      <c r="L104" s="1">
        <v>10</v>
      </c>
      <c r="M104" s="1">
        <v>2</v>
      </c>
      <c r="N104" s="1">
        <v>0</v>
      </c>
      <c r="O104" s="1">
        <v>2</v>
      </c>
      <c r="P104" s="1">
        <v>379</v>
      </c>
      <c r="Q104" s="1">
        <v>280</v>
      </c>
      <c r="T104" s="1">
        <v>7</v>
      </c>
      <c r="U104" s="1">
        <v>0</v>
      </c>
      <c r="V104" s="1">
        <v>1</v>
      </c>
      <c r="W104" s="1">
        <v>8</v>
      </c>
      <c r="X104" s="3" t="s">
        <v>171</v>
      </c>
      <c r="Y104" s="1">
        <v>3</v>
      </c>
      <c r="Z104" s="1" t="s">
        <v>148</v>
      </c>
      <c r="AA104" s="2">
        <f t="shared" si="24"/>
        <v>26.869565217391305</v>
      </c>
      <c r="AC104" s="1" t="s">
        <v>177</v>
      </c>
      <c r="AD104" s="1">
        <f t="shared" si="12"/>
        <v>1</v>
      </c>
      <c r="AE104" s="1">
        <f t="shared" si="7"/>
        <v>0</v>
      </c>
      <c r="AG104" s="1">
        <f t="shared" si="8"/>
        <v>1</v>
      </c>
      <c r="AH104" s="1">
        <f t="shared" si="9"/>
        <v>0</v>
      </c>
      <c r="AJ104" s="1" t="str">
        <f t="shared" si="10"/>
        <v>30,59</v>
      </c>
      <c r="AK104" s="1" t="str">
        <f t="shared" si="11"/>
        <v>-</v>
      </c>
      <c r="AL104" s="1">
        <v>7</v>
      </c>
      <c r="AM104" s="1">
        <v>1</v>
      </c>
      <c r="AN104" s="1">
        <v>0</v>
      </c>
      <c r="AO104" s="1">
        <v>1</v>
      </c>
      <c r="AP104" s="1">
        <v>525</v>
      </c>
      <c r="AQ104" s="1">
        <v>420</v>
      </c>
      <c r="AT104" s="1">
        <v>12</v>
      </c>
      <c r="AU104" s="1">
        <v>3</v>
      </c>
      <c r="AV104" s="1">
        <v>6</v>
      </c>
      <c r="AW104" s="1">
        <v>12</v>
      </c>
      <c r="AX104" s="3" t="s">
        <v>304</v>
      </c>
      <c r="AY104" s="1">
        <v>3</v>
      </c>
      <c r="AZ104" s="1" t="s">
        <v>143</v>
      </c>
    </row>
    <row r="105" spans="1:52" x14ac:dyDescent="0.4">
      <c r="A105" s="1" t="s">
        <v>131</v>
      </c>
      <c r="B105" s="1" t="s">
        <v>385</v>
      </c>
      <c r="C105" s="1" t="s">
        <v>344</v>
      </c>
      <c r="D105" s="1">
        <v>1</v>
      </c>
      <c r="E105" s="1">
        <v>0</v>
      </c>
      <c r="G105" s="1">
        <v>0</v>
      </c>
      <c r="H105" s="1">
        <v>0</v>
      </c>
      <c r="J105" s="1" t="s">
        <v>5</v>
      </c>
      <c r="K105" s="1">
        <v>34</v>
      </c>
      <c r="L105" s="1">
        <v>21</v>
      </c>
      <c r="M105" s="1">
        <v>0</v>
      </c>
      <c r="N105" s="1">
        <v>0</v>
      </c>
      <c r="O105" s="1">
        <v>2</v>
      </c>
      <c r="T105" s="1">
        <v>11</v>
      </c>
      <c r="U105" s="1">
        <v>3</v>
      </c>
      <c r="V105" s="1">
        <v>6</v>
      </c>
      <c r="W105" s="1">
        <v>24</v>
      </c>
      <c r="X105" s="3" t="s">
        <v>171</v>
      </c>
      <c r="Y105" s="1">
        <v>3</v>
      </c>
      <c r="Z105" s="1" t="s">
        <v>97</v>
      </c>
      <c r="AA105" s="2">
        <f>SUM(23,25,25,27,24,26,21,24,24,27,20,25,26)/13</f>
        <v>24.384615384615383</v>
      </c>
      <c r="AC105" s="1" t="s">
        <v>27</v>
      </c>
      <c r="AD105" s="1">
        <f t="shared" si="12"/>
        <v>0</v>
      </c>
      <c r="AE105" s="1">
        <f t="shared" si="7"/>
        <v>1</v>
      </c>
      <c r="AG105" s="1">
        <f t="shared" si="8"/>
        <v>0</v>
      </c>
      <c r="AH105" s="1">
        <f t="shared" si="9"/>
        <v>0</v>
      </c>
      <c r="AJ105" s="1">
        <f t="shared" si="10"/>
        <v>34</v>
      </c>
      <c r="AK105" s="1" t="str">
        <f t="shared" si="11"/>
        <v>-</v>
      </c>
      <c r="AL105" s="1">
        <v>17</v>
      </c>
      <c r="AM105" s="1">
        <v>1</v>
      </c>
      <c r="AN105" s="1">
        <v>0</v>
      </c>
      <c r="AO105" s="1">
        <v>7</v>
      </c>
      <c r="AT105" s="1">
        <v>22</v>
      </c>
      <c r="AU105" s="1">
        <v>5</v>
      </c>
      <c r="AV105" s="1">
        <v>6</v>
      </c>
      <c r="AW105" s="1">
        <v>23</v>
      </c>
      <c r="AX105" s="3" t="s">
        <v>175</v>
      </c>
      <c r="AY105" s="1">
        <v>3</v>
      </c>
      <c r="AZ105" s="1" t="s">
        <v>117</v>
      </c>
    </row>
    <row r="106" spans="1:52" x14ac:dyDescent="0.4">
      <c r="A106" s="1" t="s">
        <v>111</v>
      </c>
      <c r="B106" s="1" t="s">
        <v>385</v>
      </c>
      <c r="C106" s="1" t="s">
        <v>344</v>
      </c>
      <c r="D106" s="1">
        <v>1</v>
      </c>
      <c r="E106" s="1">
        <v>0</v>
      </c>
      <c r="G106" s="1">
        <v>0</v>
      </c>
      <c r="H106" s="1">
        <v>0</v>
      </c>
      <c r="J106" s="1">
        <v>4</v>
      </c>
      <c r="K106" s="1" t="s">
        <v>5</v>
      </c>
      <c r="L106" s="1">
        <v>11</v>
      </c>
      <c r="M106" s="1">
        <v>1</v>
      </c>
      <c r="N106" s="1">
        <v>0</v>
      </c>
      <c r="O106" s="1">
        <v>2</v>
      </c>
      <c r="T106" s="1">
        <v>12</v>
      </c>
      <c r="U106" s="1">
        <v>4</v>
      </c>
      <c r="V106" s="1">
        <v>5</v>
      </c>
      <c r="W106" s="1">
        <v>9</v>
      </c>
      <c r="X106" s="1" t="s">
        <v>305</v>
      </c>
      <c r="Y106" s="1">
        <v>3</v>
      </c>
      <c r="Z106" s="1" t="s">
        <v>364</v>
      </c>
      <c r="AA106" s="2">
        <f t="shared" ref="AA106:AA109" si="25">SUM(23,25,25,27,24,26,21,24,24,27,20,25,26)/13</f>
        <v>24.384615384615383</v>
      </c>
      <c r="AC106" s="1" t="s">
        <v>22</v>
      </c>
      <c r="AD106" s="1">
        <f t="shared" si="12"/>
        <v>0</v>
      </c>
      <c r="AE106" s="1">
        <f t="shared" si="7"/>
        <v>1</v>
      </c>
      <c r="AG106" s="1">
        <f t="shared" si="8"/>
        <v>0</v>
      </c>
      <c r="AH106" s="1">
        <f t="shared" si="9"/>
        <v>0</v>
      </c>
      <c r="AJ106" s="1" t="str">
        <f t="shared" si="10"/>
        <v>-</v>
      </c>
      <c r="AK106" s="1">
        <f t="shared" si="11"/>
        <v>4</v>
      </c>
      <c r="AL106" s="1">
        <v>11</v>
      </c>
      <c r="AM106" s="1">
        <v>1</v>
      </c>
      <c r="AN106" s="1">
        <v>0</v>
      </c>
      <c r="AO106" s="1">
        <v>1</v>
      </c>
      <c r="AT106" s="1">
        <v>6</v>
      </c>
      <c r="AU106" s="1">
        <v>7</v>
      </c>
      <c r="AV106" s="1">
        <v>6</v>
      </c>
      <c r="AW106" s="1">
        <v>11</v>
      </c>
      <c r="AX106" s="1" t="s">
        <v>305</v>
      </c>
      <c r="AY106" s="1">
        <v>3</v>
      </c>
      <c r="AZ106" s="1" t="s">
        <v>42</v>
      </c>
    </row>
    <row r="107" spans="1:52" x14ac:dyDescent="0.4">
      <c r="A107" s="1" t="s">
        <v>170</v>
      </c>
      <c r="B107" s="1" t="s">
        <v>385</v>
      </c>
      <c r="C107" s="1" t="s">
        <v>344</v>
      </c>
      <c r="D107" s="1">
        <v>0</v>
      </c>
      <c r="E107" s="1">
        <v>1</v>
      </c>
      <c r="G107" s="1">
        <v>2</v>
      </c>
      <c r="H107" s="1">
        <v>2</v>
      </c>
      <c r="J107" s="1" t="s">
        <v>343</v>
      </c>
      <c r="K107" s="1" t="s">
        <v>371</v>
      </c>
      <c r="M107" s="1">
        <v>1</v>
      </c>
      <c r="N107" s="1">
        <v>0</v>
      </c>
      <c r="O107" s="1">
        <v>0</v>
      </c>
      <c r="T107" s="1">
        <v>10</v>
      </c>
      <c r="U107" s="1">
        <v>2</v>
      </c>
      <c r="V107" s="1">
        <v>5</v>
      </c>
      <c r="W107" s="1">
        <v>10</v>
      </c>
      <c r="X107" s="1" t="s">
        <v>305</v>
      </c>
      <c r="Y107" s="1">
        <v>3</v>
      </c>
      <c r="Z107" s="1" t="s">
        <v>36</v>
      </c>
      <c r="AA107" s="2">
        <f t="shared" si="25"/>
        <v>24.384615384615383</v>
      </c>
      <c r="AC107" s="1" t="s">
        <v>24</v>
      </c>
      <c r="AD107" s="1">
        <f t="shared" si="12"/>
        <v>1</v>
      </c>
      <c r="AE107" s="1">
        <f t="shared" si="7"/>
        <v>0</v>
      </c>
      <c r="AG107" s="1">
        <f t="shared" si="8"/>
        <v>2</v>
      </c>
      <c r="AH107" s="1">
        <f t="shared" si="9"/>
        <v>2</v>
      </c>
      <c r="AJ107" s="1" t="str">
        <f t="shared" si="10"/>
        <v>25,51,74</v>
      </c>
      <c r="AK107" s="1" t="str">
        <f t="shared" si="11"/>
        <v>62,70</v>
      </c>
      <c r="AM107" s="1">
        <v>1</v>
      </c>
      <c r="AN107" s="1">
        <v>0</v>
      </c>
      <c r="AO107" s="1">
        <v>0</v>
      </c>
      <c r="AT107" s="1">
        <v>13</v>
      </c>
      <c r="AU107" s="1">
        <v>4</v>
      </c>
      <c r="AV107" s="1">
        <v>4</v>
      </c>
      <c r="AW107" s="1">
        <v>23</v>
      </c>
      <c r="AX107" s="1" t="s">
        <v>318</v>
      </c>
      <c r="AY107" s="1">
        <v>2</v>
      </c>
      <c r="AZ107" s="1" t="s">
        <v>41</v>
      </c>
    </row>
    <row r="108" spans="1:52" x14ac:dyDescent="0.4">
      <c r="A108" s="1" t="s">
        <v>368</v>
      </c>
      <c r="B108" s="1" t="s">
        <v>385</v>
      </c>
      <c r="C108" s="1" t="s">
        <v>344</v>
      </c>
      <c r="D108" s="1">
        <v>0</v>
      </c>
      <c r="E108" s="1">
        <v>0</v>
      </c>
      <c r="G108" s="1">
        <v>0</v>
      </c>
      <c r="H108" s="1">
        <v>0</v>
      </c>
      <c r="J108" s="1" t="s">
        <v>5</v>
      </c>
      <c r="K108" s="1" t="s">
        <v>5</v>
      </c>
      <c r="L108" s="1">
        <v>16</v>
      </c>
      <c r="M108" s="1">
        <v>1</v>
      </c>
      <c r="N108" s="1">
        <v>0</v>
      </c>
      <c r="O108" s="1">
        <v>2</v>
      </c>
      <c r="T108" s="1">
        <v>6</v>
      </c>
      <c r="U108" s="1">
        <v>1</v>
      </c>
      <c r="V108" s="1">
        <v>1</v>
      </c>
      <c r="W108" s="1">
        <v>23</v>
      </c>
      <c r="X108" s="1" t="s">
        <v>305</v>
      </c>
      <c r="Y108" s="1">
        <v>3</v>
      </c>
      <c r="Z108" s="1" t="s">
        <v>393</v>
      </c>
      <c r="AA108" s="2">
        <f t="shared" si="25"/>
        <v>24.384615384615383</v>
      </c>
      <c r="AC108" s="1" t="s">
        <v>4</v>
      </c>
      <c r="AD108" s="1">
        <f t="shared" si="12"/>
        <v>0</v>
      </c>
      <c r="AE108" s="1">
        <f t="shared" si="7"/>
        <v>0</v>
      </c>
      <c r="AG108" s="1">
        <f t="shared" si="8"/>
        <v>0</v>
      </c>
      <c r="AH108" s="1">
        <f t="shared" si="9"/>
        <v>0</v>
      </c>
      <c r="AJ108" s="1" t="str">
        <f t="shared" si="10"/>
        <v>-</v>
      </c>
      <c r="AK108" s="1" t="str">
        <f t="shared" si="11"/>
        <v>-</v>
      </c>
      <c r="AL108" s="1">
        <v>21</v>
      </c>
      <c r="AM108" s="1">
        <v>1</v>
      </c>
      <c r="AN108" s="1">
        <v>1</v>
      </c>
      <c r="AO108" s="1">
        <v>2</v>
      </c>
      <c r="AT108" s="1">
        <v>3</v>
      </c>
      <c r="AU108" s="1">
        <v>0</v>
      </c>
      <c r="AV108" s="1">
        <v>2</v>
      </c>
      <c r="AW108" s="1">
        <v>18</v>
      </c>
      <c r="AX108" s="3" t="s">
        <v>175</v>
      </c>
      <c r="AY108" s="1">
        <v>3</v>
      </c>
      <c r="AZ108" s="1" t="s">
        <v>166</v>
      </c>
    </row>
    <row r="109" spans="1:52" x14ac:dyDescent="0.4">
      <c r="A109" s="1" t="s">
        <v>354</v>
      </c>
      <c r="B109" s="1" t="s">
        <v>385</v>
      </c>
      <c r="C109" s="1" t="s">
        <v>344</v>
      </c>
      <c r="D109" s="1">
        <v>0</v>
      </c>
      <c r="E109" s="1">
        <v>0</v>
      </c>
      <c r="G109" s="1">
        <v>0</v>
      </c>
      <c r="H109" s="1">
        <v>0</v>
      </c>
      <c r="J109" s="1" t="s">
        <v>5</v>
      </c>
      <c r="K109" s="1" t="s">
        <v>5</v>
      </c>
      <c r="L109" s="1">
        <v>12</v>
      </c>
      <c r="M109" s="1">
        <v>1</v>
      </c>
      <c r="N109" s="1">
        <v>0</v>
      </c>
      <c r="O109" s="1">
        <v>0</v>
      </c>
      <c r="T109" s="1">
        <v>13</v>
      </c>
      <c r="U109" s="1">
        <v>4</v>
      </c>
      <c r="V109" s="1">
        <v>7</v>
      </c>
      <c r="W109" s="1">
        <v>18</v>
      </c>
      <c r="X109" s="1" t="s">
        <v>305</v>
      </c>
      <c r="Y109" s="1">
        <v>3</v>
      </c>
      <c r="Z109" s="1" t="s">
        <v>367</v>
      </c>
      <c r="AA109" s="2">
        <f t="shared" si="25"/>
        <v>24.384615384615383</v>
      </c>
      <c r="AC109" s="1" t="s">
        <v>287</v>
      </c>
      <c r="AD109" s="1">
        <f t="shared" si="12"/>
        <v>0</v>
      </c>
      <c r="AE109" s="1">
        <f t="shared" si="7"/>
        <v>0</v>
      </c>
      <c r="AG109" s="1">
        <f t="shared" si="8"/>
        <v>0</v>
      </c>
      <c r="AH109" s="1">
        <f t="shared" si="9"/>
        <v>0</v>
      </c>
      <c r="AJ109" s="1" t="str">
        <f t="shared" si="10"/>
        <v>-</v>
      </c>
      <c r="AK109" s="1" t="str">
        <f t="shared" si="11"/>
        <v>-</v>
      </c>
      <c r="AL109" s="1">
        <v>14</v>
      </c>
      <c r="AM109" s="1">
        <v>3</v>
      </c>
      <c r="AN109" s="1">
        <v>0</v>
      </c>
      <c r="AO109" s="1">
        <v>3</v>
      </c>
      <c r="AT109" s="1">
        <v>7</v>
      </c>
      <c r="AU109" s="1">
        <v>4</v>
      </c>
      <c r="AV109" s="1">
        <v>3</v>
      </c>
      <c r="AW109" s="1">
        <v>12</v>
      </c>
      <c r="AX109" s="1" t="s">
        <v>305</v>
      </c>
      <c r="AY109" s="1">
        <v>3</v>
      </c>
      <c r="AZ109" s="1" t="s">
        <v>34</v>
      </c>
    </row>
    <row r="110" spans="1:52" x14ac:dyDescent="0.4">
      <c r="A110" s="1" t="s">
        <v>123</v>
      </c>
      <c r="B110" s="1" t="s">
        <v>440</v>
      </c>
      <c r="C110" s="1" t="s">
        <v>344</v>
      </c>
      <c r="D110" s="1">
        <v>0</v>
      </c>
      <c r="E110" s="1">
        <v>0</v>
      </c>
      <c r="G110" s="1">
        <v>0</v>
      </c>
      <c r="H110" s="1">
        <v>1</v>
      </c>
      <c r="J110" s="1" t="s">
        <v>5</v>
      </c>
      <c r="K110" s="1">
        <v>65</v>
      </c>
      <c r="L110" s="1">
        <v>23</v>
      </c>
      <c r="M110" s="1">
        <v>2</v>
      </c>
      <c r="N110" s="1">
        <v>0</v>
      </c>
      <c r="O110" s="1">
        <v>0</v>
      </c>
      <c r="P110" s="1">
        <v>351</v>
      </c>
      <c r="Q110" s="1">
        <v>278</v>
      </c>
      <c r="T110" s="1">
        <v>5</v>
      </c>
      <c r="U110" s="1">
        <v>4</v>
      </c>
      <c r="V110" s="1">
        <v>5</v>
      </c>
      <c r="W110" s="1">
        <v>20</v>
      </c>
      <c r="X110" s="3" t="s">
        <v>175</v>
      </c>
      <c r="Y110" s="1">
        <v>3</v>
      </c>
      <c r="Z110" s="1" t="s">
        <v>58</v>
      </c>
      <c r="AA110" s="2">
        <f>SUM(28,24,26,26,28,25,27,26,22,25,25,28,21,26,27)/15</f>
        <v>25.6</v>
      </c>
      <c r="AC110" s="1" t="s">
        <v>8</v>
      </c>
      <c r="AD110" s="1">
        <f t="shared" si="12"/>
        <v>0</v>
      </c>
      <c r="AE110" s="1">
        <f t="shared" si="7"/>
        <v>0</v>
      </c>
      <c r="AG110" s="1">
        <f t="shared" si="8"/>
        <v>1</v>
      </c>
      <c r="AH110" s="1">
        <f t="shared" si="9"/>
        <v>0</v>
      </c>
      <c r="AJ110" s="1">
        <f t="shared" si="10"/>
        <v>65</v>
      </c>
      <c r="AK110" s="1" t="str">
        <f t="shared" si="11"/>
        <v>-</v>
      </c>
      <c r="AL110" s="1">
        <v>20</v>
      </c>
      <c r="AM110" s="1">
        <v>1</v>
      </c>
      <c r="AN110" s="1">
        <v>0</v>
      </c>
      <c r="AO110" s="1">
        <v>1</v>
      </c>
      <c r="AP110" s="1">
        <v>417</v>
      </c>
      <c r="AQ110" s="1">
        <v>352</v>
      </c>
      <c r="AT110" s="1">
        <v>15</v>
      </c>
      <c r="AU110" s="1">
        <v>0</v>
      </c>
      <c r="AV110" s="1">
        <v>6</v>
      </c>
      <c r="AW110" s="1">
        <v>21</v>
      </c>
      <c r="AX110" s="3" t="s">
        <v>171</v>
      </c>
      <c r="AY110" s="1">
        <v>3</v>
      </c>
      <c r="AZ110" s="1" t="s">
        <v>159</v>
      </c>
    </row>
    <row r="111" spans="1:52" x14ac:dyDescent="0.4">
      <c r="A111" s="1" t="s">
        <v>113</v>
      </c>
      <c r="B111" s="1" t="s">
        <v>440</v>
      </c>
      <c r="C111" s="1" t="s">
        <v>344</v>
      </c>
      <c r="D111" s="1">
        <v>0</v>
      </c>
      <c r="E111" s="1">
        <v>1</v>
      </c>
      <c r="G111" s="1">
        <v>1</v>
      </c>
      <c r="H111" s="1">
        <v>1</v>
      </c>
      <c r="J111" s="1" t="s">
        <v>193</v>
      </c>
      <c r="K111" s="1" t="s">
        <v>332</v>
      </c>
      <c r="L111" s="1">
        <v>24</v>
      </c>
      <c r="M111" s="1">
        <v>4</v>
      </c>
      <c r="N111" s="1">
        <v>0</v>
      </c>
      <c r="O111" s="1">
        <v>0</v>
      </c>
      <c r="P111" s="1">
        <v>346</v>
      </c>
      <c r="Q111" s="1">
        <v>284</v>
      </c>
      <c r="T111" s="1">
        <v>17</v>
      </c>
      <c r="U111" s="1">
        <v>3</v>
      </c>
      <c r="V111" s="1">
        <v>7</v>
      </c>
      <c r="W111" s="1">
        <v>7</v>
      </c>
      <c r="X111" s="3" t="s">
        <v>171</v>
      </c>
      <c r="Y111" s="1">
        <v>3</v>
      </c>
      <c r="Z111" s="1" t="s">
        <v>81</v>
      </c>
      <c r="AA111" s="2">
        <f t="shared" ref="AA111:AA112" si="26">SUM(28,24,26,26,28,25,27,26,22,25,25,28,21,26,27)/15</f>
        <v>25.6</v>
      </c>
      <c r="AC111" s="1" t="s">
        <v>21</v>
      </c>
      <c r="AD111" s="1">
        <f t="shared" si="12"/>
        <v>1</v>
      </c>
      <c r="AE111" s="1">
        <f t="shared" si="7"/>
        <v>0</v>
      </c>
      <c r="AG111" s="1">
        <f t="shared" si="8"/>
        <v>1</v>
      </c>
      <c r="AH111" s="1">
        <f t="shared" si="9"/>
        <v>1</v>
      </c>
      <c r="AJ111" s="1" t="str">
        <f t="shared" si="10"/>
        <v>26,66</v>
      </c>
      <c r="AK111" s="1" t="str">
        <f t="shared" si="11"/>
        <v>90+3</v>
      </c>
      <c r="AL111" s="1">
        <v>7</v>
      </c>
      <c r="AM111" s="1">
        <v>0</v>
      </c>
      <c r="AN111" s="1">
        <v>0</v>
      </c>
      <c r="AO111" s="1">
        <v>0</v>
      </c>
      <c r="AP111" s="1">
        <v>485</v>
      </c>
      <c r="AQ111" s="1">
        <v>432</v>
      </c>
      <c r="AT111" s="1">
        <v>13</v>
      </c>
      <c r="AU111" s="1">
        <v>5</v>
      </c>
      <c r="AV111" s="1">
        <v>5</v>
      </c>
      <c r="AW111" s="1">
        <v>24</v>
      </c>
      <c r="AX111" s="3" t="s">
        <v>175</v>
      </c>
      <c r="AY111" s="1">
        <v>3</v>
      </c>
      <c r="AZ111" s="1" t="s">
        <v>46</v>
      </c>
    </row>
    <row r="112" spans="1:52" x14ac:dyDescent="0.4">
      <c r="A112" s="1" t="s">
        <v>366</v>
      </c>
      <c r="B112" s="1" t="s">
        <v>440</v>
      </c>
      <c r="C112" s="1" t="s">
        <v>344</v>
      </c>
      <c r="D112" s="1">
        <v>0</v>
      </c>
      <c r="E112" s="1">
        <v>0</v>
      </c>
      <c r="G112" s="1">
        <v>2</v>
      </c>
      <c r="H112" s="1">
        <v>0</v>
      </c>
      <c r="J112" s="1" t="s">
        <v>133</v>
      </c>
      <c r="K112" s="1" t="s">
        <v>5</v>
      </c>
      <c r="L112" s="1">
        <v>16</v>
      </c>
      <c r="M112" s="1">
        <v>4</v>
      </c>
      <c r="N112" s="1">
        <v>0</v>
      </c>
      <c r="O112" s="1">
        <v>0</v>
      </c>
      <c r="P112" s="1">
        <v>237</v>
      </c>
      <c r="Q112" s="1">
        <v>176</v>
      </c>
      <c r="T112" s="1">
        <v>11</v>
      </c>
      <c r="U112" s="1">
        <v>6</v>
      </c>
      <c r="V112" s="1">
        <v>3</v>
      </c>
      <c r="W112" s="1">
        <v>8</v>
      </c>
      <c r="X112" s="3" t="s">
        <v>171</v>
      </c>
      <c r="Y112" s="1">
        <v>3</v>
      </c>
      <c r="Z112" s="1" t="s">
        <v>375</v>
      </c>
      <c r="AA112" s="2">
        <f t="shared" si="26"/>
        <v>25.6</v>
      </c>
      <c r="AC112" s="1" t="s">
        <v>29</v>
      </c>
      <c r="AD112" s="1">
        <f t="shared" si="12"/>
        <v>0</v>
      </c>
      <c r="AE112" s="1">
        <f t="shared" si="7"/>
        <v>0</v>
      </c>
      <c r="AG112" s="1">
        <f t="shared" si="8"/>
        <v>0</v>
      </c>
      <c r="AH112" s="1">
        <f t="shared" si="9"/>
        <v>2</v>
      </c>
      <c r="AJ112" s="1" t="str">
        <f t="shared" si="10"/>
        <v>-</v>
      </c>
      <c r="AK112" s="1" t="str">
        <f t="shared" si="11"/>
        <v>90+3,90+6</v>
      </c>
      <c r="AL112" s="1">
        <v>7</v>
      </c>
      <c r="AM112" s="1">
        <v>0</v>
      </c>
      <c r="AN112" s="1">
        <v>0</v>
      </c>
      <c r="AO112" s="1">
        <v>1</v>
      </c>
      <c r="AP112" s="1">
        <v>719</v>
      </c>
      <c r="AQ112" s="1">
        <v>633</v>
      </c>
      <c r="AT112" s="1">
        <v>26</v>
      </c>
      <c r="AU112" s="1">
        <v>3</v>
      </c>
      <c r="AV112" s="1">
        <v>9</v>
      </c>
      <c r="AW112" s="1">
        <v>16</v>
      </c>
      <c r="AX112" s="1" t="s">
        <v>305</v>
      </c>
      <c r="AY112" s="1">
        <v>3</v>
      </c>
      <c r="AZ112" s="1" t="s">
        <v>389</v>
      </c>
    </row>
    <row r="113" spans="30:37" x14ac:dyDescent="0.4">
      <c r="AD113" s="1">
        <f t="shared" si="12"/>
        <v>0</v>
      </c>
      <c r="AE113" s="1">
        <f t="shared" si="7"/>
        <v>0</v>
      </c>
      <c r="AG113" s="1">
        <f t="shared" si="8"/>
        <v>0</v>
      </c>
      <c r="AH113" s="1">
        <f t="shared" si="9"/>
        <v>0</v>
      </c>
      <c r="AJ113" s="1">
        <f t="shared" si="10"/>
        <v>0</v>
      </c>
      <c r="AK113" s="1">
        <f t="shared" si="11"/>
        <v>0</v>
      </c>
    </row>
    <row r="114" spans="30:37" x14ac:dyDescent="0.4">
      <c r="AD114" s="1">
        <f t="shared" si="12"/>
        <v>0</v>
      </c>
      <c r="AE114" s="1">
        <f t="shared" si="7"/>
        <v>0</v>
      </c>
      <c r="AG114" s="1">
        <f t="shared" si="8"/>
        <v>0</v>
      </c>
      <c r="AH114" s="1">
        <f t="shared" si="9"/>
        <v>0</v>
      </c>
      <c r="AJ114" s="1">
        <f t="shared" si="10"/>
        <v>0</v>
      </c>
      <c r="AK114" s="1">
        <f t="shared" si="11"/>
        <v>0</v>
      </c>
    </row>
    <row r="115" spans="30:37" x14ac:dyDescent="0.4">
      <c r="AD115" s="1">
        <f t="shared" si="12"/>
        <v>0</v>
      </c>
      <c r="AE115" s="1">
        <f t="shared" si="7"/>
        <v>0</v>
      </c>
      <c r="AG115" s="1">
        <f t="shared" si="8"/>
        <v>0</v>
      </c>
      <c r="AH115" s="1">
        <f t="shared" si="9"/>
        <v>0</v>
      </c>
      <c r="AJ115" s="1">
        <f t="shared" si="10"/>
        <v>0</v>
      </c>
      <c r="AK115" s="1">
        <f t="shared" si="11"/>
        <v>0</v>
      </c>
    </row>
    <row r="116" spans="30:37" x14ac:dyDescent="0.4">
      <c r="AD116" s="1">
        <f t="shared" si="12"/>
        <v>0</v>
      </c>
      <c r="AE116" s="1">
        <f t="shared" si="7"/>
        <v>0</v>
      </c>
      <c r="AG116" s="1">
        <f t="shared" si="8"/>
        <v>0</v>
      </c>
      <c r="AH116" s="1">
        <f t="shared" si="9"/>
        <v>0</v>
      </c>
      <c r="AJ116" s="1">
        <f t="shared" si="10"/>
        <v>0</v>
      </c>
      <c r="AK116" s="1">
        <f t="shared" si="11"/>
        <v>0</v>
      </c>
    </row>
    <row r="117" spans="30:37" x14ac:dyDescent="0.4">
      <c r="AD117" s="1">
        <f t="shared" si="12"/>
        <v>0</v>
      </c>
      <c r="AE117" s="1">
        <f t="shared" si="7"/>
        <v>0</v>
      </c>
    </row>
    <row r="118" spans="30:37" x14ac:dyDescent="0.4">
      <c r="AD118" s="1">
        <f t="shared" si="12"/>
        <v>0</v>
      </c>
      <c r="AE118" s="1">
        <f t="shared" si="7"/>
        <v>0</v>
      </c>
    </row>
    <row r="119" spans="30:37" x14ac:dyDescent="0.4">
      <c r="AD119" s="1">
        <f t="shared" si="12"/>
        <v>0</v>
      </c>
      <c r="AE119" s="1">
        <f t="shared" si="7"/>
        <v>0</v>
      </c>
    </row>
    <row r="120" spans="30:37" x14ac:dyDescent="0.4">
      <c r="AD120" s="1">
        <f t="shared" si="12"/>
        <v>0</v>
      </c>
      <c r="AE120" s="1">
        <f t="shared" si="7"/>
        <v>0</v>
      </c>
    </row>
    <row r="121" spans="30:37" x14ac:dyDescent="0.4">
      <c r="AD121" s="1">
        <f t="shared" si="12"/>
        <v>0</v>
      </c>
      <c r="AE121" s="1">
        <f t="shared" si="7"/>
        <v>0</v>
      </c>
    </row>
    <row r="122" spans="30:37" x14ac:dyDescent="0.4">
      <c r="AD122" s="1">
        <f t="shared" si="12"/>
        <v>0</v>
      </c>
      <c r="AE122" s="1">
        <f t="shared" si="7"/>
        <v>0</v>
      </c>
    </row>
    <row r="123" spans="30:37" x14ac:dyDescent="0.4">
      <c r="AD123" s="1">
        <f t="shared" si="12"/>
        <v>0</v>
      </c>
      <c r="AE123" s="1">
        <f t="shared" si="7"/>
        <v>0</v>
      </c>
    </row>
    <row r="124" spans="30:37" x14ac:dyDescent="0.4">
      <c r="AD124" s="1">
        <f t="shared" si="12"/>
        <v>0</v>
      </c>
      <c r="AE124" s="1">
        <f t="shared" si="7"/>
        <v>0</v>
      </c>
    </row>
    <row r="125" spans="30:37" x14ac:dyDescent="0.4">
      <c r="AD125" s="1">
        <f t="shared" si="12"/>
        <v>0</v>
      </c>
      <c r="AE125" s="1">
        <f t="shared" si="7"/>
        <v>0</v>
      </c>
    </row>
    <row r="126" spans="30:37" x14ac:dyDescent="0.4">
      <c r="AD126" s="1">
        <f t="shared" si="12"/>
        <v>0</v>
      </c>
      <c r="AE126" s="1">
        <f t="shared" si="7"/>
        <v>0</v>
      </c>
    </row>
    <row r="127" spans="30:37" x14ac:dyDescent="0.4">
      <c r="AD127" s="1">
        <f t="shared" si="12"/>
        <v>0</v>
      </c>
      <c r="AE127" s="1">
        <f t="shared" si="7"/>
        <v>0</v>
      </c>
    </row>
    <row r="128" spans="30:37" x14ac:dyDescent="0.4">
      <c r="AD128" s="1">
        <f t="shared" si="12"/>
        <v>0</v>
      </c>
      <c r="AE128" s="1">
        <f t="shared" si="7"/>
        <v>0</v>
      </c>
    </row>
    <row r="129" spans="30:31" x14ac:dyDescent="0.4">
      <c r="AD129" s="1">
        <f t="shared" si="12"/>
        <v>0</v>
      </c>
      <c r="AE129" s="1">
        <f t="shared" si="7"/>
        <v>0</v>
      </c>
    </row>
    <row r="130" spans="30:31" x14ac:dyDescent="0.4">
      <c r="AD130" s="1">
        <f t="shared" si="12"/>
        <v>0</v>
      </c>
      <c r="AE130" s="1">
        <f t="shared" si="7"/>
        <v>0</v>
      </c>
    </row>
    <row r="131" spans="30:31" x14ac:dyDescent="0.4">
      <c r="AD131" s="1">
        <f t="shared" si="12"/>
        <v>0</v>
      </c>
      <c r="AE131" s="1">
        <f t="shared" si="7"/>
        <v>0</v>
      </c>
    </row>
    <row r="132" spans="30:31" x14ac:dyDescent="0.4">
      <c r="AD132" s="1">
        <f t="shared" si="12"/>
        <v>0</v>
      </c>
      <c r="AE132" s="1">
        <f t="shared" si="7"/>
        <v>0</v>
      </c>
    </row>
    <row r="133" spans="30:31" x14ac:dyDescent="0.4">
      <c r="AD133" s="1">
        <f t="shared" si="12"/>
        <v>0</v>
      </c>
      <c r="AE133" s="1">
        <f t="shared" si="7"/>
        <v>0</v>
      </c>
    </row>
    <row r="134" spans="30:31" x14ac:dyDescent="0.4">
      <c r="AD134" s="1">
        <f t="shared" si="12"/>
        <v>0</v>
      </c>
      <c r="AE134" s="1">
        <f t="shared" si="7"/>
        <v>0</v>
      </c>
    </row>
    <row r="135" spans="30:31" x14ac:dyDescent="0.4">
      <c r="AD135" s="1">
        <f t="shared" si="12"/>
        <v>0</v>
      </c>
      <c r="AE135" s="1">
        <f t="shared" si="7"/>
        <v>0</v>
      </c>
    </row>
    <row r="136" spans="30:31" x14ac:dyDescent="0.4">
      <c r="AD136" s="1">
        <f t="shared" si="12"/>
        <v>0</v>
      </c>
      <c r="AE136" s="1">
        <f t="shared" si="7"/>
        <v>0</v>
      </c>
    </row>
    <row r="137" spans="30:31" x14ac:dyDescent="0.4">
      <c r="AD137" s="1">
        <f t="shared" si="12"/>
        <v>0</v>
      </c>
      <c r="AE137" s="1">
        <f t="shared" si="7"/>
        <v>0</v>
      </c>
    </row>
    <row r="138" spans="30:31" x14ac:dyDescent="0.4">
      <c r="AD138" s="1">
        <f t="shared" si="12"/>
        <v>0</v>
      </c>
      <c r="AE138" s="1">
        <f t="shared" si="7"/>
        <v>0</v>
      </c>
    </row>
    <row r="139" spans="30:31" x14ac:dyDescent="0.4">
      <c r="AD139" s="1">
        <f t="shared" si="12"/>
        <v>0</v>
      </c>
      <c r="AE139" s="1">
        <f t="shared" si="7"/>
        <v>0</v>
      </c>
    </row>
    <row r="140" spans="30:31" x14ac:dyDescent="0.4">
      <c r="AD140" s="1">
        <f t="shared" si="12"/>
        <v>0</v>
      </c>
      <c r="AE140" s="1">
        <f t="shared" si="7"/>
        <v>0</v>
      </c>
    </row>
    <row r="141" spans="30:31" x14ac:dyDescent="0.4">
      <c r="AD141" s="1">
        <f t="shared" si="12"/>
        <v>0</v>
      </c>
      <c r="AE141" s="1">
        <f t="shared" si="7"/>
        <v>0</v>
      </c>
    </row>
    <row r="142" spans="30:31" x14ac:dyDescent="0.4">
      <c r="AD142" s="1">
        <f t="shared" si="12"/>
        <v>0</v>
      </c>
      <c r="AE142" s="1">
        <f t="shared" si="7"/>
        <v>0</v>
      </c>
    </row>
    <row r="143" spans="30:31" x14ac:dyDescent="0.4">
      <c r="AD143" s="1">
        <f t="shared" si="12"/>
        <v>0</v>
      </c>
      <c r="AE143" s="1">
        <f t="shared" si="7"/>
        <v>0</v>
      </c>
    </row>
    <row r="144" spans="30:31" x14ac:dyDescent="0.4">
      <c r="AD144" s="1">
        <f t="shared" si="12"/>
        <v>0</v>
      </c>
      <c r="AE144" s="1">
        <f t="shared" si="7"/>
        <v>0</v>
      </c>
    </row>
    <row r="145" spans="30:31" x14ac:dyDescent="0.4">
      <c r="AD145" s="1">
        <f t="shared" si="12"/>
        <v>0</v>
      </c>
      <c r="AE145" s="1">
        <f t="shared" si="7"/>
        <v>0</v>
      </c>
    </row>
    <row r="146" spans="30:31" x14ac:dyDescent="0.4">
      <c r="AD146" s="1">
        <f t="shared" si="12"/>
        <v>0</v>
      </c>
      <c r="AE146" s="1">
        <f t="shared" si="7"/>
        <v>0</v>
      </c>
    </row>
    <row r="147" spans="30:31" x14ac:dyDescent="0.4">
      <c r="AD147" s="1">
        <f t="shared" si="12"/>
        <v>0</v>
      </c>
      <c r="AE147" s="1">
        <f t="shared" si="7"/>
        <v>0</v>
      </c>
    </row>
    <row r="148" spans="30:31" x14ac:dyDescent="0.4">
      <c r="AD148" s="1">
        <f t="shared" si="12"/>
        <v>0</v>
      </c>
      <c r="AE148" s="1">
        <f t="shared" si="7"/>
        <v>0</v>
      </c>
    </row>
    <row r="149" spans="30:31" x14ac:dyDescent="0.4">
      <c r="AD149" s="1">
        <f t="shared" si="12"/>
        <v>0</v>
      </c>
      <c r="AE149" s="1">
        <f t="shared" si="7"/>
        <v>0</v>
      </c>
    </row>
    <row r="150" spans="30:31" x14ac:dyDescent="0.4">
      <c r="AD150" s="1">
        <f t="shared" si="12"/>
        <v>0</v>
      </c>
      <c r="AE150" s="1">
        <f t="shared" si="7"/>
        <v>0</v>
      </c>
    </row>
    <row r="151" spans="30:31" x14ac:dyDescent="0.4">
      <c r="AD151" s="1">
        <f t="shared" si="12"/>
        <v>0</v>
      </c>
      <c r="AE151" s="1">
        <f t="shared" si="7"/>
        <v>0</v>
      </c>
    </row>
    <row r="152" spans="30:31" x14ac:dyDescent="0.4">
      <c r="AD152" s="1">
        <f t="shared" si="12"/>
        <v>0</v>
      </c>
      <c r="AE152" s="1">
        <f t="shared" si="7"/>
        <v>0</v>
      </c>
    </row>
    <row r="153" spans="30:31" x14ac:dyDescent="0.4">
      <c r="AD153" s="1">
        <f t="shared" si="12"/>
        <v>0</v>
      </c>
      <c r="AE153" s="1">
        <f t="shared" si="7"/>
        <v>0</v>
      </c>
    </row>
    <row r="154" spans="30:31" x14ac:dyDescent="0.4">
      <c r="AD154" s="1">
        <f t="shared" si="12"/>
        <v>0</v>
      </c>
      <c r="AE154" s="1">
        <f t="shared" si="7"/>
        <v>0</v>
      </c>
    </row>
    <row r="155" spans="30:31" x14ac:dyDescent="0.4">
      <c r="AD155" s="1">
        <f t="shared" si="12"/>
        <v>0</v>
      </c>
      <c r="AE155" s="1">
        <f t="shared" si="7"/>
        <v>0</v>
      </c>
    </row>
    <row r="156" spans="30:31" x14ac:dyDescent="0.4">
      <c r="AD156" s="1">
        <f t="shared" si="12"/>
        <v>0</v>
      </c>
      <c r="AE156" s="1">
        <f t="shared" si="7"/>
        <v>0</v>
      </c>
    </row>
    <row r="157" spans="30:31" x14ac:dyDescent="0.4">
      <c r="AD157" s="1">
        <f t="shared" si="12"/>
        <v>0</v>
      </c>
      <c r="AE157" s="1">
        <f t="shared" si="7"/>
        <v>0</v>
      </c>
    </row>
    <row r="158" spans="30:31" x14ac:dyDescent="0.4">
      <c r="AD158" s="1">
        <f t="shared" si="12"/>
        <v>0</v>
      </c>
      <c r="AE158" s="1">
        <f t="shared" si="7"/>
        <v>0</v>
      </c>
    </row>
    <row r="159" spans="30:31" x14ac:dyDescent="0.4">
      <c r="AD159" s="1">
        <f t="shared" si="12"/>
        <v>0</v>
      </c>
      <c r="AE159" s="1">
        <f t="shared" si="7"/>
        <v>0</v>
      </c>
    </row>
    <row r="160" spans="30:31" x14ac:dyDescent="0.4">
      <c r="AD160" s="1">
        <f t="shared" si="12"/>
        <v>0</v>
      </c>
      <c r="AE160" s="1">
        <f t="shared" si="7"/>
        <v>0</v>
      </c>
    </row>
    <row r="161" spans="30:31" x14ac:dyDescent="0.4">
      <c r="AD161" s="1">
        <f t="shared" si="12"/>
        <v>0</v>
      </c>
      <c r="AE161" s="1">
        <f t="shared" si="7"/>
        <v>0</v>
      </c>
    </row>
    <row r="162" spans="30:31" x14ac:dyDescent="0.4">
      <c r="AD162" s="1">
        <f t="shared" si="12"/>
        <v>0</v>
      </c>
      <c r="AE162" s="1">
        <f t="shared" si="7"/>
        <v>0</v>
      </c>
    </row>
    <row r="163" spans="30:31" x14ac:dyDescent="0.4">
      <c r="AD163" s="1">
        <f t="shared" si="12"/>
        <v>0</v>
      </c>
      <c r="AE163" s="1">
        <f t="shared" si="7"/>
        <v>0</v>
      </c>
    </row>
    <row r="164" spans="30:31" x14ac:dyDescent="0.4">
      <c r="AD164" s="1">
        <f t="shared" si="12"/>
        <v>0</v>
      </c>
      <c r="AE164" s="1">
        <f t="shared" si="7"/>
        <v>0</v>
      </c>
    </row>
    <row r="165" spans="30:31" x14ac:dyDescent="0.4">
      <c r="AD165" s="1">
        <f t="shared" si="12"/>
        <v>0</v>
      </c>
      <c r="AE165" s="1">
        <f t="shared" si="7"/>
        <v>0</v>
      </c>
    </row>
    <row r="166" spans="30:31" x14ac:dyDescent="0.4">
      <c r="AD166" s="1">
        <f t="shared" si="12"/>
        <v>0</v>
      </c>
      <c r="AE166" s="1">
        <f t="shared" si="7"/>
        <v>0</v>
      </c>
    </row>
    <row r="167" spans="30:31" x14ac:dyDescent="0.4">
      <c r="AD167" s="1">
        <f t="shared" si="12"/>
        <v>0</v>
      </c>
      <c r="AE167" s="1">
        <f t="shared" si="7"/>
        <v>0</v>
      </c>
    </row>
    <row r="168" spans="30:31" x14ac:dyDescent="0.4">
      <c r="AD168" s="1">
        <f t="shared" si="12"/>
        <v>0</v>
      </c>
      <c r="AE168" s="1">
        <f t="shared" si="7"/>
        <v>0</v>
      </c>
    </row>
    <row r="169" spans="30:31" x14ac:dyDescent="0.4">
      <c r="AD169" s="1">
        <f t="shared" si="12"/>
        <v>0</v>
      </c>
      <c r="AE169" s="1">
        <f t="shared" si="7"/>
        <v>0</v>
      </c>
    </row>
    <row r="170" spans="30:31" x14ac:dyDescent="0.4">
      <c r="AD170" s="1">
        <f t="shared" si="12"/>
        <v>0</v>
      </c>
      <c r="AE170" s="1">
        <f t="shared" si="7"/>
        <v>0</v>
      </c>
    </row>
    <row r="171" spans="30:31" x14ac:dyDescent="0.4">
      <c r="AD171" s="1">
        <f t="shared" si="12"/>
        <v>0</v>
      </c>
      <c r="AE171" s="1">
        <f t="shared" si="7"/>
        <v>0</v>
      </c>
    </row>
    <row r="172" spans="30:31" x14ac:dyDescent="0.4">
      <c r="AD172" s="1">
        <f t="shared" si="12"/>
        <v>0</v>
      </c>
      <c r="AE172" s="1">
        <f t="shared" si="7"/>
        <v>0</v>
      </c>
    </row>
    <row r="173" spans="30:31" x14ac:dyDescent="0.4">
      <c r="AD173" s="1">
        <f t="shared" si="12"/>
        <v>0</v>
      </c>
      <c r="AE173" s="1">
        <f t="shared" si="7"/>
        <v>0</v>
      </c>
    </row>
    <row r="174" spans="30:31" x14ac:dyDescent="0.4">
      <c r="AD174" s="1">
        <f t="shared" si="12"/>
        <v>0</v>
      </c>
      <c r="AE174" s="1">
        <f t="shared" si="7"/>
        <v>0</v>
      </c>
    </row>
    <row r="175" spans="30:31" x14ac:dyDescent="0.4">
      <c r="AD175" s="1">
        <f t="shared" si="12"/>
        <v>0</v>
      </c>
      <c r="AE175" s="1">
        <f t="shared" si="7"/>
        <v>0</v>
      </c>
    </row>
    <row r="176" spans="30:31" x14ac:dyDescent="0.4">
      <c r="AD176" s="1">
        <f t="shared" si="12"/>
        <v>0</v>
      </c>
      <c r="AE176" s="1">
        <f t="shared" si="7"/>
        <v>0</v>
      </c>
    </row>
    <row r="177" spans="30:31" x14ac:dyDescent="0.4">
      <c r="AD177" s="1">
        <f t="shared" si="12"/>
        <v>0</v>
      </c>
      <c r="AE177" s="1">
        <f t="shared" si="7"/>
        <v>0</v>
      </c>
    </row>
    <row r="178" spans="30:31" x14ac:dyDescent="0.4">
      <c r="AD178" s="1">
        <f t="shared" si="12"/>
        <v>0</v>
      </c>
      <c r="AE178" s="1">
        <f t="shared" si="7"/>
        <v>0</v>
      </c>
    </row>
    <row r="179" spans="30:31" x14ac:dyDescent="0.4">
      <c r="AD179" s="1">
        <f t="shared" si="12"/>
        <v>0</v>
      </c>
      <c r="AE179" s="1">
        <f t="shared" si="7"/>
        <v>0</v>
      </c>
    </row>
    <row r="180" spans="30:31" x14ac:dyDescent="0.4">
      <c r="AD180" s="1">
        <f t="shared" si="12"/>
        <v>0</v>
      </c>
      <c r="AE180" s="1">
        <f t="shared" si="7"/>
        <v>0</v>
      </c>
    </row>
    <row r="181" spans="30:31" x14ac:dyDescent="0.4">
      <c r="AD181" s="1">
        <f t="shared" si="12"/>
        <v>0</v>
      </c>
      <c r="AE181" s="1">
        <f t="shared" si="7"/>
        <v>0</v>
      </c>
    </row>
    <row r="182" spans="30:31" x14ac:dyDescent="0.4">
      <c r="AD182" s="1">
        <f t="shared" si="12"/>
        <v>0</v>
      </c>
      <c r="AE182" s="1">
        <f t="shared" si="7"/>
        <v>0</v>
      </c>
    </row>
    <row r="183" spans="30:31" x14ac:dyDescent="0.4">
      <c r="AD183" s="1">
        <f t="shared" si="12"/>
        <v>0</v>
      </c>
      <c r="AE183" s="1">
        <f t="shared" si="7"/>
        <v>0</v>
      </c>
    </row>
    <row r="184" spans="30:31" x14ac:dyDescent="0.4">
      <c r="AD184" s="1">
        <f t="shared" si="12"/>
        <v>0</v>
      </c>
      <c r="AE184" s="1">
        <f t="shared" si="7"/>
        <v>0</v>
      </c>
    </row>
    <row r="185" spans="30:31" x14ac:dyDescent="0.4">
      <c r="AD185" s="1">
        <f t="shared" si="12"/>
        <v>0</v>
      </c>
      <c r="AE185" s="1">
        <f t="shared" si="7"/>
        <v>0</v>
      </c>
    </row>
    <row r="186" spans="30:31" x14ac:dyDescent="0.4">
      <c r="AD186" s="1">
        <f t="shared" si="12"/>
        <v>0</v>
      </c>
      <c r="AE186" s="1">
        <f t="shared" si="7"/>
        <v>0</v>
      </c>
    </row>
    <row r="187" spans="30:31" x14ac:dyDescent="0.4">
      <c r="AD187" s="1">
        <f t="shared" si="12"/>
        <v>0</v>
      </c>
      <c r="AE187" s="1">
        <f t="shared" si="7"/>
        <v>0</v>
      </c>
    </row>
    <row r="188" spans="30:31" x14ac:dyDescent="0.4">
      <c r="AD188" s="1">
        <f t="shared" si="12"/>
        <v>0</v>
      </c>
      <c r="AE188" s="1">
        <f t="shared" si="7"/>
        <v>0</v>
      </c>
    </row>
    <row r="189" spans="30:31" x14ac:dyDescent="0.4">
      <c r="AD189" s="1">
        <f t="shared" si="12"/>
        <v>0</v>
      </c>
      <c r="AE189" s="1">
        <f t="shared" si="7"/>
        <v>0</v>
      </c>
    </row>
    <row r="190" spans="30:31" x14ac:dyDescent="0.4">
      <c r="AD190" s="1">
        <f t="shared" si="12"/>
        <v>0</v>
      </c>
      <c r="AE190" s="1">
        <f t="shared" si="7"/>
        <v>0</v>
      </c>
    </row>
    <row r="191" spans="30:31" x14ac:dyDescent="0.4">
      <c r="AD191" s="1">
        <f t="shared" si="12"/>
        <v>0</v>
      </c>
      <c r="AE191" s="1">
        <f t="shared" si="7"/>
        <v>0</v>
      </c>
    </row>
    <row r="192" spans="30:31" x14ac:dyDescent="0.4">
      <c r="AD192" s="1">
        <f t="shared" si="12"/>
        <v>0</v>
      </c>
      <c r="AE192" s="1">
        <f t="shared" si="7"/>
        <v>0</v>
      </c>
    </row>
    <row r="193" spans="30:31" x14ac:dyDescent="0.4">
      <c r="AD193" s="1">
        <f t="shared" si="12"/>
        <v>0</v>
      </c>
      <c r="AE193" s="1">
        <f t="shared" si="7"/>
        <v>0</v>
      </c>
    </row>
    <row r="194" spans="30:31" x14ac:dyDescent="0.4">
      <c r="AD194" s="1">
        <f t="shared" si="12"/>
        <v>0</v>
      </c>
      <c r="AE194" s="1">
        <f t="shared" si="7"/>
        <v>0</v>
      </c>
    </row>
    <row r="195" spans="30:31" x14ac:dyDescent="0.4">
      <c r="AD195" s="1">
        <f t="shared" si="12"/>
        <v>0</v>
      </c>
      <c r="AE195" s="1">
        <f t="shared" si="7"/>
        <v>0</v>
      </c>
    </row>
    <row r="196" spans="30:31" x14ac:dyDescent="0.4">
      <c r="AD196" s="1">
        <f t="shared" si="12"/>
        <v>0</v>
      </c>
      <c r="AE196" s="1">
        <f t="shared" si="7"/>
        <v>0</v>
      </c>
    </row>
    <row r="197" spans="30:31" x14ac:dyDescent="0.4">
      <c r="AD197" s="1">
        <f t="shared" si="12"/>
        <v>0</v>
      </c>
      <c r="AE197" s="1">
        <f t="shared" si="7"/>
        <v>0</v>
      </c>
    </row>
  </sheetData>
  <mergeCells count="2">
    <mergeCell ref="C1:AB1"/>
    <mergeCell ref="AC1:BA1"/>
  </mergeCells>
  <phoneticPr fontId="3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1126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214</dc:creator>
  <cp:lastModifiedBy>신윤섭</cp:lastModifiedBy>
  <cp:revision>44</cp:revision>
  <dcterms:created xsi:type="dcterms:W3CDTF">2022-11-22T06:50:08Z</dcterms:created>
  <dcterms:modified xsi:type="dcterms:W3CDTF">2022-11-27T04:58:16Z</dcterms:modified>
  <cp:version>1100.0100.01</cp:version>
</cp:coreProperties>
</file>