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7" i="1"/>
  <c r="F3"/>
  <c r="F20"/>
  <c r="F19"/>
  <c r="F18"/>
  <c r="F17"/>
  <c r="F16"/>
  <c r="F15"/>
  <c r="G12"/>
  <c r="G11"/>
  <c r="G10"/>
  <c r="D9"/>
  <c r="C9"/>
  <c r="F8"/>
  <c r="F6"/>
  <c r="I5"/>
  <c r="J4" s="1"/>
  <c r="F5"/>
  <c r="F4"/>
  <c r="J3"/>
  <c r="F9" l="1"/>
</calcChain>
</file>

<file path=xl/comments1.xml><?xml version="1.0" encoding="utf-8"?>
<comments xmlns="http://schemas.openxmlformats.org/spreadsheetml/2006/main">
  <authors>
    <author>l</author>
  </authors>
  <commentList>
    <comment ref="A9" authorId="0">
      <text>
        <r>
          <rPr>
            <b/>
            <sz val="9"/>
            <color indexed="81"/>
            <rFont val="宋体"/>
            <family val="3"/>
            <charset val="134"/>
          </rPr>
          <t>引用“洗精煤”数据</t>
        </r>
      </text>
    </comment>
    <comment ref="C30" authorId="0">
      <text>
        <r>
          <rPr>
            <b/>
            <sz val="9"/>
            <color indexed="81"/>
            <rFont val="宋体"/>
            <family val="3"/>
            <charset val="134"/>
          </rPr>
          <t>引用“洗精煤”数据</t>
        </r>
      </text>
    </comment>
    <comment ref="C49" authorId="0">
      <text>
        <r>
          <rPr>
            <b/>
            <sz val="9"/>
            <color indexed="81"/>
            <rFont val="宋体"/>
            <family val="3"/>
            <charset val="134"/>
          </rPr>
          <t>引用“洗精煤”数据</t>
        </r>
      </text>
    </comment>
  </commentList>
</comments>
</file>

<file path=xl/sharedStrings.xml><?xml version="1.0" encoding="utf-8"?>
<sst xmlns="http://schemas.openxmlformats.org/spreadsheetml/2006/main" count="311" uniqueCount="102">
  <si>
    <r>
      <rPr>
        <sz val="10"/>
        <color theme="1"/>
        <rFont val="宋体"/>
        <family val="3"/>
        <charset val="134"/>
      </rPr>
      <t>名称</t>
    </r>
    <phoneticPr fontId="5" type="noConversion"/>
  </si>
  <si>
    <r>
      <rPr>
        <sz val="10"/>
        <color theme="1"/>
        <rFont val="宋体"/>
        <family val="3"/>
        <charset val="134"/>
      </rPr>
      <t>热值单位</t>
    </r>
    <phoneticPr fontId="5" type="noConversion"/>
  </si>
  <si>
    <r>
      <rPr>
        <sz val="10"/>
        <color theme="1"/>
        <rFont val="宋体"/>
        <family val="3"/>
        <charset val="134"/>
      </rPr>
      <t>热值</t>
    </r>
    <phoneticPr fontId="5" type="noConversion"/>
  </si>
  <si>
    <t>单位热值含碳量
t-C/TJ</t>
    <phoneticPr fontId="5" type="noConversion"/>
  </si>
  <si>
    <r>
      <t>CO2</t>
    </r>
    <r>
      <rPr>
        <sz val="10"/>
        <color theme="1"/>
        <rFont val="宋体"/>
        <family val="3"/>
        <charset val="134"/>
      </rPr>
      <t>排放系数单位</t>
    </r>
    <phoneticPr fontId="5" type="noConversion"/>
  </si>
  <si>
    <r>
      <t>CO2</t>
    </r>
    <r>
      <rPr>
        <sz val="10"/>
        <color theme="1"/>
        <rFont val="宋体"/>
        <family val="3"/>
        <charset val="134"/>
      </rPr>
      <t>排放系数</t>
    </r>
    <phoneticPr fontId="5" type="noConversion"/>
  </si>
  <si>
    <r>
      <rPr>
        <sz val="10"/>
        <color theme="1"/>
        <rFont val="宋体"/>
        <family val="3"/>
        <charset val="134"/>
      </rPr>
      <t>煤气折煤系数</t>
    </r>
    <r>
      <rPr>
        <sz val="10"/>
        <color theme="1"/>
        <rFont val="Arial"/>
        <family val="2"/>
      </rPr>
      <t>m3/kg</t>
    </r>
    <phoneticPr fontId="5" type="noConversion"/>
  </si>
  <si>
    <r>
      <rPr>
        <sz val="10"/>
        <color theme="1"/>
        <rFont val="宋体"/>
        <family val="3"/>
        <charset val="134"/>
      </rPr>
      <t>万</t>
    </r>
    <r>
      <rPr>
        <sz val="10"/>
        <color theme="1"/>
        <rFont val="Arial"/>
        <family val="2"/>
      </rPr>
      <t>kWh</t>
    </r>
    <phoneticPr fontId="5" type="noConversion"/>
  </si>
  <si>
    <r>
      <rPr>
        <sz val="10"/>
        <color theme="1"/>
        <rFont val="宋体"/>
        <family val="3"/>
        <charset val="134"/>
      </rPr>
      <t>汽油</t>
    </r>
    <phoneticPr fontId="5" type="noConversion"/>
  </si>
  <si>
    <t>KJ/kg</t>
    <phoneticPr fontId="5" type="noConversion"/>
  </si>
  <si>
    <t>kgCO2/kg</t>
  </si>
  <si>
    <r>
      <t>CCPP</t>
    </r>
    <r>
      <rPr>
        <sz val="10"/>
        <color theme="1"/>
        <rFont val="宋体"/>
        <family val="3"/>
        <charset val="134"/>
      </rPr>
      <t>电</t>
    </r>
    <phoneticPr fontId="5" type="noConversion"/>
  </si>
  <si>
    <t>外购电</t>
    <phoneticPr fontId="5" type="noConversion"/>
  </si>
  <si>
    <r>
      <rPr>
        <sz val="10"/>
        <color theme="1"/>
        <rFont val="宋体"/>
        <family val="3"/>
        <charset val="134"/>
      </rPr>
      <t>柴油</t>
    </r>
    <phoneticPr fontId="5" type="noConversion"/>
  </si>
  <si>
    <r>
      <rPr>
        <sz val="10"/>
        <color theme="1"/>
        <rFont val="宋体"/>
        <family val="3"/>
        <charset val="134"/>
      </rPr>
      <t>外购电</t>
    </r>
    <phoneticPr fontId="5" type="noConversion"/>
  </si>
  <si>
    <t>风电</t>
    <phoneticPr fontId="5" type="noConversion"/>
  </si>
  <si>
    <t>洗精煤</t>
    <phoneticPr fontId="5" type="noConversion"/>
  </si>
  <si>
    <r>
      <rPr>
        <sz val="10"/>
        <color theme="1"/>
        <rFont val="宋体"/>
        <family val="3"/>
        <charset val="134"/>
      </rPr>
      <t>合计</t>
    </r>
    <phoneticPr fontId="5" type="noConversion"/>
  </si>
  <si>
    <t>火电</t>
    <phoneticPr fontId="5" type="noConversion"/>
  </si>
  <si>
    <t>无烟煤</t>
    <phoneticPr fontId="5" type="noConversion"/>
  </si>
  <si>
    <t>烟煤</t>
    <phoneticPr fontId="5" type="noConversion"/>
  </si>
  <si>
    <t>炼焦煤</t>
    <phoneticPr fontId="5" type="noConversion"/>
  </si>
  <si>
    <t>干馏煤</t>
    <phoneticPr fontId="5" type="noConversion"/>
  </si>
  <si>
    <t>COG</t>
    <phoneticPr fontId="5" type="noConversion"/>
  </si>
  <si>
    <t>KJ/m3</t>
    <phoneticPr fontId="5" type="noConversion"/>
  </si>
  <si>
    <t>实测</t>
    <phoneticPr fontId="5" type="noConversion"/>
  </si>
  <si>
    <t>BFG</t>
    <phoneticPr fontId="5" type="noConversion"/>
  </si>
  <si>
    <t>LDG</t>
    <phoneticPr fontId="5" type="noConversion"/>
  </si>
  <si>
    <t>NG</t>
    <phoneticPr fontId="5" type="noConversion"/>
  </si>
  <si>
    <t>石灰石</t>
    <phoneticPr fontId="5" type="noConversion"/>
  </si>
  <si>
    <t>/</t>
    <phoneticPr fontId="5" type="noConversion"/>
  </si>
  <si>
    <t>焦炭（庆华）</t>
    <phoneticPr fontId="5" type="noConversion"/>
  </si>
  <si>
    <t>焦炭</t>
    <phoneticPr fontId="5" type="noConversion"/>
  </si>
  <si>
    <t>焦油</t>
    <phoneticPr fontId="5" type="noConversion"/>
  </si>
  <si>
    <t>焦油渣</t>
    <phoneticPr fontId="5" type="noConversion"/>
  </si>
  <si>
    <t>粗苯</t>
  </si>
  <si>
    <t>沥青</t>
    <phoneticPr fontId="5" type="noConversion"/>
  </si>
  <si>
    <t>蒸汽</t>
    <phoneticPr fontId="5" type="noConversion"/>
  </si>
  <si>
    <t>ID</t>
  </si>
  <si>
    <t>system_name</t>
  </si>
  <si>
    <t>name</t>
  </si>
  <si>
    <t>shuxing</t>
  </si>
  <si>
    <t>danwei</t>
  </si>
  <si>
    <t>shuzhi</t>
  </si>
  <si>
    <t>CO2排放系数</t>
  </si>
  <si>
    <t>kgCO2/MJ</t>
    <phoneticPr fontId="5" type="noConversion"/>
  </si>
  <si>
    <t>kgCO2/MJ</t>
    <phoneticPr fontId="5" type="noConversion"/>
  </si>
  <si>
    <t>系统1</t>
  </si>
  <si>
    <t>系统1</t>
    <phoneticPr fontId="2" type="noConversion"/>
  </si>
  <si>
    <t>焦炉煤气</t>
    <phoneticPr fontId="5" type="noConversion"/>
  </si>
  <si>
    <t>高炉煤气</t>
    <phoneticPr fontId="5" type="noConversion"/>
  </si>
  <si>
    <t>转炉煤气</t>
    <phoneticPr fontId="5" type="noConversion"/>
  </si>
  <si>
    <t>天然气</t>
    <phoneticPr fontId="5" type="noConversion"/>
  </si>
  <si>
    <t>热值</t>
    <phoneticPr fontId="2" type="noConversion"/>
  </si>
  <si>
    <t>电力构成</t>
    <phoneticPr fontId="2" type="noConversion"/>
  </si>
  <si>
    <t>%</t>
    <phoneticPr fontId="2" type="noConversion"/>
  </si>
  <si>
    <t>电网电</t>
    <phoneticPr fontId="2" type="noConversion"/>
  </si>
  <si>
    <t>风电</t>
    <phoneticPr fontId="2" type="noConversion"/>
  </si>
  <si>
    <t>CCPP自发电</t>
    <phoneticPr fontId="2" type="noConversion"/>
  </si>
  <si>
    <t>选矿厂-自产</t>
  </si>
  <si>
    <t>选矿厂-蒙古矿</t>
  </si>
  <si>
    <t>固阳矿-球团矿</t>
  </si>
  <si>
    <t>还原铁公司-球团矿</t>
  </si>
  <si>
    <t>焦化厂-炼焦</t>
  </si>
  <si>
    <t>炼铁厂-烧结</t>
  </si>
  <si>
    <t>炼铁厂-高炉</t>
  </si>
  <si>
    <t>烧结矿</t>
  </si>
  <si>
    <t>外购球团矿</t>
  </si>
  <si>
    <t>焦炭</t>
  </si>
  <si>
    <t>喷吹焦粉</t>
  </si>
  <si>
    <t>澳矿块</t>
  </si>
  <si>
    <t>稀土钢板－焦炭</t>
  </si>
  <si>
    <t>炼焦煤</t>
  </si>
  <si>
    <t>稀土钢板－高炉</t>
  </si>
  <si>
    <t>稀土钢板－炼钢</t>
  </si>
  <si>
    <t>原矿白云矿</t>
  </si>
  <si>
    <t>蒙古块矿</t>
  </si>
  <si>
    <t>选矿用蒙古铁精矿粉</t>
  </si>
  <si>
    <t>铁厂库底料</t>
  </si>
  <si>
    <t>高压轨磨</t>
  </si>
  <si>
    <t>低粒度铁精矿</t>
  </si>
  <si>
    <t>外购铁矿</t>
  </si>
  <si>
    <t>巴润矿浆</t>
  </si>
  <si>
    <t>庆华-焦炭</t>
  </si>
  <si>
    <t>精煤</t>
  </si>
  <si>
    <t>蒙古矿</t>
  </si>
  <si>
    <t>澳矿</t>
  </si>
  <si>
    <t>自产矿</t>
  </si>
  <si>
    <t>石灰石</t>
  </si>
  <si>
    <t>铁水预处理</t>
  </si>
  <si>
    <t>白灰</t>
  </si>
  <si>
    <t>转炉</t>
  </si>
  <si>
    <t>废钢</t>
  </si>
  <si>
    <t>稀土钢板－烧结</t>
  </si>
  <si>
    <t>球团矿</t>
  </si>
  <si>
    <t>溶剂</t>
  </si>
  <si>
    <t>process</t>
  </si>
  <si>
    <t>product</t>
  </si>
  <si>
    <t>sea_per</t>
  </si>
  <si>
    <t>train_per</t>
  </si>
  <si>
    <t>trunk_per</t>
  </si>
  <si>
    <t>river_per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</si>
</sst>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0.000;_쀂"/>
    <numFmt numFmtId="178" formatCode="0.0%"/>
    <numFmt numFmtId="179" formatCode="0.000_ "/>
    <numFmt numFmtId="184" formatCode="#,##0.000000_ "/>
  </numFmts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3333FF"/>
      <name val="Arial"/>
      <family val="2"/>
    </font>
    <font>
      <sz val="11"/>
      <color indexed="8"/>
      <name val="宋体"/>
      <family val="2"/>
      <charset val="134"/>
    </font>
    <font>
      <sz val="10"/>
      <color rgb="FF3333FF"/>
      <name val="Times New Roman"/>
      <family val="1"/>
      <charset val="134"/>
    </font>
    <font>
      <sz val="11"/>
      <color theme="1"/>
      <name val="宋体"/>
      <family val="3"/>
      <charset val="134"/>
      <scheme val="minor"/>
    </font>
    <font>
      <sz val="10"/>
      <color rgb="FF00B050"/>
      <name val="Arial"/>
      <family val="2"/>
    </font>
    <font>
      <sz val="12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color theme="1"/>
      <name val="宋体"/>
      <family val="2"/>
      <charset val="134"/>
    </font>
    <font>
      <sz val="11"/>
      <color rgb="FFFF000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4" fillId="0" borderId="0"/>
    <xf numFmtId="0" fontId="17" fillId="0" borderId="0"/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1" xfId="0" applyFont="1" applyBorder="1">
      <alignment vertical="center"/>
    </xf>
    <xf numFmtId="176" fontId="8" fillId="0" borderId="2" xfId="2" applyNumberFormat="1" applyFont="1" applyBorder="1" applyAlignment="1">
      <alignment horizontal="center" vertical="center" wrapText="1"/>
    </xf>
    <xf numFmtId="177" fontId="3" fillId="0" borderId="1" xfId="0" applyNumberFormat="1" applyFont="1" applyBorder="1">
      <alignment vertical="center"/>
    </xf>
    <xf numFmtId="178" fontId="3" fillId="2" borderId="0" xfId="1" applyNumberFormat="1" applyFont="1" applyFill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10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177" fontId="10" fillId="0" borderId="1" xfId="0" applyNumberFormat="1" applyFont="1" applyBorder="1">
      <alignment vertical="center"/>
    </xf>
    <xf numFmtId="179" fontId="3" fillId="0" borderId="1" xfId="0" applyNumberFormat="1" applyFont="1" applyBorder="1">
      <alignment vertical="center"/>
    </xf>
    <xf numFmtId="0" fontId="10" fillId="2" borderId="1" xfId="0" applyFont="1" applyFill="1" applyBorder="1">
      <alignment vertical="center"/>
    </xf>
    <xf numFmtId="0" fontId="3" fillId="0" borderId="1" xfId="0" applyFont="1" applyBorder="1" applyAlignment="1">
      <alignment horizontal="right" vertical="center"/>
    </xf>
    <xf numFmtId="0" fontId="11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15" fillId="0" borderId="1" xfId="0" applyFont="1" applyBorder="1" applyAlignment="1">
      <alignment horizontal="center" vertical="center"/>
    </xf>
    <xf numFmtId="0" fontId="13" fillId="3" borderId="5" xfId="3" applyFont="1" applyFill="1" applyBorder="1" applyAlignment="1">
      <alignment horizontal="center"/>
    </xf>
    <xf numFmtId="0" fontId="13" fillId="0" borderId="1" xfId="3" applyFont="1" applyFill="1" applyBorder="1" applyAlignment="1">
      <alignment horizontal="right" wrapText="1"/>
    </xf>
    <xf numFmtId="0" fontId="16" fillId="0" borderId="1" xfId="3" applyFont="1" applyFill="1" applyBorder="1" applyAlignment="1">
      <alignment wrapText="1"/>
    </xf>
    <xf numFmtId="0" fontId="13" fillId="0" borderId="1" xfId="3" applyFont="1" applyFill="1" applyBorder="1" applyAlignment="1">
      <alignment wrapText="1"/>
    </xf>
    <xf numFmtId="0" fontId="0" fillId="0" borderId="1" xfId="0" applyBorder="1">
      <alignment vertical="center"/>
    </xf>
    <xf numFmtId="0" fontId="4" fillId="0" borderId="1" xfId="0" applyFont="1" applyFill="1" applyBorder="1">
      <alignment vertical="center"/>
    </xf>
    <xf numFmtId="0" fontId="18" fillId="0" borderId="1" xfId="0" applyFont="1" applyFill="1" applyBorder="1" applyAlignment="1">
      <alignment horizontal="center" vertical="center"/>
    </xf>
    <xf numFmtId="184" fontId="3" fillId="0" borderId="1" xfId="0" applyNumberFormat="1" applyFont="1" applyBorder="1">
      <alignment vertical="center"/>
    </xf>
    <xf numFmtId="0" fontId="19" fillId="0" borderId="1" xfId="0" applyFont="1" applyBorder="1">
      <alignment vertical="center"/>
    </xf>
    <xf numFmtId="0" fontId="2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16" fillId="3" borderId="3" xfId="4" applyFont="1" applyFill="1" applyBorder="1" applyAlignment="1">
      <alignment horizontal="center"/>
    </xf>
    <xf numFmtId="0" fontId="16" fillId="0" borderId="4" xfId="4" applyFont="1" applyFill="1" applyBorder="1" applyAlignment="1">
      <alignment horizontal="right" wrapText="1"/>
    </xf>
    <xf numFmtId="0" fontId="17" fillId="0" borderId="0" xfId="4"/>
  </cellXfs>
  <cellStyles count="5">
    <cellStyle name="百分比" xfId="1" builtinId="5"/>
    <cellStyle name="常规" xfId="0" builtinId="0"/>
    <cellStyle name="常规_Sheet1" xfId="3"/>
    <cellStyle name="常规_Sheet1_1" xfId="4"/>
    <cellStyle name="千位分隔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topLeftCell="A3" workbookViewId="0">
      <selection activeCell="P51" sqref="K22:P51"/>
    </sheetView>
  </sheetViews>
  <sheetFormatPr defaultRowHeight="13.5"/>
  <cols>
    <col min="3" max="3" width="10.5" customWidth="1"/>
    <col min="4" max="4" width="12.125" customWidth="1"/>
    <col min="11" max="11" width="16.125" customWidth="1"/>
  </cols>
  <sheetData>
    <row r="1" spans="1:13" s="1" customFormat="1" ht="12.75">
      <c r="B1" s="2"/>
    </row>
    <row r="2" spans="1:13" s="1" customFormat="1" ht="24">
      <c r="A2" s="3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6" t="s">
        <v>5</v>
      </c>
      <c r="G2" s="7" t="s">
        <v>6</v>
      </c>
      <c r="I2" s="8" t="s">
        <v>7</v>
      </c>
    </row>
    <row r="3" spans="1:13" s="1" customFormat="1" ht="12.75">
      <c r="A3" s="9" t="s">
        <v>8</v>
      </c>
      <c r="B3" s="4" t="s">
        <v>9</v>
      </c>
      <c r="C3" s="10">
        <v>44800</v>
      </c>
      <c r="D3" s="11">
        <v>18.899999999999999</v>
      </c>
      <c r="E3" s="4" t="s">
        <v>10</v>
      </c>
      <c r="F3" s="12">
        <f>C3*D3*44/12/1000000</f>
        <v>3.1046399999999994</v>
      </c>
      <c r="G3" s="9"/>
      <c r="H3" s="1" t="s">
        <v>11</v>
      </c>
      <c r="I3" s="1">
        <v>283038.3</v>
      </c>
      <c r="J3" s="13">
        <f>I3/I5</f>
        <v>0.39959574289055833</v>
      </c>
      <c r="L3" s="14" t="s">
        <v>12</v>
      </c>
    </row>
    <row r="4" spans="1:13" s="1" customFormat="1" ht="12.75">
      <c r="A4" s="9" t="s">
        <v>13</v>
      </c>
      <c r="B4" s="4" t="s">
        <v>9</v>
      </c>
      <c r="C4" s="10">
        <v>43330</v>
      </c>
      <c r="D4" s="11">
        <v>20.2</v>
      </c>
      <c r="E4" s="4" t="s">
        <v>10</v>
      </c>
      <c r="F4" s="12">
        <f t="shared" ref="F4:F8" si="0">C4*D4*44/12/1000000</f>
        <v>3.2093086666666664</v>
      </c>
      <c r="G4" s="9"/>
      <c r="H4" s="1" t="s">
        <v>14</v>
      </c>
      <c r="I4" s="1">
        <v>425273.3</v>
      </c>
      <c r="J4" s="13">
        <f>I4/I5</f>
        <v>0.60040425710944167</v>
      </c>
      <c r="L4" s="15" t="s">
        <v>15</v>
      </c>
      <c r="M4" s="9"/>
    </row>
    <row r="5" spans="1:13" s="1" customFormat="1" ht="12.75">
      <c r="A5" s="15" t="s">
        <v>16</v>
      </c>
      <c r="B5" s="4" t="s">
        <v>9</v>
      </c>
      <c r="C5" s="10">
        <v>26393</v>
      </c>
      <c r="D5" s="11">
        <v>25.4</v>
      </c>
      <c r="E5" s="4" t="s">
        <v>10</v>
      </c>
      <c r="F5" s="12">
        <f t="shared" si="0"/>
        <v>2.4580680666666663</v>
      </c>
      <c r="G5" s="9"/>
      <c r="H5" s="1" t="s">
        <v>17</v>
      </c>
      <c r="I5" s="1">
        <f>SUM(I3:I4)</f>
        <v>708311.6</v>
      </c>
      <c r="L5" s="15" t="s">
        <v>18</v>
      </c>
      <c r="M5" s="9"/>
    </row>
    <row r="6" spans="1:13" s="1" customFormat="1" ht="12.75">
      <c r="A6" s="15" t="s">
        <v>19</v>
      </c>
      <c r="B6" s="4" t="s">
        <v>9</v>
      </c>
      <c r="C6" s="10">
        <v>28190</v>
      </c>
      <c r="D6" s="11">
        <v>27.4</v>
      </c>
      <c r="E6" s="4" t="s">
        <v>10</v>
      </c>
      <c r="F6" s="12">
        <f t="shared" si="0"/>
        <v>2.8321553333333336</v>
      </c>
      <c r="G6" s="9"/>
      <c r="L6" s="16"/>
      <c r="M6" s="17"/>
    </row>
    <row r="7" spans="1:13" s="1" customFormat="1" ht="12.75">
      <c r="A7" s="15" t="s">
        <v>20</v>
      </c>
      <c r="B7" s="4" t="s">
        <v>9</v>
      </c>
      <c r="C7" s="10">
        <v>22190</v>
      </c>
      <c r="D7" s="11">
        <v>25.8</v>
      </c>
      <c r="E7" s="4" t="s">
        <v>10</v>
      </c>
      <c r="F7" s="12">
        <f t="shared" si="0"/>
        <v>2.0991740000000001</v>
      </c>
      <c r="G7" s="9"/>
      <c r="L7" s="16"/>
      <c r="M7" s="17"/>
    </row>
    <row r="8" spans="1:13" s="1" customFormat="1" ht="12.75">
      <c r="A8" s="15" t="s">
        <v>21</v>
      </c>
      <c r="B8" s="4" t="s">
        <v>9</v>
      </c>
      <c r="C8" s="10">
        <v>27490</v>
      </c>
      <c r="D8" s="11">
        <v>25.4</v>
      </c>
      <c r="E8" s="4" t="s">
        <v>10</v>
      </c>
      <c r="F8" s="12">
        <f t="shared" si="0"/>
        <v>2.5602353333333334</v>
      </c>
      <c r="G8" s="9"/>
    </row>
    <row r="9" spans="1:13" s="1" customFormat="1" ht="12.75">
      <c r="A9" s="15" t="s">
        <v>22</v>
      </c>
      <c r="B9" s="4" t="s">
        <v>9</v>
      </c>
      <c r="C9" s="10">
        <f>C5</f>
        <v>26393</v>
      </c>
      <c r="D9" s="10">
        <f>D5</f>
        <v>25.4</v>
      </c>
      <c r="E9" s="4" t="s">
        <v>10</v>
      </c>
      <c r="F9" s="12">
        <f>C9*D9*44/12/1000000</f>
        <v>2.4580680666666663</v>
      </c>
      <c r="G9" s="9"/>
    </row>
    <row r="10" spans="1:13" s="1" customFormat="1" ht="12.75">
      <c r="A10" s="9" t="s">
        <v>23</v>
      </c>
      <c r="B10" s="4" t="s">
        <v>24</v>
      </c>
      <c r="C10" s="18">
        <v>16359.4</v>
      </c>
      <c r="D10" s="19" t="s">
        <v>25</v>
      </c>
      <c r="E10" s="20" t="s">
        <v>45</v>
      </c>
      <c r="F10" s="21">
        <v>4.3526175308098693E-2</v>
      </c>
      <c r="G10" s="22">
        <f>C10/C6</f>
        <v>0.58032635686413625</v>
      </c>
    </row>
    <row r="11" spans="1:13" s="1" customFormat="1" ht="12.75">
      <c r="A11" s="9" t="s">
        <v>26</v>
      </c>
      <c r="B11" s="4" t="s">
        <v>24</v>
      </c>
      <c r="C11" s="18">
        <v>3546.9</v>
      </c>
      <c r="D11" s="19" t="s">
        <v>25</v>
      </c>
      <c r="E11" s="20" t="s">
        <v>45</v>
      </c>
      <c r="F11" s="21">
        <v>0.23538797963725031</v>
      </c>
      <c r="G11" s="22">
        <f>C11/C6</f>
        <v>0.12582121319616885</v>
      </c>
    </row>
    <row r="12" spans="1:13" s="1" customFormat="1" ht="12.75">
      <c r="A12" s="9" t="s">
        <v>27</v>
      </c>
      <c r="B12" s="4" t="s">
        <v>24</v>
      </c>
      <c r="C12" s="23">
        <v>5269.1</v>
      </c>
      <c r="D12" s="19" t="s">
        <v>25</v>
      </c>
      <c r="E12" s="20" t="s">
        <v>45</v>
      </c>
      <c r="F12" s="21">
        <v>0.21054036240164026</v>
      </c>
      <c r="G12" s="22">
        <f>C12/C6</f>
        <v>0.18691379921958143</v>
      </c>
    </row>
    <row r="13" spans="1:13" s="1" customFormat="1" ht="12.75">
      <c r="A13" s="9" t="s">
        <v>28</v>
      </c>
      <c r="B13" s="4" t="s">
        <v>24</v>
      </c>
      <c r="C13" s="18">
        <v>34650</v>
      </c>
      <c r="D13" s="19" t="s">
        <v>25</v>
      </c>
      <c r="E13" s="20" t="s">
        <v>45</v>
      </c>
      <c r="F13" s="21">
        <v>5.6332844676647884E-2</v>
      </c>
      <c r="G13" s="22"/>
    </row>
    <row r="14" spans="1:13" s="1" customFormat="1" ht="14.25">
      <c r="A14" s="15" t="s">
        <v>29</v>
      </c>
      <c r="B14" s="4"/>
      <c r="C14" s="9"/>
      <c r="D14" s="24" t="s">
        <v>30</v>
      </c>
      <c r="E14" s="4" t="s">
        <v>10</v>
      </c>
      <c r="F14" s="12">
        <v>0.44</v>
      </c>
      <c r="G14" s="9"/>
      <c r="I14" s="25"/>
    </row>
    <row r="15" spans="1:13" s="1" customFormat="1" ht="14.25">
      <c r="A15" s="15" t="s">
        <v>31</v>
      </c>
      <c r="B15" s="4" t="s">
        <v>9</v>
      </c>
      <c r="C15" s="18">
        <v>24490</v>
      </c>
      <c r="D15" s="11">
        <v>29.4</v>
      </c>
      <c r="E15" s="4" t="s">
        <v>10</v>
      </c>
      <c r="F15" s="12">
        <f t="shared" ref="F15:F20" si="1">C15*D15*44/12/1000000</f>
        <v>2.6400220000000001</v>
      </c>
      <c r="G15" s="9"/>
      <c r="I15" s="25"/>
    </row>
    <row r="16" spans="1:13" s="1" customFormat="1" ht="14.25">
      <c r="A16" s="15" t="s">
        <v>32</v>
      </c>
      <c r="B16" s="4" t="s">
        <v>9</v>
      </c>
      <c r="C16" s="10">
        <v>28447</v>
      </c>
      <c r="D16" s="11">
        <v>29.4</v>
      </c>
      <c r="E16" s="4" t="s">
        <v>10</v>
      </c>
      <c r="F16" s="12">
        <f t="shared" si="1"/>
        <v>3.0665865999999995</v>
      </c>
      <c r="G16" s="9"/>
      <c r="I16" s="25"/>
    </row>
    <row r="17" spans="1:17" s="1" customFormat="1" ht="14.25">
      <c r="A17" s="15" t="s">
        <v>33</v>
      </c>
      <c r="B17" s="4" t="s">
        <v>9</v>
      </c>
      <c r="C17" s="10">
        <v>33453</v>
      </c>
      <c r="D17" s="26">
        <v>22.7</v>
      </c>
      <c r="E17" s="4" t="s">
        <v>10</v>
      </c>
      <c r="F17" s="12">
        <f t="shared" si="1"/>
        <v>2.7844046999999996</v>
      </c>
      <c r="G17" s="9"/>
      <c r="I17" s="25"/>
    </row>
    <row r="18" spans="1:17" s="1" customFormat="1" ht="14.25">
      <c r="A18" s="15" t="s">
        <v>34</v>
      </c>
      <c r="B18" s="4" t="s">
        <v>9</v>
      </c>
      <c r="C18" s="10">
        <v>33453</v>
      </c>
      <c r="D18" s="26">
        <v>22.7</v>
      </c>
      <c r="E18" s="4" t="s">
        <v>10</v>
      </c>
      <c r="F18" s="12">
        <f t="shared" si="1"/>
        <v>2.7844046999999996</v>
      </c>
      <c r="G18" s="9"/>
      <c r="I18" s="25"/>
    </row>
    <row r="19" spans="1:17" s="1" customFormat="1" ht="14.25">
      <c r="A19" s="9" t="s">
        <v>35</v>
      </c>
      <c r="B19" s="4" t="s">
        <v>9</v>
      </c>
      <c r="C19" s="10">
        <v>41816</v>
      </c>
      <c r="D19" s="10">
        <v>22</v>
      </c>
      <c r="E19" s="4" t="s">
        <v>10</v>
      </c>
      <c r="F19" s="12">
        <f t="shared" si="1"/>
        <v>3.3731573333333333</v>
      </c>
      <c r="G19" s="9"/>
      <c r="I19" s="25"/>
    </row>
    <row r="20" spans="1:17" s="1" customFormat="1" ht="14.25">
      <c r="A20" s="15" t="s">
        <v>36</v>
      </c>
      <c r="B20" s="4" t="s">
        <v>9</v>
      </c>
      <c r="C20" s="10">
        <v>39023</v>
      </c>
      <c r="D20" s="10">
        <v>22</v>
      </c>
      <c r="E20" s="4" t="s">
        <v>10</v>
      </c>
      <c r="F20" s="12">
        <f t="shared" si="1"/>
        <v>3.1478553333333337</v>
      </c>
      <c r="G20" s="9"/>
      <c r="H20" s="25"/>
    </row>
    <row r="21" spans="1:17" s="1" customFormat="1" ht="14.25">
      <c r="A21" s="15" t="s">
        <v>37</v>
      </c>
      <c r="B21" s="4" t="s">
        <v>9</v>
      </c>
      <c r="C21" s="9">
        <v>2800</v>
      </c>
      <c r="D21" s="9"/>
      <c r="E21" s="9"/>
      <c r="F21" s="9"/>
      <c r="G21" s="9"/>
      <c r="H21" s="25"/>
      <c r="J21" s="40" t="s">
        <v>38</v>
      </c>
      <c r="K21" s="40" t="s">
        <v>96</v>
      </c>
      <c r="L21" s="40" t="s">
        <v>97</v>
      </c>
      <c r="M21" s="40" t="s">
        <v>98</v>
      </c>
      <c r="N21" s="40" t="s">
        <v>99</v>
      </c>
      <c r="O21" s="40" t="s">
        <v>100</v>
      </c>
      <c r="P21" s="40" t="s">
        <v>101</v>
      </c>
    </row>
    <row r="22" spans="1:17" ht="14.25">
      <c r="J22" s="41">
        <v>24</v>
      </c>
      <c r="K22" s="35" t="s">
        <v>59</v>
      </c>
      <c r="L22" s="32" t="s">
        <v>75</v>
      </c>
      <c r="M22" s="36">
        <v>170</v>
      </c>
      <c r="N22" s="32">
        <v>0</v>
      </c>
      <c r="O22" s="32">
        <v>0</v>
      </c>
      <c r="P22" s="32">
        <v>0</v>
      </c>
      <c r="Q22" s="42"/>
    </row>
    <row r="23" spans="1:17">
      <c r="A23" s="28" t="s">
        <v>38</v>
      </c>
      <c r="B23" s="28" t="s">
        <v>39</v>
      </c>
      <c r="C23" s="28" t="s">
        <v>40</v>
      </c>
      <c r="D23" s="28" t="s">
        <v>41</v>
      </c>
      <c r="E23" s="28" t="s">
        <v>42</v>
      </c>
      <c r="F23" s="28" t="s">
        <v>43</v>
      </c>
      <c r="K23" s="35" t="s">
        <v>60</v>
      </c>
      <c r="L23" s="32" t="s">
        <v>76</v>
      </c>
      <c r="M23" s="36">
        <v>600</v>
      </c>
      <c r="N23" s="32"/>
      <c r="O23" s="32"/>
      <c r="P23" s="32"/>
    </row>
    <row r="24" spans="1:17">
      <c r="A24" s="29"/>
      <c r="B24" s="30" t="s">
        <v>48</v>
      </c>
      <c r="C24" s="9" t="s">
        <v>8</v>
      </c>
      <c r="D24" s="31" t="s">
        <v>44</v>
      </c>
      <c r="E24" s="4" t="s">
        <v>10</v>
      </c>
      <c r="F24" s="12">
        <v>3.1046399999999994</v>
      </c>
      <c r="K24" s="35" t="s">
        <v>60</v>
      </c>
      <c r="L24" s="32" t="s">
        <v>77</v>
      </c>
      <c r="M24" s="36">
        <v>600</v>
      </c>
      <c r="N24" s="32"/>
      <c r="O24" s="32"/>
      <c r="P24" s="32"/>
    </row>
    <row r="25" spans="1:17">
      <c r="A25" s="32"/>
      <c r="B25" s="30" t="s">
        <v>48</v>
      </c>
      <c r="C25" s="9" t="s">
        <v>13</v>
      </c>
      <c r="D25" s="31" t="s">
        <v>44</v>
      </c>
      <c r="E25" s="4" t="s">
        <v>10</v>
      </c>
      <c r="F25" s="12">
        <v>3.2093086666666664</v>
      </c>
      <c r="K25" s="35" t="s">
        <v>60</v>
      </c>
      <c r="L25" s="32" t="s">
        <v>78</v>
      </c>
      <c r="M25" s="32"/>
      <c r="N25" s="32"/>
      <c r="O25" s="32"/>
      <c r="P25" s="32"/>
    </row>
    <row r="26" spans="1:17">
      <c r="A26" s="32"/>
      <c r="B26" s="30" t="s">
        <v>48</v>
      </c>
      <c r="C26" s="15" t="s">
        <v>16</v>
      </c>
      <c r="D26" s="31" t="s">
        <v>44</v>
      </c>
      <c r="E26" s="4" t="s">
        <v>10</v>
      </c>
      <c r="F26" s="12">
        <v>2.4580680666666663</v>
      </c>
      <c r="K26" s="35" t="s">
        <v>60</v>
      </c>
      <c r="L26" s="32" t="s">
        <v>79</v>
      </c>
      <c r="M26" s="32"/>
      <c r="N26" s="32"/>
      <c r="O26" s="32"/>
      <c r="P26" s="32"/>
    </row>
    <row r="27" spans="1:17">
      <c r="A27" s="32"/>
      <c r="B27" s="30" t="s">
        <v>48</v>
      </c>
      <c r="C27" s="15" t="s">
        <v>19</v>
      </c>
      <c r="D27" s="31" t="s">
        <v>44</v>
      </c>
      <c r="E27" s="4" t="s">
        <v>10</v>
      </c>
      <c r="F27" s="12">
        <v>2.8321553333333336</v>
      </c>
      <c r="K27" s="37" t="s">
        <v>61</v>
      </c>
      <c r="L27" s="32" t="s">
        <v>80</v>
      </c>
      <c r="M27" s="32">
        <v>30</v>
      </c>
      <c r="N27" s="32"/>
      <c r="O27" s="32"/>
      <c r="P27" s="32"/>
    </row>
    <row r="28" spans="1:17">
      <c r="A28" s="32"/>
      <c r="B28" s="30" t="s">
        <v>48</v>
      </c>
      <c r="C28" s="15" t="s">
        <v>20</v>
      </c>
      <c r="D28" s="31" t="s">
        <v>44</v>
      </c>
      <c r="E28" s="4" t="s">
        <v>10</v>
      </c>
      <c r="F28" s="12">
        <v>2.0991740000000001</v>
      </c>
      <c r="K28" s="37" t="s">
        <v>62</v>
      </c>
      <c r="L28" s="32" t="s">
        <v>81</v>
      </c>
      <c r="N28" s="32"/>
      <c r="O28" s="32"/>
      <c r="P28" s="32">
        <v>170</v>
      </c>
    </row>
    <row r="29" spans="1:17">
      <c r="A29" s="32"/>
      <c r="B29" s="30" t="s">
        <v>48</v>
      </c>
      <c r="C29" s="15" t="s">
        <v>21</v>
      </c>
      <c r="D29" s="31" t="s">
        <v>44</v>
      </c>
      <c r="E29" s="27" t="s">
        <v>10</v>
      </c>
      <c r="F29" s="12">
        <v>2.5602353333333334</v>
      </c>
      <c r="K29" s="37" t="s">
        <v>62</v>
      </c>
      <c r="L29" s="32" t="s">
        <v>82</v>
      </c>
      <c r="M29" s="32"/>
      <c r="N29" s="32"/>
      <c r="O29" s="32"/>
      <c r="P29" s="32">
        <v>170</v>
      </c>
    </row>
    <row r="30" spans="1:17">
      <c r="A30" s="32"/>
      <c r="B30" s="30" t="s">
        <v>48</v>
      </c>
      <c r="C30" s="15" t="s">
        <v>22</v>
      </c>
      <c r="D30" s="31" t="s">
        <v>44</v>
      </c>
      <c r="E30" s="27" t="s">
        <v>10</v>
      </c>
      <c r="F30" s="12">
        <v>2.4580680666666663</v>
      </c>
      <c r="K30" s="38" t="s">
        <v>83</v>
      </c>
      <c r="L30" s="32" t="s">
        <v>72</v>
      </c>
      <c r="M30" s="32"/>
      <c r="N30" s="32"/>
      <c r="O30" s="32"/>
      <c r="P30" s="32">
        <v>220</v>
      </c>
    </row>
    <row r="31" spans="1:17">
      <c r="A31" s="32"/>
      <c r="B31" s="30" t="s">
        <v>48</v>
      </c>
      <c r="C31" s="15" t="s">
        <v>49</v>
      </c>
      <c r="D31" s="31" t="s">
        <v>44</v>
      </c>
      <c r="E31" s="27" t="s">
        <v>46</v>
      </c>
      <c r="F31" s="21">
        <v>4.3526175308098693E-2</v>
      </c>
      <c r="K31" s="32" t="s">
        <v>63</v>
      </c>
      <c r="L31" s="32" t="s">
        <v>84</v>
      </c>
      <c r="M31" s="32">
        <v>397.97630150495195</v>
      </c>
      <c r="N31" s="32"/>
      <c r="O31" s="32"/>
      <c r="P31" s="32">
        <v>196.10094683250574</v>
      </c>
    </row>
    <row r="32" spans="1:17">
      <c r="A32" s="32"/>
      <c r="B32" s="30" t="s">
        <v>48</v>
      </c>
      <c r="C32" s="15" t="s">
        <v>50</v>
      </c>
      <c r="D32" s="31" t="s">
        <v>44</v>
      </c>
      <c r="E32" s="27" t="s">
        <v>46</v>
      </c>
      <c r="F32" s="21">
        <v>0.23538797963725031</v>
      </c>
      <c r="K32" s="32" t="s">
        <v>64</v>
      </c>
      <c r="L32" s="38" t="s">
        <v>85</v>
      </c>
      <c r="M32" s="32"/>
      <c r="N32" s="32"/>
      <c r="O32" s="32"/>
      <c r="P32" s="36">
        <v>700</v>
      </c>
    </row>
    <row r="33" spans="1:16">
      <c r="A33" s="32"/>
      <c r="B33" s="30" t="s">
        <v>48</v>
      </c>
      <c r="C33" s="15" t="s">
        <v>51</v>
      </c>
      <c r="D33" s="31" t="s">
        <v>44</v>
      </c>
      <c r="E33" s="27" t="s">
        <v>46</v>
      </c>
      <c r="F33" s="21">
        <v>0.21054036240164026</v>
      </c>
      <c r="K33" s="32" t="s">
        <v>64</v>
      </c>
      <c r="L33" s="38" t="s">
        <v>86</v>
      </c>
      <c r="M33" s="32">
        <v>900</v>
      </c>
      <c r="N33" s="32"/>
      <c r="O33" s="32">
        <v>2000</v>
      </c>
      <c r="P33" s="32"/>
    </row>
    <row r="34" spans="1:16">
      <c r="A34" s="32"/>
      <c r="B34" s="30" t="s">
        <v>48</v>
      </c>
      <c r="C34" s="15" t="s">
        <v>52</v>
      </c>
      <c r="D34" s="31" t="s">
        <v>44</v>
      </c>
      <c r="E34" s="27" t="s">
        <v>46</v>
      </c>
      <c r="F34" s="21">
        <v>5.6332844676647884E-2</v>
      </c>
      <c r="K34" s="32" t="s">
        <v>64</v>
      </c>
      <c r="L34" s="38" t="s">
        <v>87</v>
      </c>
      <c r="M34" s="32"/>
      <c r="N34" s="32"/>
      <c r="O34" s="32"/>
      <c r="P34" s="32"/>
    </row>
    <row r="35" spans="1:16">
      <c r="A35" s="32"/>
      <c r="B35" s="30" t="s">
        <v>48</v>
      </c>
      <c r="C35" s="15" t="s">
        <v>29</v>
      </c>
      <c r="D35" s="31" t="s">
        <v>44</v>
      </c>
      <c r="E35" s="27" t="s">
        <v>10</v>
      </c>
      <c r="F35" s="12">
        <v>0.44</v>
      </c>
      <c r="K35" s="32" t="s">
        <v>64</v>
      </c>
      <c r="L35" s="38" t="s">
        <v>88</v>
      </c>
      <c r="M35" s="32"/>
      <c r="N35" s="32"/>
      <c r="O35" s="32"/>
      <c r="P35" s="32"/>
    </row>
    <row r="36" spans="1:16">
      <c r="A36" s="32"/>
      <c r="B36" s="30" t="s">
        <v>48</v>
      </c>
      <c r="C36" s="15" t="s">
        <v>31</v>
      </c>
      <c r="D36" s="31" t="s">
        <v>44</v>
      </c>
      <c r="E36" s="27" t="s">
        <v>10</v>
      </c>
      <c r="F36" s="12">
        <v>2.6400220000000001</v>
      </c>
      <c r="K36" s="32" t="s">
        <v>65</v>
      </c>
      <c r="L36" s="32" t="s">
        <v>66</v>
      </c>
      <c r="M36" s="32"/>
      <c r="N36" s="32"/>
      <c r="O36" s="32"/>
      <c r="P36" s="32"/>
    </row>
    <row r="37" spans="1:16">
      <c r="A37" s="32"/>
      <c r="B37" s="30" t="s">
        <v>48</v>
      </c>
      <c r="C37" s="15" t="s">
        <v>32</v>
      </c>
      <c r="D37" s="31" t="s">
        <v>44</v>
      </c>
      <c r="E37" s="4" t="s">
        <v>10</v>
      </c>
      <c r="F37" s="12">
        <v>3.0665865999999995</v>
      </c>
      <c r="K37" s="32" t="s">
        <v>65</v>
      </c>
      <c r="L37" s="32" t="s">
        <v>67</v>
      </c>
      <c r="M37" s="32"/>
      <c r="N37" s="32"/>
      <c r="O37" s="32"/>
      <c r="P37" s="32">
        <v>50</v>
      </c>
    </row>
    <row r="38" spans="1:16">
      <c r="A38" s="32"/>
      <c r="B38" s="30" t="s">
        <v>48</v>
      </c>
      <c r="C38" s="15" t="s">
        <v>33</v>
      </c>
      <c r="D38" s="31" t="s">
        <v>44</v>
      </c>
      <c r="E38" s="4" t="s">
        <v>10</v>
      </c>
      <c r="F38" s="12">
        <v>2.7844046999999996</v>
      </c>
      <c r="K38" s="32" t="s">
        <v>65</v>
      </c>
      <c r="L38" s="32" t="s">
        <v>68</v>
      </c>
      <c r="M38" s="32"/>
      <c r="N38" s="32"/>
      <c r="O38" s="32"/>
      <c r="P38" s="32"/>
    </row>
    <row r="39" spans="1:16">
      <c r="A39" s="32"/>
      <c r="B39" s="30" t="s">
        <v>48</v>
      </c>
      <c r="C39" s="15" t="s">
        <v>34</v>
      </c>
      <c r="D39" s="31" t="s">
        <v>44</v>
      </c>
      <c r="E39" s="4" t="s">
        <v>10</v>
      </c>
      <c r="F39" s="12">
        <v>2.7844046999999996</v>
      </c>
      <c r="K39" s="32" t="s">
        <v>65</v>
      </c>
      <c r="L39" s="32" t="s">
        <v>69</v>
      </c>
      <c r="M39" s="32"/>
      <c r="N39" s="32"/>
      <c r="O39" s="32"/>
      <c r="P39" s="32"/>
    </row>
    <row r="40" spans="1:16">
      <c r="A40" s="32"/>
      <c r="B40" s="30" t="s">
        <v>48</v>
      </c>
      <c r="C40" s="9" t="s">
        <v>35</v>
      </c>
      <c r="D40" s="31" t="s">
        <v>44</v>
      </c>
      <c r="E40" s="4" t="s">
        <v>10</v>
      </c>
      <c r="F40" s="12">
        <v>3.3731573333333333</v>
      </c>
      <c r="K40" s="32" t="s">
        <v>65</v>
      </c>
      <c r="L40" s="32" t="s">
        <v>70</v>
      </c>
      <c r="M40" s="32">
        <v>900</v>
      </c>
      <c r="N40" s="32"/>
      <c r="O40" s="32">
        <v>2000</v>
      </c>
      <c r="P40" s="32"/>
    </row>
    <row r="41" spans="1:16">
      <c r="A41" s="32"/>
      <c r="B41" s="30" t="s">
        <v>48</v>
      </c>
      <c r="C41" s="15" t="s">
        <v>36</v>
      </c>
      <c r="D41" s="31" t="s">
        <v>44</v>
      </c>
      <c r="E41" s="4" t="s">
        <v>10</v>
      </c>
      <c r="F41" s="12">
        <v>3.1478553333333337</v>
      </c>
      <c r="K41" s="38" t="s">
        <v>89</v>
      </c>
      <c r="L41" s="38" t="s">
        <v>90</v>
      </c>
      <c r="M41" s="32"/>
      <c r="N41" s="32"/>
      <c r="O41" s="32"/>
      <c r="P41" s="32"/>
    </row>
    <row r="42" spans="1:16">
      <c r="A42" s="32"/>
      <c r="B42" s="30" t="s">
        <v>48</v>
      </c>
      <c r="C42" s="15" t="s">
        <v>37</v>
      </c>
      <c r="D42" s="31" t="s">
        <v>44</v>
      </c>
      <c r="E42" s="4" t="s">
        <v>10</v>
      </c>
      <c r="F42" s="9">
        <v>0</v>
      </c>
      <c r="K42" s="38" t="s">
        <v>91</v>
      </c>
      <c r="L42" s="38" t="s">
        <v>92</v>
      </c>
      <c r="M42" s="32"/>
      <c r="N42" s="32"/>
      <c r="O42" s="32"/>
      <c r="P42" s="39">
        <v>100</v>
      </c>
    </row>
    <row r="43" spans="1:16">
      <c r="B43" s="30" t="s">
        <v>48</v>
      </c>
      <c r="C43" s="9" t="s">
        <v>8</v>
      </c>
      <c r="D43" s="30" t="s">
        <v>53</v>
      </c>
      <c r="E43" s="4" t="s">
        <v>9</v>
      </c>
      <c r="F43" s="10">
        <v>44800</v>
      </c>
      <c r="K43" s="38" t="s">
        <v>93</v>
      </c>
      <c r="L43" s="38" t="s">
        <v>85</v>
      </c>
      <c r="M43" s="32"/>
      <c r="N43" s="32"/>
      <c r="O43" s="32"/>
      <c r="P43" s="32">
        <v>700</v>
      </c>
    </row>
    <row r="44" spans="1:16">
      <c r="B44" s="30" t="s">
        <v>48</v>
      </c>
      <c r="C44" s="9" t="s">
        <v>13</v>
      </c>
      <c r="D44" s="30" t="s">
        <v>53</v>
      </c>
      <c r="E44" s="4" t="s">
        <v>9</v>
      </c>
      <c r="F44" s="10">
        <v>43330</v>
      </c>
      <c r="K44" s="38" t="s">
        <v>93</v>
      </c>
      <c r="L44" s="38" t="s">
        <v>86</v>
      </c>
      <c r="M44" s="32">
        <v>900</v>
      </c>
      <c r="N44" s="32"/>
      <c r="O44" s="32">
        <v>2000</v>
      </c>
      <c r="P44" s="32"/>
    </row>
    <row r="45" spans="1:16">
      <c r="B45" s="30" t="s">
        <v>48</v>
      </c>
      <c r="C45" s="15" t="s">
        <v>16</v>
      </c>
      <c r="D45" s="30" t="s">
        <v>53</v>
      </c>
      <c r="E45" s="4" t="s">
        <v>9</v>
      </c>
      <c r="F45" s="10">
        <v>26393</v>
      </c>
      <c r="K45" s="38" t="s">
        <v>93</v>
      </c>
      <c r="L45" s="38" t="s">
        <v>87</v>
      </c>
      <c r="M45" s="32"/>
      <c r="N45" s="32"/>
      <c r="O45" s="32"/>
      <c r="P45" s="32"/>
    </row>
    <row r="46" spans="1:16">
      <c r="B46" s="30" t="s">
        <v>48</v>
      </c>
      <c r="C46" s="15" t="s">
        <v>19</v>
      </c>
      <c r="D46" s="30" t="s">
        <v>53</v>
      </c>
      <c r="E46" s="4" t="s">
        <v>9</v>
      </c>
      <c r="F46" s="10">
        <v>28190</v>
      </c>
      <c r="K46" s="32" t="s">
        <v>71</v>
      </c>
      <c r="L46" s="32" t="s">
        <v>72</v>
      </c>
      <c r="M46" s="32">
        <v>397.97630150495195</v>
      </c>
      <c r="N46" s="32"/>
      <c r="O46" s="32"/>
      <c r="P46" s="32">
        <v>196.10094683250574</v>
      </c>
    </row>
    <row r="47" spans="1:16">
      <c r="B47" s="30" t="s">
        <v>48</v>
      </c>
      <c r="C47" s="15" t="s">
        <v>20</v>
      </c>
      <c r="D47" s="30" t="s">
        <v>53</v>
      </c>
      <c r="E47" s="4" t="s">
        <v>9</v>
      </c>
      <c r="F47" s="10">
        <v>22190</v>
      </c>
      <c r="K47" s="32" t="s">
        <v>73</v>
      </c>
      <c r="L47" s="32" t="s">
        <v>94</v>
      </c>
      <c r="M47" s="32"/>
      <c r="N47" s="32"/>
      <c r="O47" s="32"/>
      <c r="P47" s="32">
        <v>50</v>
      </c>
    </row>
    <row r="48" spans="1:16">
      <c r="B48" s="30" t="s">
        <v>48</v>
      </c>
      <c r="C48" s="15" t="s">
        <v>21</v>
      </c>
      <c r="D48" s="30" t="s">
        <v>53</v>
      </c>
      <c r="E48" s="4" t="s">
        <v>9</v>
      </c>
      <c r="F48" s="10">
        <v>27490</v>
      </c>
      <c r="K48" s="32" t="s">
        <v>73</v>
      </c>
      <c r="L48" s="32" t="s">
        <v>66</v>
      </c>
      <c r="M48" s="32"/>
      <c r="N48" s="32"/>
      <c r="O48" s="32"/>
      <c r="P48" s="32"/>
    </row>
    <row r="49" spans="2:16">
      <c r="B49" s="30" t="s">
        <v>48</v>
      </c>
      <c r="C49" s="15" t="s">
        <v>22</v>
      </c>
      <c r="D49" s="30" t="s">
        <v>53</v>
      </c>
      <c r="E49" s="4" t="s">
        <v>9</v>
      </c>
      <c r="F49" s="10">
        <v>26393</v>
      </c>
      <c r="K49" s="32" t="s">
        <v>73</v>
      </c>
      <c r="L49" s="32" t="s">
        <v>70</v>
      </c>
      <c r="M49" s="32">
        <v>900</v>
      </c>
      <c r="N49" s="32"/>
      <c r="O49" s="32">
        <v>2000</v>
      </c>
      <c r="P49" s="32"/>
    </row>
    <row r="50" spans="2:16">
      <c r="B50" s="30" t="s">
        <v>48</v>
      </c>
      <c r="C50" s="15" t="s">
        <v>49</v>
      </c>
      <c r="D50" s="30" t="s">
        <v>53</v>
      </c>
      <c r="E50" s="4" t="s">
        <v>24</v>
      </c>
      <c r="F50" s="18">
        <v>16359.4</v>
      </c>
      <c r="K50" s="32" t="s">
        <v>73</v>
      </c>
      <c r="L50" s="32" t="s">
        <v>95</v>
      </c>
      <c r="M50" s="32"/>
      <c r="N50" s="32"/>
      <c r="O50" s="32"/>
      <c r="P50" s="32"/>
    </row>
    <row r="51" spans="2:16">
      <c r="B51" s="30" t="s">
        <v>48</v>
      </c>
      <c r="C51" s="15" t="s">
        <v>50</v>
      </c>
      <c r="D51" s="30" t="s">
        <v>53</v>
      </c>
      <c r="E51" s="4" t="s">
        <v>24</v>
      </c>
      <c r="F51" s="18">
        <v>3546.9</v>
      </c>
      <c r="K51" s="32" t="s">
        <v>74</v>
      </c>
      <c r="L51" s="38" t="s">
        <v>92</v>
      </c>
      <c r="M51" s="32"/>
      <c r="N51" s="32"/>
      <c r="O51" s="32"/>
      <c r="P51" s="39">
        <v>100</v>
      </c>
    </row>
    <row r="52" spans="2:16">
      <c r="B52" s="30" t="s">
        <v>48</v>
      </c>
      <c r="C52" s="15" t="s">
        <v>51</v>
      </c>
      <c r="D52" s="30" t="s">
        <v>53</v>
      </c>
      <c r="E52" s="4" t="s">
        <v>24</v>
      </c>
      <c r="F52" s="23">
        <v>5269.1</v>
      </c>
    </row>
    <row r="53" spans="2:16">
      <c r="B53" s="30" t="s">
        <v>48</v>
      </c>
      <c r="C53" s="15" t="s">
        <v>52</v>
      </c>
      <c r="D53" s="30" t="s">
        <v>53</v>
      </c>
      <c r="E53" s="4" t="s">
        <v>24</v>
      </c>
      <c r="F53" s="18">
        <v>34650</v>
      </c>
    </row>
    <row r="54" spans="2:16">
      <c r="B54" s="30" t="s">
        <v>48</v>
      </c>
      <c r="C54" s="15" t="s">
        <v>29</v>
      </c>
      <c r="D54" s="30" t="s">
        <v>53</v>
      </c>
      <c r="E54" s="4" t="s">
        <v>9</v>
      </c>
      <c r="F54" s="9">
        <v>0</v>
      </c>
    </row>
    <row r="55" spans="2:16">
      <c r="B55" s="30" t="s">
        <v>48</v>
      </c>
      <c r="C55" s="15" t="s">
        <v>31</v>
      </c>
      <c r="D55" s="30" t="s">
        <v>53</v>
      </c>
      <c r="E55" s="4" t="s">
        <v>9</v>
      </c>
      <c r="F55" s="18">
        <v>24490</v>
      </c>
    </row>
    <row r="56" spans="2:16">
      <c r="B56" s="30" t="s">
        <v>48</v>
      </c>
      <c r="C56" s="15" t="s">
        <v>32</v>
      </c>
      <c r="D56" s="30" t="s">
        <v>53</v>
      </c>
      <c r="E56" s="4" t="s">
        <v>9</v>
      </c>
      <c r="F56" s="10">
        <v>28447</v>
      </c>
    </row>
    <row r="57" spans="2:16">
      <c r="B57" s="30" t="s">
        <v>48</v>
      </c>
      <c r="C57" s="15" t="s">
        <v>33</v>
      </c>
      <c r="D57" s="30" t="s">
        <v>53</v>
      </c>
      <c r="E57" s="4" t="s">
        <v>9</v>
      </c>
      <c r="F57" s="10">
        <v>33453</v>
      </c>
    </row>
    <row r="58" spans="2:16">
      <c r="B58" s="30" t="s">
        <v>48</v>
      </c>
      <c r="C58" s="15" t="s">
        <v>34</v>
      </c>
      <c r="D58" s="30" t="s">
        <v>53</v>
      </c>
      <c r="E58" s="4" t="s">
        <v>9</v>
      </c>
      <c r="F58" s="10">
        <v>33453</v>
      </c>
    </row>
    <row r="59" spans="2:16">
      <c r="B59" s="30" t="s">
        <v>48</v>
      </c>
      <c r="C59" s="9" t="s">
        <v>35</v>
      </c>
      <c r="D59" s="30" t="s">
        <v>53</v>
      </c>
      <c r="E59" s="4" t="s">
        <v>9</v>
      </c>
      <c r="F59" s="10">
        <v>41816</v>
      </c>
    </row>
    <row r="60" spans="2:16">
      <c r="B60" s="30" t="s">
        <v>48</v>
      </c>
      <c r="C60" s="15" t="s">
        <v>36</v>
      </c>
      <c r="D60" s="30" t="s">
        <v>53</v>
      </c>
      <c r="E60" s="4" t="s">
        <v>9</v>
      </c>
      <c r="F60" s="10">
        <v>39023</v>
      </c>
    </row>
    <row r="61" spans="2:16">
      <c r="B61" s="30" t="s">
        <v>48</v>
      </c>
      <c r="C61" s="15" t="s">
        <v>37</v>
      </c>
      <c r="D61" s="30" t="s">
        <v>53</v>
      </c>
      <c r="E61" s="4" t="s">
        <v>9</v>
      </c>
      <c r="F61" s="9">
        <v>2800</v>
      </c>
    </row>
    <row r="62" spans="2:16">
      <c r="B62" s="30" t="s">
        <v>47</v>
      </c>
      <c r="C62" s="33" t="s">
        <v>56</v>
      </c>
      <c r="D62" s="30" t="s">
        <v>54</v>
      </c>
      <c r="E62" s="34" t="s">
        <v>55</v>
      </c>
      <c r="F62" s="32">
        <v>30</v>
      </c>
    </row>
    <row r="63" spans="2:16">
      <c r="B63" s="30" t="s">
        <v>47</v>
      </c>
      <c r="C63" s="33" t="s">
        <v>58</v>
      </c>
      <c r="D63" s="30" t="s">
        <v>54</v>
      </c>
      <c r="E63" s="34" t="s">
        <v>55</v>
      </c>
      <c r="F63" s="32">
        <v>40</v>
      </c>
    </row>
    <row r="64" spans="2:16">
      <c r="B64" s="30" t="s">
        <v>47</v>
      </c>
      <c r="C64" s="33" t="s">
        <v>57</v>
      </c>
      <c r="D64" s="30" t="s">
        <v>54</v>
      </c>
      <c r="E64" s="34" t="s">
        <v>55</v>
      </c>
      <c r="F64" s="32">
        <v>30</v>
      </c>
    </row>
  </sheetData>
  <sortState ref="D1:D57">
    <sortCondition ref="D1"/>
  </sortState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2016-10-14T12:27:48Z</dcterms:created>
  <dcterms:modified xsi:type="dcterms:W3CDTF">2016-10-14T16:18:59Z</dcterms:modified>
</cp:coreProperties>
</file>