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vesh\Downloads\"/>
    </mc:Choice>
  </mc:AlternateContent>
  <xr:revisionPtr revIDLastSave="0" documentId="8_{D6B2E3C1-51EC-4D46-9CD3-2505BE5AF603}" xr6:coauthVersionLast="45" xr6:coauthVersionMax="45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Excercise" sheetId="5" r:id="rId1"/>
    <sheet name="Discount Rate" sheetId="2" r:id="rId2"/>
    <sheet name="NPV" sheetId="1" r:id="rId3"/>
    <sheet name="IRR" sheetId="3" r:id="rId4"/>
    <sheet name="Payback Period" sheetId="4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7" i="4"/>
  <c r="C8" i="4"/>
  <c r="D7" i="4"/>
  <c r="D8" i="4"/>
  <c r="E7" i="4"/>
  <c r="E8" i="4"/>
  <c r="F7" i="4"/>
  <c r="F8" i="4"/>
  <c r="G7" i="4"/>
  <c r="C8" i="3"/>
  <c r="C9" i="3"/>
  <c r="C10" i="3"/>
  <c r="D8" i="3"/>
  <c r="D9" i="3"/>
  <c r="D10" i="3"/>
  <c r="E8" i="3"/>
  <c r="E9" i="3"/>
  <c r="E10" i="3"/>
  <c r="F8" i="3"/>
  <c r="F9" i="3"/>
  <c r="F10" i="3"/>
  <c r="G8" i="3"/>
  <c r="G9" i="3"/>
  <c r="G10" i="3"/>
  <c r="C12" i="3"/>
  <c r="G8" i="1"/>
  <c r="F8" i="1"/>
  <c r="E8" i="1"/>
  <c r="D8" i="1"/>
  <c r="C8" i="1"/>
  <c r="E4" i="2"/>
  <c r="E3" i="2"/>
  <c r="C6" i="2"/>
  <c r="C3" i="1"/>
  <c r="G8" i="4"/>
  <c r="D9" i="1"/>
  <c r="D10" i="1"/>
  <c r="C9" i="1"/>
  <c r="C10" i="1"/>
  <c r="G9" i="1"/>
  <c r="G10" i="1"/>
  <c r="E9" i="1"/>
  <c r="F9" i="1"/>
  <c r="F10" i="1"/>
  <c r="E10" i="1"/>
  <c r="C12" i="1"/>
</calcChain>
</file>

<file path=xl/sharedStrings.xml><?xml version="1.0" encoding="utf-8"?>
<sst xmlns="http://schemas.openxmlformats.org/spreadsheetml/2006/main" count="39" uniqueCount="23">
  <si>
    <t>Initial Investment</t>
  </si>
  <si>
    <t>Discount Rate</t>
  </si>
  <si>
    <t>Year</t>
  </si>
  <si>
    <t>Revenue</t>
  </si>
  <si>
    <t>Costs</t>
  </si>
  <si>
    <t>Net CF</t>
  </si>
  <si>
    <t>Discount factor</t>
  </si>
  <si>
    <t>PV</t>
  </si>
  <si>
    <t>NPV</t>
  </si>
  <si>
    <t>Bank loan</t>
  </si>
  <si>
    <t>Friendly loan</t>
  </si>
  <si>
    <t>Amount</t>
  </si>
  <si>
    <t>Source</t>
  </si>
  <si>
    <t>Cost</t>
  </si>
  <si>
    <t>Weight</t>
  </si>
  <si>
    <t>Discount rate</t>
  </si>
  <si>
    <t>IRR</t>
  </si>
  <si>
    <t>Payback Period</t>
  </si>
  <si>
    <t>Cumulative CF</t>
  </si>
  <si>
    <t xml:space="preserve">You want to run this business for 5 years and after that you want to pursue higher education. Here is your projection of revenue and cost for the next 5 years. </t>
  </si>
  <si>
    <t xml:space="preserve">Evaluate the venture using Net Present Value (NPV), Internal Rate of Return (IRR) and Payback Period. </t>
  </si>
  <si>
    <t>You are fresh out of college and exploring options to start your venture. You plan to start a bike accessory shop that needs an initial setup cost of Rs 5 lakhs.</t>
  </si>
  <si>
    <t xml:space="preserve">You plan to take Rs 3 lakhs from a bank at 9% p.a. and Rs 2 lakhs as a friendly loan from your parents. Your parents have been saving that money for your future in a mutual fund that was earning 14% p.a.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</si>
</sst>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0" fontId="6" fillId="0" borderId="1" xfId="0" applyFont="1" applyBorder="1"/>
    <xf numFmtId="3" fontId="4" fillId="0" borderId="1" xfId="0" applyNumberFormat="1" applyFont="1" applyBorder="1"/>
    <xf numFmtId="0" fontId="0" fillId="2" borderId="1" xfId="0" applyFill="1" applyBorder="1"/>
    <xf numFmtId="0" fontId="0" fillId="0" borderId="1" xfId="0" applyBorder="1"/>
    <xf numFmtId="165" fontId="0" fillId="0" borderId="1" xfId="1" applyNumberFormat="1" applyFont="1" applyBorder="1"/>
    <xf numFmtId="9" fontId="0" fillId="0" borderId="1" xfId="0" applyNumberFormat="1" applyBorder="1"/>
    <xf numFmtId="9" fontId="0" fillId="0" borderId="1" xfId="2" applyFont="1" applyBorder="1"/>
    <xf numFmtId="10" fontId="0" fillId="0" borderId="1" xfId="2" applyNumberFormat="1" applyFont="1" applyBorder="1"/>
    <xf numFmtId="164" fontId="3" fillId="0" borderId="1" xfId="1" applyFont="1" applyBorder="1"/>
    <xf numFmtId="165" fontId="3" fillId="0" borderId="1" xfId="1" applyNumberFormat="1" applyFont="1" applyBorder="1"/>
    <xf numFmtId="4" fontId="4" fillId="0" borderId="1" xfId="0" applyNumberFormat="1" applyFont="1" applyBorder="1"/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3" fontId="9" fillId="0" borderId="5" xfId="0" applyNumberFormat="1" applyFont="1" applyBorder="1" applyAlignment="1">
      <alignment vertical="center" wrapText="1"/>
    </xf>
    <xf numFmtId="3" fontId="3" fillId="0" borderId="6" xfId="0" applyNumberFormat="1" applyFont="1" applyFill="1" applyBorder="1"/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578C-2260-49DC-A489-65F70EDA2FB0}">
  <dimension ref="A1:C13"/>
  <sheetViews>
    <sheetView workbookViewId="0">
      <selection activeCell="P5" sqref="P5"/>
    </sheetView>
  </sheetViews>
  <sheetFormatPr defaultRowHeight="15.75" x14ac:dyDescent="0.25"/>
  <sheetData>
    <row r="1" spans="1:3" x14ac:dyDescent="0.25">
      <c r="A1" s="20" t="s">
        <v>21</v>
      </c>
    </row>
    <row r="2" spans="1:3" x14ac:dyDescent="0.25">
      <c r="A2" s="20" t="s">
        <v>22</v>
      </c>
    </row>
    <row r="3" spans="1:3" x14ac:dyDescent="0.25">
      <c r="A3" s="20"/>
    </row>
    <row r="4" spans="1:3" x14ac:dyDescent="0.25">
      <c r="A4" s="20" t="s">
        <v>19</v>
      </c>
    </row>
    <row r="5" spans="1:3" ht="16.5" thickBot="1" x14ac:dyDescent="0.3">
      <c r="A5" s="20"/>
    </row>
    <row r="6" spans="1:3" ht="16.5" thickBot="1" x14ac:dyDescent="0.3">
      <c r="A6" s="21" t="s">
        <v>2</v>
      </c>
      <c r="B6" s="22" t="s">
        <v>3</v>
      </c>
      <c r="C6" s="22" t="s">
        <v>13</v>
      </c>
    </row>
    <row r="7" spans="1:3" ht="16.5" thickBot="1" x14ac:dyDescent="0.3">
      <c r="A7" s="23">
        <v>1</v>
      </c>
      <c r="B7" s="24">
        <v>450000</v>
      </c>
      <c r="C7" s="24">
        <v>350000</v>
      </c>
    </row>
    <row r="8" spans="1:3" ht="16.5" thickBot="1" x14ac:dyDescent="0.3">
      <c r="A8" s="23">
        <v>2</v>
      </c>
      <c r="B8" s="24">
        <v>550000</v>
      </c>
      <c r="C8" s="24">
        <v>450000</v>
      </c>
    </row>
    <row r="9" spans="1:3" ht="16.5" thickBot="1" x14ac:dyDescent="0.3">
      <c r="A9" s="23">
        <v>3</v>
      </c>
      <c r="B9" s="24">
        <v>650000</v>
      </c>
      <c r="C9" s="24">
        <v>480000</v>
      </c>
    </row>
    <row r="10" spans="1:3" ht="16.5" thickBot="1" x14ac:dyDescent="0.3">
      <c r="A10" s="23">
        <v>4</v>
      </c>
      <c r="B10" s="24">
        <v>750000</v>
      </c>
      <c r="C10" s="24">
        <v>550000</v>
      </c>
    </row>
    <row r="11" spans="1:3" ht="16.5" thickBot="1" x14ac:dyDescent="0.3">
      <c r="A11" s="23">
        <v>5</v>
      </c>
      <c r="B11" s="24">
        <v>850000</v>
      </c>
      <c r="C11" s="24">
        <v>650000</v>
      </c>
    </row>
    <row r="12" spans="1:3" x14ac:dyDescent="0.25">
      <c r="A12" s="20"/>
    </row>
    <row r="13" spans="1:3" x14ac:dyDescent="0.25">
      <c r="A13" s="2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zoomScale="150" zoomScaleNormal="150" zoomScalePageLayoutView="150" workbookViewId="0"/>
  </sheetViews>
  <sheetFormatPr defaultColWidth="11.25" defaultRowHeight="15.75" x14ac:dyDescent="0.25"/>
  <cols>
    <col min="1" max="1" width="4.5" customWidth="1"/>
    <col min="2" max="2" width="15.25" customWidth="1"/>
    <col min="3" max="3" width="12.25" bestFit="1" customWidth="1"/>
  </cols>
  <sheetData>
    <row r="2" spans="2:5" x14ac:dyDescent="0.25">
      <c r="B2" s="11" t="s">
        <v>12</v>
      </c>
      <c r="C2" s="11" t="s">
        <v>11</v>
      </c>
      <c r="D2" s="11" t="s">
        <v>13</v>
      </c>
      <c r="E2" s="11" t="s">
        <v>14</v>
      </c>
    </row>
    <row r="3" spans="2:5" x14ac:dyDescent="0.25">
      <c r="B3" s="12" t="s">
        <v>9</v>
      </c>
      <c r="C3" s="13">
        <v>300000</v>
      </c>
      <c r="D3" s="14">
        <v>0.09</v>
      </c>
      <c r="E3" s="15">
        <f>C3/(C3+C4)</f>
        <v>0.6</v>
      </c>
    </row>
    <row r="4" spans="2:5" x14ac:dyDescent="0.25">
      <c r="B4" s="12" t="s">
        <v>10</v>
      </c>
      <c r="C4" s="13">
        <v>200000</v>
      </c>
      <c r="D4" s="14">
        <v>0.14000000000000001</v>
      </c>
      <c r="E4" s="15">
        <f>C4/(C3+C4)</f>
        <v>0.4</v>
      </c>
    </row>
    <row r="6" spans="2:5" x14ac:dyDescent="0.25">
      <c r="B6" s="12" t="s">
        <v>15</v>
      </c>
      <c r="C6" s="16">
        <f>SUMPRODUCT(D3:D4,E3:E4)</f>
        <v>0.11000000000000001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zoomScale="150" zoomScaleNormal="150" zoomScalePageLayoutView="150" workbookViewId="0"/>
  </sheetViews>
  <sheetFormatPr defaultColWidth="11.25" defaultRowHeight="15.75" x14ac:dyDescent="0.25"/>
  <cols>
    <col min="1" max="1" width="4.25" customWidth="1"/>
    <col min="2" max="2" width="14.25" bestFit="1" customWidth="1"/>
  </cols>
  <sheetData>
    <row r="2" spans="2:7" x14ac:dyDescent="0.25">
      <c r="B2" s="2" t="s">
        <v>0</v>
      </c>
      <c r="C2" s="3">
        <v>500000</v>
      </c>
      <c r="D2" s="1"/>
      <c r="E2" s="1"/>
      <c r="F2" s="1"/>
      <c r="G2" s="1"/>
    </row>
    <row r="3" spans="2:7" x14ac:dyDescent="0.25">
      <c r="B3" s="2" t="s">
        <v>1</v>
      </c>
      <c r="C3" s="4">
        <f>'Discount Rate'!C6</f>
        <v>0.11000000000000001</v>
      </c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5" t="s">
        <v>2</v>
      </c>
      <c r="C5" s="5">
        <v>1</v>
      </c>
      <c r="D5" s="5">
        <v>2</v>
      </c>
      <c r="E5" s="5">
        <v>3</v>
      </c>
      <c r="F5" s="5">
        <v>4</v>
      </c>
      <c r="G5" s="5">
        <v>5</v>
      </c>
    </row>
    <row r="6" spans="2:7" x14ac:dyDescent="0.25">
      <c r="B6" s="6" t="s">
        <v>3</v>
      </c>
      <c r="C6" s="3">
        <v>450000</v>
      </c>
      <c r="D6" s="3">
        <v>550000</v>
      </c>
      <c r="E6" s="3">
        <v>650000</v>
      </c>
      <c r="F6" s="3">
        <v>750000</v>
      </c>
      <c r="G6" s="3">
        <v>850000</v>
      </c>
    </row>
    <row r="7" spans="2:7" x14ac:dyDescent="0.25">
      <c r="B7" s="6" t="s">
        <v>4</v>
      </c>
      <c r="C7" s="3">
        <v>350000</v>
      </c>
      <c r="D7" s="3">
        <v>450000</v>
      </c>
      <c r="E7" s="3">
        <v>480000</v>
      </c>
      <c r="F7" s="3">
        <v>550000</v>
      </c>
      <c r="G7" s="3">
        <v>650000</v>
      </c>
    </row>
    <row r="8" spans="2:7" x14ac:dyDescent="0.25">
      <c r="B8" s="7" t="s">
        <v>5</v>
      </c>
      <c r="C8" s="8">
        <f>C6-C7</f>
        <v>100000</v>
      </c>
      <c r="D8" s="8">
        <f t="shared" ref="D8:G8" si="0">D6-D7</f>
        <v>100000</v>
      </c>
      <c r="E8" s="8">
        <f t="shared" si="0"/>
        <v>170000</v>
      </c>
      <c r="F8" s="8">
        <f t="shared" si="0"/>
        <v>200000</v>
      </c>
      <c r="G8" s="8">
        <f t="shared" si="0"/>
        <v>200000</v>
      </c>
    </row>
    <row r="9" spans="2:7" x14ac:dyDescent="0.25">
      <c r="B9" s="6" t="s">
        <v>6</v>
      </c>
      <c r="C9" s="17">
        <f>1/(1+$C$3)^C5</f>
        <v>0.9009009009009008</v>
      </c>
      <c r="D9" s="17">
        <f t="shared" ref="D9:G9" si="1">1/(1+$C$3)^D5</f>
        <v>0.8116224332440547</v>
      </c>
      <c r="E9" s="17">
        <f t="shared" si="1"/>
        <v>0.73119138130095018</v>
      </c>
      <c r="F9" s="17">
        <f t="shared" si="1"/>
        <v>0.65873097414500015</v>
      </c>
      <c r="G9" s="17">
        <f t="shared" si="1"/>
        <v>0.5934513280585586</v>
      </c>
    </row>
    <row r="10" spans="2:7" x14ac:dyDescent="0.25">
      <c r="B10" s="7" t="s">
        <v>7</v>
      </c>
      <c r="C10" s="8">
        <f>C8*C9</f>
        <v>90090.090090090074</v>
      </c>
      <c r="D10" s="8">
        <f t="shared" ref="D10:G10" si="2">D8*D9</f>
        <v>81162.24332440547</v>
      </c>
      <c r="E10" s="8">
        <f t="shared" si="2"/>
        <v>124302.53482116153</v>
      </c>
      <c r="F10" s="8">
        <f t="shared" si="2"/>
        <v>131746.19482900004</v>
      </c>
      <c r="G10" s="8">
        <f t="shared" si="2"/>
        <v>118690.26561171171</v>
      </c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9" t="s">
        <v>8</v>
      </c>
      <c r="C12" s="10">
        <f>SUM(C10:G10)-C2</f>
        <v>45991.328676368808</v>
      </c>
      <c r="D12" s="1"/>
      <c r="E12" s="1"/>
      <c r="F12" s="1"/>
      <c r="G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showGridLines="0" zoomScale="150" zoomScaleNormal="150" zoomScalePageLayoutView="150" workbookViewId="0"/>
  </sheetViews>
  <sheetFormatPr defaultColWidth="11.25" defaultRowHeight="15.75" x14ac:dyDescent="0.25"/>
  <cols>
    <col min="1" max="1" width="4.25" customWidth="1"/>
    <col min="2" max="2" width="14.25" bestFit="1" customWidth="1"/>
  </cols>
  <sheetData>
    <row r="2" spans="2:7" x14ac:dyDescent="0.25">
      <c r="B2" s="2" t="s">
        <v>0</v>
      </c>
      <c r="C2" s="3">
        <v>500000</v>
      </c>
      <c r="D2" s="1"/>
      <c r="E2" s="1"/>
      <c r="F2" s="1"/>
      <c r="G2" s="1"/>
    </row>
    <row r="3" spans="2:7" x14ac:dyDescent="0.25">
      <c r="B3" s="2" t="s">
        <v>16</v>
      </c>
      <c r="C3" s="4">
        <v>0.14123132281577472</v>
      </c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5" t="s">
        <v>2</v>
      </c>
      <c r="C5" s="5">
        <v>1</v>
      </c>
      <c r="D5" s="5">
        <v>2</v>
      </c>
      <c r="E5" s="5">
        <v>3</v>
      </c>
      <c r="F5" s="5">
        <v>4</v>
      </c>
      <c r="G5" s="5">
        <v>5</v>
      </c>
    </row>
    <row r="6" spans="2:7" x14ac:dyDescent="0.25">
      <c r="B6" s="6" t="s">
        <v>3</v>
      </c>
      <c r="C6" s="3">
        <v>450000</v>
      </c>
      <c r="D6" s="3">
        <v>550000</v>
      </c>
      <c r="E6" s="3">
        <v>650000</v>
      </c>
      <c r="F6" s="3">
        <v>750000</v>
      </c>
      <c r="G6" s="3">
        <v>850000</v>
      </c>
    </row>
    <row r="7" spans="2:7" x14ac:dyDescent="0.25">
      <c r="B7" s="6" t="s">
        <v>4</v>
      </c>
      <c r="C7" s="3">
        <v>350000</v>
      </c>
      <c r="D7" s="3">
        <v>450000</v>
      </c>
      <c r="E7" s="3">
        <v>480000</v>
      </c>
      <c r="F7" s="3">
        <v>550000</v>
      </c>
      <c r="G7" s="3">
        <v>650000</v>
      </c>
    </row>
    <row r="8" spans="2:7" x14ac:dyDescent="0.25">
      <c r="B8" s="7" t="s">
        <v>5</v>
      </c>
      <c r="C8" s="8">
        <f>C6-C7</f>
        <v>100000</v>
      </c>
      <c r="D8" s="8">
        <f t="shared" ref="D8:G8" si="0">D6-D7</f>
        <v>100000</v>
      </c>
      <c r="E8" s="8">
        <f t="shared" si="0"/>
        <v>170000</v>
      </c>
      <c r="F8" s="8">
        <f t="shared" si="0"/>
        <v>200000</v>
      </c>
      <c r="G8" s="8">
        <f t="shared" si="0"/>
        <v>200000</v>
      </c>
    </row>
    <row r="9" spans="2:7" x14ac:dyDescent="0.25">
      <c r="B9" s="6" t="s">
        <v>6</v>
      </c>
      <c r="C9" s="17">
        <f>1/(1+$C$3)^C5</f>
        <v>0.87624654179021932</v>
      </c>
      <c r="D9" s="17">
        <f t="shared" ref="D9:G9" si="1">1/(1+$C$3)^D5</f>
        <v>0.76780800199931853</v>
      </c>
      <c r="E9" s="17">
        <f t="shared" si="1"/>
        <v>0.67278910651076074</v>
      </c>
      <c r="F9" s="17">
        <f t="shared" si="1"/>
        <v>0.58952912793418555</v>
      </c>
      <c r="G9" s="17">
        <f t="shared" si="1"/>
        <v>0.51657285963693389</v>
      </c>
    </row>
    <row r="10" spans="2:7" x14ac:dyDescent="0.25">
      <c r="B10" s="7" t="s">
        <v>7</v>
      </c>
      <c r="C10" s="8">
        <f>C8*C9</f>
        <v>87624.654179021934</v>
      </c>
      <c r="D10" s="8">
        <f t="shared" ref="D10:G10" si="2">D8*D9</f>
        <v>76780.800199931851</v>
      </c>
      <c r="E10" s="8">
        <f t="shared" si="2"/>
        <v>114374.14810682932</v>
      </c>
      <c r="F10" s="8">
        <f t="shared" si="2"/>
        <v>117905.82558683711</v>
      </c>
      <c r="G10" s="8">
        <f t="shared" si="2"/>
        <v>103314.57192738677</v>
      </c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9" t="s">
        <v>8</v>
      </c>
      <c r="C12" s="10">
        <f>SUM(C10:G10)-C2</f>
        <v>6.9849193096160889E-9</v>
      </c>
      <c r="D12" s="1"/>
      <c r="E12" s="1"/>
      <c r="F12" s="1"/>
      <c r="G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"/>
  <sheetViews>
    <sheetView showGridLines="0" tabSelected="1" zoomScale="150" zoomScaleNormal="150" zoomScalePageLayoutView="150" workbookViewId="0">
      <selection activeCell="C10" sqref="C10"/>
    </sheetView>
  </sheetViews>
  <sheetFormatPr defaultColWidth="11.25" defaultRowHeight="15.75" x14ac:dyDescent="0.25"/>
  <cols>
    <col min="1" max="1" width="4.25" customWidth="1"/>
    <col min="2" max="2" width="14.25" bestFit="1" customWidth="1"/>
    <col min="3" max="3" width="11.25" bestFit="1" customWidth="1"/>
    <col min="8" max="8" width="27.375" bestFit="1" customWidth="1"/>
  </cols>
  <sheetData>
    <row r="2" spans="2:8" x14ac:dyDescent="0.25">
      <c r="B2" s="2" t="s">
        <v>0</v>
      </c>
      <c r="C2" s="3">
        <v>500000</v>
      </c>
      <c r="D2" s="1"/>
      <c r="E2" s="1"/>
      <c r="F2" s="1"/>
      <c r="G2" s="1"/>
    </row>
    <row r="3" spans="2:8" x14ac:dyDescent="0.25">
      <c r="B3" s="1"/>
      <c r="C3" s="1"/>
      <c r="D3" s="1"/>
      <c r="E3" s="1"/>
      <c r="F3" s="1"/>
      <c r="G3" s="1"/>
    </row>
    <row r="4" spans="2:8" x14ac:dyDescent="0.25">
      <c r="B4" s="5" t="s">
        <v>2</v>
      </c>
      <c r="C4" s="5">
        <v>1</v>
      </c>
      <c r="D4" s="5">
        <v>2</v>
      </c>
      <c r="E4" s="5">
        <v>3</v>
      </c>
      <c r="F4" s="5">
        <v>4</v>
      </c>
      <c r="G4" s="5">
        <v>5</v>
      </c>
    </row>
    <row r="5" spans="2:8" x14ac:dyDescent="0.25">
      <c r="B5" s="6" t="s">
        <v>3</v>
      </c>
      <c r="C5" s="3">
        <v>450000</v>
      </c>
      <c r="D5" s="3">
        <v>550000</v>
      </c>
      <c r="E5" s="3">
        <v>650000</v>
      </c>
      <c r="F5" s="3">
        <v>750000</v>
      </c>
      <c r="G5" s="3">
        <v>850000</v>
      </c>
      <c r="H5" s="25">
        <v>4.4444444444444401E+24</v>
      </c>
    </row>
    <row r="6" spans="2:8" x14ac:dyDescent="0.25">
      <c r="B6" s="6" t="s">
        <v>4</v>
      </c>
      <c r="C6" s="3">
        <v>350000</v>
      </c>
      <c r="D6" s="3">
        <v>450000</v>
      </c>
      <c r="E6" s="3">
        <v>480000</v>
      </c>
      <c r="F6" s="3">
        <v>550000</v>
      </c>
      <c r="G6" s="3">
        <v>650000</v>
      </c>
    </row>
    <row r="7" spans="2:8" x14ac:dyDescent="0.25">
      <c r="B7" s="7" t="s">
        <v>5</v>
      </c>
      <c r="C7" s="8">
        <f>C5-C6</f>
        <v>100000</v>
      </c>
      <c r="D7" s="8">
        <f t="shared" ref="D7:G7" si="0">D5-D6</f>
        <v>100000</v>
      </c>
      <c r="E7" s="8">
        <f t="shared" si="0"/>
        <v>170000</v>
      </c>
      <c r="F7" s="8">
        <f t="shared" si="0"/>
        <v>200000</v>
      </c>
      <c r="G7" s="8">
        <f t="shared" si="0"/>
        <v>200000</v>
      </c>
    </row>
    <row r="8" spans="2:8" x14ac:dyDescent="0.25">
      <c r="B8" s="6" t="s">
        <v>18</v>
      </c>
      <c r="C8" s="18">
        <f>C7</f>
        <v>100000</v>
      </c>
      <c r="D8" s="18">
        <f>C8+D7</f>
        <v>200000</v>
      </c>
      <c r="E8" s="18">
        <f t="shared" ref="E8:G8" si="1">D8+E7</f>
        <v>370000</v>
      </c>
      <c r="F8" s="18">
        <f t="shared" si="1"/>
        <v>570000</v>
      </c>
      <c r="G8" s="18">
        <f t="shared" si="1"/>
        <v>770000</v>
      </c>
    </row>
    <row r="9" spans="2:8" x14ac:dyDescent="0.25">
      <c r="B9" s="1"/>
      <c r="C9" s="1"/>
      <c r="D9" s="1"/>
      <c r="E9" s="1"/>
      <c r="F9" s="1"/>
      <c r="G9" s="1"/>
    </row>
    <row r="10" spans="2:8" x14ac:dyDescent="0.25">
      <c r="B10" s="9" t="s">
        <v>17</v>
      </c>
      <c r="C10" s="19">
        <f>E4+(C2-E8)/F7</f>
        <v>3.65</v>
      </c>
      <c r="D10" s="1"/>
      <c r="E10" s="1"/>
      <c r="F10" s="1"/>
      <c r="G10" s="1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Excercise</vt:lpstr>
      <vt:lpstr>Discount Rate</vt:lpstr>
      <vt:lpstr>NPV</vt:lpstr>
      <vt:lpstr>IRR</vt:lpstr>
      <vt:lpstr>Payback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Sarvesh</cp:lastModifiedBy>
  <dcterms:created xsi:type="dcterms:W3CDTF">2018-10-25T07:43:04Z</dcterms:created>
  <dcterms:modified xsi:type="dcterms:W3CDTF">2020-02-10T08:06:20Z</dcterms:modified>
</cp:coreProperties>
</file>