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10\Desktop\Adv Excel-Dashboard-MIS Reports\"/>
    </mc:Choice>
  </mc:AlternateContent>
  <bookViews>
    <workbookView xWindow="0" yWindow="0" windowWidth="20490" windowHeight="7515"/>
  </bookViews>
  <sheets>
    <sheet name="Dashboard" sheetId="1" r:id="rId1"/>
    <sheet name="Assets" sheetId="2" r:id="rId2"/>
    <sheet name="Liabilities" sheetId="3" r:id="rId3"/>
    <sheet name="calculations" sheetId="4" state="hidden" r:id="rId4"/>
  </sheets>
  <definedNames>
    <definedName name="NetWorth">calculations!$C$23</definedName>
    <definedName name="_xlnm.Print_Area" localSheetId="0">Dashboard!$A$1:$H$19</definedName>
    <definedName name="TotalAssets">calculations!$C$15</definedName>
    <definedName name="TotalLiabilites">calculations!$C$20</definedName>
  </definedNames>
  <calcPr calcId="152511"/>
</workbook>
</file>

<file path=xl/calcChain.xml><?xml version="1.0" encoding="utf-8"?>
<calcChain xmlns="http://schemas.openxmlformats.org/spreadsheetml/2006/main">
  <c r="B14" i="4" l="1"/>
  <c r="B13" i="4"/>
  <c r="C19" i="4"/>
  <c r="C18" i="4"/>
  <c r="B19" i="4"/>
  <c r="B18" i="4"/>
  <c r="C14" i="4"/>
  <c r="C13" i="4"/>
  <c r="C12" i="4"/>
  <c r="B12" i="4"/>
  <c r="C11" i="4"/>
  <c r="B11" i="4"/>
  <c r="C20" i="4"/>
  <c r="G11" i="1" s="1"/>
  <c r="C15" i="4"/>
  <c r="D11" i="1" s="1"/>
  <c r="J13" i="2"/>
  <c r="J13" i="3"/>
  <c r="F13" i="3"/>
  <c r="J23" i="2"/>
  <c r="F23" i="2"/>
  <c r="F13" i="2"/>
  <c r="B12" i="2" l="1"/>
  <c r="B12" i="3"/>
  <c r="C23" i="4"/>
  <c r="B11" i="1" s="1"/>
</calcChain>
</file>

<file path=xl/sharedStrings.xml><?xml version="1.0" encoding="utf-8"?>
<sst xmlns="http://schemas.openxmlformats.org/spreadsheetml/2006/main" count="98" uniqueCount="74">
  <si>
    <t>NET WORTH SUMMARY</t>
  </si>
  <si>
    <t xml:space="preserve"> </t>
  </si>
  <si>
    <t>NET WORTH</t>
  </si>
  <si>
    <t>TOTAL ASSETS</t>
  </si>
  <si>
    <t>TOTAL LIABILITIES</t>
  </si>
  <si>
    <t xml:space="preserve"> CASH</t>
  </si>
  <si>
    <t xml:space="preserve"> UNSECURED</t>
  </si>
  <si>
    <t xml:space="preserve"> INVESTMENTS</t>
  </si>
  <si>
    <t xml:space="preserve"> SECURED</t>
  </si>
  <si>
    <t xml:space="preserve"> RETIREMENT</t>
  </si>
  <si>
    <t xml:space="preserve"> PERSONAL</t>
  </si>
  <si>
    <t>VIEW ASSETS &gt;</t>
  </si>
  <si>
    <t>ASSETS</t>
  </si>
  <si>
    <t>CASH</t>
  </si>
  <si>
    <t>VALUE</t>
  </si>
  <si>
    <t>PERSONAL</t>
  </si>
  <si>
    <t>CASH ON HAND</t>
  </si>
  <si>
    <t>PRINCIPAL RESIDENCE</t>
  </si>
  <si>
    <t>CHECKING ACCOUNTS</t>
  </si>
  <si>
    <t>SECOND RESIDENCE</t>
  </si>
  <si>
    <t>SAVINGS ACCOUNTS</t>
  </si>
  <si>
    <t>COLLECTIBLES</t>
  </si>
  <si>
    <t>MONEY MARKET ACCOUNTS</t>
  </si>
  <si>
    <t>AUTOMOBILES</t>
  </si>
  <si>
    <t>CERTIFICATES OF DEPOSIT</t>
  </si>
  <si>
    <t>HOME FURNISHINGS</t>
  </si>
  <si>
    <t>U.S. TREASURY BILLS</t>
  </si>
  <si>
    <t>FURS &amp; JEWELRY</t>
  </si>
  <si>
    <t>CASH VALUE OF LIFE INSURANCE</t>
  </si>
  <si>
    <t>OTHER ASSETS 1</t>
  </si>
  <si>
    <t>OTHER CASH</t>
  </si>
  <si>
    <t>OTHER ASSETS 2</t>
  </si>
  <si>
    <t>SUBTOTAL</t>
  </si>
  <si>
    <t>INVESTMENTS</t>
  </si>
  <si>
    <t>RETIREMENT</t>
  </si>
  <si>
    <t>VIEW LIABILITIES &gt;</t>
  </si>
  <si>
    <t>STOCKS</t>
  </si>
  <si>
    <t>PENSION</t>
  </si>
  <si>
    <t>&lt; VIEW DASHBOARD</t>
  </si>
  <si>
    <t>BONDS</t>
  </si>
  <si>
    <t>IRA ACCOUNTS</t>
  </si>
  <si>
    <t>MUTUAL FUND INVESTMENTS</t>
  </si>
  <si>
    <t>KEOGH ACCOUNTS</t>
  </si>
  <si>
    <t>PARTNERSHIP INTERESTS</t>
  </si>
  <si>
    <t>401K</t>
  </si>
  <si>
    <t>OTHER INVESTMENTS 1</t>
  </si>
  <si>
    <t>SEP</t>
  </si>
  <si>
    <t>OTHER INVESTMENTS 2</t>
  </si>
  <si>
    <t>OTHER RETIREMENT</t>
  </si>
  <si>
    <t>LIABILITIES</t>
  </si>
  <si>
    <t>UNSECURED</t>
  </si>
  <si>
    <t>OWE</t>
  </si>
  <si>
    <t>SECURED</t>
  </si>
  <si>
    <t>CREDIT CARDS</t>
  </si>
  <si>
    <t>AUTO LOANS</t>
  </si>
  <si>
    <t>CHARGE ACCOUNTS</t>
  </si>
  <si>
    <t>REC VEHICLE LOANS</t>
  </si>
  <si>
    <t>STUDENT LOANS</t>
  </si>
  <si>
    <t>APPLIANCE LOANS</t>
  </si>
  <si>
    <t>ALIMONY</t>
  </si>
  <si>
    <t>HOME MORTGAGES</t>
  </si>
  <si>
    <t>CHILD SUPPORT</t>
  </si>
  <si>
    <t>HOME EQUITY LOANS</t>
  </si>
  <si>
    <t>TAX LIABILITY</t>
  </si>
  <si>
    <t>OTHER UNSECURED 1</t>
  </si>
  <si>
    <t>OTHER SECURED 1</t>
  </si>
  <si>
    <t>OTHER UNSECURED 2</t>
  </si>
  <si>
    <t>OTHER SECURED 2</t>
  </si>
  <si>
    <t>&lt; VIEW ASSETS</t>
  </si>
  <si>
    <t>*** This sheet should remain hidden ***</t>
  </si>
  <si>
    <t>Total Assets</t>
  </si>
  <si>
    <t>Total Liabilities</t>
  </si>
  <si>
    <t>Net Worth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</si>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</sst>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8" x14ac:knownFonts="1">
    <font>
      <sz val="9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6"/>
      <color theme="1"/>
      <name val="Trebuchet MS"/>
      <family val="2"/>
      <scheme val="minor"/>
    </font>
    <font>
      <sz val="24"/>
      <color theme="1"/>
      <name val="Trebuchet MS"/>
      <family val="2"/>
      <scheme val="minor"/>
    </font>
    <font>
      <sz val="34"/>
      <color theme="1"/>
      <name val="Trebuchet MS"/>
      <family val="2"/>
      <scheme val="minor"/>
    </font>
    <font>
      <sz val="45"/>
      <color theme="1"/>
      <name val="Trebuchet MS"/>
      <family val="2"/>
      <scheme val="minor"/>
    </font>
    <font>
      <sz val="13"/>
      <color theme="1"/>
      <name val="Trebuchet MS"/>
      <family val="2"/>
      <scheme val="minor"/>
    </font>
    <font>
      <sz val="16"/>
      <color theme="1"/>
      <name val="Trebuchet MS"/>
      <family val="2"/>
      <scheme val="major"/>
    </font>
    <font>
      <sz val="36"/>
      <color theme="1"/>
      <name val="Trebuchet MS"/>
      <family val="2"/>
      <scheme val="major"/>
    </font>
    <font>
      <sz val="28"/>
      <color theme="1"/>
      <name val="Trebuchet MS"/>
      <family val="2"/>
      <scheme val="major"/>
    </font>
    <font>
      <sz val="26"/>
      <color theme="3"/>
      <name val="Trebuchet MS"/>
      <family val="2"/>
      <scheme val="major"/>
    </font>
    <font>
      <sz val="14"/>
      <color theme="3"/>
      <name val="Trebuchet MS"/>
      <family val="2"/>
      <scheme val="major"/>
    </font>
    <font>
      <sz val="11"/>
      <color theme="3"/>
      <name val="Trebuchet MS"/>
      <family val="2"/>
      <scheme val="major"/>
    </font>
    <font>
      <sz val="24"/>
      <color theme="3"/>
      <name val="Trebuchet MS"/>
      <family val="2"/>
      <scheme val="major"/>
    </font>
    <font>
      <sz val="9"/>
      <color theme="1"/>
      <name val="Trebuchet MS"/>
      <family val="2"/>
      <scheme val="minor"/>
    </font>
    <font>
      <sz val="12"/>
      <color theme="7" tint="-0.24994659260841701"/>
      <name val="Trebuchet MS"/>
      <family val="2"/>
      <scheme val="major"/>
    </font>
    <font>
      <sz val="12"/>
      <color theme="7" tint="-0.2499465926084170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Dashed">
        <color theme="7"/>
      </left>
      <right/>
      <top/>
      <bottom/>
      <diagonal/>
    </border>
    <border>
      <left/>
      <right/>
      <top/>
      <bottom style="thick">
        <color theme="7"/>
      </bottom>
      <diagonal/>
    </border>
    <border>
      <left/>
      <right style="mediumDashed">
        <color theme="7"/>
      </right>
      <top/>
      <bottom style="thick">
        <color theme="7"/>
      </bottom>
      <diagonal/>
    </border>
    <border>
      <left style="mediumDashed">
        <color theme="7"/>
      </left>
      <right/>
      <top/>
      <bottom style="thick">
        <color theme="7"/>
      </bottom>
      <diagonal/>
    </border>
    <border>
      <left/>
      <right style="mediumDashed">
        <color theme="7"/>
      </right>
      <top/>
      <bottom/>
      <diagonal/>
    </border>
    <border>
      <left/>
      <right/>
      <top/>
      <bottom style="mediumDashed">
        <color theme="7"/>
      </bottom>
      <diagonal/>
    </border>
    <border>
      <left/>
      <right style="mediumDashed">
        <color theme="7"/>
      </right>
      <top/>
      <bottom style="mediumDashed">
        <color theme="7"/>
      </bottom>
      <diagonal/>
    </border>
    <border>
      <left/>
      <right style="mediumDashed">
        <color theme="7"/>
      </right>
      <top style="mediumDashed">
        <color theme="7"/>
      </top>
      <bottom/>
      <diagonal/>
    </border>
    <border>
      <left style="mediumDashed">
        <color theme="7"/>
      </left>
      <right/>
      <top/>
      <bottom style="mediumDashed">
        <color theme="7"/>
      </bottom>
      <diagonal/>
    </border>
    <border>
      <left/>
      <right/>
      <top style="mediumDashed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thin">
        <color theme="7" tint="0.79998168889431442"/>
      </left>
      <right/>
      <top/>
      <bottom/>
      <diagonal/>
    </border>
  </borders>
  <cellStyleXfs count="7">
    <xf numFmtId="0" fontId="0" fillId="2" borderId="0"/>
    <xf numFmtId="0" fontId="14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2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2" borderId="0" applyNumberFormat="0" applyFill="0" applyBorder="0" applyAlignment="0" applyProtection="0"/>
    <xf numFmtId="0" fontId="17" fillId="2" borderId="0" applyNumberFormat="0" applyFill="0" applyBorder="0" applyAlignment="0" applyProtection="0"/>
  </cellStyleXfs>
  <cellXfs count="61">
    <xf numFmtId="0" fontId="0" fillId="2" borderId="0" xfId="0"/>
    <xf numFmtId="0" fontId="0" fillId="2" borderId="0" xfId="0" applyFont="1"/>
    <xf numFmtId="0" fontId="2" fillId="3" borderId="0" xfId="0" applyFont="1" applyFill="1"/>
    <xf numFmtId="164" fontId="2" fillId="3" borderId="0" xfId="0" applyNumberFormat="1" applyFont="1" applyFill="1" applyAlignment="1">
      <alignment horizontal="right" indent="1"/>
    </xf>
    <xf numFmtId="0" fontId="2" fillId="4" borderId="0" xfId="0" applyFont="1" applyFill="1"/>
    <xf numFmtId="164" fontId="2" fillId="4" borderId="0" xfId="0" applyNumberFormat="1" applyFont="1" applyFill="1" applyAlignment="1">
      <alignment horizontal="right" indent="1"/>
    </xf>
    <xf numFmtId="164" fontId="2" fillId="5" borderId="0" xfId="0" applyNumberFormat="1" applyFont="1" applyFill="1" applyAlignment="1">
      <alignment horizontal="right" indent="1"/>
    </xf>
    <xf numFmtId="0" fontId="2" fillId="5" borderId="0" xfId="0" applyFont="1" applyFill="1"/>
    <xf numFmtId="0" fontId="0" fillId="2" borderId="5" xfId="0" applyFont="1" applyBorder="1"/>
    <xf numFmtId="0" fontId="0" fillId="2" borderId="0" xfId="0" applyFont="1" applyBorder="1"/>
    <xf numFmtId="164" fontId="6" fillId="2" borderId="6" xfId="0" applyNumberFormat="1" applyFont="1" applyBorder="1" applyAlignment="1">
      <alignment horizontal="center"/>
    </xf>
    <xf numFmtId="0" fontId="0" fillId="2" borderId="1" xfId="0" applyFont="1" applyBorder="1"/>
    <xf numFmtId="164" fontId="6" fillId="2" borderId="7" xfId="0" applyNumberFormat="1" applyFont="1" applyBorder="1" applyAlignment="1">
      <alignment horizontal="center"/>
    </xf>
    <xf numFmtId="0" fontId="3" fillId="2" borderId="10" xfId="0" applyFont="1" applyBorder="1" applyAlignment="1">
      <alignment horizontal="center"/>
    </xf>
    <xf numFmtId="0" fontId="7" fillId="2" borderId="0" xfId="0" applyFont="1" applyBorder="1" applyAlignment="1">
      <alignment horizontal="left" indent="4"/>
    </xf>
    <xf numFmtId="164" fontId="6" fillId="2" borderId="9" xfId="0" applyNumberFormat="1" applyFont="1" applyBorder="1" applyAlignment="1">
      <alignment horizontal="center"/>
    </xf>
    <xf numFmtId="0" fontId="3" fillId="2" borderId="8" xfId="0" applyFont="1" applyBorder="1" applyAlignment="1">
      <alignment horizontal="center"/>
    </xf>
    <xf numFmtId="0" fontId="7" fillId="2" borderId="5" xfId="0" applyFont="1" applyBorder="1" applyAlignment="1">
      <alignment horizontal="left" indent="4"/>
    </xf>
    <xf numFmtId="0" fontId="5" fillId="2" borderId="1" xfId="0" applyFont="1" applyBorder="1" applyAlignment="1">
      <alignment horizontal="center"/>
    </xf>
    <xf numFmtId="0" fontId="1" fillId="2" borderId="5" xfId="0" applyFont="1" applyBorder="1" applyAlignment="1">
      <alignment horizontal="left" indent="4"/>
    </xf>
    <xf numFmtId="0" fontId="1" fillId="2" borderId="0" xfId="0" applyFont="1" applyBorder="1" applyAlignment="1">
      <alignment horizontal="left" indent="4"/>
    </xf>
    <xf numFmtId="0" fontId="1" fillId="2" borderId="0" xfId="0" applyFont="1"/>
    <xf numFmtId="164" fontId="10" fillId="2" borderId="6" xfId="0" applyNumberFormat="1" applyFont="1" applyBorder="1" applyAlignment="1">
      <alignment horizontal="center"/>
    </xf>
    <xf numFmtId="164" fontId="9" fillId="2" borderId="6" xfId="0" applyNumberFormat="1" applyFont="1" applyBorder="1" applyAlignment="1">
      <alignment horizontal="center"/>
    </xf>
    <xf numFmtId="0" fontId="12" fillId="2" borderId="2" xfId="2" applyFill="1" applyBorder="1">
      <alignment horizontal="left" indent="2"/>
    </xf>
    <xf numFmtId="0" fontId="13" fillId="2" borderId="11" xfId="3" applyFill="1" applyBorder="1" applyAlignment="1">
      <alignment horizontal="left" vertical="center" indent="4"/>
    </xf>
    <xf numFmtId="0" fontId="13" fillId="2" borderId="12" xfId="3" applyFill="1" applyBorder="1" applyAlignment="1">
      <alignment horizontal="left" vertical="center" indent="4"/>
    </xf>
    <xf numFmtId="0" fontId="12" fillId="2" borderId="4" xfId="2" applyFill="1" applyBorder="1">
      <alignment horizontal="left" indent="2"/>
    </xf>
    <xf numFmtId="0" fontId="12" fillId="2" borderId="10" xfId="2" applyFill="1" applyBorder="1" applyAlignment="1">
      <alignment horizontal="left" indent="1"/>
    </xf>
    <xf numFmtId="0" fontId="0" fillId="2" borderId="0" xfId="0" applyFont="1" applyFill="1" applyBorder="1" applyAlignment="1">
      <alignment horizontal="left" vertical="center"/>
    </xf>
    <xf numFmtId="3" fontId="0" fillId="2" borderId="0" xfId="0" applyNumberFormat="1" applyFont="1" applyFill="1" applyBorder="1" applyAlignment="1">
      <alignment horizontal="right" vertical="center" indent="1"/>
    </xf>
    <xf numFmtId="0" fontId="0" fillId="2" borderId="0" xfId="0" applyFont="1" applyFill="1" applyBorder="1" applyAlignment="1">
      <alignment horizontal="left"/>
    </xf>
    <xf numFmtId="0" fontId="11" fillId="2" borderId="2" xfId="4" applyFill="1" applyBorder="1" applyAlignment="1">
      <alignment horizontal="left" indent="1"/>
    </xf>
    <xf numFmtId="0" fontId="15" fillId="2" borderId="0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2" borderId="2" xfId="0" applyFill="1" applyBorder="1"/>
    <xf numFmtId="0" fontId="0" fillId="2" borderId="3" xfId="0" applyFill="1" applyBorder="1"/>
    <xf numFmtId="0" fontId="4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left" indent="1"/>
    </xf>
    <xf numFmtId="0" fontId="16" fillId="2" borderId="0" xfId="5" applyBorder="1" applyAlignment="1">
      <alignment horizontal="center"/>
    </xf>
    <xf numFmtId="0" fontId="16" fillId="2" borderId="0" xfId="5" applyAlignment="1">
      <alignment horizontal="center"/>
    </xf>
    <xf numFmtId="0" fontId="16" fillId="2" borderId="0" xfId="5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15" fillId="2" borderId="0" xfId="0" applyFont="1" applyFill="1" applyBorder="1" applyAlignment="1">
      <alignment horizontal="left" vertical="center"/>
    </xf>
    <xf numFmtId="3" fontId="15" fillId="2" borderId="0" xfId="0" applyNumberFormat="1" applyFont="1" applyFill="1" applyBorder="1" applyAlignment="1">
      <alignment horizontal="right" vertical="center" indent="1"/>
    </xf>
    <xf numFmtId="0" fontId="0" fillId="2" borderId="13" xfId="0" applyFill="1" applyBorder="1"/>
    <xf numFmtId="164" fontId="9" fillId="2" borderId="0" xfId="0" applyNumberFormat="1" applyFont="1" applyFill="1" applyAlignment="1">
      <alignment horizontal="center" vertical="center"/>
    </xf>
    <xf numFmtId="0" fontId="14" fillId="2" borderId="0" xfId="1" applyFill="1" applyBorder="1" applyAlignment="1">
      <alignment horizontal="center" vertical="center"/>
    </xf>
    <xf numFmtId="0" fontId="14" fillId="2" borderId="0" xfId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0" xfId="0" applyNumberFormat="1" applyFont="1" applyFill="1" applyBorder="1" applyAlignment="1">
      <alignment horizontal="right" vertical="center" indent="1"/>
    </xf>
    <xf numFmtId="3" fontId="0" fillId="2" borderId="0" xfId="0" applyNumberFormat="1" applyFill="1" applyBorder="1" applyAlignment="1">
      <alignment horizontal="right" vertical="center" indent="1"/>
    </xf>
    <xf numFmtId="3" fontId="0" fillId="2" borderId="0" xfId="0" applyNumberFormat="1" applyFill="1" applyAlignment="1">
      <alignment horizontal="right" vertical="center" indent="1"/>
    </xf>
    <xf numFmtId="164" fontId="9" fillId="2" borderId="0" xfId="0" applyNumberFormat="1" applyFont="1" applyFill="1" applyAlignment="1">
      <alignment horizontal="center" vertical="center"/>
    </xf>
    <xf numFmtId="0" fontId="14" fillId="2" borderId="0" xfId="1" applyFill="1" applyBorder="1" applyAlignment="1">
      <alignment horizontal="center" vertical="center"/>
    </xf>
    <xf numFmtId="0" fontId="14" fillId="2" borderId="0" xfId="1" applyFill="1" applyAlignment="1">
      <alignment horizontal="center" vertical="center"/>
    </xf>
  </cellXfs>
  <cellStyles count="7">
    <cellStyle name="Followed Hyperlink" xfId="6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yperlink" xfId="5" builtinId="8" customBuiltin="1"/>
    <cellStyle name="Normal" xfId="0" builtinId="0" customBuiltin="1"/>
    <cellStyle name="Title" xfId="4" builtinId="15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4"/>
        </patternFill>
      </fill>
      <border>
        <left style="medium">
          <color theme="4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5"/>
        </patternFill>
      </fill>
      <border>
        <left style="medium">
          <color theme="5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8"/>
        </patternFill>
      </fill>
      <border>
        <left style="medium">
          <color theme="8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9"/>
        </patternFill>
      </fill>
      <border>
        <left style="medium">
          <color theme="9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6"/>
        </patternFill>
      </fill>
      <border>
        <left style="medium">
          <color theme="6"/>
        </left>
      </border>
    </dxf>
    <dxf>
      <border>
        <left style="mediumDashed">
          <color theme="7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7"/>
        </patternFill>
      </fill>
      <border>
        <left style="medium">
          <color theme="7"/>
        </left>
      </border>
    </dxf>
    <dxf>
      <border>
        <left style="mediumDashed">
          <color theme="7"/>
        </left>
      </border>
    </dxf>
  </dxfs>
  <tableStyles count="6" defaultTableStyle="Cash Table" defaultPivotStyle="PivotStyleLight16">
    <tableStyle name="Cash Table" pivot="0" count="5">
      <tableStyleElement type="wholeTable" dxfId="78"/>
      <tableStyleElement type="headerRow" dxfId="77"/>
      <tableStyleElement type="firstColumn" dxfId="76"/>
      <tableStyleElement type="secondRowStripe" dxfId="75"/>
      <tableStyleElement type="firstTotalCell" dxfId="74"/>
    </tableStyle>
    <tableStyle name="Investment Table" pivot="0" count="4">
      <tableStyleElement type="wholeTable" dxfId="73"/>
      <tableStyleElement type="headerRow" dxfId="72"/>
      <tableStyleElement type="firstColumn" dxfId="71"/>
      <tableStyleElement type="secondRowStripe" dxfId="70"/>
    </tableStyle>
    <tableStyle name="Personal Table" pivot="0" count="4">
      <tableStyleElement type="wholeTable" dxfId="69"/>
      <tableStyleElement type="headerRow" dxfId="68"/>
      <tableStyleElement type="firstColumn" dxfId="67"/>
      <tableStyleElement type="secondRowStripe" dxfId="66"/>
    </tableStyle>
    <tableStyle name="Retirement Table" pivot="0" count="4">
      <tableStyleElement type="wholeTable" dxfId="65"/>
      <tableStyleElement type="headerRow" dxfId="64"/>
      <tableStyleElement type="firstColumn" dxfId="63"/>
      <tableStyleElement type="secondRowStripe" dxfId="62"/>
    </tableStyle>
    <tableStyle name="Secured Table" pivot="0" count="4">
      <tableStyleElement type="wholeTable" dxfId="61"/>
      <tableStyleElement type="headerRow" dxfId="60"/>
      <tableStyleElement type="firstColumn" dxfId="59"/>
      <tableStyleElement type="secondRowStripe" dxfId="58"/>
    </tableStyle>
    <tableStyle name="Unsecured Table" pivot="0" count="4">
      <tableStyleElement type="wholeTable" dxfId="57"/>
      <tableStyleElement type="headerRow" dxfId="56"/>
      <tableStyleElement type="firstColumn" dxfId="55"/>
      <tableStyleElement type="secondRowStripe" dxfId="54"/>
    </tableStyle>
  </tableStyles>
  <colors>
    <mruColors>
      <color rgb="FFCC7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246420625532"/>
          <c:y val="0"/>
          <c:w val="0.67240386747130665"/>
          <c:h val="0.958287789292245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4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chemeClr val="accent5"/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50300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9362621041322"/>
          <c:y val="0"/>
          <c:w val="0.71263539302086132"/>
          <c:h val="0.96586746363003551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cat>
            <c:strRef>
              <c:f>calculations!$B$18:$B$19</c:f>
              <c:strCache>
                <c:ptCount val="2"/>
                <c:pt idx="0">
                  <c:v>UNSECURED</c:v>
                </c:pt>
                <c:pt idx="1">
                  <c:v>SECURED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35700</c:v>
                </c:pt>
                <c:pt idx="1">
                  <c:v>185500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08543472107273E-2"/>
          <c:y val="2.7777777777777776E-2"/>
          <c:w val="0.9569898293963256"/>
          <c:h val="0.95698982939632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4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chemeClr val="accent5"/>
              </a:solidFill>
            </c:spPr>
          </c:dPt>
          <c:dPt>
            <c:idx val="3"/>
            <c:bubble3D val="0"/>
            <c:spPr>
              <a:solidFill>
                <a:schemeClr val="accent6"/>
              </a:solidFill>
            </c:spPr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50300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8894645941278E-2"/>
          <c:y val="2.185792349726776E-2"/>
          <c:w val="0.95171272308578003"/>
          <c:h val="0.96357012750455373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35700</c:v>
                </c:pt>
                <c:pt idx="1">
                  <c:v>185500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1.emf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0</xdr:rowOff>
    </xdr:from>
    <xdr:to>
      <xdr:col>3</xdr:col>
      <xdr:colOff>2333625</xdr:colOff>
      <xdr:row>9</xdr:row>
      <xdr:rowOff>85725</xdr:rowOff>
    </xdr:to>
    <xdr:graphicFrame macro="">
      <xdr:nvGraphicFramePr>
        <xdr:cNvPr id="20" name="Total Assets Summary" descr="Donut chart showing a summary of assets" title="Total Asset Summa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</xdr:row>
      <xdr:rowOff>28575</xdr:rowOff>
    </xdr:from>
    <xdr:to>
      <xdr:col>6</xdr:col>
      <xdr:colOff>2228850</xdr:colOff>
      <xdr:row>9</xdr:row>
      <xdr:rowOff>85725</xdr:rowOff>
    </xdr:to>
    <xdr:graphicFrame macro="">
      <xdr:nvGraphicFramePr>
        <xdr:cNvPr id="27" name="Total Liability Summary" descr="Donut chart showing a summary of liabilities" title="Total Liability Summa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171450</xdr:colOff>
      <xdr:row>12</xdr:row>
      <xdr:rowOff>104775</xdr:rowOff>
    </xdr:from>
    <xdr:to>
      <xdr:col>6</xdr:col>
      <xdr:colOff>352425</xdr:colOff>
      <xdr:row>12</xdr:row>
      <xdr:rowOff>285750</xdr:rowOff>
    </xdr:to>
    <xdr:pic>
      <xdr:nvPicPr>
        <xdr:cNvPr id="12" name="Unsecured" descr="&quot;&quot;" title="Unsecured legend color (red)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733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13</xdr:row>
      <xdr:rowOff>104775</xdr:rowOff>
    </xdr:from>
    <xdr:to>
      <xdr:col>6</xdr:col>
      <xdr:colOff>352425</xdr:colOff>
      <xdr:row>13</xdr:row>
      <xdr:rowOff>285750</xdr:rowOff>
    </xdr:to>
    <xdr:pic>
      <xdr:nvPicPr>
        <xdr:cNvPr id="13" name="Secured" descr="&quot;&quot;" title="Secured legend color (orange)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40957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104775</xdr:rowOff>
    </xdr:from>
    <xdr:to>
      <xdr:col>3</xdr:col>
      <xdr:colOff>333375</xdr:colOff>
      <xdr:row>12</xdr:row>
      <xdr:rowOff>285750</xdr:rowOff>
    </xdr:to>
    <xdr:pic>
      <xdr:nvPicPr>
        <xdr:cNvPr id="15" name="Cash" descr="&quot;&quot;" title="Cash legend color (green)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33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104775</xdr:rowOff>
    </xdr:from>
    <xdr:to>
      <xdr:col>3</xdr:col>
      <xdr:colOff>333375</xdr:colOff>
      <xdr:row>13</xdr:row>
      <xdr:rowOff>285750</xdr:rowOff>
    </xdr:to>
    <xdr:pic>
      <xdr:nvPicPr>
        <xdr:cNvPr id="16" name="Investments" descr="&quot;&quot;" title="Investments legend color (yellow)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0957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104775</xdr:rowOff>
    </xdr:from>
    <xdr:to>
      <xdr:col>3</xdr:col>
      <xdr:colOff>333375</xdr:colOff>
      <xdr:row>14</xdr:row>
      <xdr:rowOff>285750</xdr:rowOff>
    </xdr:to>
    <xdr:pic>
      <xdr:nvPicPr>
        <xdr:cNvPr id="19" name="Retirement" descr="&quot;&quot;" title="Retirement legend color (blue)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5148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15</xdr:row>
      <xdr:rowOff>95250</xdr:rowOff>
    </xdr:from>
    <xdr:to>
      <xdr:col>3</xdr:col>
      <xdr:colOff>333375</xdr:colOff>
      <xdr:row>15</xdr:row>
      <xdr:rowOff>276225</xdr:rowOff>
    </xdr:to>
    <xdr:pic>
      <xdr:nvPicPr>
        <xdr:cNvPr id="21" name="Personal" descr="&quot;&quot;" title="Personal legend color (purple)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8672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</xdr:row>
      <xdr:rowOff>381000</xdr:rowOff>
    </xdr:from>
    <xdr:to>
      <xdr:col>1</xdr:col>
      <xdr:colOff>2524125</xdr:colOff>
      <xdr:row>10</xdr:row>
      <xdr:rowOff>104775</xdr:rowOff>
    </xdr:to>
    <xdr:graphicFrame macro="">
      <xdr:nvGraphicFramePr>
        <xdr:cNvPr id="10" name="Total Assets" descr="Donut chart showing a summary of assets " title="Total Asset Summa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</xdr:row>
      <xdr:rowOff>409575</xdr:rowOff>
    </xdr:from>
    <xdr:to>
      <xdr:col>1</xdr:col>
      <xdr:colOff>2524125</xdr:colOff>
      <xdr:row>10</xdr:row>
      <xdr:rowOff>133350</xdr:rowOff>
    </xdr:to>
    <xdr:graphicFrame macro="">
      <xdr:nvGraphicFramePr>
        <xdr:cNvPr id="17" name="Total Liabilities" descr="Donut chart showing a summary of liabilities " title="Total Liability Summa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Cash" displayName="tblCash" ref="D4:F13" totalsRowCount="1" headerRowDxfId="53" dataDxfId="52" totalsRowDxfId="51">
  <tableColumns count="3">
    <tableColumn id="3" name=" " dataDxfId="50" totalsRowDxfId="49"/>
    <tableColumn id="1" name="CASH" totalsRowLabel="SUBTOTAL" dataDxfId="48" totalsRowDxfId="47"/>
    <tableColumn id="2" name="VALUE" totalsRowFunction="sum" dataDxfId="46" totalsRowDxfId="45"/>
  </tableColumns>
  <tableStyleInfo name="Cash Table" showFirstColumn="1" showLastColumn="0" showRowStripes="1" showColumnStripes="0"/>
  <extLst>
    <ext xmlns:x14="http://schemas.microsoft.com/office/spreadsheetml/2009/9/main" uri="{504A1905-F514-4f6f-8877-14C23A59335A}">
      <x14:table altText="Cash" altTextSummary="Description of each cash asset and its current value."/>
    </ext>
  </extLst>
</table>
</file>

<file path=xl/tables/table2.xml><?xml version="1.0" encoding="utf-8"?>
<table xmlns="http://schemas.openxmlformats.org/spreadsheetml/2006/main" id="2" name="tblInvestments" displayName="tblInvestments" ref="D16:F23" totalsRowCount="1" headerRowDxfId="44" dataDxfId="43" totalsRowDxfId="42">
  <tableColumns count="3">
    <tableColumn id="3" name=" " dataDxfId="41" totalsRowDxfId="40"/>
    <tableColumn id="1" name="INVESTMENTS" totalsRowLabel="SUBTOTAL" dataDxfId="39" totalsRowDxfId="38"/>
    <tableColumn id="2" name="VALUE" totalsRowFunction="sum" dataDxfId="37" totalsRowDxfId="36"/>
  </tableColumns>
  <tableStyleInfo name="Investment Table" showFirstColumn="1" showLastColumn="0" showRowStripes="1" showColumnStripes="0"/>
  <extLst>
    <ext xmlns:x14="http://schemas.microsoft.com/office/spreadsheetml/2009/9/main" uri="{504A1905-F514-4f6f-8877-14C23A59335A}">
      <x14:table altText="Investments" altTextSummary="Description of each investment asset and its current value."/>
    </ext>
  </extLst>
</table>
</file>

<file path=xl/tables/table3.xml><?xml version="1.0" encoding="utf-8"?>
<table xmlns="http://schemas.openxmlformats.org/spreadsheetml/2006/main" id="3" name="tblRetirement" displayName="tblRetirement" ref="H16:J23" totalsRowCount="1" headerRowDxfId="35" dataDxfId="34" totalsRowDxfId="33">
  <tableColumns count="3">
    <tableColumn id="3" name=" " dataDxfId="32" totalsRowDxfId="31"/>
    <tableColumn id="1" name="RETIREMENT" totalsRowLabel="SUBTOTAL" dataDxfId="30" totalsRowDxfId="29"/>
    <tableColumn id="2" name="VALUE" totalsRowFunction="sum" dataDxfId="28" totalsRowDxfId="27"/>
  </tableColumns>
  <tableStyleInfo name="Retirement Table" showFirstColumn="1" showLastColumn="0" showRowStripes="1" showColumnStripes="0"/>
  <extLst>
    <ext xmlns:x14="http://schemas.microsoft.com/office/spreadsheetml/2009/9/main" uri="{504A1905-F514-4f6f-8877-14C23A59335A}">
      <x14:table altText="Retirement" altTextSummary="Description of each retirement asset and its current value."/>
    </ext>
  </extLst>
</table>
</file>

<file path=xl/tables/table4.xml><?xml version="1.0" encoding="utf-8"?>
<table xmlns="http://schemas.openxmlformats.org/spreadsheetml/2006/main" id="6" name="tblPersonal" displayName="tblPersonal" ref="H4:J13" totalsRowCount="1" headerRowDxfId="26" dataDxfId="25" totalsRowDxfId="24">
  <tableColumns count="3">
    <tableColumn id="3" name=" " dataDxfId="23" totalsRowDxfId="22"/>
    <tableColumn id="1" name="PERSONAL" totalsRowLabel="SUBTOTAL" dataDxfId="21" totalsRowDxfId="20"/>
    <tableColumn id="2" name="VALUE" totalsRowFunction="sum" dataDxfId="19" totalsRowDxfId="18"/>
  </tableColumns>
  <tableStyleInfo name="Personal Table" showFirstColumn="1" showLastColumn="0" showRowStripes="1" showColumnStripes="0"/>
  <extLst>
    <ext xmlns:x14="http://schemas.microsoft.com/office/spreadsheetml/2009/9/main" uri="{504A1905-F514-4f6f-8877-14C23A59335A}">
      <x14:table altText="Personal" altTextSummary="Description of each personal asset and its current value."/>
    </ext>
  </extLst>
</table>
</file>

<file path=xl/tables/table5.xml><?xml version="1.0" encoding="utf-8"?>
<table xmlns="http://schemas.openxmlformats.org/spreadsheetml/2006/main" id="4" name="tblUnsecured" displayName="tblUnsecured" ref="D4:F13" totalsRowCount="1" headerRowDxfId="17" dataDxfId="16" totalsRowDxfId="15">
  <tableColumns count="3">
    <tableColumn id="3" name=" " dataDxfId="14" totalsRowDxfId="13"/>
    <tableColumn id="1" name="UNSECURED" totalsRowLabel="SUBTOTAL" dataDxfId="12" totalsRowDxfId="11"/>
    <tableColumn id="2" name="OWE" totalsRowFunction="sum" dataDxfId="10" totalsRowDxfId="9"/>
  </tableColumns>
  <tableStyleInfo name="Unsecured Table" showFirstColumn="1" showLastColumn="0" showRowStripes="1" showColumnStripes="0"/>
  <extLst>
    <ext xmlns:x14="http://schemas.microsoft.com/office/spreadsheetml/2009/9/main" uri="{504A1905-F514-4f6f-8877-14C23A59335A}">
      <x14:table altText="Unsecured" altTextSummary="Description of each unsecured liability and its current value. "/>
    </ext>
  </extLst>
</table>
</file>

<file path=xl/tables/table6.xml><?xml version="1.0" encoding="utf-8"?>
<table xmlns="http://schemas.openxmlformats.org/spreadsheetml/2006/main" id="5" name="tblSecured" displayName="tblSecured" ref="H4:J13" totalsRowCount="1" headerRowDxfId="8" dataDxfId="7" totalsRowDxfId="6">
  <tableColumns count="3">
    <tableColumn id="3" name=" " dataDxfId="5" totalsRowDxfId="4"/>
    <tableColumn id="1" name="SECURED" totalsRowLabel="SUBTOTAL" dataDxfId="3" totalsRowDxfId="2"/>
    <tableColumn id="2" name="OWE" totalsRowFunction="sum" dataDxfId="1" totalsRowDxfId="0"/>
  </tableColumns>
  <tableStyleInfo name="Secured Table" showFirstColumn="1" showLastColumn="0" showRowStripes="1" showColumnStripes="0"/>
  <extLst>
    <ext xmlns:x14="http://schemas.microsoft.com/office/spreadsheetml/2009/9/main" uri="{504A1905-F514-4f6f-8877-14C23A59335A}">
      <x14:table altText="Secured" altTextSummary="Description of each secured liability and its current value. "/>
    </ext>
  </extLst>
</table>
</file>

<file path=xl/theme/theme1.xml><?xml version="1.0" encoding="utf-8"?>
<a:theme xmlns:a="http://schemas.openxmlformats.org/drawingml/2006/main" name="Office Theme">
  <a:themeElements>
    <a:clrScheme name="030_NetWorthSumma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63F51"/>
      </a:accent1>
      <a:accent2>
        <a:srgbClr val="F26722"/>
      </a:accent2>
      <a:accent3>
        <a:srgbClr val="FFBA00"/>
      </a:accent3>
      <a:accent4>
        <a:srgbClr val="86C040"/>
      </a:accent4>
      <a:accent5>
        <a:srgbClr val="4586C6"/>
      </a:accent5>
      <a:accent6>
        <a:srgbClr val="9D4775"/>
      </a:accent6>
      <a:hlink>
        <a:srgbClr val="4586C6"/>
      </a:hlink>
      <a:folHlink>
        <a:srgbClr val="9D4775"/>
      </a:folHlink>
    </a:clrScheme>
    <a:fontScheme name="Cash Flow Statemen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autoPageBreaks="0" fitToPage="1"/>
  </sheetPr>
  <dimension ref="A1:H19"/>
  <sheetViews>
    <sheetView showGridLines="0" tabSelected="1" zoomScale="70" zoomScaleNormal="70" workbookViewId="0"/>
  </sheetViews>
  <sheetFormatPr defaultColWidth="9" defaultRowHeight="15" x14ac:dyDescent="0.35"/>
  <cols>
    <col min="1" max="1" width="2.5" style="1" customWidth="1"/>
    <col min="2" max="2" width="45.33203125" style="1" customWidth="1"/>
    <col min="3" max="3" width="3" style="1" customWidth="1"/>
    <col min="4" max="4" width="45.33203125" style="1" customWidth="1"/>
    <col min="5" max="5" width="3" style="1" customWidth="1"/>
    <col min="6" max="6" width="5.33203125" style="1" customWidth="1"/>
    <col min="7" max="7" width="45.33203125" style="1" customWidth="1"/>
    <col min="8" max="8" width="2.5" style="1" customWidth="1"/>
    <col min="9" max="16384" width="9" style="1"/>
  </cols>
  <sheetData>
    <row r="1" spans="1:8" s="34" customFormat="1" ht="18.75" customHeight="1" x14ac:dyDescent="0.35">
      <c r="B1" s="35"/>
    </row>
    <row r="2" spans="1:8" s="34" customFormat="1" ht="33.75" customHeight="1" thickBot="1" x14ac:dyDescent="0.55000000000000004">
      <c r="B2" s="32" t="s">
        <v>73</v>
      </c>
      <c r="C2" s="36"/>
      <c r="D2" s="36"/>
      <c r="E2" s="36"/>
      <c r="F2" s="37"/>
      <c r="G2" s="24" t="s">
        <v>0</v>
      </c>
      <c r="H2" s="34" t="s">
        <v>1</v>
      </c>
    </row>
    <row r="3" spans="1:8" s="34" customFormat="1" ht="34.5" customHeight="1" thickTop="1" x14ac:dyDescent="0.35">
      <c r="B3" s="35"/>
    </row>
    <row r="4" spans="1:8" ht="18.75" customHeight="1" x14ac:dyDescent="0.35">
      <c r="C4" s="11"/>
      <c r="D4" s="9"/>
      <c r="E4" s="8"/>
      <c r="F4" s="9"/>
    </row>
    <row r="5" spans="1:8" ht="18.75" customHeight="1" x14ac:dyDescent="0.35">
      <c r="C5" s="11"/>
      <c r="D5" s="9"/>
      <c r="E5" s="8"/>
      <c r="F5" s="9"/>
    </row>
    <row r="6" spans="1:8" ht="18.75" customHeight="1" x14ac:dyDescent="0.35">
      <c r="C6" s="11"/>
      <c r="D6" s="9"/>
      <c r="E6" s="8"/>
      <c r="F6" s="9"/>
    </row>
    <row r="7" spans="1:8" ht="18.75" customHeight="1" x14ac:dyDescent="0.35">
      <c r="C7" s="11"/>
      <c r="D7" s="9"/>
      <c r="E7" s="8"/>
      <c r="F7" s="9"/>
    </row>
    <row r="8" spans="1:8" ht="18.75" customHeight="1" x14ac:dyDescent="0.35">
      <c r="C8" s="11"/>
      <c r="D8" s="9"/>
      <c r="E8" s="8"/>
      <c r="F8" s="9"/>
    </row>
    <row r="9" spans="1:8" ht="18.75" customHeight="1" x14ac:dyDescent="0.35">
      <c r="C9" s="11"/>
      <c r="D9" s="9"/>
      <c r="E9" s="8"/>
      <c r="F9" s="9"/>
    </row>
    <row r="10" spans="1:8" x14ac:dyDescent="0.35">
      <c r="C10" s="11"/>
      <c r="D10" s="9"/>
      <c r="E10" s="8"/>
      <c r="F10" s="9"/>
    </row>
    <row r="11" spans="1:8" ht="42.75" customHeight="1" thickBot="1" x14ac:dyDescent="0.95">
      <c r="A11" s="9"/>
      <c r="B11" s="23">
        <f>NetWorth</f>
        <v>166600</v>
      </c>
      <c r="C11" s="15"/>
      <c r="D11" s="22">
        <f>TotalAssets</f>
        <v>387800</v>
      </c>
      <c r="E11" s="12"/>
      <c r="F11" s="10"/>
      <c r="G11" s="22">
        <f>TotalLiabilites</f>
        <v>221200</v>
      </c>
    </row>
    <row r="12" spans="1:8" ht="33.75" customHeight="1" x14ac:dyDescent="0.65">
      <c r="B12" s="51" t="s">
        <v>2</v>
      </c>
      <c r="C12" s="18"/>
      <c r="D12" s="28" t="s">
        <v>3</v>
      </c>
      <c r="E12" s="16"/>
      <c r="F12" s="13"/>
      <c r="G12" s="28" t="s">
        <v>4</v>
      </c>
    </row>
    <row r="13" spans="1:8" ht="30.75" customHeight="1" thickBot="1" x14ac:dyDescent="0.4">
      <c r="C13" s="11"/>
      <c r="D13" s="25" t="s">
        <v>5</v>
      </c>
      <c r="E13" s="19"/>
      <c r="F13" s="20"/>
      <c r="G13" s="25" t="s">
        <v>6</v>
      </c>
    </row>
    <row r="14" spans="1:8" ht="30.75" customHeight="1" thickBot="1" x14ac:dyDescent="0.4">
      <c r="C14" s="11"/>
      <c r="D14" s="26" t="s">
        <v>7</v>
      </c>
      <c r="E14" s="19"/>
      <c r="F14" s="20"/>
      <c r="G14" s="25" t="s">
        <v>8</v>
      </c>
    </row>
    <row r="15" spans="1:8" ht="30.75" customHeight="1" thickBot="1" x14ac:dyDescent="0.4">
      <c r="C15" s="11"/>
      <c r="D15" s="26" t="s">
        <v>9</v>
      </c>
      <c r="E15" s="19"/>
      <c r="F15" s="20"/>
      <c r="G15" s="21"/>
    </row>
    <row r="16" spans="1:8" ht="30.75" customHeight="1" thickBot="1" x14ac:dyDescent="0.4">
      <c r="C16" s="11"/>
      <c r="D16" s="26" t="s">
        <v>10</v>
      </c>
      <c r="E16" s="19"/>
      <c r="F16" s="20"/>
      <c r="G16" s="21"/>
    </row>
    <row r="17" spans="3:7" ht="24.75" customHeight="1" x14ac:dyDescent="0.35">
      <c r="C17" s="11"/>
      <c r="D17" s="14"/>
      <c r="E17" s="17"/>
      <c r="F17" s="14"/>
    </row>
    <row r="18" spans="3:7" ht="24.75" customHeight="1" x14ac:dyDescent="0.35">
      <c r="C18" s="11"/>
      <c r="D18" s="40" t="s">
        <v>11</v>
      </c>
      <c r="E18" s="17"/>
      <c r="F18" s="14"/>
      <c r="G18" s="41" t="s">
        <v>35</v>
      </c>
    </row>
    <row r="19" spans="3:7" ht="18.75" customHeight="1" x14ac:dyDescent="0.35">
      <c r="C19" s="11"/>
      <c r="D19" s="9"/>
      <c r="E19" s="8"/>
      <c r="F19" s="9"/>
    </row>
  </sheetData>
  <hyperlinks>
    <hyperlink ref="D18" location="Assets!A1" tooltip="Click to view assets" display="VIEW ASSETS"/>
    <hyperlink ref="G18" location="Liabilities!A1" tooltip="Click to view liabilities" display="VIEW LIBILITIES"/>
  </hyperlinks>
  <printOptions horizont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  <pageSetUpPr autoPageBreaks="0" fitToPage="1"/>
  </sheetPr>
  <dimension ref="B1:K24"/>
  <sheetViews>
    <sheetView showGridLines="0" zoomScaleNormal="100" workbookViewId="0"/>
  </sheetViews>
  <sheetFormatPr defaultColWidth="6.6640625" defaultRowHeight="18.75" customHeight="1" x14ac:dyDescent="0.35"/>
  <cols>
    <col min="1" max="1" width="2.5" style="34" customWidth="1"/>
    <col min="2" max="2" width="51.5" style="35" customWidth="1"/>
    <col min="3" max="3" width="0.5" style="35" customWidth="1"/>
    <col min="4" max="4" width="2.83203125" style="34" customWidth="1"/>
    <col min="5" max="5" width="32.83203125" style="34" customWidth="1"/>
    <col min="6" max="6" width="14.83203125" style="57" customWidth="1"/>
    <col min="7" max="7" width="5.6640625" style="34" customWidth="1"/>
    <col min="8" max="8" width="2.83203125" style="34" customWidth="1"/>
    <col min="9" max="9" width="32.83203125" style="34" customWidth="1"/>
    <col min="10" max="10" width="14.83203125" style="57" customWidth="1"/>
    <col min="11" max="11" width="2.5" style="34" customWidth="1"/>
    <col min="12" max="16384" width="6.6640625" style="34"/>
  </cols>
  <sheetData>
    <row r="1" spans="2:11" ht="18.75" customHeight="1" x14ac:dyDescent="0.35">
      <c r="F1" s="53"/>
      <c r="J1" s="53"/>
    </row>
    <row r="2" spans="2:11" ht="33.75" customHeight="1" thickBot="1" x14ac:dyDescent="0.55000000000000004">
      <c r="B2" s="32" t="s">
        <v>12</v>
      </c>
      <c r="C2" s="32"/>
      <c r="D2" s="36"/>
      <c r="E2" s="36"/>
      <c r="F2" s="54"/>
      <c r="G2" s="36"/>
      <c r="H2" s="37"/>
      <c r="I2" s="27" t="s">
        <v>0</v>
      </c>
      <c r="J2" s="54"/>
      <c r="K2" s="34" t="s">
        <v>1</v>
      </c>
    </row>
    <row r="3" spans="2:11" ht="34.5" customHeight="1" thickTop="1" x14ac:dyDescent="0.35">
      <c r="F3" s="53"/>
      <c r="J3" s="53"/>
    </row>
    <row r="4" spans="2:11" ht="18.75" customHeight="1" x14ac:dyDescent="0.35">
      <c r="D4" s="29" t="s">
        <v>1</v>
      </c>
      <c r="E4" s="29" t="s">
        <v>13</v>
      </c>
      <c r="F4" s="55" t="s">
        <v>14</v>
      </c>
      <c r="H4" s="29" t="s">
        <v>1</v>
      </c>
      <c r="I4" s="29" t="s">
        <v>15</v>
      </c>
      <c r="J4" s="55" t="s">
        <v>14</v>
      </c>
    </row>
    <row r="5" spans="2:11" ht="18.75" customHeight="1" x14ac:dyDescent="0.35">
      <c r="D5" s="29"/>
      <c r="E5" s="29" t="s">
        <v>16</v>
      </c>
      <c r="F5" s="30">
        <v>2000</v>
      </c>
      <c r="H5" s="29"/>
      <c r="I5" s="29" t="s">
        <v>17</v>
      </c>
      <c r="J5" s="30">
        <v>233000</v>
      </c>
    </row>
    <row r="6" spans="2:11" ht="18.75" customHeight="1" x14ac:dyDescent="0.35">
      <c r="D6" s="29"/>
      <c r="E6" s="29" t="s">
        <v>18</v>
      </c>
      <c r="F6" s="30">
        <v>2500</v>
      </c>
      <c r="H6" s="29"/>
      <c r="I6" s="29" t="s">
        <v>19</v>
      </c>
      <c r="J6" s="30"/>
    </row>
    <row r="7" spans="2:11" ht="18.75" customHeight="1" x14ac:dyDescent="0.35">
      <c r="D7" s="29"/>
      <c r="E7" s="29" t="s">
        <v>20</v>
      </c>
      <c r="F7" s="30">
        <v>4000</v>
      </c>
      <c r="H7" s="29"/>
      <c r="I7" s="29" t="s">
        <v>21</v>
      </c>
      <c r="J7" s="30"/>
    </row>
    <row r="8" spans="2:11" ht="18.75" customHeight="1" x14ac:dyDescent="0.35">
      <c r="D8" s="29"/>
      <c r="E8" s="29" t="s">
        <v>22</v>
      </c>
      <c r="F8" s="30">
        <v>3300</v>
      </c>
      <c r="H8" s="29"/>
      <c r="I8" s="29" t="s">
        <v>23</v>
      </c>
      <c r="J8" s="30">
        <v>32000</v>
      </c>
    </row>
    <row r="9" spans="2:11" ht="18.75" customHeight="1" x14ac:dyDescent="0.35">
      <c r="D9" s="29"/>
      <c r="E9" s="29" t="s">
        <v>24</v>
      </c>
      <c r="F9" s="30">
        <v>14000</v>
      </c>
      <c r="H9" s="29"/>
      <c r="I9" s="29" t="s">
        <v>25</v>
      </c>
      <c r="J9" s="30">
        <v>10000</v>
      </c>
    </row>
    <row r="10" spans="2:11" ht="18.75" customHeight="1" x14ac:dyDescent="0.35">
      <c r="D10" s="29"/>
      <c r="E10" s="29" t="s">
        <v>26</v>
      </c>
      <c r="F10" s="30"/>
      <c r="H10" s="29"/>
      <c r="I10" s="29" t="s">
        <v>27</v>
      </c>
      <c r="J10" s="30"/>
    </row>
    <row r="11" spans="2:11" ht="18.75" customHeight="1" x14ac:dyDescent="0.35">
      <c r="D11" s="29"/>
      <c r="E11" s="29" t="s">
        <v>28</v>
      </c>
      <c r="F11" s="30">
        <v>24500</v>
      </c>
      <c r="H11" s="29"/>
      <c r="I11" s="29" t="s">
        <v>29</v>
      </c>
      <c r="J11" s="30">
        <v>1500</v>
      </c>
    </row>
    <row r="12" spans="2:11" ht="18.75" customHeight="1" x14ac:dyDescent="0.35">
      <c r="B12" s="58">
        <f>TotalAssets</f>
        <v>387800</v>
      </c>
      <c r="C12" s="49"/>
      <c r="D12" s="29"/>
      <c r="E12" s="45" t="s">
        <v>30</v>
      </c>
      <c r="F12" s="30"/>
      <c r="I12" s="45" t="s">
        <v>31</v>
      </c>
    </row>
    <row r="13" spans="2:11" ht="18.75" customHeight="1" x14ac:dyDescent="0.35">
      <c r="B13" s="58"/>
      <c r="C13" s="49"/>
      <c r="D13" s="31"/>
      <c r="E13" s="29" t="s">
        <v>32</v>
      </c>
      <c r="F13" s="30">
        <f>SUBTOTAL(109,tblCash[VALUE])</f>
        <v>50300</v>
      </c>
      <c r="H13" s="33"/>
      <c r="I13" s="46" t="s">
        <v>32</v>
      </c>
      <c r="J13" s="47">
        <f>SUBTOTAL(109,tblPersonal[VALUE])</f>
        <v>276500</v>
      </c>
    </row>
    <row r="14" spans="2:11" ht="18.75" customHeight="1" x14ac:dyDescent="0.35">
      <c r="B14" s="59" t="s">
        <v>3</v>
      </c>
      <c r="C14" s="50"/>
      <c r="D14" s="48"/>
      <c r="E14" s="44"/>
      <c r="F14" s="56"/>
      <c r="H14" s="52"/>
      <c r="I14" s="52"/>
    </row>
    <row r="15" spans="2:11" ht="18.75" customHeight="1" x14ac:dyDescent="0.35">
      <c r="B15" s="59"/>
      <c r="C15" s="50"/>
      <c r="D15" s="43"/>
      <c r="E15" s="43"/>
      <c r="F15" s="56"/>
    </row>
    <row r="16" spans="2:11" ht="18.75" customHeight="1" x14ac:dyDescent="0.35">
      <c r="B16" s="38"/>
      <c r="C16" s="38"/>
      <c r="D16" s="29" t="s">
        <v>1</v>
      </c>
      <c r="E16" s="29" t="s">
        <v>33</v>
      </c>
      <c r="F16" s="30" t="s">
        <v>14</v>
      </c>
      <c r="H16" s="29" t="s">
        <v>1</v>
      </c>
      <c r="I16" s="29" t="s">
        <v>34</v>
      </c>
      <c r="J16" s="30" t="s">
        <v>14</v>
      </c>
    </row>
    <row r="17" spans="2:10" ht="18.75" customHeight="1" x14ac:dyDescent="0.35">
      <c r="B17" s="42" t="s">
        <v>35</v>
      </c>
      <c r="C17" s="42"/>
      <c r="D17" s="29"/>
      <c r="E17" s="29" t="s">
        <v>36</v>
      </c>
      <c r="F17" s="30">
        <v>15000</v>
      </c>
      <c r="H17" s="29"/>
      <c r="I17" s="29" t="s">
        <v>37</v>
      </c>
      <c r="J17" s="30"/>
    </row>
    <row r="18" spans="2:10" ht="18.75" customHeight="1" x14ac:dyDescent="0.35">
      <c r="B18" s="42" t="s">
        <v>38</v>
      </c>
      <c r="C18" s="42"/>
      <c r="D18" s="29"/>
      <c r="E18" s="29" t="s">
        <v>39</v>
      </c>
      <c r="F18" s="30"/>
      <c r="H18" s="29"/>
      <c r="I18" s="29" t="s">
        <v>40</v>
      </c>
      <c r="J18" s="30"/>
    </row>
    <row r="19" spans="2:10" ht="18.75" customHeight="1" x14ac:dyDescent="0.35">
      <c r="D19" s="29"/>
      <c r="E19" s="29" t="s">
        <v>41</v>
      </c>
      <c r="F19" s="30"/>
      <c r="H19" s="29"/>
      <c r="I19" s="29" t="s">
        <v>42</v>
      </c>
      <c r="J19" s="30"/>
    </row>
    <row r="20" spans="2:10" ht="18.75" customHeight="1" x14ac:dyDescent="0.35">
      <c r="D20" s="29"/>
      <c r="E20" s="29" t="s">
        <v>43</v>
      </c>
      <c r="F20" s="30"/>
      <c r="H20" s="29"/>
      <c r="I20" s="29" t="s">
        <v>44</v>
      </c>
      <c r="J20" s="30">
        <v>46000</v>
      </c>
    </row>
    <row r="21" spans="2:10" ht="18.75" customHeight="1" x14ac:dyDescent="0.35">
      <c r="D21" s="29"/>
      <c r="E21" s="29" t="s">
        <v>45</v>
      </c>
      <c r="F21" s="30"/>
      <c r="H21" s="29"/>
      <c r="I21" s="29" t="s">
        <v>46</v>
      </c>
      <c r="J21" s="30"/>
    </row>
    <row r="22" spans="2:10" ht="18.75" customHeight="1" x14ac:dyDescent="0.35">
      <c r="D22" s="29"/>
      <c r="E22" s="29" t="s">
        <v>47</v>
      </c>
      <c r="F22" s="30"/>
      <c r="H22" s="29"/>
      <c r="I22" s="29" t="s">
        <v>48</v>
      </c>
      <c r="J22" s="30"/>
    </row>
    <row r="23" spans="2:10" ht="18.75" customHeight="1" x14ac:dyDescent="0.35">
      <c r="D23" s="31"/>
      <c r="E23" s="29" t="s">
        <v>32</v>
      </c>
      <c r="F23" s="30">
        <f>SUBTOTAL(109,tblInvestments[VALUE])</f>
        <v>15000</v>
      </c>
      <c r="H23" s="31"/>
      <c r="I23" s="29" t="s">
        <v>32</v>
      </c>
      <c r="J23" s="30">
        <f>SUBTOTAL(109,tblRetirement[VALUE])</f>
        <v>46000</v>
      </c>
    </row>
    <row r="24" spans="2:10" ht="18.75" customHeight="1" x14ac:dyDescent="0.35">
      <c r="D24" s="52"/>
      <c r="E24" s="52"/>
      <c r="H24" s="52"/>
      <c r="I24" s="52"/>
    </row>
  </sheetData>
  <mergeCells count="2">
    <mergeCell ref="B12:B13"/>
    <mergeCell ref="B14:B15"/>
  </mergeCells>
  <hyperlinks>
    <hyperlink ref="B17" location="Liabilities!A1" tooltip="Click to view liabilities" display="VIEW LIABILITIES &gt;"/>
    <hyperlink ref="B18" location="Dashboard!A1" tooltip="Click to view dashboard" display="VIEW DASHBOARD"/>
  </hyperlinks>
  <printOptions horizontalCentered="1"/>
  <pageMargins left="0.7" right="0.7" top="0.75" bottom="0.75" header="0.3" footer="0.3"/>
  <pageSetup scale="90" fitToHeight="0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B1:K18"/>
  <sheetViews>
    <sheetView showGridLines="0" zoomScaleNormal="100" workbookViewId="0"/>
  </sheetViews>
  <sheetFormatPr defaultColWidth="6.6640625" defaultRowHeight="18.75" customHeight="1" x14ac:dyDescent="0.35"/>
  <cols>
    <col min="1" max="1" width="2.5" style="34" customWidth="1"/>
    <col min="2" max="2" width="51.5" style="34" customWidth="1"/>
    <col min="3" max="3" width="0.5" style="34" customWidth="1"/>
    <col min="4" max="4" width="2.83203125" style="34" customWidth="1"/>
    <col min="5" max="5" width="32.83203125" style="34" customWidth="1"/>
    <col min="6" max="6" width="14.83203125" style="57" customWidth="1"/>
    <col min="7" max="7" width="5.6640625" style="34" customWidth="1"/>
    <col min="8" max="8" width="2.83203125" style="34" customWidth="1"/>
    <col min="9" max="9" width="32.83203125" style="34" customWidth="1"/>
    <col min="10" max="10" width="14.83203125" style="57" customWidth="1"/>
    <col min="11" max="11" width="2.5" style="34" customWidth="1"/>
    <col min="12" max="16384" width="6.6640625" style="34"/>
  </cols>
  <sheetData>
    <row r="1" spans="2:11" ht="18.75" customHeight="1" x14ac:dyDescent="0.35">
      <c r="F1" s="53"/>
      <c r="J1" s="53"/>
    </row>
    <row r="2" spans="2:11" ht="33.75" customHeight="1" thickBot="1" x14ac:dyDescent="0.55000000000000004">
      <c r="B2" s="32" t="s">
        <v>49</v>
      </c>
      <c r="C2" s="32"/>
      <c r="D2" s="36"/>
      <c r="E2" s="36"/>
      <c r="F2" s="54"/>
      <c r="G2" s="36"/>
      <c r="H2" s="39"/>
      <c r="I2" s="27" t="s">
        <v>0</v>
      </c>
      <c r="J2" s="54"/>
      <c r="K2" s="34" t="s">
        <v>1</v>
      </c>
    </row>
    <row r="3" spans="2:11" ht="34.5" customHeight="1" thickTop="1" x14ac:dyDescent="0.35">
      <c r="B3" s="35"/>
      <c r="C3" s="35"/>
      <c r="F3" s="53"/>
      <c r="J3" s="53"/>
    </row>
    <row r="4" spans="2:11" ht="18.75" customHeight="1" x14ac:dyDescent="0.35">
      <c r="D4" s="29" t="s">
        <v>1</v>
      </c>
      <c r="E4" s="29" t="s">
        <v>50</v>
      </c>
      <c r="F4" s="55" t="s">
        <v>51</v>
      </c>
      <c r="H4" s="29" t="s">
        <v>1</v>
      </c>
      <c r="I4" s="29" t="s">
        <v>52</v>
      </c>
      <c r="J4" s="55" t="s">
        <v>51</v>
      </c>
    </row>
    <row r="5" spans="2:11" ht="18.75" customHeight="1" x14ac:dyDescent="0.35">
      <c r="D5" s="29"/>
      <c r="E5" s="29" t="s">
        <v>53</v>
      </c>
      <c r="F5" s="30">
        <v>1200</v>
      </c>
      <c r="H5" s="29"/>
      <c r="I5" s="29" t="s">
        <v>54</v>
      </c>
      <c r="J5" s="30">
        <v>14500</v>
      </c>
    </row>
    <row r="6" spans="2:11" ht="18.75" customHeight="1" x14ac:dyDescent="0.35">
      <c r="D6" s="29"/>
      <c r="E6" s="29" t="s">
        <v>55</v>
      </c>
      <c r="F6" s="30">
        <v>3000</v>
      </c>
      <c r="H6" s="29"/>
      <c r="I6" s="29" t="s">
        <v>56</v>
      </c>
      <c r="J6" s="30"/>
    </row>
    <row r="7" spans="2:11" ht="18.75" customHeight="1" x14ac:dyDescent="0.35">
      <c r="D7" s="29"/>
      <c r="E7" s="29" t="s">
        <v>57</v>
      </c>
      <c r="F7" s="30">
        <v>17500</v>
      </c>
      <c r="H7" s="29"/>
      <c r="I7" s="29" t="s">
        <v>58</v>
      </c>
      <c r="J7" s="30"/>
    </row>
    <row r="8" spans="2:11" ht="18.75" customHeight="1" x14ac:dyDescent="0.35">
      <c r="D8" s="29"/>
      <c r="E8" s="29" t="s">
        <v>59</v>
      </c>
      <c r="F8" s="30"/>
      <c r="H8" s="29"/>
      <c r="I8" s="29" t="s">
        <v>60</v>
      </c>
      <c r="J8" s="30">
        <v>144000</v>
      </c>
    </row>
    <row r="9" spans="2:11" ht="18.75" customHeight="1" x14ac:dyDescent="0.35">
      <c r="D9" s="29"/>
      <c r="E9" s="29" t="s">
        <v>61</v>
      </c>
      <c r="F9" s="30"/>
      <c r="H9" s="29"/>
      <c r="I9" s="29" t="s">
        <v>62</v>
      </c>
      <c r="J9" s="30">
        <v>21000</v>
      </c>
    </row>
    <row r="10" spans="2:11" ht="18.75" customHeight="1" x14ac:dyDescent="0.35">
      <c r="D10" s="29"/>
      <c r="E10" s="29" t="s">
        <v>63</v>
      </c>
      <c r="F10" s="30">
        <v>8000</v>
      </c>
      <c r="H10" s="29"/>
      <c r="I10" s="29" t="s">
        <v>63</v>
      </c>
      <c r="J10" s="30"/>
    </row>
    <row r="11" spans="2:11" ht="18.75" customHeight="1" x14ac:dyDescent="0.35">
      <c r="D11" s="29"/>
      <c r="E11" s="29" t="s">
        <v>64</v>
      </c>
      <c r="F11" s="30">
        <v>6000</v>
      </c>
      <c r="H11" s="29"/>
      <c r="I11" s="29" t="s">
        <v>65</v>
      </c>
      <c r="J11" s="30">
        <v>4000</v>
      </c>
    </row>
    <row r="12" spans="2:11" ht="18.75" customHeight="1" x14ac:dyDescent="0.35">
      <c r="B12" s="58">
        <f>TotalLiabilites</f>
        <v>221200</v>
      </c>
      <c r="C12" s="49"/>
      <c r="E12" s="45" t="s">
        <v>66</v>
      </c>
      <c r="H12" s="29"/>
      <c r="I12" s="29" t="s">
        <v>67</v>
      </c>
      <c r="J12" s="30">
        <v>2000</v>
      </c>
    </row>
    <row r="13" spans="2:11" ht="18.75" customHeight="1" x14ac:dyDescent="0.35">
      <c r="B13" s="58"/>
      <c r="C13" s="49"/>
      <c r="D13" s="29"/>
      <c r="E13" s="29" t="s">
        <v>32</v>
      </c>
      <c r="F13" s="30">
        <f>SUBTOTAL(109,tblUnsecured[OWE])</f>
        <v>35700</v>
      </c>
      <c r="H13" s="29"/>
      <c r="I13" s="29" t="s">
        <v>32</v>
      </c>
      <c r="J13" s="30">
        <f>SUBTOTAL(109,tblSecured[OWE])</f>
        <v>185500</v>
      </c>
    </row>
    <row r="14" spans="2:11" ht="18.75" customHeight="1" x14ac:dyDescent="0.35">
      <c r="B14" s="60" t="s">
        <v>4</v>
      </c>
      <c r="C14" s="51"/>
    </row>
    <row r="15" spans="2:11" ht="18.75" customHeight="1" x14ac:dyDescent="0.35">
      <c r="B15" s="60"/>
      <c r="C15" s="51"/>
    </row>
    <row r="17" spans="2:3" ht="18.75" customHeight="1" x14ac:dyDescent="0.35">
      <c r="B17" s="42" t="s">
        <v>68</v>
      </c>
      <c r="C17" s="42"/>
    </row>
    <row r="18" spans="2:3" ht="18.75" customHeight="1" x14ac:dyDescent="0.35">
      <c r="B18" s="42" t="s">
        <v>38</v>
      </c>
      <c r="C18" s="42"/>
    </row>
  </sheetData>
  <mergeCells count="2">
    <mergeCell ref="B12:B13"/>
    <mergeCell ref="B14:B15"/>
  </mergeCells>
  <hyperlinks>
    <hyperlink ref="B17" location="Assets!A1" tooltip="Click to view assets" display="VIEW ASSETS"/>
    <hyperlink ref="B18" location="Dashboard!A1" tooltip="Click to view dashboard" display="VIEW DASHBOARD"/>
  </hyperlinks>
  <printOptions horizontalCentered="1"/>
  <pageMargins left="0.7" right="0.7" top="0.75" bottom="0.75" header="0.3" footer="0.3"/>
  <pageSetup scale="90" fitToHeight="0" orientation="landscape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23"/>
  <sheetViews>
    <sheetView workbookViewId="0"/>
  </sheetViews>
  <sheetFormatPr defaultColWidth="6.6640625" defaultRowHeight="15" x14ac:dyDescent="0.35"/>
  <cols>
    <col min="2" max="2" width="16" customWidth="1"/>
    <col min="3" max="3" width="14.33203125" customWidth="1"/>
  </cols>
  <sheetData>
    <row r="2" spans="2:3" x14ac:dyDescent="0.35">
      <c r="B2" t="s">
        <v>69</v>
      </c>
    </row>
    <row r="11" spans="2:3" ht="17.25" x14ac:dyDescent="0.35">
      <c r="B11" s="7" t="str">
        <f>tblCash[[#Headers],[CASH]]</f>
        <v>CASH</v>
      </c>
      <c r="C11" s="6">
        <f>SUM(tblCash[VALUE])</f>
        <v>50300</v>
      </c>
    </row>
    <row r="12" spans="2:3" ht="17.25" x14ac:dyDescent="0.35">
      <c r="B12" s="7" t="str">
        <f>tblInvestments[[#Headers],[INVESTMENTS]]</f>
        <v>INVESTMENTS</v>
      </c>
      <c r="C12" s="6">
        <f>SUM(tblInvestments[VALUE])</f>
        <v>15000</v>
      </c>
    </row>
    <row r="13" spans="2:3" ht="17.25" x14ac:dyDescent="0.35">
      <c r="B13" s="7" t="str">
        <f>tblRetirement[[#Headers],[RETIREMENT]]</f>
        <v>RETIREMENT</v>
      </c>
      <c r="C13" s="6">
        <f>SUM(tblRetirement[VALUE])</f>
        <v>46000</v>
      </c>
    </row>
    <row r="14" spans="2:3" ht="17.25" x14ac:dyDescent="0.35">
      <c r="B14" s="7" t="str">
        <f>tblPersonal[[#Headers],[PERSONAL]]</f>
        <v>PERSONAL</v>
      </c>
      <c r="C14" s="6">
        <f>SUM(tblPersonal[VALUE])</f>
        <v>276500</v>
      </c>
    </row>
    <row r="15" spans="2:3" ht="17.25" x14ac:dyDescent="0.35">
      <c r="B15" s="2" t="s">
        <v>70</v>
      </c>
      <c r="C15" s="3">
        <f>SUM(tblCash[VALUE],tblInvestments[VALUE],tblRetirement[VALUE],tblPersonal[VALUE])</f>
        <v>387800</v>
      </c>
    </row>
    <row r="18" spans="2:3" ht="17.25" x14ac:dyDescent="0.35">
      <c r="B18" s="7" t="str">
        <f>tblUnsecured[[#Headers],[UNSECURED]]</f>
        <v>UNSECURED</v>
      </c>
      <c r="C18" s="6">
        <f>SUM(tblUnsecured[OWE])</f>
        <v>35700</v>
      </c>
    </row>
    <row r="19" spans="2:3" ht="17.25" x14ac:dyDescent="0.35">
      <c r="B19" s="7" t="str">
        <f>tblSecured[[#Headers],[SECURED]]</f>
        <v>SECURED</v>
      </c>
      <c r="C19" s="6">
        <f>SUM(tblSecured[OWE])</f>
        <v>185500</v>
      </c>
    </row>
    <row r="20" spans="2:3" ht="17.25" x14ac:dyDescent="0.35">
      <c r="B20" s="2" t="s">
        <v>71</v>
      </c>
      <c r="C20" s="3">
        <f>SUM(tblUnsecured[OWE],tblSecured[OWE])</f>
        <v>221200</v>
      </c>
    </row>
    <row r="22" spans="2:3" x14ac:dyDescent="0.35">
      <c r="B22" s="1"/>
      <c r="C22" s="1"/>
    </row>
    <row r="23" spans="2:3" ht="17.25" x14ac:dyDescent="0.35">
      <c r="B23" s="4" t="s">
        <v>72</v>
      </c>
      <c r="C23" s="5">
        <f>C15-C20</f>
        <v>166600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TM00000059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Assets</vt:lpstr>
      <vt:lpstr>Liabilities</vt:lpstr>
      <vt:lpstr>calculations</vt:lpstr>
      <vt:lpstr>NetWorth</vt:lpstr>
      <vt:lpstr>Dashboard!Print_Area</vt:lpstr>
      <vt:lpstr>TotalAssets</vt:lpstr>
      <vt:lpstr>TotalLiabilites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2013-10-14T16:26:38Z</dcterms:created>
  <dcterms:modified xsi:type="dcterms:W3CDTF">2023-09-14T13:09:07Z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TC028023569991</vt:lpwstr>
  </property>
</Properties>
</file>